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1.xml.rels" ContentType="application/vnd.openxmlformats-package.relationships+xml"/>
  <Override PartName="/xl/worksheets/_rels/sheet6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1"/>
  </bookViews>
  <sheets>
    <sheet name="SuppTable01" sheetId="1" state="visible" r:id="rId2"/>
    <sheet name="SuppTable02" sheetId="2" state="visible" r:id="rId3"/>
    <sheet name="SuppTable03" sheetId="3" state="visible" r:id="rId4"/>
    <sheet name="SuppTable04" sheetId="4" state="visible" r:id="rId5"/>
    <sheet name="SuppTable05" sheetId="5" state="visible" r:id="rId6"/>
    <sheet name="SuppTable06" sheetId="6" state="visible" r:id="rId7"/>
    <sheet name="SuppTable07" sheetId="7" state="visible" r:id="rId8"/>
    <sheet name="SuppTable08" sheetId="8" state="visible" r:id="rId9"/>
    <sheet name="SuppTable09" sheetId="9" state="visible" r:id="rId10"/>
    <sheet name="SuppTable10" sheetId="10" state="visible" r:id="rId11"/>
    <sheet name="SuppTable11" sheetId="11" state="visible" r:id="rId12"/>
    <sheet name="SuppTable12" sheetId="12" state="visible" r:id="rId13"/>
    <sheet name="SuppTable13" sheetId="13" state="visible" r:id="rId14"/>
    <sheet name="SuppTable14" sheetId="14" state="visible" r:id="rId15"/>
    <sheet name="SuppTable15" sheetId="15" state="visible" r:id="rId16"/>
    <sheet name="SuppTable16" sheetId="16" state="visible" r:id="rId17"/>
    <sheet name="SuppTable17.1-17.3" sheetId="17" state="visible" r:id="rId18"/>
    <sheet name="SuppTable17.4" sheetId="18" state="visible" r:id="rId19"/>
    <sheet name="SuppTable18" sheetId="19" state="visible" r:id="rId20"/>
    <sheet name="SuppTable19" sheetId="20" state="visible" r:id="rId21"/>
    <sheet name="SuppTable20" sheetId="21" state="visible" r:id="rId22"/>
    <sheet name="New SuppTable20" sheetId="22" state="visible" r:id="rId2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<sst xmlns="http://schemas.openxmlformats.org/spreadsheetml/2006/main" count="15190" uniqueCount="3527">
  <si>
    <t xml:space="preserve"># Supplementary Table 1A</t>
  </si>
  <si>
    <t xml:space="preserve">Performance metrics for correctly identifying and genotyping SVs across Oxford Nanopore and PacBio HiFi. Additionally we included two examples of CLR data </t>
  </si>
  <si>
    <t xml:space="preserve">BenchGroup</t>
  </si>
  <si>
    <t xml:space="preserve">Sample</t>
  </si>
  <si>
    <t xml:space="preserve">Tech</t>
  </si>
  <si>
    <t xml:space="preserve">Coverage</t>
  </si>
  <si>
    <t xml:space="preserve">Caller</t>
  </si>
  <si>
    <t xml:space="preserve">Paramset</t>
  </si>
  <si>
    <t xml:space="preserve">Precision</t>
  </si>
  <si>
    <t xml:space="preserve">Recall</t>
  </si>
  <si>
    <t xml:space="preserve">F1</t>
  </si>
  <si>
    <t xml:space="preserve">Gt_Precision</t>
  </si>
  <si>
    <t xml:space="preserve">Gt_Recall</t>
  </si>
  <si>
    <t xml:space="preserve">Gt_F1</t>
  </si>
  <si>
    <t xml:space="preserve">Tp-Call</t>
  </si>
  <si>
    <t xml:space="preserve">Tp-Call_Tp-Gt</t>
  </si>
  <si>
    <t xml:space="preserve">WallTime (m)</t>
  </si>
  <si>
    <t xml:space="preserve">CPUTime (m)</t>
  </si>
  <si>
    <t xml:space="preserve">GoldStandard</t>
  </si>
  <si>
    <t xml:space="preserve">IncludeBed</t>
  </si>
  <si>
    <t xml:space="preserve">CompareSeq</t>
  </si>
  <si>
    <t xml:space="preserve">MultiMatch</t>
  </si>
  <si>
    <t xml:space="preserve">NMFilter</t>
  </si>
  <si>
    <t xml:space="preserve">BenchId</t>
  </si>
  <si>
    <t xml:space="preserve">Sniffles2Commit</t>
  </si>
  <si>
    <t xml:space="preserve">CallerVersion</t>
  </si>
  <si>
    <t xml:space="preserve">GIAB</t>
  </si>
  <si>
    <t xml:space="preserve">HG002.HiFi.GRCh37</t>
  </si>
  <si>
    <t xml:space="preserve">HiFi</t>
  </si>
  <si>
    <t xml:space="preserve">sniffles2</t>
  </si>
  <si>
    <t xml:space="preserve">def</t>
  </si>
  <si>
    <t xml:space="preserve">HG002_SVs_Tier1_v0.6.vcf.gz</t>
  </si>
  <si>
    <t xml:space="preserve">HG002_SVs_Tier1_v0.6.bed</t>
  </si>
  <si>
    <t xml:space="preserve">None</t>
  </si>
  <si>
    <t xml:space="preserve">gbhifi_5x_sniffles2_def</t>
  </si>
  <si>
    <t xml:space="preserve">9e9368cc43d625f7cda16254eca2612902e63163</t>
  </si>
  <si>
    <t xml:space="preserve">Sniffles2_ Version 2.2</t>
  </si>
  <si>
    <t xml:space="preserve">sniffles1</t>
  </si>
  <si>
    <t xml:space="preserve">gbhifi_5x_sniffles1_def</t>
  </si>
  <si>
    <t xml:space="preserve">NotApplicable</t>
  </si>
  <si>
    <t xml:space="preserve">Sniffles1 V1.0.12a</t>
  </si>
  <si>
    <t xml:space="preserve">sns</t>
  </si>
  <si>
    <t xml:space="preserve">gbhifi_5x_sniffles1_sns</t>
  </si>
  <si>
    <t xml:space="preserve">cutesv</t>
  </si>
  <si>
    <t xml:space="preserve">gbhifi_5x_cutesv_def</t>
  </si>
  <si>
    <t xml:space="preserve">cuteSV 1.0.11</t>
  </si>
  <si>
    <t xml:space="preserve">gbhifi_5x_cutesv_sns</t>
  </si>
  <si>
    <t xml:space="preserve">svim</t>
  </si>
  <si>
    <t xml:space="preserve">gbhifi_5x_svim_def</t>
  </si>
  <si>
    <t xml:space="preserve">svim 1.4.2</t>
  </si>
  <si>
    <t xml:space="preserve">gbhifi_5x_svim_sns</t>
  </si>
  <si>
    <t xml:space="preserve">pbsv</t>
  </si>
  <si>
    <t xml:space="preserve">gbhifi_5x_pbsv_def</t>
  </si>
  <si>
    <t xml:space="preserve">pbsv 2.6.2 (commit SL-release-10.1.0-175-g866ef3c)</t>
  </si>
  <si>
    <t xml:space="preserve">gbhifi_5x_pbsv_sns</t>
  </si>
  <si>
    <t xml:space="preserve">gbhifi_10x_sniffles2_def</t>
  </si>
  <si>
    <t xml:space="preserve">gbhifi_10x_sniffles1_def</t>
  </si>
  <si>
    <t xml:space="preserve">gbhifi_10x_sniffles1_sns</t>
  </si>
  <si>
    <t xml:space="preserve">gbhifi_10x_cutesv_def</t>
  </si>
  <si>
    <t xml:space="preserve">gbhifi_10x_cutesv_sns</t>
  </si>
  <si>
    <t xml:space="preserve">gbhifi_10x_svim_def</t>
  </si>
  <si>
    <t xml:space="preserve">gbhifi_10x_svim_sns</t>
  </si>
  <si>
    <t xml:space="preserve">gbhifi_10x_pbsv_def</t>
  </si>
  <si>
    <t xml:space="preserve">gbhifi_10x_pbsv_sns</t>
  </si>
  <si>
    <t xml:space="preserve">gbhifi_20x_sniffles2_def</t>
  </si>
  <si>
    <t xml:space="preserve">gbhifi_20x_sniffles1_def</t>
  </si>
  <si>
    <t xml:space="preserve">gbhifi_20x_sniffles1_sns</t>
  </si>
  <si>
    <t xml:space="preserve">gbhifi_20x_cutesv_def</t>
  </si>
  <si>
    <t xml:space="preserve">gbhifi_20x_cutesv_sns</t>
  </si>
  <si>
    <t xml:space="preserve">gbhifi_20x_svim_def</t>
  </si>
  <si>
    <t xml:space="preserve">gbhifi_20x_svim_sns</t>
  </si>
  <si>
    <t xml:space="preserve">gbhifi_20x_pbsv_def</t>
  </si>
  <si>
    <t xml:space="preserve">gbhifi_20x_pbsv_sns</t>
  </si>
  <si>
    <t xml:space="preserve">gbhifi_30x_sniffles2_def</t>
  </si>
  <si>
    <t xml:space="preserve">gbhifi_30x_sniffles1_def</t>
  </si>
  <si>
    <t xml:space="preserve">gbhifi_30x_sniffles1_sns</t>
  </si>
  <si>
    <t xml:space="preserve">gbhifi_30x_cutesv_def</t>
  </si>
  <si>
    <t xml:space="preserve">gbhifi_30x_cutesv_sns</t>
  </si>
  <si>
    <t xml:space="preserve">gbhifi_30x_svim_def</t>
  </si>
  <si>
    <t xml:space="preserve">gbhifi_30x_svim_sns</t>
  </si>
  <si>
    <t xml:space="preserve">gbhifi_30x_pbsv_def</t>
  </si>
  <si>
    <t xml:space="preserve">gbhifi_30x_pbsv_sns</t>
  </si>
  <si>
    <t xml:space="preserve">HG002.ONT.GRCh37</t>
  </si>
  <si>
    <t xml:space="preserve">ONT</t>
  </si>
  <si>
    <t xml:space="preserve">gbont_5x_sniffles2_def</t>
  </si>
  <si>
    <t xml:space="preserve">gbont_5x_sniffles1_def</t>
  </si>
  <si>
    <t xml:space="preserve">gbont_5x_sniffles1_sns</t>
  </si>
  <si>
    <t xml:space="preserve">gbont_5x_cutesv_def</t>
  </si>
  <si>
    <t xml:space="preserve">gbont_5x_cutesv_sns</t>
  </si>
  <si>
    <t xml:space="preserve">gbont_5x_svim_def</t>
  </si>
  <si>
    <t xml:space="preserve">gbont_5x_svim_sns</t>
  </si>
  <si>
    <t xml:space="preserve">gbont_5x_pbsv_def</t>
  </si>
  <si>
    <t xml:space="preserve">gbont_5x_pbsv_sns</t>
  </si>
  <si>
    <t xml:space="preserve">gbont_10x_sniffles2_def</t>
  </si>
  <si>
    <t xml:space="preserve">gbont_10x_sniffles1_def</t>
  </si>
  <si>
    <t xml:space="preserve">gbont_10x_sniffles1_sns</t>
  </si>
  <si>
    <t xml:space="preserve">gbont_10x_cutesv_def</t>
  </si>
  <si>
    <t xml:space="preserve">gbont_10x_cutesv_sns</t>
  </si>
  <si>
    <t xml:space="preserve">gbont_10x_svim_def</t>
  </si>
  <si>
    <t xml:space="preserve">gbont_10x_svim_sns</t>
  </si>
  <si>
    <t xml:space="preserve">gbont_10x_pbsv_def</t>
  </si>
  <si>
    <t xml:space="preserve">gbont_10x_pbsv_sns</t>
  </si>
  <si>
    <t xml:space="preserve">gbont_20x_sniffles2_def</t>
  </si>
  <si>
    <t xml:space="preserve">gbont_20x_sniffles1_def</t>
  </si>
  <si>
    <t xml:space="preserve">gbont_20x_sniffles1_sns</t>
  </si>
  <si>
    <t xml:space="preserve">gbont_20x_cutesv_def</t>
  </si>
  <si>
    <t xml:space="preserve">gbont_20x_cutesv_sns</t>
  </si>
  <si>
    <t xml:space="preserve">gbont_20x_svim_def</t>
  </si>
  <si>
    <t xml:space="preserve">gbont_20x_svim_sns</t>
  </si>
  <si>
    <t xml:space="preserve">gbont_20x_pbsv_def</t>
  </si>
  <si>
    <t xml:space="preserve">gbont_20x_pbsv_sns</t>
  </si>
  <si>
    <t xml:space="preserve">gbont_30x_sniffles2_def</t>
  </si>
  <si>
    <t xml:space="preserve">gbont_30x_sniffles1_def</t>
  </si>
  <si>
    <t xml:space="preserve">gbont_30x_sniffles1_sns</t>
  </si>
  <si>
    <t xml:space="preserve">gbont_30x_cutesv_def</t>
  </si>
  <si>
    <t xml:space="preserve">gbont_30x_cutesv_sns</t>
  </si>
  <si>
    <t xml:space="preserve">gbont_30x_svim_def</t>
  </si>
  <si>
    <t xml:space="preserve">gbont_30x_svim_sns</t>
  </si>
  <si>
    <t xml:space="preserve">gbont_30x_pbsv_def</t>
  </si>
  <si>
    <t xml:space="preserve">gbont_30x_pbsv_sns</t>
  </si>
  <si>
    <t xml:space="preserve">gbont_50x_sniffles2_def</t>
  </si>
  <si>
    <t xml:space="preserve">gbont_50x_sniffles1_def</t>
  </si>
  <si>
    <t xml:space="preserve">gbont_50x_sniffles1_sns</t>
  </si>
  <si>
    <t xml:space="preserve">gbont_50x_cutesv_def</t>
  </si>
  <si>
    <t xml:space="preserve">gbont_50x_cutesv_sns</t>
  </si>
  <si>
    <t xml:space="preserve">gbont_50x_svim_def</t>
  </si>
  <si>
    <t xml:space="preserve">gbont_50x_svim_sns</t>
  </si>
  <si>
    <t xml:space="preserve">gbont_50x_pbsv_def</t>
  </si>
  <si>
    <t xml:space="preserve">gbont_50x_pbsv_sns</t>
  </si>
  <si>
    <t xml:space="preserve">HG002.ONT.GRCh37-LRA</t>
  </si>
  <si>
    <t xml:space="preserve">EXTRA-ONT-LRA</t>
  </si>
  <si>
    <t xml:space="preserve">HG002_ONT_GRCh37_LRA_50x_sniffles2_def</t>
  </si>
  <si>
    <t xml:space="preserve">HG002.HIFI.GRCh37-LRA</t>
  </si>
  <si>
    <t xml:space="preserve">EXTRA-HiFi-LRA</t>
  </si>
  <si>
    <t xml:space="preserve">HG002_CCS_GRCh37_LRA_30x_sniffles2_def</t>
  </si>
  <si>
    <t xml:space="preserve">HG002.CLR.GRCh37-LRA</t>
  </si>
  <si>
    <t xml:space="preserve">EXTRA-CLR-LRA</t>
  </si>
  <si>
    <t xml:space="preserve">HG002_CLR_GRCh37_LRA_XXx_sniffles2_def</t>
  </si>
  <si>
    <t xml:space="preserve">HG002.CLR.GRCh37-MINIMAP2</t>
  </si>
  <si>
    <t xml:space="preserve">EXTRA-CLR</t>
  </si>
  <si>
    <t xml:space="preserve">HG002_CLR_GRCh37_MINIMAP2_XXx_sniffles2_def</t>
  </si>
  <si>
    <t xml:space="preserve"># Supplementary Table 1B</t>
  </si>
  <si>
    <t xml:space="preserve">Performance metrics for correctly identifying and genotyping SVs across Oxford Nanopore and PacBio HiFi (30x) divided by SV length</t>
  </si>
  <si>
    <t xml:space="preserve">SVLEN</t>
  </si>
  <si>
    <t xml:space="preserve">SAMPLE</t>
  </si>
  <si>
    <t xml:space="preserve">BENCH</t>
  </si>
  <si>
    <t xml:space="preserve">SVTYPE</t>
  </si>
  <si>
    <t xml:space="preserve">GT</t>
  </si>
  <si>
    <t xml:space="preserve">2500-5000</t>
  </si>
  <si>
    <t xml:space="preserve">5000-7500</t>
  </si>
  <si>
    <t xml:space="preserve">7500-10000</t>
  </si>
  <si>
    <t xml:space="preserve">10000-12500</t>
  </si>
  <si>
    <t xml:space="preserve">12500-15000</t>
  </si>
  <si>
    <t xml:space="preserve">15000+</t>
  </si>
  <si>
    <t xml:space="preserve">HiFi 30x cutesv</t>
  </si>
  <si>
    <t xml:space="preserve">fn</t>
  </si>
  <si>
    <t xml:space="preserve">INS</t>
  </si>
  <si>
    <t xml:space="preserve">0/1</t>
  </si>
  <si>
    <t xml:space="preserve">1/1</t>
  </si>
  <si>
    <t xml:space="preserve">DEL</t>
  </si>
  <si>
    <t xml:space="preserve">fp</t>
  </si>
  <si>
    <t xml:space="preserve">tp-call</t>
  </si>
  <si>
    <t xml:space="preserve">HiFi 30x pbsv</t>
  </si>
  <si>
    <t xml:space="preserve">HiFi 30x sniffles1</t>
  </si>
  <si>
    <t xml:space="preserve">HiFi 30x sniffles2</t>
  </si>
  <si>
    <t xml:space="preserve">HiFi 30x svim</t>
  </si>
  <si>
    <t xml:space="preserve">ONT 30x cutesv</t>
  </si>
  <si>
    <t xml:space="preserve">ONT 30x pbsv</t>
  </si>
  <si>
    <t xml:space="preserve">ONT 30x sniffles1</t>
  </si>
  <si>
    <t xml:space="preserve">ONT 30x sniffles2</t>
  </si>
  <si>
    <t xml:space="preserve">ONT 30x svim</t>
  </si>
  <si>
    <t xml:space="preserve"># Supplementary Table 2</t>
  </si>
  <si>
    <t xml:space="preserve">Performance with respect to correctly identified and genotyped insertions and deletions</t>
  </si>
  <si>
    <t xml:space="preserve">GIAB_INS</t>
  </si>
  <si>
    <t xml:space="preserve">HG002_SVs_Tier1_v0.6_INS.vcf.gz</t>
  </si>
  <si>
    <t xml:space="preserve">gbont_50x_sniffles2_def_INS</t>
  </si>
  <si>
    <t xml:space="preserve">gbont_50x_sniffles1_def_INS</t>
  </si>
  <si>
    <t xml:space="preserve">gbont_50x_cutesv_def_INS</t>
  </si>
  <si>
    <t xml:space="preserve">gbont_50x_svim_def_INS</t>
  </si>
  <si>
    <t xml:space="preserve">gbont_50x_pbsv_def_INS</t>
  </si>
  <si>
    <t xml:space="preserve">GIAB_DEL</t>
  </si>
  <si>
    <t xml:space="preserve">HG002_SVs_Tier1_v0.6_DEL.vcf.gz</t>
  </si>
  <si>
    <t xml:space="preserve">gbont_50x_sniffles2_def_DEL</t>
  </si>
  <si>
    <t xml:space="preserve">gbont_50x_sniffles1_def_DEL</t>
  </si>
  <si>
    <t xml:space="preserve">gbont_50x_cutesv_def_DEL</t>
  </si>
  <si>
    <t xml:space="preserve">gbont_50x_svim_def_DEL</t>
  </si>
  <si>
    <t xml:space="preserve">gbont_50x_pbsv_def_DEL</t>
  </si>
  <si>
    <t xml:space="preserve">gbhifi_30x_sniffles2_def_INS</t>
  </si>
  <si>
    <t xml:space="preserve">gbhifi_30x_sniffles1_def_INS</t>
  </si>
  <si>
    <t xml:space="preserve">gbhifi_30x_cutesv_def_INS</t>
  </si>
  <si>
    <t xml:space="preserve">gbhifi_30x_svim_def_INS</t>
  </si>
  <si>
    <t xml:space="preserve">gbhifi_30x_pbsv_def_INS</t>
  </si>
  <si>
    <t xml:space="preserve">gbhifi_30x_sniffles2_def_DEL</t>
  </si>
  <si>
    <t xml:space="preserve">gbhifi_30x_sniffles1_def_DEL</t>
  </si>
  <si>
    <t xml:space="preserve">gbhifi_30x_cutesv_def_DEL</t>
  </si>
  <si>
    <t xml:space="preserve">gbhifi_30x_svim_def_DEL</t>
  </si>
  <si>
    <t xml:space="preserve">gbhifi_30x_pbsv_def_DEL</t>
  </si>
  <si>
    <t xml:space="preserve"># Supplementary Table 3</t>
  </si>
  <si>
    <t xml:space="preserve">Evaluation with respect to the Tier2 GIAB dataset</t>
  </si>
  <si>
    <t xml:space="preserve">WallTime</t>
  </si>
  <si>
    <t xml:space="preserve">CPUTime</t>
  </si>
  <si>
    <t xml:space="preserve">HG002_SVs_Tier1plusTier2_v0.6.1.bed</t>
  </si>
  <si>
    <t xml:space="preserve">gbhifi_5x_sniffles2_def_tier1n2</t>
  </si>
  <si>
    <t xml:space="preserve">Sniffles2_ Build rc11_a973e</t>
  </si>
  <si>
    <t xml:space="preserve">gbhifi_5x_sniffles1_def_tier1n2</t>
  </si>
  <si>
    <t xml:space="preserve">gbhifi_5x_sniffles1_sns_tier1n2</t>
  </si>
  <si>
    <t xml:space="preserve">gbhifi_5x_cutesv_def_tier1n2</t>
  </si>
  <si>
    <t xml:space="preserve">gbhifi_5x_cutesv_sns_tier1n2</t>
  </si>
  <si>
    <t xml:space="preserve">gbhifi_5x_svim_def_tier1n2</t>
  </si>
  <si>
    <t xml:space="preserve">gbhifi_5x_svim_sns_tier1n2</t>
  </si>
  <si>
    <t xml:space="preserve">gbhifi_5x_pbsv_def_tier1n2</t>
  </si>
  <si>
    <t xml:space="preserve">gbhifi_5x_pbsv_sns_tier1n2</t>
  </si>
  <si>
    <t xml:space="preserve">gbhifi_10x_sniffles2_def_tier1n2</t>
  </si>
  <si>
    <t xml:space="preserve">gbhifi_10x_sniffles1_def_tier1n2</t>
  </si>
  <si>
    <t xml:space="preserve">gbhifi_10x_sniffles1_sns_tier1n2</t>
  </si>
  <si>
    <t xml:space="preserve">gbhifi_10x_cutesv_def_tier1n2</t>
  </si>
  <si>
    <t xml:space="preserve">gbhifi_10x_cutesv_sns_tier1n2</t>
  </si>
  <si>
    <t xml:space="preserve">gbhifi_10x_svim_def_tier1n2</t>
  </si>
  <si>
    <t xml:space="preserve">gbhifi_10x_svim_sns_tier1n2</t>
  </si>
  <si>
    <t xml:space="preserve">gbhifi_10x_pbsv_def_tier1n2</t>
  </si>
  <si>
    <t xml:space="preserve">gbhifi_10x_pbsv_sns_tier1n2</t>
  </si>
  <si>
    <t xml:space="preserve">gbhifi_20x_sniffles2_def_tier1n2</t>
  </si>
  <si>
    <t xml:space="preserve">gbhifi_20x_sniffles1_def_tier1n2</t>
  </si>
  <si>
    <t xml:space="preserve">gbhifi_20x_sniffles1_sns_tier1n2</t>
  </si>
  <si>
    <t xml:space="preserve">gbhifi_20x_cutesv_def_tier1n2</t>
  </si>
  <si>
    <t xml:space="preserve">gbhifi_20x_cutesv_sns_tier1n2</t>
  </si>
  <si>
    <t xml:space="preserve">gbhifi_20x_svim_def_tier1n2</t>
  </si>
  <si>
    <t xml:space="preserve">gbhifi_20x_svim_sns_tier1n2</t>
  </si>
  <si>
    <t xml:space="preserve">gbhifi_20x_pbsv_def_tier1n2</t>
  </si>
  <si>
    <t xml:space="preserve">gbhifi_20x_pbsv_sns_tier1n2</t>
  </si>
  <si>
    <t xml:space="preserve">gbhifi_30x_sniffles2_def_tier1n2</t>
  </si>
  <si>
    <t xml:space="preserve">gbhifi_30x_sniffles1_def_tier1n2</t>
  </si>
  <si>
    <t xml:space="preserve">gbhifi_30x_sniffles1_sns_tier1n2</t>
  </si>
  <si>
    <t xml:space="preserve">N/A(outdated)</t>
  </si>
  <si>
    <t xml:space="preserve">gbhifi_30x_cutesv_def_tier1n2</t>
  </si>
  <si>
    <t xml:space="preserve">gbhifi_30x_cutesv_sns_tier1n2</t>
  </si>
  <si>
    <t xml:space="preserve">gbhifi_30x_svim_def_tier1n2</t>
  </si>
  <si>
    <t xml:space="preserve">gbhifi_30x_svim_sns_tier1n2</t>
  </si>
  <si>
    <t xml:space="preserve">gbhifi_30x_pbsv_def_tier1n2</t>
  </si>
  <si>
    <t xml:space="preserve">gbhifi_30x_pbsv_sns_tier1n2</t>
  </si>
  <si>
    <t xml:space="preserve">gbont_5x_sniffles2_def_tier1n2</t>
  </si>
  <si>
    <t xml:space="preserve">gbont_5x_sniffles1_def_tier1n2</t>
  </si>
  <si>
    <t xml:space="preserve">gbont_5x_sniffles1_sns_tier1n2</t>
  </si>
  <si>
    <t xml:space="preserve">gbont_5x_cutesv_def_tier1n2</t>
  </si>
  <si>
    <t xml:space="preserve">gbont_5x_cutesv_sns_tier1n2</t>
  </si>
  <si>
    <t xml:space="preserve">gbont_5x_svim_def_tier1n2</t>
  </si>
  <si>
    <t xml:space="preserve">gbont_5x_svim_sns_tier1n2</t>
  </si>
  <si>
    <t xml:space="preserve">gbont_5x_pbsv_def_tier1n2</t>
  </si>
  <si>
    <t xml:space="preserve">gbont_5x_pbsv_sns_tier1n2</t>
  </si>
  <si>
    <t xml:space="preserve">gbont_10x_sniffles2_def_tier1n2</t>
  </si>
  <si>
    <t xml:space="preserve">gbont_10x_sniffles1_def_tier1n2</t>
  </si>
  <si>
    <t xml:space="preserve">gbont_10x_sniffles1_sns_tier1n2</t>
  </si>
  <si>
    <t xml:space="preserve">gbont_10x_cutesv_def_tier1n2</t>
  </si>
  <si>
    <t xml:space="preserve">gbont_10x_cutesv_sns_tier1n2</t>
  </si>
  <si>
    <t xml:space="preserve">gbont_10x_svim_def_tier1n2</t>
  </si>
  <si>
    <t xml:space="preserve">gbont_10x_svim_sns_tier1n2</t>
  </si>
  <si>
    <t xml:space="preserve">gbont_10x_pbsv_def_tier1n2</t>
  </si>
  <si>
    <t xml:space="preserve">gbont_10x_pbsv_sns_tier1n2</t>
  </si>
  <si>
    <t xml:space="preserve">gbont_20x_sniffles2_def_tier1n2</t>
  </si>
  <si>
    <t xml:space="preserve">gbont_20x_sniffles1_def_tier1n2</t>
  </si>
  <si>
    <t xml:space="preserve">gbont_20x_sniffles1_sns_tier1n2</t>
  </si>
  <si>
    <t xml:space="preserve">gbont_20x_cutesv_def_tier1n2</t>
  </si>
  <si>
    <t xml:space="preserve">gbont_20x_cutesv_sns_tier1n2</t>
  </si>
  <si>
    <t xml:space="preserve">gbont_20x_svim_def_tier1n2</t>
  </si>
  <si>
    <t xml:space="preserve">gbont_20x_svim_sns_tier1n2</t>
  </si>
  <si>
    <t xml:space="preserve">gbont_20x_pbsv_def_tier1n2</t>
  </si>
  <si>
    <t xml:space="preserve">gbont_20x_pbsv_sns_tier1n2</t>
  </si>
  <si>
    <t xml:space="preserve">gbont_30x_sniffles2_def_tier1n2</t>
  </si>
  <si>
    <t xml:space="preserve">gbont_30x_sniffles1_def_tier1n2</t>
  </si>
  <si>
    <t xml:space="preserve">gbont_30x_sniffles1_sns_tier1n2</t>
  </si>
  <si>
    <t xml:space="preserve">gbont_30x_cutesv_def_tier1n2</t>
  </si>
  <si>
    <t xml:space="preserve">gbont_30x_cutesv_sns_tier1n2</t>
  </si>
  <si>
    <t xml:space="preserve">gbont_30x_svim_def_tier1n2</t>
  </si>
  <si>
    <t xml:space="preserve">gbont_30x_svim_sns_tier1n2</t>
  </si>
  <si>
    <t xml:space="preserve">gbont_30x_pbsv_def_tier1n2</t>
  </si>
  <si>
    <t xml:space="preserve">gbont_30x_pbsv_sns_tier1n2</t>
  </si>
  <si>
    <t xml:space="preserve">gbont_50x_sniffles2_def_tier1n2</t>
  </si>
  <si>
    <t xml:space="preserve">gbont_50x_sniffles1_def_tier1n2</t>
  </si>
  <si>
    <t xml:space="preserve">gbont_50x_sniffles1_sns_tier1n2</t>
  </si>
  <si>
    <t xml:space="preserve">gbont_50x_cutesv_def_tier1n2</t>
  </si>
  <si>
    <t xml:space="preserve">gbont_50x_cutesv_sns_tier1n2</t>
  </si>
  <si>
    <t xml:space="preserve">gbont_50x_svim_def_tier1n2</t>
  </si>
  <si>
    <t xml:space="preserve">gbont_50x_svim_sns_tier1n2</t>
  </si>
  <si>
    <t xml:space="preserve">gbont_50x_pbsv_def_tier1n2</t>
  </si>
  <si>
    <t xml:space="preserve">gbont_50x_pbsv_sns_tier1n2</t>
  </si>
  <si>
    <t xml:space="preserve"># Supplementary Table 4</t>
  </si>
  <si>
    <t xml:space="preserve">Benchmarked Sniffles2 across a more challenging SV data set across 386 medically relevant, but highly polymorphic/challenging genes</t>
  </si>
  <si>
    <t xml:space="preserve">med</t>
  </si>
  <si>
    <t xml:space="preserve">HG002.HiFi.GRCh38</t>
  </si>
  <si>
    <t xml:space="preserve">SVs_medical/HG002_GRCh38_difficult_medical_gene_SV_benchmark_v0.01.vcf.gz</t>
  </si>
  <si>
    <t xml:space="preserve">SVs_medical/HG002_GRCh38_difficult_medical_gene_SV_benchmark_v0.01.bed</t>
  </si>
  <si>
    <t xml:space="preserve">medhifi_5x_sniffles2_def</t>
  </si>
  <si>
    <t xml:space="preserve">medhifi_5x_sniffles1_def</t>
  </si>
  <si>
    <t xml:space="preserve">medhifi_5x_sniffles1_sns</t>
  </si>
  <si>
    <t xml:space="preserve">medhifi_5x_cutesv_def</t>
  </si>
  <si>
    <t xml:space="preserve">medhifi_5x_cutesv_sns</t>
  </si>
  <si>
    <t xml:space="preserve">medhifi_5x_svim_def</t>
  </si>
  <si>
    <t xml:space="preserve">medhifi_5x_svim_sns</t>
  </si>
  <si>
    <t xml:space="preserve">medhifi_5x_pbsv_def</t>
  </si>
  <si>
    <t xml:space="preserve">medhifi_5x_pbsv_sns</t>
  </si>
  <si>
    <t xml:space="preserve">medhifi_10x_sniffles2_def</t>
  </si>
  <si>
    <t xml:space="preserve">medhifi_10x_sniffles1_def</t>
  </si>
  <si>
    <t xml:space="preserve">medhifi_10x_sniffles1_sns</t>
  </si>
  <si>
    <t xml:space="preserve">medhifi_10x_cutesv_def</t>
  </si>
  <si>
    <t xml:space="preserve">medhifi_10x_cutesv_sns</t>
  </si>
  <si>
    <t xml:space="preserve">medhifi_10x_svim_def</t>
  </si>
  <si>
    <t xml:space="preserve">medhifi_10x_svim_sns</t>
  </si>
  <si>
    <t xml:space="preserve">medhifi_10x_pbsv_def</t>
  </si>
  <si>
    <t xml:space="preserve">medhifi_10x_pbsv_sns</t>
  </si>
  <si>
    <t xml:space="preserve">medhifi_20x_sniffles2_def</t>
  </si>
  <si>
    <t xml:space="preserve">medhifi_20x_sniffles1_def</t>
  </si>
  <si>
    <t xml:space="preserve">medhifi_20x_sniffles1_sns</t>
  </si>
  <si>
    <t xml:space="preserve">medhifi_20x_cutesv_def</t>
  </si>
  <si>
    <t xml:space="preserve">medhifi_20x_cutesv_sns</t>
  </si>
  <si>
    <t xml:space="preserve">medhifi_20x_svim_def</t>
  </si>
  <si>
    <t xml:space="preserve">medhifi_20x_svim_sns</t>
  </si>
  <si>
    <t xml:space="preserve">medhifi_20x_pbsv_def</t>
  </si>
  <si>
    <t xml:space="preserve">medhifi_20x_pbsv_sns</t>
  </si>
  <si>
    <t xml:space="preserve">medhifi_30x_sniffles2_def</t>
  </si>
  <si>
    <t xml:space="preserve">medhifi_30x_sniffles1_def</t>
  </si>
  <si>
    <t xml:space="preserve">medhifi_30x_sniffles1_sns</t>
  </si>
  <si>
    <t xml:space="preserve">medhifi_30x_cutesv_def</t>
  </si>
  <si>
    <t xml:space="preserve">medhifi_30x_cutesv_sns</t>
  </si>
  <si>
    <t xml:space="preserve">medhifi_30x_svim_def</t>
  </si>
  <si>
    <t xml:space="preserve">medhifi_30x_svim_sns</t>
  </si>
  <si>
    <t xml:space="preserve">medhifi_30x_pbsv_def</t>
  </si>
  <si>
    <t xml:space="preserve">medhifi_30x_pbsv_sns</t>
  </si>
  <si>
    <t xml:space="preserve">HG002.ONT.GRCh38</t>
  </si>
  <si>
    <t xml:space="preserve">medont_5x_sniffles2_def</t>
  </si>
  <si>
    <t xml:space="preserve">N/A(error)</t>
  </si>
  <si>
    <t xml:space="preserve">medont_5x_sniffles1_def</t>
  </si>
  <si>
    <t xml:space="preserve">medont_5x_sniffles1_sns</t>
  </si>
  <si>
    <t xml:space="preserve">medont_5x_cutesv_def</t>
  </si>
  <si>
    <t xml:space="preserve">medont_5x_cutesv_sns</t>
  </si>
  <si>
    <t xml:space="preserve">medont_5x_svim_def</t>
  </si>
  <si>
    <t xml:space="preserve">medont_5x_svim_sns</t>
  </si>
  <si>
    <t xml:space="preserve">medont_5x_pbsv_def</t>
  </si>
  <si>
    <t xml:space="preserve">medont_5x_pbsv_sns</t>
  </si>
  <si>
    <t xml:space="preserve">medont_10x_sniffles2_def</t>
  </si>
  <si>
    <t xml:space="preserve">medont_10x_sniffles1_def</t>
  </si>
  <si>
    <t xml:space="preserve">medont_10x_sniffles1_sns</t>
  </si>
  <si>
    <t xml:space="preserve">medont_10x_cutesv_def</t>
  </si>
  <si>
    <t xml:space="preserve">medont_10x_cutesv_sns</t>
  </si>
  <si>
    <t xml:space="preserve">medont_10x_svim_def</t>
  </si>
  <si>
    <t xml:space="preserve">medont_10x_svim_sns</t>
  </si>
  <si>
    <t xml:space="preserve">medont_10x_pbsv_def</t>
  </si>
  <si>
    <t xml:space="preserve">medont_10x_pbsv_sns</t>
  </si>
  <si>
    <t xml:space="preserve">medont_20x_sniffles2_def</t>
  </si>
  <si>
    <t xml:space="preserve">medont_20x_sniffles1_def</t>
  </si>
  <si>
    <t xml:space="preserve">medont_20x_sniffles1_sns</t>
  </si>
  <si>
    <t xml:space="preserve">medont_20x_cutesv_def</t>
  </si>
  <si>
    <t xml:space="preserve">medont_20x_cutesv_sns</t>
  </si>
  <si>
    <t xml:space="preserve">medont_20x_svim_def</t>
  </si>
  <si>
    <t xml:space="preserve">medont_20x_svim_sns</t>
  </si>
  <si>
    <t xml:space="preserve">medont_20x_pbsv_def</t>
  </si>
  <si>
    <t xml:space="preserve">medont_20x_pbsv_sns</t>
  </si>
  <si>
    <t xml:space="preserve">medont_30x_sniffles2_def</t>
  </si>
  <si>
    <t xml:space="preserve">medont_30x_sniffles1_def</t>
  </si>
  <si>
    <t xml:space="preserve">medont_30x_sniffles1_sns</t>
  </si>
  <si>
    <t xml:space="preserve">medont_30x_cutesv_def</t>
  </si>
  <si>
    <t xml:space="preserve">medont_30x_cutesv_sns</t>
  </si>
  <si>
    <t xml:space="preserve">medont_30x_svim_def</t>
  </si>
  <si>
    <t xml:space="preserve">medont_30x_svim_sns</t>
  </si>
  <si>
    <t xml:space="preserve">medont_30x_pbsv_def</t>
  </si>
  <si>
    <t xml:space="preserve">medont_30x_pbsv_sns</t>
  </si>
  <si>
    <t xml:space="preserve">medont_50x_sniffles2_def</t>
  </si>
  <si>
    <t xml:space="preserve">medont_50x_sniffles1_def</t>
  </si>
  <si>
    <t xml:space="preserve">medont_50x_sniffles1_sns</t>
  </si>
  <si>
    <t xml:space="preserve">medont_50x_cutesv_def</t>
  </si>
  <si>
    <t xml:space="preserve">medont_50x_cutesv_sns</t>
  </si>
  <si>
    <t xml:space="preserve">medont_50x_svim_def</t>
  </si>
  <si>
    <t xml:space="preserve">medont_50x_svim_sns</t>
  </si>
  <si>
    <t xml:space="preserve">medont_50x_pbsv_def</t>
  </si>
  <si>
    <t xml:space="preserve">medont_50x_pbsv_sns</t>
  </si>
  <si>
    <t xml:space="preserve"># Supplementary Table 5</t>
  </si>
  <si>
    <t xml:space="preserve">Insertion sequence identity</t>
  </si>
  <si>
    <t xml:space="preserve">#Sample</t>
  </si>
  <si>
    <t xml:space="preserve">SequencingTechnology</t>
  </si>
  <si>
    <t xml:space="preserve">MeanNormalizedScore</t>
  </si>
  <si>
    <t xml:space="preserve">MedianNormalizedScore</t>
  </si>
  <si>
    <t xml:space="preserve">HG002</t>
  </si>
  <si>
    <t xml:space="preserve">GIAB_Tier1</t>
  </si>
  <si>
    <t xml:space="preserve">30x</t>
  </si>
  <si>
    <t xml:space="preserve"># Supplementary Table 6</t>
  </si>
  <si>
    <t xml:space="preserve">Detection of large insertions</t>
  </si>
  <si>
    <t xml:space="preserve">Sniffles2</t>
  </si>
  <si>
    <t xml:space="preserve">cuteSV</t>
  </si>
  <si>
    <t xml:space="preserve">Sniffles1</t>
  </si>
  <si>
    <t xml:space="preserve">SVIM</t>
  </si>
  <si>
    <t xml:space="preserve">Number of INS in GIAB</t>
  </si>
  <si>
    <t xml:space="preserve">Proportion of INS in GIAB</t>
  </si>
  <si>
    <t xml:space="preserve"> &lt; 2500</t>
  </si>
  <si>
    <t xml:space="preserve">2500 - 4999</t>
  </si>
  <si>
    <t xml:space="preserve">5000 - 7499</t>
  </si>
  <si>
    <t xml:space="preserve">7500 - 9999</t>
  </si>
  <si>
    <t xml:space="preserve">10000 - 12499</t>
  </si>
  <si>
    <t xml:space="preserve">12500 - 14999</t>
  </si>
  <si>
    <t xml:space="preserve">&gt; 15000</t>
  </si>
  <si>
    <t xml:space="preserve">Number of INS</t>
  </si>
  <si>
    <t xml:space="preserve">Proportion of INS</t>
  </si>
  <si>
    <t xml:space="preserve">HIFI</t>
  </si>
  <si>
    <t xml:space="preserve"># Supplementary Table 7</t>
  </si>
  <si>
    <t xml:space="preserve">Performance of Sniffles2 and other tools to three T2T assemblies using Dipcall</t>
  </si>
  <si>
    <t xml:space="preserve">1000g</t>
  </si>
  <si>
    <t xml:space="preserve">HG01243</t>
  </si>
  <si>
    <t xml:space="preserve">1000g_goldstandard/HG01243.dip.SV.vcf.gz</t>
  </si>
  <si>
    <t xml:space="preserve">1000g_includebed/HG01243.dip.bed.fixed.bed</t>
  </si>
  <si>
    <t xml:space="preserve">tghifi_HG01243_30x_sniffles2_def</t>
  </si>
  <si>
    <t xml:space="preserve">tghifi_HG01243_30x_sniffles1_def</t>
  </si>
  <si>
    <t xml:space="preserve">tghifi_HG01243_30x_cutesv_def</t>
  </si>
  <si>
    <t xml:space="preserve">tghifi_HG01243_30x_svim_def</t>
  </si>
  <si>
    <t xml:space="preserve">tghifi_HG01243_30x_pbsv_def</t>
  </si>
  <si>
    <t xml:space="preserve">HG02055</t>
  </si>
  <si>
    <t xml:space="preserve">1000g_goldstandard/HG02055.dip.SV.vcf.gz</t>
  </si>
  <si>
    <t xml:space="preserve">1000g_includebed/HG02055.dip.bed.fixed.bed</t>
  </si>
  <si>
    <t xml:space="preserve">tghifi_HG02055_30x_sniffles2_def</t>
  </si>
  <si>
    <t xml:space="preserve">tghifi_HG02055_30x_sniffles1_def</t>
  </si>
  <si>
    <t xml:space="preserve">tghifi_HG02055_30x_cutesv_def</t>
  </si>
  <si>
    <t xml:space="preserve">tghifi_HG02055_30x_svim_def</t>
  </si>
  <si>
    <t xml:space="preserve">tghifi_HG02055_30x_pbsv_def</t>
  </si>
  <si>
    <t xml:space="preserve">HG02080</t>
  </si>
  <si>
    <t xml:space="preserve">1000g_goldstandard/HG02080.dip.SV.vcf.gz</t>
  </si>
  <si>
    <t xml:space="preserve">1000g_includebed/HG02080.dip.bed.fixed.bed</t>
  </si>
  <si>
    <t xml:space="preserve">tghifi_HG02080_30x_sniffles2_def</t>
  </si>
  <si>
    <t xml:space="preserve">tghifi_HG02080_30x_sniffles1_def</t>
  </si>
  <si>
    <t xml:space="preserve">tghifi_HG02080_30x_cutesv_def</t>
  </si>
  <si>
    <t xml:space="preserve">tghifi_HG02080_30x_svim_def</t>
  </si>
  <si>
    <t xml:space="preserve">tghifi_HG02080_30x_pbsv_def</t>
  </si>
  <si>
    <t xml:space="preserve">tgont_HG01243_30x_sniffles2_def</t>
  </si>
  <si>
    <t xml:space="preserve">tgont_HG01243_30x_sniffles1_def</t>
  </si>
  <si>
    <t xml:space="preserve">tgont_HG01243_30x_cutesv_def</t>
  </si>
  <si>
    <t xml:space="preserve">tgont_HG01243_30x_svim_def</t>
  </si>
  <si>
    <t xml:space="preserve">tgont_HG02055_30x_sniffles2_def</t>
  </si>
  <si>
    <t xml:space="preserve">tgont_HG02055_30x_sniffles1_def</t>
  </si>
  <si>
    <t xml:space="preserve">tgont_HG02055_30x_cutesv_def</t>
  </si>
  <si>
    <t xml:space="preserve">tgont_HG02055_30x_svim_def</t>
  </si>
  <si>
    <t xml:space="preserve">tgont_HG02080_30x_sniffles2_def</t>
  </si>
  <si>
    <t xml:space="preserve">tgont_HG02080_30x_sniffles1_def</t>
  </si>
  <si>
    <t xml:space="preserve">tgont_HG02080_30x_cutesv_def</t>
  </si>
  <si>
    <t xml:space="preserve">tgont_HG02080_30x_svim_def</t>
  </si>
  <si>
    <t xml:space="preserve"># Supplementary Table 8</t>
  </si>
  <si>
    <t xml:space="preserve">Benchmark of duplications, inversions and translocations using simulated data</t>
  </si>
  <si>
    <t xml:space="preserve">Method</t>
  </si>
  <si>
    <t xml:space="preserve">SVType</t>
  </si>
  <si>
    <t xml:space="preserve">Measure</t>
  </si>
  <si>
    <t xml:space="preserve">Value</t>
  </si>
  <si>
    <t xml:space="preserve">DUP</t>
  </si>
  <si>
    <t xml:space="preserve">TotalCount</t>
  </si>
  <si>
    <t xml:space="preserve">TP</t>
  </si>
  <si>
    <t xml:space="preserve">FN</t>
  </si>
  <si>
    <t xml:space="preserve">FP</t>
  </si>
  <si>
    <t xml:space="preserve">INV</t>
  </si>
  <si>
    <t xml:space="preserve">TRA</t>
  </si>
  <si>
    <t xml:space="preserve">ALL</t>
  </si>
  <si>
    <t xml:space="preserve"># Supplementary Table 9</t>
  </si>
  <si>
    <t xml:space="preserve">Timing of merges of three to 777 samples</t>
  </si>
  <si>
    <t xml:space="preserve">n Trios</t>
  </si>
  <si>
    <t xml:space="preserve">Total samples</t>
  </si>
  <si>
    <t xml:space="preserve">User time (seconds)</t>
  </si>
  <si>
    <t xml:space="preserve">Sys time (seconds)</t>
  </si>
  <si>
    <t xml:space="preserve">Sniffles2 total CPU time (seconds)</t>
  </si>
  <si>
    <t xml:space="preserve">Linear time (seconds)</t>
  </si>
  <si>
    <t xml:space="preserve">Sniffles2 total CPU time (min)</t>
  </si>
  <si>
    <t xml:space="preserve">Linear time (min)</t>
  </si>
  <si>
    <t xml:space="preserve">ratio</t>
  </si>
  <si>
    <t xml:space="preserve"># Supplementary Table 10</t>
  </si>
  <si>
    <t xml:space="preserve">Mendelian consistency test for three merge stategies</t>
  </si>
  <si>
    <t xml:space="preserve">cuteSV force call</t>
  </si>
  <si>
    <t xml:space="preserve">[4]Trio (mother,father,child)</t>
  </si>
  <si>
    <t xml:space="preserve">HG004,HG003,HG002</t>
  </si>
  <si>
    <t xml:space="preserve">Consistent</t>
  </si>
  <si>
    <t xml:space="preserve">Inconsistent</t>
  </si>
  <si>
    <t xml:space="preserve">Missing</t>
  </si>
  <si>
    <t xml:space="preserve">sum events</t>
  </si>
  <si>
    <t xml:space="preserve">Consistent genotypes</t>
  </si>
  <si>
    <t xml:space="preserve">Inconsistent genotypes</t>
  </si>
  <si>
    <t xml:space="preserve">NA</t>
  </si>
  <si>
    <t xml:space="preserve">TIME (CPU hh:mm:ss)</t>
  </si>
  <si>
    <t xml:space="preserve">HG002 call (User + Sys Time Sec)</t>
  </si>
  <si>
    <t xml:space="preserve">HG003 call (User + Sys Time Sec)</t>
  </si>
  <si>
    <t xml:space="preserve">HG004 call (User + Sys Time Sec)</t>
  </si>
  <si>
    <t xml:space="preserve">Sniffles2 merge (User + Sys Time Sec)</t>
  </si>
  <si>
    <t xml:space="preserve">Survivor merge (User + Sys Time Sec)</t>
  </si>
  <si>
    <t xml:space="preserve">HG002 force-call (User + Sys Time Sec)</t>
  </si>
  <si>
    <t xml:space="preserve">HG003 force-call (User + Sys Time Sec)</t>
  </si>
  <si>
    <t xml:space="preserve">HG004 force-call (User + Sys Time Sec)</t>
  </si>
  <si>
    <t xml:space="preserve">Survivor merge force-calls (User + Sys Time Sec)</t>
  </si>
  <si>
    <t xml:space="preserve"># Supplementary Table 11</t>
  </si>
  <si>
    <t xml:space="preserve">Mendelian consistency across seven complete families (proband, mother, father)</t>
  </si>
  <si>
    <t xml:space="preserve">Family ID</t>
  </si>
  <si>
    <t xml:space="preserve">BH14229</t>
  </si>
  <si>
    <t xml:space="preserve">BH14238</t>
  </si>
  <si>
    <t xml:space="preserve">BH15692</t>
  </si>
  <si>
    <t xml:space="preserve">BH15695</t>
  </si>
  <si>
    <t xml:space="preserve">BH15696</t>
  </si>
  <si>
    <t xml:space="preserve">BH15642</t>
  </si>
  <si>
    <t xml:space="preserve">BH13842</t>
  </si>
  <si>
    <t xml:space="preserve">Average</t>
  </si>
  <si>
    <t xml:space="preserve">Ratio consistent</t>
  </si>
  <si>
    <t xml:space="preserve">Ratio Inconsistent</t>
  </si>
  <si>
    <t xml:space="preserve"># Supplementary Table 12</t>
  </si>
  <si>
    <t xml:space="preserve">Benchmark of mosaic SV calling</t>
  </si>
  <si>
    <t xml:space="preserve">Coverage Total</t>
  </si>
  <si>
    <t xml:space="preserve">Coverage HG00733</t>
  </si>
  <si>
    <t xml:space="preserve">Coverage HG002</t>
  </si>
  <si>
    <t xml:space="preserve">HG002 proportion</t>
  </si>
  <si>
    <t xml:space="preserve">TP-base</t>
  </si>
  <si>
    <t xml:space="preserve">TP-call</t>
  </si>
  <si>
    <t xml:space="preserve">All P</t>
  </si>
  <si>
    <t xml:space="preserve">FP filtering file</t>
  </si>
  <si>
    <t xml:space="preserve">FP in HG00733</t>
  </si>
  <si>
    <t xml:space="preserve">Adjusted FP</t>
  </si>
  <si>
    <t xml:space="preserve">Adjusted Precision</t>
  </si>
  <si>
    <t xml:space="preserve">FN outside AF threshold</t>
  </si>
  <si>
    <t xml:space="preserve">Adjusted FN</t>
  </si>
  <si>
    <t xml:space="preserve">Adjusted Recall</t>
  </si>
  <si>
    <t xml:space="preserve">Adjusted F1</t>
  </si>
  <si>
    <t xml:space="preserve">HG002_HG00733_Mix</t>
  </si>
  <si>
    <t xml:space="preserve">default</t>
  </si>
  <si>
    <t xml:space="preserve">68x</t>
  </si>
  <si>
    <t xml:space="preserve">63x</t>
  </si>
  <si>
    <t xml:space="preserve">5x</t>
  </si>
  <si>
    <t xml:space="preserve">_hg002_SV_only_GT.vcf.gz</t>
  </si>
  <si>
    <t xml:space="preserve">rare_63_5_grch37_sniffles2_nongermline_hg002only</t>
  </si>
  <si>
    <t xml:space="preserve">Sniffles 2.2</t>
  </si>
  <si>
    <t xml:space="preserve">_hg00733_SV_only_GT.vcf.gz</t>
  </si>
  <si>
    <t xml:space="preserve">70x</t>
  </si>
  <si>
    <t xml:space="preserve">7x</t>
  </si>
  <si>
    <t xml:space="preserve">rare_63_7_grch37_sniffles2_nongermline_hg002only</t>
  </si>
  <si>
    <t xml:space="preserve">60x</t>
  </si>
  <si>
    <t xml:space="preserve">10x</t>
  </si>
  <si>
    <t xml:space="preserve">rare_60_10_grch37_sniffles2_nongermline_hg002only</t>
  </si>
  <si>
    <t xml:space="preserve">55x</t>
  </si>
  <si>
    <t xml:space="preserve">15x</t>
  </si>
  <si>
    <t xml:space="preserve">rare_55_15_grch37_sniffles2_nongermline_hg002only</t>
  </si>
  <si>
    <t xml:space="preserve">50x</t>
  </si>
  <si>
    <t xml:space="preserve">20x</t>
  </si>
  <si>
    <t xml:space="preserve">rare_50_20_grch37_sniffles2_nongermline_hg002only</t>
  </si>
  <si>
    <t xml:space="preserve">mosaic</t>
  </si>
  <si>
    <t xml:space="preserve">rare_63_5_grch37_sniffles2_nongermline_hg002only_AF020</t>
  </si>
  <si>
    <t xml:space="preserve">rare_63_7_grch37_sniffles2_nongermline_hg002only_AF020</t>
  </si>
  <si>
    <t xml:space="preserve">rare_60_10_grch37_sniffles2_nongermline_hg002only_AF020</t>
  </si>
  <si>
    <t xml:space="preserve">rare_55_15_grch37_sniffles2_nongermline_hg002only_AF020</t>
  </si>
  <si>
    <t xml:space="preserve">rare_50_20_grch37_sniffles2_nongermline_hg002only_AF020</t>
  </si>
  <si>
    <t xml:space="preserve">rare_65_3_grch37_cutesv_hg002only</t>
  </si>
  <si>
    <t xml:space="preserve">CuetSV 1.0.11</t>
  </si>
  <si>
    <t xml:space="preserve">rare_63_7_grch37_cutesv_hg002only</t>
  </si>
  <si>
    <t xml:space="preserve">rare_60_10_grch37_cutesv_hg002only</t>
  </si>
  <si>
    <t xml:space="preserve">rare_55_15_grch37_cutesv_hg002only</t>
  </si>
  <si>
    <t xml:space="preserve">rare_50_20_grch37_cutesv_hg002only</t>
  </si>
  <si>
    <t xml:space="preserve"># Supplementary Table 13</t>
  </si>
  <si>
    <t xml:space="preserve">Number of detected germline and mosaic SVs for the MSA sample</t>
  </si>
  <si>
    <t xml:space="preserve">MSA sniffles 2 SV</t>
  </si>
  <si>
    <t xml:space="preserve">Germline</t>
  </si>
  <si>
    <t xml:space="preserve">Somatic/Mosaic</t>
  </si>
  <si>
    <t xml:space="preserve"># Supplementary Table 14</t>
  </si>
  <si>
    <t xml:space="preserve">34 candidate mosaic SVs from the MSA sample</t>
  </si>
  <si>
    <t xml:space="preserve">CHROM</t>
  </si>
  <si>
    <t xml:space="preserve">START</t>
  </si>
  <si>
    <t xml:space="preserve">END</t>
  </si>
  <si>
    <t xml:space="preserve">AF</t>
  </si>
  <si>
    <t xml:space="preserve">DR, DV</t>
  </si>
  <si>
    <t xml:space="preserve">Gene overlap</t>
  </si>
  <si>
    <t xml:space="preserve">Repeat element overlap</t>
  </si>
  <si>
    <t xml:space="preserve">chr1</t>
  </si>
  <si>
    <t xml:space="preserve">34, 2</t>
  </si>
  <si>
    <t xml:space="preserve">MIGA1</t>
  </si>
  <si>
    <t xml:space="preserve">41, 3</t>
  </si>
  <si>
    <t xml:space="preserve">SINE/MIR</t>
  </si>
  <si>
    <t xml:space="preserve">43, 3</t>
  </si>
  <si>
    <t xml:space="preserve">KCNN3</t>
  </si>
  <si>
    <t xml:space="preserve">Simple_repeat__(GT)n</t>
  </si>
  <si>
    <t xml:space="preserve">47, 3</t>
  </si>
  <si>
    <t xml:space="preserve">ALDH9A1</t>
  </si>
  <si>
    <t xml:space="preserve">SINE/Alu__AluSx
LTR/ERVL__LTR40A1
Simple_repeat__(TA)n</t>
  </si>
  <si>
    <t xml:space="preserve">57, 3</t>
  </si>
  <si>
    <t xml:space="preserve">LINE/L1</t>
  </si>
  <si>
    <t xml:space="preserve">chr2</t>
  </si>
  <si>
    <t xml:space="preserve">41, 5</t>
  </si>
  <si>
    <t xml:space="preserve">DNA Repeat</t>
  </si>
  <si>
    <t xml:space="preserve">33, 2</t>
  </si>
  <si>
    <t xml:space="preserve">Simple_repeat (GT)n</t>
  </si>
  <si>
    <t xml:space="preserve">61, 4</t>
  </si>
  <si>
    <t xml:space="preserve">chr3</t>
  </si>
  <si>
    <t xml:space="preserve">37, 2</t>
  </si>
  <si>
    <t xml:space="preserve">ABCC5</t>
  </si>
  <si>
    <t xml:space="preserve">SINE/Alu__AluYm1
Simple_repeat__(T)n</t>
  </si>
  <si>
    <t xml:space="preserve">chr4</t>
  </si>
  <si>
    <t xml:space="preserve">SVA</t>
  </si>
  <si>
    <t xml:space="preserve">chr5</t>
  </si>
  <si>
    <t xml:space="preserve">54, 3</t>
  </si>
  <si>
    <t xml:space="preserve">Simple_repeat (TA)n</t>
  </si>
  <si>
    <t xml:space="preserve">chr6</t>
  </si>
  <si>
    <t xml:space="preserve">49, 3</t>
  </si>
  <si>
    <t xml:space="preserve">55, 9</t>
  </si>
  <si>
    <t xml:space="preserve">Retroposon/SVA__SVA_D</t>
  </si>
  <si>
    <t xml:space="preserve">65, 10</t>
  </si>
  <si>
    <t xml:space="preserve">LINC02549</t>
  </si>
  <si>
    <t xml:space="preserve">LINE/L1__L1PA3</t>
  </si>
  <si>
    <t xml:space="preserve">chr7</t>
  </si>
  <si>
    <t xml:space="preserve">49, 7</t>
  </si>
  <si>
    <t xml:space="preserve">POT1-AS1</t>
  </si>
  <si>
    <t xml:space="preserve">Simple_repeat__(ATACTAC)n</t>
  </si>
  <si>
    <t xml:space="preserve">36, 2</t>
  </si>
  <si>
    <t xml:space="preserve">chr8</t>
  </si>
  <si>
    <t xml:space="preserve">56, 3</t>
  </si>
  <si>
    <t xml:space="preserve">HGSNAT</t>
  </si>
  <si>
    <t xml:space="preserve">Retroposon/SVA__SVA_E</t>
  </si>
  <si>
    <t xml:space="preserve">chr9</t>
  </si>
  <si>
    <t xml:space="preserve">62, 5</t>
  </si>
  <si>
    <t xml:space="preserve">39, 6</t>
  </si>
  <si>
    <t xml:space="preserve">chr10</t>
  </si>
  <si>
    <t xml:space="preserve">Simple_repeat (AT)n</t>
  </si>
  <si>
    <t xml:space="preserve">chr11</t>
  </si>
  <si>
    <t xml:space="preserve">40, 2</t>
  </si>
  <si>
    <t xml:space="preserve">41, 4</t>
  </si>
  <si>
    <t xml:space="preserve">JHY</t>
  </si>
  <si>
    <t xml:space="preserve">DNA/TcMar-Tigger__Tigger3b</t>
  </si>
  <si>
    <t xml:space="preserve">chr15</t>
  </si>
  <si>
    <t xml:space="preserve">38, 2</t>
  </si>
  <si>
    <t xml:space="preserve">SINE/ALU</t>
  </si>
  <si>
    <t xml:space="preserve">chr16</t>
  </si>
  <si>
    <t xml:space="preserve">45, 4</t>
  </si>
  <si>
    <t xml:space="preserve">CMIP</t>
  </si>
  <si>
    <t xml:space="preserve">43, 4</t>
  </si>
  <si>
    <t xml:space="preserve">CDH13</t>
  </si>
  <si>
    <t xml:space="preserve">chr17</t>
  </si>
  <si>
    <t xml:space="preserve">53, 3</t>
  </si>
  <si>
    <t xml:space="preserve">51, 3</t>
  </si>
  <si>
    <t xml:space="preserve">RBFOX3</t>
  </si>
  <si>
    <t xml:space="preserve">chr19</t>
  </si>
  <si>
    <t xml:space="preserve">35, 2</t>
  </si>
  <si>
    <t xml:space="preserve">COL5A3</t>
  </si>
  <si>
    <t xml:space="preserve">SINE/Alu__AluSx1</t>
  </si>
  <si>
    <t xml:space="preserve">39, 4</t>
  </si>
  <si>
    <t xml:space="preserve">ZNF568</t>
  </si>
  <si>
    <t xml:space="preserve">chr22</t>
  </si>
  <si>
    <t xml:space="preserve">40, 3</t>
  </si>
  <si>
    <t xml:space="preserve">LTR/ERVL-MaLR__MLT1N2
SINE/Alu__AluJr</t>
  </si>
  <si>
    <t xml:space="preserve">MOV10L1</t>
  </si>
  <si>
    <t xml:space="preserve"># Supplementary Table 15</t>
  </si>
  <si>
    <t xml:space="preserve">Curated list fo the 2,856 mosaic SVs that overlapped with 1,176 genes including some that are related to the brain and its development</t>
  </si>
  <si>
    <t xml:space="preserve">AnnotSV_ID</t>
  </si>
  <si>
    <t xml:space="preserve">ID</t>
  </si>
  <si>
    <t xml:space="preserve">Gene_name</t>
  </si>
  <si>
    <t xml:space="preserve">Tx</t>
  </si>
  <si>
    <t xml:space="preserve">DDD_consequence</t>
  </si>
  <si>
    <t xml:space="preserve">Brain related</t>
  </si>
  <si>
    <t xml:space="preserve">DDD_disease</t>
  </si>
  <si>
    <t xml:space="preserve">GenCC_disease</t>
  </si>
  <si>
    <t xml:space="preserve">OMIM_phenotype</t>
  </si>
  <si>
    <t xml:space="preserve">OMIM_ID</t>
  </si>
  <si>
    <t xml:space="preserve">LOEUF_bin</t>
  </si>
  <si>
    <t xml:space="preserve">GnomAD_pLI</t>
  </si>
  <si>
    <t xml:space="preserve">16_8696859_8696860_BND_1</t>
  </si>
  <si>
    <t xml:space="preserve">Sniffles2.BND.EDF6SF</t>
  </si>
  <si>
    <t xml:space="preserve">ABAT</t>
  </si>
  <si>
    <t xml:space="preserve">NM_020686</t>
  </si>
  <si>
    <t xml:space="preserve">loss of function</t>
  </si>
  <si>
    <t xml:space="preserve">ABAT-related GABA-transaminase Deficiency</t>
  </si>
  <si>
    <t xml:space="preserve">GABA aminotransferase deficiency</t>
  </si>
  <si>
    <t xml:space="preserve">GABA-transaminase deficiency, 613163 (3) AR</t>
  </si>
  <si>
    <t xml:space="preserve">16_8737989_8737990_INS_1</t>
  </si>
  <si>
    <t xml:space="preserve">Sniffles2.INS.22ASF</t>
  </si>
  <si>
    <t xml:space="preserve">2_168975242_168975243_INS_1</t>
  </si>
  <si>
    <t xml:space="preserve">Sniffles2.INS.1C2FS1</t>
  </si>
  <si>
    <t xml:space="preserve">ABCB11</t>
  </si>
  <si>
    <t xml:space="preserve">NM_003742</t>
  </si>
  <si>
    <t xml:space="preserve">ABCB11-RELATED INTRAHEPATIC CHOLESTASIS</t>
  </si>
  <si>
    <t xml:space="preserve">progressive familial intrahepatic cholestasis type 2</t>
  </si>
  <si>
    <t xml:space="preserve">Cholestasis, benign recurrent intrahepatic, 2, 605479 (3) AR;Cholestasis, progressive familial intrahepatic 2, 601847 (3) AR</t>
  </si>
  <si>
    <t xml:space="preserve">2_168975410_168975411_INS_1</t>
  </si>
  <si>
    <t xml:space="preserve">Sniffles2.INS.1C2BS1</t>
  </si>
  <si>
    <t xml:space="preserve">16_89421119_89421417_DEL_1</t>
  </si>
  <si>
    <t xml:space="preserve">Sniffles2.DEL.6BB0SF</t>
  </si>
  <si>
    <t xml:space="preserve">ANKRD11</t>
  </si>
  <si>
    <t xml:space="preserve">NM_001256182</t>
  </si>
  <si>
    <t xml:space="preserve">KBG SYNDROME</t>
  </si>
  <si>
    <t xml:space="preserve">KBG syndrome</t>
  </si>
  <si>
    <t xml:space="preserve">KBG syndrome, 148050 (3) AD</t>
  </si>
  <si>
    <t xml:space="preserve">16_89454917_89454982_DEL_1</t>
  </si>
  <si>
    <t xml:space="preserve">Sniffles2.DEL.6BBFSF</t>
  </si>
  <si>
    <t xml:space="preserve">16_89461057_89461127_DEL_1</t>
  </si>
  <si>
    <t xml:space="preserve">Sniffles2.DEL.6BC1SF</t>
  </si>
  <si>
    <t xml:space="preserve">16_89461534_89461601_DEL_1</t>
  </si>
  <si>
    <t xml:space="preserve">Sniffles2.DEL.6BC2SF</t>
  </si>
  <si>
    <t xml:space="preserve">19_46978700_46978774_DEL_1</t>
  </si>
  <si>
    <t xml:space="preserve">Sniffles2.DEL.37A3S12</t>
  </si>
  <si>
    <t xml:space="preserve">ARHGAP35</t>
  </si>
  <si>
    <t xml:space="preserve">NM_004491</t>
  </si>
  <si>
    <t xml:space="preserve">ARHGAP35-related developmental disorder (monoallelic)</t>
  </si>
  <si>
    <t xml:space="preserve">X_17635335_42316129_DEL_1</t>
  </si>
  <si>
    <t xml:space="preserve">Sniffles2.DEL.2ECFS16</t>
  </si>
  <si>
    <t xml:space="preserve">ARX</t>
  </si>
  <si>
    <t xml:space="preserve">NM_139058</t>
  </si>
  <si>
    <t xml:space="preserve">loss of function;uncertain</t>
  </si>
  <si>
    <t xml:space="preserve">MENTAL RETARDATION X-LINKED ARX-RELATED;PARTINGTON SYNDROME</t>
  </si>
  <si>
    <t xml:space="preserve">Partington syndrome;X-linked lissencephaly with abnormal genitalia;complex neurodevelopmental disorder;developmental and epileptic encephalopathy;intellectual disability, X-linked, with or without seizures, arx-related</t>
  </si>
  <si>
    <t xml:space="preserve">Developmental and epileptic encephalopathy 1, 308350 (3) XLR;Hydranencephaly with abnormal genitalia, 300215 (3) XL;Intellectual developmental disorder, XL 29, 300419 (3) XLR;Lissencephaly, XL 2, 300215 (3) XL;Partington syndrome, 309510 (3) XLR;Proud syndrome, 300004 (3) XL</t>
  </si>
  <si>
    <t xml:space="preserve">10_72198293_72198294_INS_1</t>
  </si>
  <si>
    <t xml:space="preserve">Sniffles2.INS.D4BS9</t>
  </si>
  <si>
    <t xml:space="preserve">ASCC1</t>
  </si>
  <si>
    <t xml:space="preserve">NM_001369088</t>
  </si>
  <si>
    <t xml:space="preserve">Prenatal Spinal Muscular Atrophy and Congenital Bone Fractures</t>
  </si>
  <si>
    <t xml:space="preserve">spinal muscular atrophy with congenital bone fractures 2</t>
  </si>
  <si>
    <t xml:space="preserve">Barrett esophagus/esophageal adenocarcinoma, 614266 (3);Spinal muscular atrophy with congenital bone fractures 2, 616867 (3) AR</t>
  </si>
  <si>
    <t xml:space="preserve">ATP6AP2</t>
  </si>
  <si>
    <t xml:space="preserve">NM_005765</t>
  </si>
  <si>
    <t xml:space="preserve">uncertain</t>
  </si>
  <si>
    <t xml:space="preserve">MENTAL RETARDATION X-LINKED WITH EPILEPSY</t>
  </si>
  <si>
    <t xml:space="preserve">ATP6AP2-related disorder;X-linked parkinsonism-spasticity syndrome;congenital disorder of glycosylation, type IIr;syndromic X-linked intellectual disability Hedera type</t>
  </si>
  <si>
    <t xml:space="preserve">?Parkinsonism with spasticity, XL, 300911 (3) XLR;Congenital disorder of glycosylation, type IIr, 301045 (3) XLR;Intellectual developmental disorder, XL, syndromic, Hedera type, 300423 (3) XLR</t>
  </si>
  <si>
    <t xml:space="preserve">13_25850866_25850929_DEL_1</t>
  </si>
  <si>
    <t xml:space="preserve">Sniffles2.DEL.1D6FSC</t>
  </si>
  <si>
    <t xml:space="preserve">ATP8A2</t>
  </si>
  <si>
    <t xml:space="preserve">NM_016529</t>
  </si>
  <si>
    <t xml:space="preserve">all missense/in frame</t>
  </si>
  <si>
    <t xml:space="preserve">CEREBELLAR ATAXIA, MENTAL RETARDATION, AND DYSEQUILIBRIUM SYNDROME 4</t>
  </si>
  <si>
    <t xml:space="preserve">cerebellar ataxia, mental retardation, and dysequilibrium syndrome 4</t>
  </si>
  <si>
    <t xml:space="preserve">?Cerebellar ataxia, mental retardation, and dysequilibrium syndrome 4, 615268 (3) AR</t>
  </si>
  <si>
    <t xml:space="preserve">7_70496366_70496439_DEL_1</t>
  </si>
  <si>
    <t xml:space="preserve">Sniffles2.DEL.773FS6</t>
  </si>
  <si>
    <t xml:space="preserve">AUTS2</t>
  </si>
  <si>
    <t xml:space="preserve">NM_001127231</t>
  </si>
  <si>
    <t xml:space="preserve">SYNDROMIC INTELLECTUAL DISABILITY</t>
  </si>
  <si>
    <t xml:space="preserve">Syndromic intellectual disability;autism spectrum disorder due to AUTS2 deficiency;autism, susceptibility to, 15</t>
  </si>
  <si>
    <t xml:space="preserve">Intellectual developmental disorder, AD 26, 615834 (3) AD</t>
  </si>
  <si>
    <t xml:space="preserve">7_70496494_70496495_INS_1</t>
  </si>
  <si>
    <t xml:space="preserve">Sniffles2.INS.C46S6</t>
  </si>
  <si>
    <t xml:space="preserve">7_70497008_70497086_DEL_1</t>
  </si>
  <si>
    <t xml:space="preserve">Sniffles2.DEL.7741S6</t>
  </si>
  <si>
    <t xml:space="preserve">1_235461857_235461858_BND_1</t>
  </si>
  <si>
    <t xml:space="preserve">Sniffles2.BND.37E74S0</t>
  </si>
  <si>
    <t xml:space="preserve">B3GALNT2</t>
  </si>
  <si>
    <t xml:space="preserve">NM_152490</t>
  </si>
  <si>
    <t xml:space="preserve">MUSCULAR DYSTROPHY-DYSTROGLYCANOPATHY (CONGENITAL WITH BRAIN AND EYE ANOMALIES), TYPE A, 11</t>
  </si>
  <si>
    <t xml:space="preserve">muscular dystrophy-dystroglycanopathy (congenital with brain and eye anomalies), type a, 11</t>
  </si>
  <si>
    <t xml:space="preserve">Muscular dystrophy-dystroglycanopathy (congenital with brain and eye anomalies, type A, 11, 615181 (3) AR</t>
  </si>
  <si>
    <t xml:space="preserve">17_60699715_60699716_BND_1</t>
  </si>
  <si>
    <t xml:space="preserve">Sniffles2.BND.FBBAS10</t>
  </si>
  <si>
    <t xml:space="preserve">BCAS3</t>
  </si>
  <si>
    <t xml:space="preserve">NM_001099432</t>
  </si>
  <si>
    <t xml:space="preserve">BCAS3-related neurodevelopmental disorder with thinning of corpus callosum and cerebellar atrophy</t>
  </si>
  <si>
    <t xml:space="preserve">2_60467137_60467138_INS_1</t>
  </si>
  <si>
    <t xml:space="preserve">Sniffles2.INS.A7DS1</t>
  </si>
  <si>
    <t xml:space="preserve">BCL11A</t>
  </si>
  <si>
    <t xml:space="preserve">NM_018014</t>
  </si>
  <si>
    <t xml:space="preserve">INTELLECTUAL DISABILITY</t>
  </si>
  <si>
    <t xml:space="preserve">Dias-Logan syndrome;intellectual disability, autosomal dominant 40</t>
  </si>
  <si>
    <t xml:space="preserve">Dias-Logan syndrome, 617101 (3) AD</t>
  </si>
  <si>
    <t xml:space="preserve">BCOR</t>
  </si>
  <si>
    <t xml:space="preserve">NM_001123385</t>
  </si>
  <si>
    <t xml:space="preserve">MICROPHTHALMIA SYNDROMIC TYPE 2</t>
  </si>
  <si>
    <t xml:space="preserve">microphthalmia, syndromic 2</t>
  </si>
  <si>
    <t xml:space="preserve">Microphthalmia, syndromic 2, 300166 (3) XLD</t>
  </si>
  <si>
    <t xml:space="preserve">14_105229633_105229733_DEL_1</t>
  </si>
  <si>
    <t xml:space="preserve">Sniffles2.DEL.8569SD</t>
  </si>
  <si>
    <t xml:space="preserve">BRF1</t>
  </si>
  <si>
    <t xml:space="preserve">NM_145685</t>
  </si>
  <si>
    <t xml:space="preserve">BRF1-related cerebellofaciodental syndrome</t>
  </si>
  <si>
    <t xml:space="preserve">cerebellar-facial-dental syndrome</t>
  </si>
  <si>
    <t xml:space="preserve">Cerebellofaciodental syndrome, 616202 (3) AR</t>
  </si>
  <si>
    <t xml:space="preserve">14_105230241_105230242_INS_1</t>
  </si>
  <si>
    <t xml:space="preserve">Sniffles2.INS.D4DSD</t>
  </si>
  <si>
    <t xml:space="preserve">14_105230246_105230347_DEL_1</t>
  </si>
  <si>
    <t xml:space="preserve">Sniffles2.DEL.856ASD</t>
  </si>
  <si>
    <t xml:space="preserve">14_105232901_105233100_DEL_1</t>
  </si>
  <si>
    <t xml:space="preserve">Sniffles2.DEL.8570SD</t>
  </si>
  <si>
    <t xml:space="preserve">14_105238310_105238508_DEL_1</t>
  </si>
  <si>
    <t xml:space="preserve">Sniffles2.DEL.8582SD</t>
  </si>
  <si>
    <t xml:space="preserve">14_105239108_105239109_INS_1</t>
  </si>
  <si>
    <t xml:space="preserve">Sniffles2.INS.D5BSD</t>
  </si>
  <si>
    <t xml:space="preserve">14_105239525_105239623_DEL_1</t>
  </si>
  <si>
    <t xml:space="preserve">Sniffles2.DEL.8586SD</t>
  </si>
  <si>
    <t xml:space="preserve">14_105240221_105240422_DEL_1</t>
  </si>
  <si>
    <t xml:space="preserve">Sniffles2.DEL.8588SD</t>
  </si>
  <si>
    <t xml:space="preserve">11_1433045_1433137_DEL_1</t>
  </si>
  <si>
    <t xml:space="preserve">Sniffles2.DEL.1765SA</t>
  </si>
  <si>
    <t xml:space="preserve">BRSK2</t>
  </si>
  <si>
    <t xml:space="preserve">NM_001256627</t>
  </si>
  <si>
    <t xml:space="preserve">Neurodevelopmental Disorder</t>
  </si>
  <si>
    <t xml:space="preserve">complex neurodevelopmental disorder</t>
  </si>
  <si>
    <t xml:space="preserve">11_1435232_1435233_INS_1</t>
  </si>
  <si>
    <t xml:space="preserve">Sniffles2.INS.B9SA</t>
  </si>
  <si>
    <t xml:space="preserve">9_137960435_137960436_INS_1</t>
  </si>
  <si>
    <t xml:space="preserve">Sniffles2.INS.1418S8</t>
  </si>
  <si>
    <t xml:space="preserve">CACNA1B</t>
  </si>
  <si>
    <t xml:space="preserve">NM_000718</t>
  </si>
  <si>
    <t xml:space="preserve">NEURODEVELOPMENTAL DISORDER WITH SEIZURES AND NONEPILEPTIC HYPERKINETIC MOVEMENTS</t>
  </si>
  <si>
    <t xml:space="preserve">neurodevelopmental disorder with seizures and nonepileptic hyperkinetic movements</t>
  </si>
  <si>
    <t xml:space="preserve">Neurodevelopmental disorder with seizures and nonepileptic hyperkinetic movements, 618497 (3) AR</t>
  </si>
  <si>
    <t xml:space="preserve">12_2280433_2280434_INS_1</t>
  </si>
  <si>
    <t xml:space="preserve">Sniffles2.INS.89SB</t>
  </si>
  <si>
    <t xml:space="preserve">CACNA1C</t>
  </si>
  <si>
    <t xml:space="preserve">NM_000719</t>
  </si>
  <si>
    <t xml:space="preserve">activating</t>
  </si>
  <si>
    <t xml:space="preserve">TIMOTHY SYNDROME</t>
  </si>
  <si>
    <t xml:space="preserve">Brugada syndrome;Brugada syndrome 3;Timothy syndrome;long QT syndrome;long qt syndrome 8;short QT syndrome</t>
  </si>
  <si>
    <t xml:space="preserve">Brugada syndrome 3, 611875 (3);Long QT syndrome 8, 618447 (3);Timothy syndrome, 601005 (3) AD</t>
  </si>
  <si>
    <t xml:space="preserve">12_2520157_2520158_INS_1</t>
  </si>
  <si>
    <t xml:space="preserve">Sniffles2.INS.93SB</t>
  </si>
  <si>
    <t xml:space="preserve">2_151876666_151876667_INS_1</t>
  </si>
  <si>
    <t xml:space="preserve">Sniffles2.INS.1998S1</t>
  </si>
  <si>
    <t xml:space="preserve">CACNB4</t>
  </si>
  <si>
    <t xml:space="preserve">NM_001330118</t>
  </si>
  <si>
    <t xml:space="preserve">JUVENILE MYOCLONIC EPILEPSY</t>
  </si>
  <si>
    <t xml:space="preserve">epilepsy;epilepsy, idiopathic generalized, susceptibility to, 13</t>
  </si>
  <si>
    <t xml:space="preserve">Episodic ataxia, type 5, 613855 (3) AD;(Epilepsy, idiopathic generalized, susceptibility to, 9), 607682 (3) AD;(Epilepsy, juvenile myoclonic, susceptibility to, 6), 607682 (3) AD</t>
  </si>
  <si>
    <t xml:space="preserve">CASK</t>
  </si>
  <si>
    <t xml:space="preserve">NM_001367721</t>
  </si>
  <si>
    <t xml:space="preserve">all missense/in frame;loss of function;uncertain</t>
  </si>
  <si>
    <t xml:space="preserve">FG SYNDROME TYPE 4;MENTAL RETARDATION X-LINKED CASK-RELATED;MRX WITH/WITHOUT NYSTAGMUS</t>
  </si>
  <si>
    <t xml:space="preserve">FG syndrome 4;X-linked syndromic intellectual disability;syndromic X-linked intellectual disability Najm type</t>
  </si>
  <si>
    <t xml:space="preserve">FG syndrome 4, 300422 (3);Intellectual developmental disorder and microcephaly with pontine and cerebellar hypoplasia, 300749 (3) XLD;Mental retardation, with or without nystagmus, 300422 (3)</t>
  </si>
  <si>
    <t xml:space="preserve">18_59658328_59658381_DEL_1</t>
  </si>
  <si>
    <t xml:space="preserve">Sniffles2.DEL.5C1AS11</t>
  </si>
  <si>
    <t xml:space="preserve">CCBE1</t>
  </si>
  <si>
    <t xml:space="preserve">NM_133459</t>
  </si>
  <si>
    <t xml:space="preserve">HENNEKAM LYMPHANGIECTASIA-LYMPHEDEMA SYNDROME</t>
  </si>
  <si>
    <t xml:space="preserve">Hennekam lymphangiectasia-lymphedema syndrome 1</t>
  </si>
  <si>
    <t xml:space="preserve">Hennekam lymphangiectasia-lymphedema syndrome 1, 235510 (3) AR</t>
  </si>
  <si>
    <t xml:space="preserve">11_833094_833095_INS_1</t>
  </si>
  <si>
    <t xml:space="preserve">Sniffles2.INS.62SA</t>
  </si>
  <si>
    <t xml:space="preserve">CD151</t>
  </si>
  <si>
    <t xml:space="preserve">NM_004357</t>
  </si>
  <si>
    <t xml:space="preserve">NEPHROPATHY WITH PRETIBIAL EPIDERMOLYSIS BULLOSA AND DEAFNESS</t>
  </si>
  <si>
    <t xml:space="preserve">nephrotic syndrome - deafness - pretibial epidermolysis bullosa syndrome</t>
  </si>
  <si>
    <t xml:space="preserve">Nephropathy with pretibial epidermolysis bullosa and deafness, 609057 (3);[Blood group, Raph], 179620 (3)</t>
  </si>
  <si>
    <t xml:space="preserve">14_102972689_102972741_DEL_1</t>
  </si>
  <si>
    <t xml:space="preserve">Sniffles2.DEL.8304SD</t>
  </si>
  <si>
    <t xml:space="preserve">CDC42BPB</t>
  </si>
  <si>
    <t xml:space="preserve">NM_006035</t>
  </si>
  <si>
    <t xml:space="preserve">CDC42BPB-related Neurodevelopmental Disorder</t>
  </si>
  <si>
    <t xml:space="preserve">16_68797083_68797084_BND_1</t>
  </si>
  <si>
    <t xml:space="preserve">Sniffles2.BND.10C36SF</t>
  </si>
  <si>
    <t xml:space="preserve">CDH1</t>
  </si>
  <si>
    <t xml:space="preserve">NM_001317184</t>
  </si>
  <si>
    <t xml:space="preserve">Blepharo-cheiro-dontic syndrome</t>
  </si>
  <si>
    <t xml:space="preserve">blepharocheilodontic syndrome 1;familial ovarian cancer;hereditary breast carcinoma;hereditary diffuse gastric adenocarcinoma;hereditary nonpolyposis colon cancer</t>
  </si>
  <si>
    <t xml:space="preserve">Blepharocheilodontic syndrome 1, 119580 (3) AD;Endometrial carcinoma, somatic, 608089 (3);Gastric cancer, hereditary diffuse, with or without cleft lip and/or palate, 137215 (3) AD;Ovarian cancer, somatic, 167000 (3);(Breast cancer, lobular), 114480 (3) Somatic mutation,AD;(Prostate cancer, susceptibility to), 176807 (3) Somatic mutation,AD</t>
  </si>
  <si>
    <t xml:space="preserve">CDKL5</t>
  </si>
  <si>
    <t xml:space="preserve">NM_003159</t>
  </si>
  <si>
    <t xml:space="preserve">EPILEPTIC ENCEPHALOPATHY EARLY INFANTILE TYPE 2</t>
  </si>
  <si>
    <t xml:space="preserve">CDKL5 disorder;developmental and epileptic encephalopathy, 2</t>
  </si>
  <si>
    <t xml:space="preserve">Developmental and epileptic encephalopathy 2, 300672 (3) XLD</t>
  </si>
  <si>
    <t xml:space="preserve">1_3834251_3834357_DEL_1</t>
  </si>
  <si>
    <t xml:space="preserve">Sniffles2.DEL.2A92S0</t>
  </si>
  <si>
    <t xml:space="preserve">CEP104</t>
  </si>
  <si>
    <t xml:space="preserve">NM_014704</t>
  </si>
  <si>
    <t xml:space="preserve">JOUBERT SYNDROME</t>
  </si>
  <si>
    <t xml:space="preserve">Joubert syndrome 17;Joubert syndrome 25</t>
  </si>
  <si>
    <t xml:space="preserve">Joubert syndrome 25, 616781 (3) AR</t>
  </si>
  <si>
    <t xml:space="preserve">5_75503879_75503880_INS_1</t>
  </si>
  <si>
    <t xml:space="preserve">Sniffles2.INS.C98S4</t>
  </si>
  <si>
    <t xml:space="preserve">CERT1</t>
  </si>
  <si>
    <t xml:space="preserve">NM_001379002</t>
  </si>
  <si>
    <t xml:space="preserve">intellectual disability, autosomal dominant 40</t>
  </si>
  <si>
    <t xml:space="preserve">Mental retardation, AD 34, 616351 (3) AD</t>
  </si>
  <si>
    <t xml:space="preserve">X_85568177_105812921_DUP_1</t>
  </si>
  <si>
    <t xml:space="preserve">Sniffles2.DUP.7BA7S16</t>
  </si>
  <si>
    <t xml:space="preserve">CHM</t>
  </si>
  <si>
    <t xml:space="preserve">NM_000390</t>
  </si>
  <si>
    <t xml:space="preserve">CHOROIDEREMIA</t>
  </si>
  <si>
    <t xml:space="preserve">choroideremia</t>
  </si>
  <si>
    <t xml:space="preserve">Choroideremia, 303100 (3) XLD</t>
  </si>
  <si>
    <t xml:space="preserve">19_42295150_42295151_BND_1</t>
  </si>
  <si>
    <t xml:space="preserve">Sniffles2.BND.9797S12</t>
  </si>
  <si>
    <t xml:space="preserve">CIC</t>
  </si>
  <si>
    <t xml:space="preserve">NM_001304815</t>
  </si>
  <si>
    <t xml:space="preserve">CAPICUA, DROSOPHILA, HOMOLOG OF</t>
  </si>
  <si>
    <t xml:space="preserve">cerebral folate deficiency;intellectual disability, autosomal dominant 45</t>
  </si>
  <si>
    <t xml:space="preserve">Mental retardation, AD 45, 617600 (3) AD</t>
  </si>
  <si>
    <t xml:space="preserve">CNKSR2</t>
  </si>
  <si>
    <t xml:space="preserve">NM_014927</t>
  </si>
  <si>
    <t xml:space="preserve">INTELLECTUAL DISABILITY WITH EPILEPSY</t>
  </si>
  <si>
    <t xml:space="preserve">X-linked complex neurodevelopmental disorder;intellectual disability, X-linked, syndromic, Houge type</t>
  </si>
  <si>
    <t xml:space="preserve">Intellectual developmental disorder, XL, syndromic, Houge type, 301008 (3) XL</t>
  </si>
  <si>
    <t xml:space="preserve">21_45437785_45437875_DEL_1</t>
  </si>
  <si>
    <t xml:space="preserve">Sniffles2.DEL.3E88S14</t>
  </si>
  <si>
    <t xml:space="preserve">COL18A1</t>
  </si>
  <si>
    <t xml:space="preserve">NM_001379500</t>
  </si>
  <si>
    <t xml:space="preserve">KNOBLOCH SYNDROME TYPE I</t>
  </si>
  <si>
    <t xml:space="preserve">Knobloch syndrome</t>
  </si>
  <si>
    <t xml:space="preserve">Glaucoma, primary closed-angle, 618880 (3) AD;Knobloch syndrome, type 1, 267750 (3) AR</t>
  </si>
  <si>
    <t xml:space="preserve">21_45499554_45499555_INS_1</t>
  </si>
  <si>
    <t xml:space="preserve">Sniffles2.INS.8BAS14</t>
  </si>
  <si>
    <t xml:space="preserve">21_45500286_45500287_INS_1</t>
  </si>
  <si>
    <t xml:space="preserve">Sniffles2.INS.8C1S14</t>
  </si>
  <si>
    <t xml:space="preserve">9_114278400_114278401_INS_1</t>
  </si>
  <si>
    <t xml:space="preserve">Sniffles2.INS.F83S8</t>
  </si>
  <si>
    <t xml:space="preserve">COL27A1</t>
  </si>
  <si>
    <t xml:space="preserve">NM_032888</t>
  </si>
  <si>
    <t xml:space="preserve">Steel Syndrome</t>
  </si>
  <si>
    <t xml:space="preserve">Steel syndrome</t>
  </si>
  <si>
    <t xml:space="preserve">Steel syndrome, 615155 (3) AR</t>
  </si>
  <si>
    <t xml:space="preserve">13_110255804_110255805_INS_1</t>
  </si>
  <si>
    <t xml:space="preserve">Sniffles2.INS.1074SC</t>
  </si>
  <si>
    <t xml:space="preserve">COL4A1</t>
  </si>
  <si>
    <t xml:space="preserve">NM_001845</t>
  </si>
  <si>
    <t xml:space="preserve">dominant negative</t>
  </si>
  <si>
    <t xml:space="preserve">PORENCEPHALY 1</t>
  </si>
  <si>
    <t xml:space="preserve">autosomal dominant familial hematuria-retinal arteriolar tortuosity-contractures syndrome;brain small vessel disease 1 with or without ocular anomalies</t>
  </si>
  <si>
    <t xml:space="preserve">?Retinal arteries, tortuosity of, 180000 (3) AD;Angiopathy, hereditary, with nephropathy, aneurysms, and muscle cramps, 611773 (3) AD;Brain small vessel disease with or without ocular anomalies, 175780 (3) AD;Microangiopathy and leukoencephalopathy, pontine, AD, 618564 (3) AD;(Hemorrhage, intracerebral, susceptibility to), 614519 (3)</t>
  </si>
  <si>
    <t xml:space="preserve">13_110481573_110481640_DEL_1</t>
  </si>
  <si>
    <t xml:space="preserve">Sniffles2.DEL.9D09SC</t>
  </si>
  <si>
    <t xml:space="preserve">COL4A2</t>
  </si>
  <si>
    <t xml:space="preserve">NM_001846</t>
  </si>
  <si>
    <t xml:space="preserve">PORENCEPHALY 2</t>
  </si>
  <si>
    <t xml:space="preserve">Brain small vessel disease 2, 614483 (3) AD;(Hemorrhage, intracerebral, susceptibility to), 614519 (3)</t>
  </si>
  <si>
    <t xml:space="preserve">13_110481747_110481748_INS_1</t>
  </si>
  <si>
    <t xml:space="preserve">Sniffles2.INS.108BSC</t>
  </si>
  <si>
    <t xml:space="preserve">2_227203409_227203410_INS_1</t>
  </si>
  <si>
    <t xml:space="preserve">Sniffles2.INS.253BS1</t>
  </si>
  <si>
    <t xml:space="preserve">COL4A3</t>
  </si>
  <si>
    <t xml:space="preserve">NM_000091</t>
  </si>
  <si>
    <t xml:space="preserve">ALPORT SYNDROME AUTOSOMAL DOMINANT;ALPORT SYNDROME AUTOSOMAL RECESSIVE</t>
  </si>
  <si>
    <t xml:space="preserve">autosomal dominant Alport syndrome;autosomal recessive Alport syndrome;hematuria, benign familial</t>
  </si>
  <si>
    <t xml:space="preserve">Alport syndrome 2, AR, 203780 (3) AR;Alport syndrome 3, AD, 104200 (3) AD;Hematuria, benign familial, 141200 (3) AD</t>
  </si>
  <si>
    <t xml:space="preserve">21_45988041_45988042_INS_1</t>
  </si>
  <si>
    <t xml:space="preserve">Sniffles2.INS.902S14</t>
  </si>
  <si>
    <t xml:space="preserve">COL6A1</t>
  </si>
  <si>
    <t xml:space="preserve">NM_001848</t>
  </si>
  <si>
    <t xml:space="preserve">COL6A1 associated myopathy</t>
  </si>
  <si>
    <t xml:space="preserve">Bethlem myopathy 1;Ullrich congenital muscular dystrophy 1;collagen 6-related myopathy</t>
  </si>
  <si>
    <t xml:space="preserve">Bethlem myopathy 1, 158810 (3) AR,AD;Ullrich congenital muscular dystrophy 1, 254090 (3) AR,AD</t>
  </si>
  <si>
    <t xml:space="preserve">3_9940666_9940667_INS_1</t>
  </si>
  <si>
    <t xml:space="preserve">Sniffles2.INS.1D3S2</t>
  </si>
  <si>
    <t xml:space="preserve">CRELD1</t>
  </si>
  <si>
    <t xml:space="preserve">NM_001031717</t>
  </si>
  <si>
    <t xml:space="preserve">HETEROTAXY SYNDROME</t>
  </si>
  <si>
    <t xml:space="preserve">atrioventricular septal defect, susceptibility to, 2</t>
  </si>
  <si>
    <t xml:space="preserve">Atrioventricular septal defect, partial, with heterotaxy syndrome, 606217 (3) AD;(Atrioventricular septal defect, susceptibility to, 2), 606217 (3) AD</t>
  </si>
  <si>
    <t xml:space="preserve">7_16227674_16227735_DEL_1</t>
  </si>
  <si>
    <t xml:space="preserve">Sniffles2.DEL.3238S6</t>
  </si>
  <si>
    <t xml:space="preserve">CRPPA</t>
  </si>
  <si>
    <t xml:space="preserve">NM_001101417</t>
  </si>
  <si>
    <t xml:space="preserve">WALKER WARBURG SYNDROME</t>
  </si>
  <si>
    <t xml:space="preserve">muscular dystrophy-dystroglycanopathy (congenital with brain and eye anomalies), type a, 7</t>
  </si>
  <si>
    <t xml:space="preserve">Muscular dystrophy-dystroglycanopathy (congenital with brain and eye anomalies), type A, 7, 614643 (3) AR;Muscular dystrophy-dystroglycanopathy (limb-girdle), type C, 7, 616052 (3) AR</t>
  </si>
  <si>
    <t xml:space="preserve">18_79687381_79687458_DEL_1</t>
  </si>
  <si>
    <t xml:space="preserve">Sniffles2.DEL.7A62S11</t>
  </si>
  <si>
    <t xml:space="preserve">CTDP1</t>
  </si>
  <si>
    <t xml:space="preserve">NM_004715</t>
  </si>
  <si>
    <t xml:space="preserve">CONGENITAL CATARACTS FACIAL DYSMORPHISM AND NEUROPATHY SYNDROME</t>
  </si>
  <si>
    <t xml:space="preserve">congenital cataracts-facial dysmorphism-neuropathy syndrome</t>
  </si>
  <si>
    <t xml:space="preserve">Congenital cataracts, facial dysmorphism, and neuropathy, 604168 (3) AR</t>
  </si>
  <si>
    <t xml:space="preserve">5_10994373_10994429_DEL_1</t>
  </si>
  <si>
    <t xml:space="preserve">Sniffles2.DEL.2DAES4</t>
  </si>
  <si>
    <t xml:space="preserve">CTNND2</t>
  </si>
  <si>
    <t xml:space="preserve">NM_001288717</t>
  </si>
  <si>
    <t xml:space="preserve">CTNND2-related neurodevelopmental disorder</t>
  </si>
  <si>
    <t xml:space="preserve">7_102081263_102082536_DEL_1</t>
  </si>
  <si>
    <t xml:space="preserve">Sniffles2.DEL.A104S6</t>
  </si>
  <si>
    <t xml:space="preserve">CUX1</t>
  </si>
  <si>
    <t xml:space="preserve">NM_001202543</t>
  </si>
  <si>
    <t xml:space="preserve">GLOBAL DEVELOPMENTAL DELAY WITH OR WITHOUT IMPAIRED INTELLECTUAL DEVELOPMENT</t>
  </si>
  <si>
    <t xml:space="preserve">global developmental delay with or without impaired intellectual development</t>
  </si>
  <si>
    <t xml:space="preserve">Global developmental delay with or without impaired intellectual development, 618330 (3) AD</t>
  </si>
  <si>
    <t xml:space="preserve">18_53206304_53206385_DEL_1</t>
  </si>
  <si>
    <t xml:space="preserve">Sniffles2.DEL.52C5S11</t>
  </si>
  <si>
    <t xml:space="preserve">DCC</t>
  </si>
  <si>
    <t xml:space="preserve">NM_005215</t>
  </si>
  <si>
    <t xml:space="preserve">Midline-bridging neuronal commissure disruption, horizontal gaze palsy, scoliosis, and intellectual disability</t>
  </si>
  <si>
    <t xml:space="preserve">Connective tissue disease;colorectal cancer;esophageal cancer;gaze palsy, familial horizontal, with progressive scoliosis, 2;mirror movements 1</t>
  </si>
  <si>
    <t xml:space="preserve">Colorectal cancer, somatic, 114500 (3);Esophageal carcinoma, somatic, 133239 (3);Gaze palsy, familial horizontal, with progressive scoliosis, 2, 617542 (3) AR;Mirror movements 1 and/or agenesis of the corpus callosum, 157600 (3) AD</t>
  </si>
  <si>
    <t xml:space="preserve">7_50509302_50509303_INS_1</t>
  </si>
  <si>
    <t xml:space="preserve">Sniffles2.INS.8E0S6</t>
  </si>
  <si>
    <t xml:space="preserve">DDC</t>
  </si>
  <si>
    <t xml:space="preserve">NM_001242886</t>
  </si>
  <si>
    <t xml:space="preserve">AROMATIC L-AMINO-ACID DECARBOXYLASE DEFICIENCY</t>
  </si>
  <si>
    <t xml:space="preserve">aromatic L-amino acid decarboxylase deficiency</t>
  </si>
  <si>
    <t xml:space="preserve">Aromatic L-amino acid decarboxylase deficiency, 608643 (3) AR</t>
  </si>
  <si>
    <t xml:space="preserve">1_162728103_162728104_INS_1</t>
  </si>
  <si>
    <t xml:space="preserve">Sniffles2.INS.17CFS0</t>
  </si>
  <si>
    <t xml:space="preserve">DDR2</t>
  </si>
  <si>
    <t xml:space="preserve">NM_001354983</t>
  </si>
  <si>
    <t xml:space="preserve">SPONDYLOEPIMETAPHYSEAL DYSPLASIA SHORT LIMB-HAND TYPE</t>
  </si>
  <si>
    <t xml:space="preserve">spondyloepimetaphyseal dysplasia-short limb-abnormal calcification syndrome;warburg-cinotti syndrome</t>
  </si>
  <si>
    <t xml:space="preserve">Spondylometaepiphyseal dysplasia, short limb-hand type, 271665 (3) AR;Warburg-Cinotti syndrome, 618175 (3) AD</t>
  </si>
  <si>
    <t xml:space="preserve">DDX3X</t>
  </si>
  <si>
    <t xml:space="preserve">NM_001356</t>
  </si>
  <si>
    <t xml:space="preserve">all missense/in frame;loss of function</t>
  </si>
  <si>
    <t xml:space="preserve">INTELLECTUAL DISABILITY;MENTAL RETARDATION, X-LINKED 102</t>
  </si>
  <si>
    <t xml:space="preserve">X-linked syndromic intellectual disability;intellectual disability, X-linked 102</t>
  </si>
  <si>
    <t xml:space="preserve">Intellectual developmental disorder, XL, syndrome, Snijders Blok type, 300958 (3) XLD,XLR</t>
  </si>
  <si>
    <t xml:space="preserve">DMD</t>
  </si>
  <si>
    <t xml:space="preserve">NM_004006</t>
  </si>
  <si>
    <t xml:space="preserve">?</t>
  </si>
  <si>
    <t xml:space="preserve">DUCHENNE MUSCULAR DYSTROPHY</t>
  </si>
  <si>
    <t xml:space="preserve">Becker muscular dystrophy;Duchenne and Becker muscular dystrophy;Duchenne muscular dystrophy;dilated cardiomyopathy 3B;progressive muscular dystrophy</t>
  </si>
  <si>
    <t xml:space="preserve">Becker muscular dystrophy, 300376 (3) XLR;Cardiomyopathy, dilated, 3B, 302045 (3) XL;Duchenne muscular dystrophy, 310200 (3) XLR</t>
  </si>
  <si>
    <t xml:space="preserve">7_158915574_158915678_DEL_1</t>
  </si>
  <si>
    <t xml:space="preserve">Sniffles2.DEL.F17CS6</t>
  </si>
  <si>
    <t xml:space="preserve">DYNC2I1</t>
  </si>
  <si>
    <t xml:space="preserve">NM_001350914</t>
  </si>
  <si>
    <t xml:space="preserve">SHORT-RIB POLYDACTYLY</t>
  </si>
  <si>
    <t xml:space="preserve">short-rib thoracic dysplasia 8 with or without polydactyly</t>
  </si>
  <si>
    <t xml:space="preserve">Short-rib thoracic dysplasia 8 with or without polydactyly, 615503 (3) AR</t>
  </si>
  <si>
    <t xml:space="preserve">7_158916075_158916145_DEL_1</t>
  </si>
  <si>
    <t xml:space="preserve">Sniffles2.DEL.F17ES6</t>
  </si>
  <si>
    <t xml:space="preserve">4_147537807_147537858_DEL_1</t>
  </si>
  <si>
    <t xml:space="preserve">Sniffles2.DEL.FA7FS3</t>
  </si>
  <si>
    <t xml:space="preserve">EDNRA</t>
  </si>
  <si>
    <t xml:space="preserve">NM_001166055</t>
  </si>
  <si>
    <t xml:space="preserve">MANDIBULOFACIAL DYSOSTOSIS WITH ALOPECIA</t>
  </si>
  <si>
    <t xml:space="preserve">mandibulofacial dysostosis with alopecia</t>
  </si>
  <si>
    <t xml:space="preserve">Mandibulofacial dysostosis with alopecia, 616367 (3) AD;(Migraine, resistance to), 157300 (3) AD</t>
  </si>
  <si>
    <t xml:space="preserve">EIF2S3</t>
  </si>
  <si>
    <t xml:space="preserve">NM_001415</t>
  </si>
  <si>
    <t xml:space="preserve">Syndromic ID with severe microcephaly</t>
  </si>
  <si>
    <t xml:space="preserve">MEHMO syndrome;diabetes mellitus (disease)</t>
  </si>
  <si>
    <t xml:space="preserve">MEHMO syndrome, 300148 (3) XLR</t>
  </si>
  <si>
    <t xml:space="preserve">7_71979932_75448913_DEL_1</t>
  </si>
  <si>
    <t xml:space="preserve">Sniffles2.DEL.7B42S6</t>
  </si>
  <si>
    <t xml:space="preserve">ELN</t>
  </si>
  <si>
    <t xml:space="preserve">NM_001278939</t>
  </si>
  <si>
    <t xml:space="preserve">ELN-RELATED CUTIS LAXA</t>
  </si>
  <si>
    <t xml:space="preserve">cutis laxa, autosomal dominant 1;supravalvular aortic stenosis (disease)</t>
  </si>
  <si>
    <t xml:space="preserve">Cutis laxa, AD, 123700 (3) AD;Supravalvar aortic stenosis, 185500 (3) AD</t>
  </si>
  <si>
    <t xml:space="preserve">19_43507401_43507402_INS_1</t>
  </si>
  <si>
    <t xml:space="preserve">Sniffles2.INS.7B6S12</t>
  </si>
  <si>
    <t xml:space="preserve">ETHE1</t>
  </si>
  <si>
    <t xml:space="preserve">NM_001320867</t>
  </si>
  <si>
    <t xml:space="preserve">ETHYLMALONIC ENCEPHALOPATHY</t>
  </si>
  <si>
    <t xml:space="preserve">Leigh syndrome;ethylmalonic encephalopathy</t>
  </si>
  <si>
    <t xml:space="preserve">Ethylmalonic encephalopathy, 602473 (3) AR</t>
  </si>
  <si>
    <t xml:space="preserve">7_202499_202500_INS_1</t>
  </si>
  <si>
    <t xml:space="preserve">Sniffles2.INS.11S6</t>
  </si>
  <si>
    <t xml:space="preserve">FAM20C</t>
  </si>
  <si>
    <t xml:space="preserve">NM_020223</t>
  </si>
  <si>
    <t xml:space="preserve">RAINE SYNDROME</t>
  </si>
  <si>
    <t xml:space="preserve">lethal osteosclerotic bone dysplasia</t>
  </si>
  <si>
    <t xml:space="preserve">Raine syndrome, 259775 (3) AR</t>
  </si>
  <si>
    <t xml:space="preserve">5_180639033_180639309_DEL_1</t>
  </si>
  <si>
    <t xml:space="preserve">Sniffles2.DEL.11D69S4</t>
  </si>
  <si>
    <t xml:space="preserve">FLT4</t>
  </si>
  <si>
    <t xml:space="preserve">NM_182925</t>
  </si>
  <si>
    <t xml:space="preserve">MILROY DISEASE</t>
  </si>
  <si>
    <t xml:space="preserve">capillary infantile hemangioma;lymphedema, hereditary, 1A</t>
  </si>
  <si>
    <t xml:space="preserve">Congenital heart defects, multiple types, 7, 618780 (3) AD;Hemangioma, capillary infantile, somatic, 602089 (3);Lymphatic malformation 1, 153100 (3) AD</t>
  </si>
  <si>
    <t xml:space="preserve">9_14860547_14860548_INS_1</t>
  </si>
  <si>
    <t xml:space="preserve">Sniffles2.INS.25BS8</t>
  </si>
  <si>
    <t xml:space="preserve">FREM1</t>
  </si>
  <si>
    <t xml:space="preserve">NM_001379081</t>
  </si>
  <si>
    <t xml:space="preserve">MANITOBA OCULOTRICHOANAL SYNDROME</t>
  </si>
  <si>
    <t xml:space="preserve">oculotrichoanal syndrome;trigonocephaly 2</t>
  </si>
  <si>
    <t xml:space="preserve">Bifid nose with or without anorectal and renal anomalies, 608980 (3);Manitoba oculotrichoanal syndrome, 248450 (3) AR;Trigonocephaly 2, 614485 (3) AD</t>
  </si>
  <si>
    <t xml:space="preserve">15_26716836_26716837_INS_1</t>
  </si>
  <si>
    <t xml:space="preserve">Sniffles2.INS.1F7SE</t>
  </si>
  <si>
    <t xml:space="preserve">GABRB3</t>
  </si>
  <si>
    <t xml:space="preserve">NM_001278631</t>
  </si>
  <si>
    <t xml:space="preserve">CHILDHOOD ABSENCE EPILEPSY TYPE 5</t>
  </si>
  <si>
    <t xml:space="preserve">developmental and epileptic encephalopathy;epilepsy, childhood absence, susceptibility to, 5</t>
  </si>
  <si>
    <t xml:space="preserve">Developmental and epileptic encephalopathy 43, 617113 (3) AD;(Epilepsy, childhood absence, susceptibility to, 5), 612269 (3)</t>
  </si>
  <si>
    <t xml:space="preserve">15_26716850_26716851_INS_1</t>
  </si>
  <si>
    <t xml:space="preserve">Sniffles2.INS.1F4SE</t>
  </si>
  <si>
    <t xml:space="preserve">GK</t>
  </si>
  <si>
    <t xml:space="preserve">NM_001205019</t>
  </si>
  <si>
    <t xml:space="preserve">GLYCEROL KINASE DEFICIENCY</t>
  </si>
  <si>
    <t xml:space="preserve">inborn glycerol kinase deficiency</t>
  </si>
  <si>
    <t xml:space="preserve">Glycerol kinase deficiency, 307030 (3) XLR</t>
  </si>
  <si>
    <t xml:space="preserve">9_77975856_77975857_INS_1</t>
  </si>
  <si>
    <t xml:space="preserve">Sniffles2.INS.9ABS8</t>
  </si>
  <si>
    <t xml:space="preserve">GNAQ</t>
  </si>
  <si>
    <t xml:space="preserve">NM_002072</t>
  </si>
  <si>
    <t xml:space="preserve">Congenital Hemangioma</t>
  </si>
  <si>
    <t xml:space="preserve">Capillary malformations, congenital, 1, somatic, mosaic, 163000 (3);Sturge-Weber syndrome, somatic, mosaic, 185300 (3)</t>
  </si>
  <si>
    <t xml:space="preserve">16_58710629_58710804_DEL_1</t>
  </si>
  <si>
    <t xml:space="preserve">Sniffles2.DEL.4457SF</t>
  </si>
  <si>
    <t xml:space="preserve">GOT2</t>
  </si>
  <si>
    <t xml:space="preserve">NM_001286220</t>
  </si>
  <si>
    <t xml:space="preserve">Malate-Aspartate Shuttle-Related Encephalopathy</t>
  </si>
  <si>
    <t xml:space="preserve">developmental and epileptic encephalopathy, 82</t>
  </si>
  <si>
    <t xml:space="preserve">Developmental and epileptic encephalopathy 82, 618721 (3) AR</t>
  </si>
  <si>
    <t xml:space="preserve">13_93510962_93510963_INS_1</t>
  </si>
  <si>
    <t xml:space="preserve">Sniffles2.INS.DAESC</t>
  </si>
  <si>
    <t xml:space="preserve">GPC6</t>
  </si>
  <si>
    <t xml:space="preserve">NM_005708</t>
  </si>
  <si>
    <t xml:space="preserve">OMODYSPLASIA TYPE 1 (OMOD1)</t>
  </si>
  <si>
    <t xml:space="preserve">autosomal recessive omodysplasia</t>
  </si>
  <si>
    <t xml:space="preserve">Omodysplasia 1, 258315 (3) AR</t>
  </si>
  <si>
    <t xml:space="preserve">1_24344959_24344960_INS_1</t>
  </si>
  <si>
    <t xml:space="preserve">Sniffles2.INS.513S0</t>
  </si>
  <si>
    <t xml:space="preserve">GRHL3</t>
  </si>
  <si>
    <t xml:space="preserve">NM_001195010</t>
  </si>
  <si>
    <t xml:space="preserve">VAN DER WOUDE SYNDROME</t>
  </si>
  <si>
    <t xml:space="preserve">van der Woude syndrome 1;van der Woude syndrome 2</t>
  </si>
  <si>
    <t xml:space="preserve">Van der Woude syndrome 2, 606713 (3) AD</t>
  </si>
  <si>
    <t xml:space="preserve">4_93244350_93244631_DEL_1</t>
  </si>
  <si>
    <t xml:space="preserve">Sniffles2.DEL.A68FS3</t>
  </si>
  <si>
    <t xml:space="preserve">GRID2</t>
  </si>
  <si>
    <t xml:space="preserve">NM_001510</t>
  </si>
  <si>
    <t xml:space="preserve">GRID2-related cerebellar ataxia, biallelic;GRID2-related cerebellar ataxia, monoallelic</t>
  </si>
  <si>
    <t xml:space="preserve">Spinocerebellar ataxia, AR 18, 616204 (3) AR</t>
  </si>
  <si>
    <t xml:space="preserve">8_43179530_43179606_DEL_1</t>
  </si>
  <si>
    <t xml:space="preserve">Sniffles2.DEL.50F1S7</t>
  </si>
  <si>
    <t xml:space="preserve">NM_001363227</t>
  </si>
  <si>
    <t xml:space="preserve">MUCOPOLYSACCHARIDOSIS TYPE 3C</t>
  </si>
  <si>
    <t xml:space="preserve">Sanfilippo syndrome type C;mucopolysaccharidosis type 3;retinitis pigmentosa 73</t>
  </si>
  <si>
    <t xml:space="preserve">Mucopolysaccharidosis type IIIC (Sanfilippo C), 252930 (3) AR;Retinitis pigmentosa 73, 616544 (3) AR</t>
  </si>
  <si>
    <t xml:space="preserve">6_142840218_142840378_DEL_1</t>
  </si>
  <si>
    <t xml:space="preserve">Sniffles2.DEL.E8EFS5</t>
  </si>
  <si>
    <t xml:space="preserve">HIVEP2</t>
  </si>
  <si>
    <t xml:space="preserve">NM_006734</t>
  </si>
  <si>
    <t xml:space="preserve">HIVEP2 associated syndromic developmental delay with intellectual disability</t>
  </si>
  <si>
    <t xml:space="preserve">intellectual disability, autosomal dominant 43</t>
  </si>
  <si>
    <t xml:space="preserve">Mental retardation, AD 43, 616977 (3) AD</t>
  </si>
  <si>
    <t xml:space="preserve">HNRNPH2</t>
  </si>
  <si>
    <t xml:space="preserve">NM_001032393</t>
  </si>
  <si>
    <t xml:space="preserve">Neurodevelopmental Disorder in Females</t>
  </si>
  <si>
    <t xml:space="preserve">intellectual disability, X-linked, syndromic, bain type</t>
  </si>
  <si>
    <t xml:space="preserve">Intellectual developmental disorder, XL, syndromic, Bain type, 300986 (3) XLD</t>
  </si>
  <si>
    <t xml:space="preserve">IL1RAPL1</t>
  </si>
  <si>
    <t xml:space="preserve">NM_014271</t>
  </si>
  <si>
    <t xml:space="preserve">MENTAL RETARDATION X-LINKED TYPE 21</t>
  </si>
  <si>
    <t xml:space="preserve">intellectual disability, X-linked 21;non-syndromic X-linked intellectual disability</t>
  </si>
  <si>
    <t xml:space="preserve">Intellectual developmental disorder, XL 21, 300143 (3) XLR</t>
  </si>
  <si>
    <t xml:space="preserve">X_29188689_29188746_DEL_1</t>
  </si>
  <si>
    <t xml:space="preserve">Sniffles2.DEL.2565S16</t>
  </si>
  <si>
    <t xml:space="preserve">20_49466704_49466705_BND_1</t>
  </si>
  <si>
    <t xml:space="preserve">Sniffles2.BND.E960S13</t>
  </si>
  <si>
    <t xml:space="preserve">KCNB1</t>
  </si>
  <si>
    <t xml:space="preserve">NM_004975</t>
  </si>
  <si>
    <t xml:space="preserve">EPILEPTIC ENCEPHALOPATHY, EARLY INFANTILE, 26</t>
  </si>
  <si>
    <t xml:space="preserve">complex neurodevelopmental disorder;developmental and epileptic encephalopathy, 26</t>
  </si>
  <si>
    <t xml:space="preserve">Developmental and epileptic encephalopathy 26, 616056 (3) AD</t>
  </si>
  <si>
    <t xml:space="preserve">21_37756938_37756939_INS_1</t>
  </si>
  <si>
    <t xml:space="preserve">Sniffles2.INS.741S14</t>
  </si>
  <si>
    <t xml:space="preserve">KCNJ6</t>
  </si>
  <si>
    <t xml:space="preserve">NM_002240</t>
  </si>
  <si>
    <t xml:space="preserve">KEPPEN-LUBINSKY SYNDROME</t>
  </si>
  <si>
    <t xml:space="preserve">Keppen-Lubinsky syndrome</t>
  </si>
  <si>
    <t xml:space="preserve">Keppen-Lubinsky syndrome, 614098 (3) AD</t>
  </si>
  <si>
    <t xml:space="preserve">21_37757152_37757217_DEL_1</t>
  </si>
  <si>
    <t xml:space="preserve">Sniffles2.DEL.3522S14</t>
  </si>
  <si>
    <t xml:space="preserve">1_154713959_154714646_DUP_1</t>
  </si>
  <si>
    <t xml:space="preserve">Sniffles2.DUP.15613S0</t>
  </si>
  <si>
    <t xml:space="preserve">NM_170782</t>
  </si>
  <si>
    <t xml:space="preserve">ZIMMERMANN-LABAND SYNDROME</t>
  </si>
  <si>
    <t xml:space="preserve">schizophrenia (disease);zimmermann-laband syndrome 3</t>
  </si>
  <si>
    <t xml:space="preserve">Zimmermann-Laband syndrome 3, 618658 (3) AD</t>
  </si>
  <si>
    <t xml:space="preserve">2_240812943_240812944_INS_1</t>
  </si>
  <si>
    <t xml:space="preserve">Sniffles2.INS.27FFS1</t>
  </si>
  <si>
    <t xml:space="preserve">KIF1A</t>
  </si>
  <si>
    <t xml:space="preserve">NM_001379651</t>
  </si>
  <si>
    <t xml:space="preserve">NESCAV SYNDROME;NEUROPATHY, HEREDITARY SENSORY, TYPE IIC</t>
  </si>
  <si>
    <t xml:space="preserve">Syndromic intellectual disability;hereditary spastic paraplegia 30;intellectual disability, autosomal dominant 9;neuropathy, hereditary sensory, type 2C</t>
  </si>
  <si>
    <t xml:space="preserve">NESCAV syndrome, 614255 (3) AD;Neuropathy, hereditary sensory, type IIC, 614213 (3) AR;Spastic paraplegia 30, AD, 610357 (3) AR,AD;Spastic paraplegia 30, AR, 610357 (3) AR,AD</t>
  </si>
  <si>
    <t xml:space="preserve">KLHL15</t>
  </si>
  <si>
    <t xml:space="preserve">NM_030624</t>
  </si>
  <si>
    <t xml:space="preserve">Intellectual developmental disorder, XL 103, 300982 (3) XLR</t>
  </si>
  <si>
    <t xml:space="preserve">3_42691228_42691291_DEL_1</t>
  </si>
  <si>
    <t xml:space="preserve">Sniffles2.DEL.5CA9S2</t>
  </si>
  <si>
    <t xml:space="preserve">KLHL40</t>
  </si>
  <si>
    <t xml:space="preserve">NM_152393</t>
  </si>
  <si>
    <t xml:space="preserve">NEMALINE MYOPATHY 8, AUTOSOMAL RECESSIVE</t>
  </si>
  <si>
    <t xml:space="preserve">nemaline myopathy 8</t>
  </si>
  <si>
    <t xml:space="preserve">Nemaline myopathy 8, AR, 615348 (3) AR</t>
  </si>
  <si>
    <t xml:space="preserve">7_152411013_152411014_INS_1</t>
  </si>
  <si>
    <t xml:space="preserve">Sniffles2.INS.195FS6</t>
  </si>
  <si>
    <t xml:space="preserve">KMT2C</t>
  </si>
  <si>
    <t xml:space="preserve">NM_170606</t>
  </si>
  <si>
    <t xml:space="preserve">Kleefstra syndrome 2, 617768 (3) AD</t>
  </si>
  <si>
    <t xml:space="preserve">6_129286429_129286883_DEL_1</t>
  </si>
  <si>
    <t xml:space="preserve">Sniffles2.DEL.D4B0S5</t>
  </si>
  <si>
    <t xml:space="preserve">LAMA2</t>
  </si>
  <si>
    <t xml:space="preserve">NM_000426</t>
  </si>
  <si>
    <t xml:space="preserve">CONGENITAL MUSCULAR DYSTROPHY</t>
  </si>
  <si>
    <t xml:space="preserve">LAMA2-related muscular dystrophy;congenital merosin-deficient muscular dystrophy 1A</t>
  </si>
  <si>
    <t xml:space="preserve">Muscular dystrophy, congenital, merosin deficient or partially deficient, 607855 (3) AR;Muscular dystrophy, limb-girdle, AR 23, 618138 (3) AR</t>
  </si>
  <si>
    <t xml:space="preserve">22_33673721_33673968_DEL_1</t>
  </si>
  <si>
    <t xml:space="preserve">Sniffles2.DEL.1FA6S15</t>
  </si>
  <si>
    <t xml:space="preserve">LARGE1</t>
  </si>
  <si>
    <t xml:space="preserve">NM_001378625</t>
  </si>
  <si>
    <t xml:space="preserve">MUSCULAR DYSTROPHY-DYSTROGLYCANOPATHY CONGENITAL WITH MENTAL RETARDATION TYPE B6</t>
  </si>
  <si>
    <t xml:space="preserve">muscular dystrophy-dystroglycanopathy (congenital with brain and eye anomalies), type A6</t>
  </si>
  <si>
    <t xml:space="preserve">Muscular dystrophy-dystroglycanopathy (congenital with brain and eye anomalies), type A, 6, 613154 (3) AR;Muscular dystrophy-dystroglycanopathy (congenital with mental retardation), type B, 6, 608840 (3) AR</t>
  </si>
  <si>
    <t xml:space="preserve">15_77699277_77699278_INS_1</t>
  </si>
  <si>
    <t xml:space="preserve">Sniffles2.INS.9A8SE</t>
  </si>
  <si>
    <t xml:space="preserve">LINGO1</t>
  </si>
  <si>
    <t xml:space="preserve">NM_001301198</t>
  </si>
  <si>
    <t xml:space="preserve">LINGO1 related intellectual disability with microcephaly, speech and motor delay</t>
  </si>
  <si>
    <t xml:space="preserve">mental retardation, autosomal recessive 64</t>
  </si>
  <si>
    <t xml:space="preserve">Mental retardation, AR 64, 618103 (3) AR</t>
  </si>
  <si>
    <t xml:space="preserve">9_126659963_126659964_INS_1</t>
  </si>
  <si>
    <t xml:space="preserve">Sniffles2.INS.1143S8</t>
  </si>
  <si>
    <t xml:space="preserve">LMX1B</t>
  </si>
  <si>
    <t xml:space="preserve">NM_001174146</t>
  </si>
  <si>
    <t xml:space="preserve">NAIL-PATELLA SYNDROME</t>
  </si>
  <si>
    <t xml:space="preserve">nail-patella syndrome</t>
  </si>
  <si>
    <t xml:space="preserve">Focal segmental glomerulosclerosis 10, 256020 (3) AD;Nail-patella syndrome, 161200 (3) AD</t>
  </si>
  <si>
    <t xml:space="preserve">7_78573241_78573242_INS_1</t>
  </si>
  <si>
    <t xml:space="preserve">Sniffles2.INS.D58S6</t>
  </si>
  <si>
    <t xml:space="preserve">MAGI2</t>
  </si>
  <si>
    <t xml:space="preserve">NM_001301128</t>
  </si>
  <si>
    <t xml:space="preserve">EARLY ONSET EPILEPTIC ENCEPHALOPATHY</t>
  </si>
  <si>
    <t xml:space="preserve">infantile epilepsy syndrome;nephrotic syndrome 15</t>
  </si>
  <si>
    <t xml:space="preserve">Nephrotic syndrome, type 15, 617609 (3) AR</t>
  </si>
  <si>
    <t xml:space="preserve">9_137102247_137102248_INS_1</t>
  </si>
  <si>
    <t xml:space="preserve">Sniffles2.INS.13ADS8</t>
  </si>
  <si>
    <t xml:space="preserve">MAN1B1</t>
  </si>
  <si>
    <t xml:space="preserve">NM_016219</t>
  </si>
  <si>
    <t xml:space="preserve">AUTOSOMAL RECESSIVE MENTAL RETARDATION</t>
  </si>
  <si>
    <t xml:space="preserve">MAN1B1-CDG;intellectual disability, autosomal recessive 15</t>
  </si>
  <si>
    <t xml:space="preserve">Rafiq syndrome, 614202 (3) AR</t>
  </si>
  <si>
    <t xml:space="preserve">18_34984912_34984965_DEL_1</t>
  </si>
  <si>
    <t xml:space="preserve">Sniffles2.DEL.3760S11</t>
  </si>
  <si>
    <t xml:space="preserve">MAPRE2</t>
  </si>
  <si>
    <t xml:space="preserve">NM_001143826</t>
  </si>
  <si>
    <t xml:space="preserve">Circumferential Skin Creases Kunze Type</t>
  </si>
  <si>
    <t xml:space="preserve">multiple benign circumferential skin creases on limbs 1;skin creases, congenital symmetric circumferential, 2</t>
  </si>
  <si>
    <t xml:space="preserve">Symmetric circumferential skin creases, congenital, 2, 616734 (3) AD</t>
  </si>
  <si>
    <t xml:space="preserve">2_148345295_148345549_DEL_1</t>
  </si>
  <si>
    <t xml:space="preserve">Sniffles2.DEL.F44AS1</t>
  </si>
  <si>
    <t xml:space="preserve">MBD5</t>
  </si>
  <si>
    <t xml:space="preserve">NM_018328</t>
  </si>
  <si>
    <t xml:space="preserve">EHMT1-LIKE INTELLECTUAL DISABILITY</t>
  </si>
  <si>
    <t xml:space="preserve">Mental retardation, AD 1, 156200 (3) AD</t>
  </si>
  <si>
    <t xml:space="preserve">17_76729987_76729988_INS_1</t>
  </si>
  <si>
    <t xml:space="preserve">Sniffles2.INS.C74S10</t>
  </si>
  <si>
    <t xml:space="preserve">METTL23</t>
  </si>
  <si>
    <t xml:space="preserve">NM_001378349</t>
  </si>
  <si>
    <t xml:space="preserve">METTL23-related Intellectual Disability</t>
  </si>
  <si>
    <t xml:space="preserve">intellectual disability, autosomal recessive 44</t>
  </si>
  <si>
    <t xml:space="preserve">Mental retardation, AR 44, 615942 (3) AR</t>
  </si>
  <si>
    <t xml:space="preserve">3_136170629_136170630_INS_1</t>
  </si>
  <si>
    <t xml:space="preserve">Sniffles2.INS.15B5S2</t>
  </si>
  <si>
    <t xml:space="preserve">MSL2</t>
  </si>
  <si>
    <t xml:space="preserve">NM_001145417</t>
  </si>
  <si>
    <t xml:space="preserve">MSL2-related developmental disorder (monoallelic)</t>
  </si>
  <si>
    <t xml:space="preserve">2_2004375_2004376_INS_1</t>
  </si>
  <si>
    <t xml:space="preserve">Sniffles2.INS.ECS1</t>
  </si>
  <si>
    <t xml:space="preserve">MYT1L</t>
  </si>
  <si>
    <t xml:space="preserve">NM_001329845</t>
  </si>
  <si>
    <t xml:space="preserve">MYT1L syndrome</t>
  </si>
  <si>
    <t xml:space="preserve">Syndromic intellectual disability;intellectual disability, autosomal dominant 39</t>
  </si>
  <si>
    <t xml:space="preserve">Mental retardation, AD 39, 616521 (3) AD</t>
  </si>
  <si>
    <t xml:space="preserve">2_2262933_2262934_INS_1</t>
  </si>
  <si>
    <t xml:space="preserve">Sniffles2.INS.101S1</t>
  </si>
  <si>
    <t xml:space="preserve">19_14567676_14567677_INS_1</t>
  </si>
  <si>
    <t xml:space="preserve">Sniffles2.INS.337S12</t>
  </si>
  <si>
    <t xml:space="preserve">NDUFB7</t>
  </si>
  <si>
    <t xml:space="preserve">NM_004146</t>
  </si>
  <si>
    <t xml:space="preserve">NDUFB7-associated lactic acidosis and hypertrophic cardiomyopathy</t>
  </si>
  <si>
    <t xml:space="preserve">X_17507116_17507117_BND_1</t>
  </si>
  <si>
    <t xml:space="preserve">Sniffles2.BND.11900S16</t>
  </si>
  <si>
    <t xml:space="preserve">NHS</t>
  </si>
  <si>
    <t xml:space="preserve">NM_001291867</t>
  </si>
  <si>
    <t xml:space="preserve">NANCE-HORAN SYNDROME</t>
  </si>
  <si>
    <t xml:space="preserve">Nance-Horan syndrome;cataract 40</t>
  </si>
  <si>
    <t xml:space="preserve">Cataract 40, XL, 302200 (3) XL;Nance-Horan syndrome, 302350 (3) XLD</t>
  </si>
  <si>
    <t xml:space="preserve">NM_001136024</t>
  </si>
  <si>
    <t xml:space="preserve">14_78926705_78926936_DEL_1</t>
  </si>
  <si>
    <t xml:space="preserve">Sniffles2.DEL.61AASD</t>
  </si>
  <si>
    <t xml:space="preserve">NRXN3</t>
  </si>
  <si>
    <t xml:space="preserve">NM_001330195</t>
  </si>
  <si>
    <t xml:space="preserve">AUTISM</t>
  </si>
  <si>
    <t xml:space="preserve">autism susceptibility 1</t>
  </si>
  <si>
    <t xml:space="preserve">NYX</t>
  </si>
  <si>
    <t xml:space="preserve">NM_001378477</t>
  </si>
  <si>
    <t xml:space="preserve">NIGHT BLINDNESS, CONGENITAL STATIONARY, TYPE 1A</t>
  </si>
  <si>
    <t xml:space="preserve">congenital stationary night blindness 1A</t>
  </si>
  <si>
    <t xml:space="preserve">Night blindness, congenital stationary (complete), 1A, XL, 310500 (3) XLR</t>
  </si>
  <si>
    <t xml:space="preserve">2_147990039_147990040_BND_1</t>
  </si>
  <si>
    <t xml:space="preserve">Sniffles2.BND.3C0EBS1</t>
  </si>
  <si>
    <t xml:space="preserve">ORC4</t>
  </si>
  <si>
    <t xml:space="preserve">NM_001374270</t>
  </si>
  <si>
    <t xml:space="preserve">MEIER-GORLIN SYNDROME 2</t>
  </si>
  <si>
    <t xml:space="preserve">Meier-Gorlin syndrome 2</t>
  </si>
  <si>
    <t xml:space="preserve">Meier-Gorlin syndrome 2, 613800 (3) AR</t>
  </si>
  <si>
    <t xml:space="preserve">OTC</t>
  </si>
  <si>
    <t xml:space="preserve">NM_000531</t>
  </si>
  <si>
    <t xml:space="preserve">ORNITHINE TRANSCARBAMYLASE DEFICIENCY</t>
  </si>
  <si>
    <t xml:space="preserve">ornithine carbamoyltransferase deficiency</t>
  </si>
  <si>
    <t xml:space="preserve">Ornithine transcarbamylase deficiency, 311250 (3) XL</t>
  </si>
  <si>
    <t xml:space="preserve">12_102848369_102848502_DEL_1</t>
  </si>
  <si>
    <t xml:space="preserve">Sniffles2.DEL.A23BSB</t>
  </si>
  <si>
    <t xml:space="preserve">PAH</t>
  </si>
  <si>
    <t xml:space="preserve">NM_000277</t>
  </si>
  <si>
    <t xml:space="preserve">NON-PHENYLKETONURIA HYPERPHENYLALANINEMIA</t>
  </si>
  <si>
    <t xml:space="preserve">phenylketonuria</t>
  </si>
  <si>
    <t xml:space="preserve">Phenylketonuria, 261600 (3) AR;[Hyperphenylalaninemia, non-PKU mild], 261600 (3) AR</t>
  </si>
  <si>
    <t xml:space="preserve">13_100451748_100451749_INS_1</t>
  </si>
  <si>
    <t xml:space="preserve">Sniffles2.INS.EBASC</t>
  </si>
  <si>
    <t xml:space="preserve">PCCA</t>
  </si>
  <si>
    <t xml:space="preserve">NM_001127692</t>
  </si>
  <si>
    <t xml:space="preserve">PROPIONIC ACIDEMIA</t>
  </si>
  <si>
    <t xml:space="preserve">propionic acidemia</t>
  </si>
  <si>
    <t xml:space="preserve">Propionicacidemia, 606054 (3) AR</t>
  </si>
  <si>
    <t xml:space="preserve">13_100451888_100451889_INS_1</t>
  </si>
  <si>
    <t xml:space="preserve">Sniffles2.INS.EB7SC</t>
  </si>
  <si>
    <t xml:space="preserve">PCDH19</t>
  </si>
  <si>
    <t xml:space="preserve">NM_001184880</t>
  </si>
  <si>
    <t xml:space="preserve">EPILEPTIC ENCEPHALOPATHY EARLY INFANTILE TYPE 9</t>
  </si>
  <si>
    <t xml:space="preserve">complex neurodevelopmental disorder;developmental and epileptic encephalopathy, 9</t>
  </si>
  <si>
    <t xml:space="preserve">Developmental and epileptic encephalopathy 9, 300088 (3) XL</t>
  </si>
  <si>
    <t xml:space="preserve">21_46326776_46326841_DEL_1</t>
  </si>
  <si>
    <t xml:space="preserve">Sniffles2.DEL.4001S14</t>
  </si>
  <si>
    <t xml:space="preserve">PCNT</t>
  </si>
  <si>
    <t xml:space="preserve">NM_006031</t>
  </si>
  <si>
    <t xml:space="preserve">MICROCEPHALIC OSTEODYSPLASTIC PRIMORDIAL DWARFISM, TYPE II</t>
  </si>
  <si>
    <t xml:space="preserve">Moyamoya disease;microcephalic osteodysplastic primordial dwarfism type II</t>
  </si>
  <si>
    <t xml:space="preserve">Microcephalic osteodysplastic primordial dwarfism, type II, 210720 (3) AR;Nephrotic syndrome, type 17, 618176 (3) AR</t>
  </si>
  <si>
    <t xml:space="preserve">170285;605925</t>
  </si>
  <si>
    <t xml:space="preserve">21_46381977_46383394_DEL_1</t>
  </si>
  <si>
    <t xml:space="preserve">Sniffles2.DEL.400ES14</t>
  </si>
  <si>
    <t xml:space="preserve">21_46383699_46384717_DEL_1</t>
  </si>
  <si>
    <t xml:space="preserve">Sniffles2.DEL.400FS14</t>
  </si>
  <si>
    <t xml:space="preserve">PDHA1</t>
  </si>
  <si>
    <t xml:space="preserve">NM_001173454</t>
  </si>
  <si>
    <t xml:space="preserve">INTELLECTUAL DISABILTIY;PYRUVATE DEHYDROGENASE E1-ALPHA DEFICIENCY IN FEMALES</t>
  </si>
  <si>
    <t xml:space="preserve">Leigh syndrome;pyruvate dehydrogenase E1-alpha deficiency</t>
  </si>
  <si>
    <t xml:space="preserve">Pyruvate dehydrogenase E1-alpha deficiency, 312170 (3) XLD</t>
  </si>
  <si>
    <t xml:space="preserve">18_11014900_11014956_DEL_1</t>
  </si>
  <si>
    <t xml:space="preserve">Sniffles2.DEL.1C62S11</t>
  </si>
  <si>
    <t xml:space="preserve">PIEZO2</t>
  </si>
  <si>
    <t xml:space="preserve">NM_001378183</t>
  </si>
  <si>
    <t xml:space="preserve">ARTHROGRYPOSIS, DISTAL, TYPE 3;Ataxia, dysmetria, contractures &amp; scoliosis with normal cognition but loss of discriminative touch perception</t>
  </si>
  <si>
    <t xml:space="preserve">Connective tissue disease;Gordon syndrome;Marden-Walker syndrome;arthrogryposis, distal, with impaired proprioception and touch;arthrogryposis- oculomotor limitation-electroretinal anomalies syndrome</t>
  </si>
  <si>
    <t xml:space="preserve">?Marden-Walker syndrome, 248700 (3) AD;Arthrogryposis, distal, type 3, 114300 (3) AD;Arthrogryposis, distal, type 5, 108145 (3) AD;Arthrogryposis, distal, with impaired proprioception and touch, 617146 (3) AR</t>
  </si>
  <si>
    <t xml:space="preserve">6_51981279_51981280_INS_1</t>
  </si>
  <si>
    <t xml:space="preserve">Sniffles2.INS.8E5S5</t>
  </si>
  <si>
    <t xml:space="preserve">PKHD1</t>
  </si>
  <si>
    <t xml:space="preserve">NM_138694</t>
  </si>
  <si>
    <t xml:space="preserve">POLYCYSTIC KIDNEY DISEASE, AUTOSOMAL RECESSIVE</t>
  </si>
  <si>
    <t xml:space="preserve">autosomal recessive polycystic kidney disease;polycystic kidney disease 4</t>
  </si>
  <si>
    <t xml:space="preserve">Polycystic kidney disease 4, with or without hepatic disease, 263200 (3) AR</t>
  </si>
  <si>
    <t xml:space="preserve">6_52051807_52051860_DEL_1</t>
  </si>
  <si>
    <t xml:space="preserve">Sniffles2.DEL.61C8S5</t>
  </si>
  <si>
    <t xml:space="preserve">PLP1</t>
  </si>
  <si>
    <t xml:space="preserve">NM_001128834</t>
  </si>
  <si>
    <t xml:space="preserve">LEUKODYSTROPHY HYPOMYELINATING TYPE 1;SPASTIC PARAPLEGIA X-LINKED TYPE 2</t>
  </si>
  <si>
    <t xml:space="preserve">Pelizaeus-Merzbacher disease;hereditary spastic paraplegia 2</t>
  </si>
  <si>
    <t xml:space="preserve">Pelizaeus-Merzbacher disease, 312080 (3) XLR;Spastic paraplegia 2, XL, 312920 (3) XLR</t>
  </si>
  <si>
    <t xml:space="preserve">7_5980918_5980919_INS_1</t>
  </si>
  <si>
    <t xml:space="preserve">Sniffles2.INS.19AS6</t>
  </si>
  <si>
    <t xml:space="preserve">PMS2</t>
  </si>
  <si>
    <t xml:space="preserve">NM_000535</t>
  </si>
  <si>
    <t xml:space="preserve">MISMATCH REPAIR CANCER SYNDROME</t>
  </si>
  <si>
    <t xml:space="preserve">Lynch syndrome;Muir-Torre syndrome;colorectal cancer, hereditary nonpolyposis, type 4;constitutional mismatch repair deficiency syndrome;hereditary breast carcinoma;malignant pancreatic neoplasm;ovarian cancer;rhabdomyosarcoma (disease)</t>
  </si>
  <si>
    <t xml:space="preserve">Colorectal cancer, hereditary nonpolyposis, type 4, 614337 (3);Mismatch repair cancer syndrome 4, 619101 (3) AR</t>
  </si>
  <si>
    <t xml:space="preserve">POLA1</t>
  </si>
  <si>
    <t xml:space="preserve">NM_001330360</t>
  </si>
  <si>
    <t xml:space="preserve">VAN ESCH-O'DRISCOLL SYNDROME</t>
  </si>
  <si>
    <t xml:space="preserve">X-linked intellectual disability, Van Esch type;X-linked reticulate pigmentary disorder</t>
  </si>
  <si>
    <t xml:space="preserve">Pigmentary disorder, reticulate, with systemic manifestations, XL, 301220 (3) XLR;Van Esch-O'Driscoll syndrome, 301030 (3) XLR</t>
  </si>
  <si>
    <t xml:space="preserve">PTCHD1</t>
  </si>
  <si>
    <t xml:space="preserve">NM_173495</t>
  </si>
  <si>
    <t xml:space="preserve">AUTISM/ID</t>
  </si>
  <si>
    <t xml:space="preserve">autism, susceptibility to, X-linked 4;non-syndromic X-linked intellectual disability</t>
  </si>
  <si>
    <t xml:space="preserve">(Autism, susceptibility to, XL 4), 300830 (3) XLR</t>
  </si>
  <si>
    <t xml:space="preserve">2_1707296_1707363_DEL_1</t>
  </si>
  <si>
    <t xml:space="preserve">Sniffles2.DEL.2B7ES1</t>
  </si>
  <si>
    <t xml:space="preserve">PXDN</t>
  </si>
  <si>
    <t xml:space="preserve">NM_012293</t>
  </si>
  <si>
    <t xml:space="preserve">CONGENITAL CATARACT, CORNEAL OPACITY, AND DEVELOPMENTAL GLAUCOMA</t>
  </si>
  <si>
    <t xml:space="preserve">anterior segment dysgenesis 7</t>
  </si>
  <si>
    <t xml:space="preserve">Anterior segment dysgenesis 7, with sclerocornea, 269400 (3) AR</t>
  </si>
  <si>
    <t xml:space="preserve">19_12808400_12808401_BND_1</t>
  </si>
  <si>
    <t xml:space="preserve">Sniffles2.BND.89ADS12</t>
  </si>
  <si>
    <t xml:space="preserve">RNASEH2A</t>
  </si>
  <si>
    <t xml:space="preserve">NM_006397</t>
  </si>
  <si>
    <t xml:space="preserve">AICARDI-GOUTIERES SYNDROME 4</t>
  </si>
  <si>
    <t xml:space="preserve">Aicardi-Goutieres syndrome 4</t>
  </si>
  <si>
    <t xml:space="preserve">Aicardi-Goutieres syndrome 4, 610333 (3) AR</t>
  </si>
  <si>
    <t xml:space="preserve">RPS6KA3</t>
  </si>
  <si>
    <t xml:space="preserve">NM_004586</t>
  </si>
  <si>
    <t xml:space="preserve">Coffin-Lowry Syndrome 2 RPS6KA3 XLD;Coffin-Lowry Syndrome 2 RPS6KA3 XLR</t>
  </si>
  <si>
    <t xml:space="preserve">Coffin-Lowry syndrome</t>
  </si>
  <si>
    <t xml:space="preserve">Coffin-Lowry syndrome, 303600 (3) XLD;Intellectual developmental disorder, XL 19, 300844 (3) XLD</t>
  </si>
  <si>
    <t xml:space="preserve">15_76392907_76393915_DEL_1</t>
  </si>
  <si>
    <t xml:space="preserve">Sniffles2.DEL.56D7SE</t>
  </si>
  <si>
    <t xml:space="preserve">SCAPER</t>
  </si>
  <si>
    <t xml:space="preserve">NM_001353009</t>
  </si>
  <si>
    <t xml:space="preserve">Intellectual developmental disorder and retinitis pigmentosa, 618195 (3) AR</t>
  </si>
  <si>
    <t xml:space="preserve">15_76396644_76397516_DEL_1</t>
  </si>
  <si>
    <t xml:space="preserve">Sniffles2.DEL.56E6SE</t>
  </si>
  <si>
    <t xml:space="preserve">7_84167060_84167061_INS_1</t>
  </si>
  <si>
    <t xml:space="preserve">Sniffles2.INS.E4ES6</t>
  </si>
  <si>
    <t xml:space="preserve">SEMA3A</t>
  </si>
  <si>
    <t xml:space="preserve">NM_006080</t>
  </si>
  <si>
    <t xml:space="preserve">SEMA3A-related skeletal dysplasia</t>
  </si>
  <si>
    <t xml:space="preserve">(Hypogonadotropic hypogonadism 16 with or without anosmia), 614897 (3) AD</t>
  </si>
  <si>
    <t xml:space="preserve">4_76608660_76608712_DEL_1</t>
  </si>
  <si>
    <t xml:space="preserve">Sniffles2.DEL.8DD8S3</t>
  </si>
  <si>
    <t xml:space="preserve">SHROOM3</t>
  </si>
  <si>
    <t xml:space="preserve">NM_020859</t>
  </si>
  <si>
    <t xml:space="preserve">NEURAL TUBE DEFECT</t>
  </si>
  <si>
    <t xml:space="preserve">5_139145619_139145675_DEL_1</t>
  </si>
  <si>
    <t xml:space="preserve">Sniffles2.DEL.E5D0S4</t>
  </si>
  <si>
    <t xml:space="preserve">SIL1</t>
  </si>
  <si>
    <t xml:space="preserve">NM_001037633</t>
  </si>
  <si>
    <t xml:space="preserve">MARINESCO-SJOEGREN SYNDROME</t>
  </si>
  <si>
    <t xml:space="preserve">Marinesco-Sjogren syndrome</t>
  </si>
  <si>
    <t xml:space="preserve">Marinesco-Sjogren syndrome, 248800 (3) AR</t>
  </si>
  <si>
    <t xml:space="preserve">6_168592401_168592500_DEL_1</t>
  </si>
  <si>
    <t xml:space="preserve">Sniffles2.DEL.10EE9S5</t>
  </si>
  <si>
    <t xml:space="preserve">SMOC2</t>
  </si>
  <si>
    <t xml:space="preserve">NM_001166412</t>
  </si>
  <si>
    <t xml:space="preserve">DENTIN DYSPLASIA, TYPE I, WITH MICRODONTIA AND MISSHAPEN TEETH</t>
  </si>
  <si>
    <t xml:space="preserve">dentin dysplasia type I</t>
  </si>
  <si>
    <t xml:space="preserve">Dentin dysplasia, type I, with microdontia and misshapen teeth, 125400 (3) AR</t>
  </si>
  <si>
    <t xml:space="preserve">6_168659424_168659425_INS_1</t>
  </si>
  <si>
    <t xml:space="preserve">Sniffles2.INS.1C35S5</t>
  </si>
  <si>
    <t xml:space="preserve">6_168659427_168659428_INS_1</t>
  </si>
  <si>
    <t xml:space="preserve">Sniffles2.INS.1C37S5</t>
  </si>
  <si>
    <t xml:space="preserve">SMS</t>
  </si>
  <si>
    <t xml:space="preserve">NM_004595</t>
  </si>
  <si>
    <t xml:space="preserve">SNYDER-ROBINSON SYNDROME</t>
  </si>
  <si>
    <t xml:space="preserve">syndromic X-linked intellectual disability Snyder type</t>
  </si>
  <si>
    <t xml:space="preserve">Intellectual developmental disorder, XL syndromic, Snyder-Robinson type, 309583 (3) XLR;Smith-Magenis syndrome, 182290 (3) Isolated cases,AD</t>
  </si>
  <si>
    <t xml:space="preserve">300105;607642</t>
  </si>
  <si>
    <t xml:space="preserve">12_23837342_23837448_DEL_1</t>
  </si>
  <si>
    <t xml:space="preserve">Sniffles2.DEL.36A0SB</t>
  </si>
  <si>
    <t xml:space="preserve">SOX5</t>
  </si>
  <si>
    <t xml:space="preserve">NM_001330785</t>
  </si>
  <si>
    <t xml:space="preserve">12P12.5 INTRAGENIC DELETIONS ASSOCIATED WITH INTELLECTUAL DISABILITY</t>
  </si>
  <si>
    <t xml:space="preserve">Lamb-Shaffer syndrome</t>
  </si>
  <si>
    <t xml:space="preserve">Lamb-Shaffer syndrome, 616803 (3) AD</t>
  </si>
  <si>
    <t xml:space="preserve">22_24291654_24291655_BND_1</t>
  </si>
  <si>
    <t xml:space="preserve">Sniffles2.BND.6D1AS15</t>
  </si>
  <si>
    <t xml:space="preserve">SPECC1L</t>
  </si>
  <si>
    <t xml:space="preserve">NM_001145468</t>
  </si>
  <si>
    <t xml:space="preserve">FACIAL CLEFTING, OBLIQUE, 1</t>
  </si>
  <si>
    <t xml:space="preserve">Tessier number 4 facial cleft;autosomal dominant Opitz G/BBB syndrome;hypertelorism, Teebi type</t>
  </si>
  <si>
    <t xml:space="preserve">?Facial clefting, oblique, 1, 600251 (3) AD;Opitz GBBB syndrome, type II, 145410 (3) AD;Teebi hypertelorism syndrome, 145420 (3) AD</t>
  </si>
  <si>
    <t xml:space="preserve">14_34994011_34994066_DEL_1</t>
  </si>
  <si>
    <t xml:space="preserve">Sniffles2.DEL.2543SD</t>
  </si>
  <si>
    <t xml:space="preserve">SRP54</t>
  </si>
  <si>
    <t xml:space="preserve">NM_001146282</t>
  </si>
  <si>
    <t xml:space="preserve">Syndromic neutropenia with Shwachman-Diamond-like features</t>
  </si>
  <si>
    <t xml:space="preserve">Neutropenia, severe congenital, 8, AD, 618752 (3) AD</t>
  </si>
  <si>
    <t xml:space="preserve">SRPX2</t>
  </si>
  <si>
    <t xml:space="preserve">NM_014467</t>
  </si>
  <si>
    <t xml:space="preserve">BILATERAL PERISYLVIAN POLYMICROGYRIA</t>
  </si>
  <si>
    <t xml:space="preserve">BPPX;rolandic epilepsy, mental retardation, and speech dyspraxia, X-linked;rolandic epilepsy-speech dyspraxia syndrome</t>
  </si>
  <si>
    <t xml:space="preserve">?Rolandic epilepsy, impaired intellectual development, and speech dyspraxia, 300643 (3)</t>
  </si>
  <si>
    <t xml:space="preserve">12_79186739_79186740_INS_1</t>
  </si>
  <si>
    <t xml:space="preserve">Sniffles2.INS.CC7SB</t>
  </si>
  <si>
    <t xml:space="preserve">SYT1</t>
  </si>
  <si>
    <t xml:space="preserve">NM_001135805</t>
  </si>
  <si>
    <t xml:space="preserve">infantile hypotonia-oculomotor anomalies-hyperkinetic movements-developmental delay syndrome;intellectual disability, autosomal dominant 40</t>
  </si>
  <si>
    <t xml:space="preserve">Baker-Gordon syndrome, 618218 (3) AD</t>
  </si>
  <si>
    <t xml:space="preserve">17_82785515_82785568_DEL_1</t>
  </si>
  <si>
    <t xml:space="preserve">Sniffles2.DEL.6831S10</t>
  </si>
  <si>
    <t xml:space="preserve">TBCD</t>
  </si>
  <si>
    <t xml:space="preserve">NM_005993</t>
  </si>
  <si>
    <t xml:space="preserve">Early-Onset Neurodegenerative Encephalopathy</t>
  </si>
  <si>
    <t xml:space="preserve">early-onset progressive diffuse brain atrophy-microcephaly-muscle weakness-optic atrophy syndrome</t>
  </si>
  <si>
    <t xml:space="preserve">Encephalopathy, progressive, early-onset, with brain atrophy and thin corpus callosum, 617193 (3) AR</t>
  </si>
  <si>
    <t xml:space="preserve">17_82846271_82846272_INS_1</t>
  </si>
  <si>
    <t xml:space="preserve">Sniffles2.INS.DF3S10</t>
  </si>
  <si>
    <t xml:space="preserve">18_55586148_55586199_DEL_1</t>
  </si>
  <si>
    <t xml:space="preserve">Sniffles2.DEL.565AS11</t>
  </si>
  <si>
    <t xml:space="preserve">TCF4</t>
  </si>
  <si>
    <t xml:space="preserve">NM_001083962</t>
  </si>
  <si>
    <t xml:space="preserve">PITT-HOPKINS SYNDROME</t>
  </si>
  <si>
    <t xml:space="preserve">Pitt-Hopkins syndrome</t>
  </si>
  <si>
    <t xml:space="preserve">Corneal dystrophy, Fuchs endothelial, 3, 613267 (3) AD;Pitt-Hopkins syndrome, 610954 (3) AD;(Diabetes mellitus, type 2, susceptibility to), 125853 (3) AD</t>
  </si>
  <si>
    <t xml:space="preserve">602228;602272</t>
  </si>
  <si>
    <t xml:space="preserve">5_1273673_1273746_DEL_1</t>
  </si>
  <si>
    <t xml:space="preserve">Sniffles2.DEL.1F99S4</t>
  </si>
  <si>
    <t xml:space="preserve">TERT</t>
  </si>
  <si>
    <t xml:space="preserve">NM_001193376</t>
  </si>
  <si>
    <t xml:space="preserve">Dyskeratosis congenita, autosomal recessive 4</t>
  </si>
  <si>
    <t xml:space="preserve">acute myeloid leukemia;dyskeratosis congenita, autosomal dominant 2;melanoma, cutaneous malignant, susceptibility to, 9;pulmonary fibrosis and/or bone marrow failure, Telomere-related, 1</t>
  </si>
  <si>
    <t xml:space="preserve">(Dyskeratosis congenita, AD 2), 613989 (3) AR,AD;(Dyskeratosis congenita, AR 4), 613989 (3) AR,AD;(Leukemia, acute myeloid), 601626 (3) Somatic mutation,AD;(Melanoma, cutaneous malignant, 9), 615134 (3);(Pulmonary fibrosis and/or bone marrow failure, telomere-related, 1), 614742 (3) AD</t>
  </si>
  <si>
    <t xml:space="preserve">5_1275920_1275921_INS_1</t>
  </si>
  <si>
    <t xml:space="preserve">Sniffles2.INS.CAS4</t>
  </si>
  <si>
    <t xml:space="preserve">TIMM8A</t>
  </si>
  <si>
    <t xml:space="preserve">NM_004085</t>
  </si>
  <si>
    <t xml:space="preserve">JENSEN SYNDROME</t>
  </si>
  <si>
    <t xml:space="preserve">deafness dystonia syndrome</t>
  </si>
  <si>
    <t xml:space="preserve">Mohr-Tranebjaerg syndrome, 304700 (3) XLR</t>
  </si>
  <si>
    <t xml:space="preserve">16_8562622_8562623_INS_1</t>
  </si>
  <si>
    <t xml:space="preserve">Sniffles2.INS.21ASF</t>
  </si>
  <si>
    <t xml:space="preserve">TMEM114</t>
  </si>
  <si>
    <t xml:space="preserve">NR_110736</t>
  </si>
  <si>
    <t xml:space="preserve">CONGENITAL AND JUVENILE CATARACT</t>
  </si>
  <si>
    <t xml:space="preserve">16_8564526_8564527_INS_1</t>
  </si>
  <si>
    <t xml:space="preserve">Sniffles2.INS.21FSF</t>
  </si>
  <si>
    <t xml:space="preserve">22_40170167_40170463_DEL_1</t>
  </si>
  <si>
    <t xml:space="preserve">Sniffles2.DEL.2671S15</t>
  </si>
  <si>
    <t xml:space="preserve">TNRC6B</t>
  </si>
  <si>
    <t xml:space="preserve">NM_001024843</t>
  </si>
  <si>
    <t xml:space="preserve">TNRC6B-related neurodevelopmental disorder</t>
  </si>
  <si>
    <t xml:space="preserve">Global developmental delay with speech and behavioral abnormalities, 619243 (3) AD</t>
  </si>
  <si>
    <t xml:space="preserve">17_18279338_18279604_DEL_1</t>
  </si>
  <si>
    <t xml:space="preserve">Sniffles2.DEL.230ES10</t>
  </si>
  <si>
    <t xml:space="preserve">TOP3A</t>
  </si>
  <si>
    <t xml:space="preserve">NM_001320759</t>
  </si>
  <si>
    <t xml:space="preserve">Bloom Syndrome like Disorder</t>
  </si>
  <si>
    <t xml:space="preserve">?Progressive external ophthalmoplegia with mitochondrial DNA deletions, AR 5, 618098 (3) AR;Microcephaly, growth restriction, and increased sister chromatid exchange 2, 618097 (3) AR</t>
  </si>
  <si>
    <t xml:space="preserve">1_3693780_3693846_DEL_1</t>
  </si>
  <si>
    <t xml:space="preserve">Sniffles2.DEL.2A63S0</t>
  </si>
  <si>
    <t xml:space="preserve">TP73</t>
  </si>
  <si>
    <t xml:space="preserve">NM_001204184</t>
  </si>
  <si>
    <t xml:space="preserve">TP73-related ciliary dyskinesia and lissencephaly</t>
  </si>
  <si>
    <t xml:space="preserve">Ciliary dyskinesia, primary, 47, and lissencephaly, 619466 (3) AR</t>
  </si>
  <si>
    <t xml:space="preserve">2_3437136_3437391_DEL_1</t>
  </si>
  <si>
    <t xml:space="preserve">Sniffles2.DEL.2E05S1</t>
  </si>
  <si>
    <t xml:space="preserve">TRAPPC12</t>
  </si>
  <si>
    <t xml:space="preserve">NM_001321102</t>
  </si>
  <si>
    <t xml:space="preserve">Progressive Childhood Encephalopathy and Golgi Dysfunction</t>
  </si>
  <si>
    <t xml:space="preserve">early-onset progressive encephalopathy-hearing loss-pons hypoplasia-brain atrophy syndrome</t>
  </si>
  <si>
    <t xml:space="preserve">Encephalopathy, progressive, early-onset, with brain atrophy and spasticity, 617669 (3) AR</t>
  </si>
  <si>
    <t xml:space="preserve">2_3437765_3438059_DEL_1</t>
  </si>
  <si>
    <t xml:space="preserve">Sniffles2.DEL.2E07S1</t>
  </si>
  <si>
    <t xml:space="preserve">8_140199446_140199576_DEL_1</t>
  </si>
  <si>
    <t xml:space="preserve">Sniffles2.DEL.DC02S7</t>
  </si>
  <si>
    <t xml:space="preserve">TRAPPC9</t>
  </si>
  <si>
    <t xml:space="preserve">NM_001160372</t>
  </si>
  <si>
    <t xml:space="preserve">MENTAL RETARDATION AUTOSOMAL RECESSIVE TYPE 13</t>
  </si>
  <si>
    <t xml:space="preserve">Intellectual disability-obesity-brain malformations-facial dysmorphism syndrome;intellectual disability, autosomal recessive 13</t>
  </si>
  <si>
    <t xml:space="preserve">Mental retardation, AR 13, 613192 (3) AR</t>
  </si>
  <si>
    <t xml:space="preserve">5_14403263_14403586_DEL_1</t>
  </si>
  <si>
    <t xml:space="preserve">Sniffles2.DEL.331FS4</t>
  </si>
  <si>
    <t xml:space="preserve">TRIO</t>
  </si>
  <si>
    <t xml:space="preserve">NM_007118</t>
  </si>
  <si>
    <t xml:space="preserve">intellectual developmental disorder, autosomal dominant 63, with macrocephaly;intellectual disability, autosomal dominant 40;micrognathia-recurrent infections-behavioral abnormalities-mild intellectual disability syndrome</t>
  </si>
  <si>
    <t xml:space="preserve">Intellectual developmental disorder, AD 44, with microcephaly, 617061 (3) AD;Intellectual developmental disorder, AD 63, with macrocephaly, 618825 (3) AD</t>
  </si>
  <si>
    <t xml:space="preserve">17_3530377_3530378_BND_1</t>
  </si>
  <si>
    <t xml:space="preserve">Sniffles2.BND.DE3AS10</t>
  </si>
  <si>
    <t xml:space="preserve">TRPV3</t>
  </si>
  <si>
    <t xml:space="preserve">NM_001258205</t>
  </si>
  <si>
    <t xml:space="preserve">OLMSTED SYNDROME</t>
  </si>
  <si>
    <t xml:space="preserve">mutilating palmoplantar keratoderma with periorificial keratotic plaques</t>
  </si>
  <si>
    <t xml:space="preserve">?Palmoplantar keratoderma, nonepidermolytic, focal 2, 616400 (3) AD;Olmsted syndrome 1, 614594 (3) AD</t>
  </si>
  <si>
    <t xml:space="preserve">TSPAN7</t>
  </si>
  <si>
    <t xml:space="preserve">NM_004615</t>
  </si>
  <si>
    <t xml:space="preserve">MENTAL RETARDATION X-LINKED TYPE 58</t>
  </si>
  <si>
    <t xml:space="preserve">intellectual disability, X-linked 58;non-syndromic X-linked intellectual disability</t>
  </si>
  <si>
    <t xml:space="preserve">Intellectual developmental disorder, XL 58, 300210 (3) XLR</t>
  </si>
  <si>
    <t xml:space="preserve">2_178757147_178757148_INS_1</t>
  </si>
  <si>
    <t xml:space="preserve">Sniffles2.INS.1D9ES1</t>
  </si>
  <si>
    <t xml:space="preserve">TTN</t>
  </si>
  <si>
    <t xml:space="preserve">NM_001256850</t>
  </si>
  <si>
    <t xml:space="preserve">CAUSE OF EARLY-ONSET MYOPATHY WITH FATAL CARDIOMYOPATHY</t>
  </si>
  <si>
    <t xml:space="preserve">Hypertrophic cardiomyopathy;Primary dilated cardiomyopathy;arrhythmogenic right ventricular cardiomyopathy;autosomal recessive limb-girdle muscular dystrophy type 2J;dilated cardiomyopathy 1G;early-onset myopathy with fatal cardiomyopathy;hypertrophic cardiomyopathy 9;tibial muscular dystrophy</t>
  </si>
  <si>
    <t xml:space="preserve">Cardiomyopathy, dilated, 1G, 604145 (3);Cardiomyopathy, familial hypertrophic, 9, 613765 (3) AD;Muscular dystrophy, limb-girdle, AR 10, 608807 (3) AR;Myopathy, myofibrillar, 9, with early respiratory failure, 603689 (3) AD;Salih myopathy, 611705 (3) AR;Tibial muscular dystrophy, tardive, 600334 (3) AD</t>
  </si>
  <si>
    <t xml:space="preserve">3_132654453_132654454_BND_1</t>
  </si>
  <si>
    <t xml:space="preserve">Sniffles2.BND.32E45S2</t>
  </si>
  <si>
    <t xml:space="preserve">UBA5</t>
  </si>
  <si>
    <t xml:space="preserve">NM_198329</t>
  </si>
  <si>
    <t xml:space="preserve">Severe Infantile-Onset Encephalopathy</t>
  </si>
  <si>
    <t xml:space="preserve">?Spinocerebellar ataxia, AR 24, 617133 (3) AR;Developmental and epileptic encephalopathy 44, 617132 (3) AR</t>
  </si>
  <si>
    <t xml:space="preserve">USP9X</t>
  </si>
  <si>
    <t xml:space="preserve">NM_001039590</t>
  </si>
  <si>
    <t xml:space="preserve">MENTAL RETARDATION, X-LINKED 99;MENTAL RETARDATION, X-LINKED 99; MRX99</t>
  </si>
  <si>
    <t xml:space="preserve">intellectual disability, X-linked 99;intellectual disability, X-linked 99, syndromic, female-restricted</t>
  </si>
  <si>
    <t xml:space="preserve">Intellectual developmental disorder, XL 99, 300919 (3) XLR;Intellectual developmental disorder, XL 99, syndromic, female-restricted, 300968 (3) XLD</t>
  </si>
  <si>
    <t xml:space="preserve">17_598889_598890_INS_1</t>
  </si>
  <si>
    <t xml:space="preserve">Sniffles2.INS.76S10</t>
  </si>
  <si>
    <t xml:space="preserve">VPS53</t>
  </si>
  <si>
    <t xml:space="preserve">NM_001128159</t>
  </si>
  <si>
    <t xml:space="preserve">Progressive cerebella-cerebral atrophy type 2</t>
  </si>
  <si>
    <t xml:space="preserve">pontocerebellar hypoplasia type 2E</t>
  </si>
  <si>
    <t xml:space="preserve">Pontocerebellar hypoplasia, type 2E, 615851 (3) AR</t>
  </si>
  <si>
    <t xml:space="preserve">10_1117810_1118160_DEL_1</t>
  </si>
  <si>
    <t xml:space="preserve">Sniffles2.DEL.18BBS9</t>
  </si>
  <si>
    <t xml:space="preserve">WDR37</t>
  </si>
  <si>
    <t xml:space="preserve">NM_014023</t>
  </si>
  <si>
    <t xml:space="preserve">neurooculocardiogenitourinary syndrome</t>
  </si>
  <si>
    <t xml:space="preserve">Neurooculocardiogenitourinary syndrome, 618652 (3) AD</t>
  </si>
  <si>
    <t xml:space="preserve">3_114747305_114747952_DEL_1</t>
  </si>
  <si>
    <t xml:space="preserve">Sniffles2.DEL.C1F7S2</t>
  </si>
  <si>
    <t xml:space="preserve">ZBTB20</t>
  </si>
  <si>
    <t xml:space="preserve">NM_001164343</t>
  </si>
  <si>
    <t xml:space="preserve">PRIMROSE SYNDROME</t>
  </si>
  <si>
    <t xml:space="preserve">diabetes mellitus (disease);intellectual disability-cataracts-calcified pinnae-myopathy syndrome</t>
  </si>
  <si>
    <t xml:space="preserve">Primrose syndrome, 259050 (3) AD</t>
  </si>
  <si>
    <t xml:space="preserve">16_72815346_72815347_INS_1</t>
  </si>
  <si>
    <t xml:space="preserve">Sniffles2.INS.A9FSF</t>
  </si>
  <si>
    <t xml:space="preserve">ZFHX3</t>
  </si>
  <si>
    <t xml:space="preserve">NM_006885</t>
  </si>
  <si>
    <t xml:space="preserve">ZFHX3-related developmental disorder (monoallelic)</t>
  </si>
  <si>
    <t xml:space="preserve">Prostate cancer, somatic, 176807 (3)</t>
  </si>
  <si>
    <t xml:space="preserve"># Supplementary Table 16</t>
  </si>
  <si>
    <t xml:space="preserve">Comparison of germline and mosaic SVs with different repeat families</t>
  </si>
  <si>
    <t xml:space="preserve">SV category</t>
  </si>
  <si>
    <t xml:space="preserve">overlaps repeat</t>
  </si>
  <si>
    <t xml:space="preserve">no overlap</t>
  </si>
  <si>
    <t xml:space="preserve">overlaps repeat %</t>
  </si>
  <si>
    <t xml:space="preserve">no overlap %</t>
  </si>
  <si>
    <t xml:space="preserve">Mosaic</t>
  </si>
  <si>
    <t xml:space="preserve">10kb</t>
  </si>
  <si>
    <t xml:space="preserve">SV</t>
  </si>
  <si>
    <t xml:space="preserve">Total</t>
  </si>
  <si>
    <t xml:space="preserve">Alu</t>
  </si>
  <si>
    <t xml:space="preserve">L1</t>
  </si>
  <si>
    <t xml:space="preserve">L2</t>
  </si>
  <si>
    <t xml:space="preserve">MIR</t>
  </si>
  <si>
    <t xml:space="preserve">LTR</t>
  </si>
  <si>
    <t xml:space="preserve">Simple</t>
  </si>
  <si>
    <t xml:space="preserve">Other</t>
  </si>
  <si>
    <t xml:space="preserve">Germline SV</t>
  </si>
  <si>
    <t xml:space="preserve">Mosaic SV</t>
  </si>
  <si>
    <t xml:space="preserve">diff</t>
  </si>
  <si>
    <t xml:space="preserve">diff/mean</t>
  </si>
  <si>
    <t xml:space="preserve">diff/cond1</t>
  </si>
  <si>
    <t xml:space="preserve">Supplementary table 17.1</t>
  </si>
  <si>
    <t xml:space="preserve">Agreement of all SVs detected in the same sample by the three technologies for a minimum length of 50bp</t>
  </si>
  <si>
    <t xml:space="preserve">SUPP_VEC</t>
  </si>
  <si>
    <t xml:space="preserve">Count</t>
  </si>
  <si>
    <t xml:space="preserve">bionano</t>
  </si>
  <si>
    <t xml:space="preserve">manta</t>
  </si>
  <si>
    <t xml:space="preserve">in Sniffles2</t>
  </si>
  <si>
    <t xml:space="preserve">only in Sniffles2</t>
  </si>
  <si>
    <t xml:space="preserve">in Manta</t>
  </si>
  <si>
    <t xml:space="preserve">only in Manta</t>
  </si>
  <si>
    <t xml:space="preserve">in Bionano</t>
  </si>
  <si>
    <t xml:space="preserve">only in Bionano</t>
  </si>
  <si>
    <t xml:space="preserve">001</t>
  </si>
  <si>
    <t xml:space="preserve">010</t>
  </si>
  <si>
    <t xml:space="preserve">011</t>
  </si>
  <si>
    <t xml:space="preserve">100</t>
  </si>
  <si>
    <t xml:space="preserve">101</t>
  </si>
  <si>
    <t xml:space="preserve">110</t>
  </si>
  <si>
    <t xml:space="preserve">111</t>
  </si>
  <si>
    <t xml:space="preserve">Supplementary table 17.2: by SVTYPE</t>
  </si>
  <si>
    <t xml:space="preserve">in sniffles2</t>
  </si>
  <si>
    <t xml:space="preserve">in bionano</t>
  </si>
  <si>
    <t xml:space="preserve">in manta</t>
  </si>
  <si>
    <t xml:space="preserve">only in sniffles2</t>
  </si>
  <si>
    <t xml:space="preserve">only in bioanano</t>
  </si>
  <si>
    <t xml:space="preserve">only in manta</t>
  </si>
  <si>
    <t xml:space="preserve">Supplementary table 17.3: </t>
  </si>
  <si>
    <t xml:space="preserve">SVTyper result for genotyping non-germline SV in cingulate cortex and cingulate white matter Illumina data</t>
  </si>
  <si>
    <t xml:space="preserve">D5 78408 MSA00915 cingulate_cortex SVTyper</t>
  </si>
  <si>
    <t xml:space="preserve">Simialr GT/AF</t>
  </si>
  <si>
    <t xml:space="preserve">Different GT/AF</t>
  </si>
  <si>
    <t xml:space="preserve">Sniffles2 only</t>
  </si>
  <si>
    <t xml:space="preserve">Sniffles2 GT</t>
  </si>
  <si>
    <t xml:space="preserve">svtyper Illumina GT</t>
  </si>
  <si>
    <t xml:space="preserve">same GT</t>
  </si>
  <si>
    <t xml:space="preserve">diff GT</t>
  </si>
  <si>
    <t xml:space="preserve">only Sniffles2</t>
  </si>
  <si>
    <t xml:space="preserve">only illumina</t>
  </si>
  <si>
    <t xml:space="preserve">Cingulate cortex</t>
  </si>
  <si>
    <t xml:space="preserve">0/0</t>
  </si>
  <si>
    <t xml:space="preserve">./.</t>
  </si>
  <si>
    <t xml:space="preserve">Cingulate white matter</t>
  </si>
  <si>
    <t xml:space="preserve">0/0 DV != 0</t>
  </si>
  <si>
    <t xml:space="preserve">0/0 DV == 0</t>
  </si>
  <si>
    <t xml:space="preserve">0/0 mosaic</t>
  </si>
  <si>
    <t xml:space="preserve">0/1 mosaic</t>
  </si>
  <si>
    <t xml:space="preserve">0/1 AF &gt; 0.2</t>
  </si>
  <si>
    <t xml:space="preserve">1/1 &gt; 0.2</t>
  </si>
  <si>
    <t xml:space="preserve">D5 78409 MSA00916 cingulate white matter SVTyper</t>
  </si>
  <si>
    <t xml:space="preserve">svtyper Illumina</t>
  </si>
  <si>
    <t xml:space="preserve"># Supplementary table 17.7</t>
  </si>
  <si>
    <t xml:space="preserve">Detailed analysis of SVTyper result for genotyping non-germline SV in cingulate cortex and cingulate white matter Illumina data</t>
  </si>
  <si>
    <t xml:space="preserve">CORTEX</t>
  </si>
  <si>
    <t xml:space="preserve">WHITE MATTER</t>
  </si>
  <si>
    <t xml:space="preserve">CHROMO</t>
  </si>
  <si>
    <t xml:space="preserve">GT SNIFFLES2</t>
  </si>
  <si>
    <t xml:space="preserve">DR</t>
  </si>
  <si>
    <t xml:space="preserve">DV</t>
  </si>
  <si>
    <t xml:space="preserve">GT MANTA</t>
  </si>
  <si>
    <t xml:space="preserve">SNF2 ONLY</t>
  </si>
  <si>
    <t xml:space="preserve">Sniffles2.DEL.2684S0</t>
  </si>
  <si>
    <t xml:space="preserve">Sniffles2.DEL.26CAS0</t>
  </si>
  <si>
    <t xml:space="preserve">Sniffles2.DEL.26CDS0</t>
  </si>
  <si>
    <t xml:space="preserve">Sniffles2.DEL.2746S0</t>
  </si>
  <si>
    <t xml:space="preserve">Sniffles2.DEL.276FS0</t>
  </si>
  <si>
    <t xml:space="preserve">Sniffles2.DEL.2781S0</t>
  </si>
  <si>
    <t xml:space="preserve">Sniffles2.DEL.293CS0</t>
  </si>
  <si>
    <t xml:space="preserve">Sniffles2.DEL.2A54S0</t>
  </si>
  <si>
    <t xml:space="preserve">Sniffles2.DEL.2AF1S0</t>
  </si>
  <si>
    <t xml:space="preserve">Sniffles2.DEL.2CB1S0</t>
  </si>
  <si>
    <t xml:space="preserve">Sniffles2.DEL.2D65S0</t>
  </si>
  <si>
    <t xml:space="preserve">Sniffles2.DEL.33F5S0</t>
  </si>
  <si>
    <t xml:space="preserve">Sniffles2.DEL.3520S0</t>
  </si>
  <si>
    <t xml:space="preserve">Sniffles2.DEL.3708S0</t>
  </si>
  <si>
    <t xml:space="preserve">Sniffles2.DEL.38BAS0</t>
  </si>
  <si>
    <t xml:space="preserve">Sniffles2.DEL.3919S0</t>
  </si>
  <si>
    <t xml:space="preserve">Sniffles2.DEL.3998S0</t>
  </si>
  <si>
    <t xml:space="preserve">Sniffles2.DEL.404DS0</t>
  </si>
  <si>
    <t xml:space="preserve">Sniffles2.DEL.40B1S0</t>
  </si>
  <si>
    <t xml:space="preserve">Sniffles2.DEL.421CS0</t>
  </si>
  <si>
    <t xml:space="preserve">Sniffles2.DEL.43FCS0</t>
  </si>
  <si>
    <t xml:space="preserve">Sniffles2.DEL.440AS0</t>
  </si>
  <si>
    <t xml:space="preserve">Sniffles2.DEL.4722S0</t>
  </si>
  <si>
    <t xml:space="preserve">Sniffles2.DEL.4834S0</t>
  </si>
  <si>
    <t xml:space="preserve">Sniffles2.DEL.5716S0</t>
  </si>
  <si>
    <t xml:space="preserve">Sniffles2.DEL.59A0S0</t>
  </si>
  <si>
    <t xml:space="preserve">Sniffles2.DEL.5D2DS0</t>
  </si>
  <si>
    <t xml:space="preserve">Sniffles2.DEL.60C5S0</t>
  </si>
  <si>
    <t xml:space="preserve">Sniffles2.DEL.64EFS0</t>
  </si>
  <si>
    <t xml:space="preserve">Sniffles2.DEL.64F4S0</t>
  </si>
  <si>
    <t xml:space="preserve">Sniffles2.DEL.64F6S0</t>
  </si>
  <si>
    <t xml:space="preserve">Sniffles2.DEL.6A34S0</t>
  </si>
  <si>
    <t xml:space="preserve">Sniffles2.DEL.74E6S0</t>
  </si>
  <si>
    <t xml:space="preserve">Sniffles2.DEL.755AS0</t>
  </si>
  <si>
    <t xml:space="preserve">Sniffles2.DEL.8093S0</t>
  </si>
  <si>
    <t xml:space="preserve">Sniffles2.DEL.853BS0</t>
  </si>
  <si>
    <t xml:space="preserve">Sniffles2.DEL.85C3S0</t>
  </si>
  <si>
    <t xml:space="preserve">Sniffles2.DEL.8612S0</t>
  </si>
  <si>
    <t xml:space="preserve">Sniffles2.DEL.8704S0</t>
  </si>
  <si>
    <t xml:space="preserve">Sniffles2.DEL.8857S0</t>
  </si>
  <si>
    <t xml:space="preserve">Sniffles2.DEL.8F5ES0</t>
  </si>
  <si>
    <t xml:space="preserve">Sniffles2.DEL.9A8BS0</t>
  </si>
  <si>
    <t xml:space="preserve">Sniffles2.DEL.9C2DS0</t>
  </si>
  <si>
    <t xml:space="preserve">Sniffles2.DEL.A919S0</t>
  </si>
  <si>
    <t xml:space="preserve">Sniffles2.DEL.AC9ES0</t>
  </si>
  <si>
    <t xml:space="preserve">Sniffles2.DEL.AEBFS0</t>
  </si>
  <si>
    <t xml:space="preserve">Sniffles2.DEL.B45DS0</t>
  </si>
  <si>
    <t xml:space="preserve">Sniffles2.DEL.B67AS0</t>
  </si>
  <si>
    <t xml:space="preserve">Sniffles2.DEL.BFAAS0</t>
  </si>
  <si>
    <t xml:space="preserve">Sniffles2.DEL.C17BS0</t>
  </si>
  <si>
    <t xml:space="preserve">Sniffles2.DEL.C4EDS0</t>
  </si>
  <si>
    <t xml:space="preserve">Sniffles2.DEL.C573S0</t>
  </si>
  <si>
    <t xml:space="preserve">Sniffles2.DEL.C690S0</t>
  </si>
  <si>
    <t xml:space="preserve">Sniffles2.DEL.C6B1S0</t>
  </si>
  <si>
    <t xml:space="preserve">Sniffles2.DEL.C6D6S0</t>
  </si>
  <si>
    <t xml:space="preserve">Sniffles2.DEL.C78AS0</t>
  </si>
  <si>
    <t xml:space="preserve">Sniffles2.DEL.C78BS0</t>
  </si>
  <si>
    <t xml:space="preserve">Sniffles2.DEL.C8B6S0</t>
  </si>
  <si>
    <t xml:space="preserve">Sniffles2.DEL.C8E2S0</t>
  </si>
  <si>
    <t xml:space="preserve">Sniffles2.DEL.C9ABS0</t>
  </si>
  <si>
    <t xml:space="preserve">Sniffles2.DEL.CE71S0</t>
  </si>
  <si>
    <t xml:space="preserve">Sniffles2.DEL.CEFAS0</t>
  </si>
  <si>
    <t xml:space="preserve">Sniffles2.DEL.CF09S0</t>
  </si>
  <si>
    <t xml:space="preserve">Sniffles2.DEL.D1F6S0</t>
  </si>
  <si>
    <t xml:space="preserve">Sniffles2.DEL.D1F7S0</t>
  </si>
  <si>
    <t xml:space="preserve">Sniffles2.DEL.D1FBS0</t>
  </si>
  <si>
    <t xml:space="preserve">Sniffles2.DEL.D882S0</t>
  </si>
  <si>
    <t xml:space="preserve">Sniffles2.DEL.DFF2S0</t>
  </si>
  <si>
    <t xml:space="preserve">Sniffles2.DEL.E062S0</t>
  </si>
  <si>
    <t xml:space="preserve">Sniffles2.DEL.E3B1S0</t>
  </si>
  <si>
    <t xml:space="preserve">Sniffles2.DEL.EA9BS0</t>
  </si>
  <si>
    <t xml:space="preserve">Sniffles2.DEL.EEDES0</t>
  </si>
  <si>
    <t xml:space="preserve">Sniffles2.DEL.EF02S0</t>
  </si>
  <si>
    <t xml:space="preserve">Sniffles2.DEL.F0C5S0</t>
  </si>
  <si>
    <t xml:space="preserve">Sniffles2.DEL.F7FFS0</t>
  </si>
  <si>
    <t xml:space="preserve">Sniffles2.DEL.F834S0</t>
  </si>
  <si>
    <t xml:space="preserve">Sniffles2.DEL.10236S0</t>
  </si>
  <si>
    <t xml:space="preserve">Sniffles2.DEL.10341S0</t>
  </si>
  <si>
    <t xml:space="preserve">Sniffles2.DEL.1036AS0</t>
  </si>
  <si>
    <t xml:space="preserve">Sniffles2.DEL.10580S0</t>
  </si>
  <si>
    <t xml:space="preserve">Sniffles2.DEL.106DDS0</t>
  </si>
  <si>
    <t xml:space="preserve">Sniffles2.DEL.111F4S0</t>
  </si>
  <si>
    <t xml:space="preserve">Sniffles2.DEL.114D7S0</t>
  </si>
  <si>
    <t xml:space="preserve">Sniffles2.DEL.11A85S0</t>
  </si>
  <si>
    <t xml:space="preserve">Sniffles2.DEL.11AFES0</t>
  </si>
  <si>
    <t xml:space="preserve">Sniffles2.DEL.11AFFS0</t>
  </si>
  <si>
    <t xml:space="preserve">Sniffles2.DEL.11BF6S0</t>
  </si>
  <si>
    <t xml:space="preserve">Sniffles2.DEL.121C9S0</t>
  </si>
  <si>
    <t xml:space="preserve">Sniffles2.DEL.1227CS0</t>
  </si>
  <si>
    <t xml:space="preserve">Sniffles2.DEL.1251CS0</t>
  </si>
  <si>
    <t xml:space="preserve">Sniffles2.DEL.12524S0</t>
  </si>
  <si>
    <t xml:space="preserve">Sniffles2.DEL.127E5S0</t>
  </si>
  <si>
    <t xml:space="preserve">Sniffles2.DEL.131CDS0</t>
  </si>
  <si>
    <t xml:space="preserve">Sniffles2.DEL.13677S0</t>
  </si>
  <si>
    <t xml:space="preserve">Sniffles2.DEL.137D6S0</t>
  </si>
  <si>
    <t xml:space="preserve">Sniffles2.DEL.13824S0</t>
  </si>
  <si>
    <t xml:space="preserve">Sniffles2.DEL.13B17S0</t>
  </si>
  <si>
    <t xml:space="preserve">Sniffles2.DEL.13D51S0</t>
  </si>
  <si>
    <t xml:space="preserve">Sniffles2.DEL.14166S0</t>
  </si>
  <si>
    <t xml:space="preserve">Sniffles2.DEL.14742S0</t>
  </si>
  <si>
    <t xml:space="preserve">Sniffles2.DEL.14F79S0</t>
  </si>
  <si>
    <t xml:space="preserve">Sniffles2.DEL.14F9BS0</t>
  </si>
  <si>
    <t xml:space="preserve">Sniffles2.DEL.1506AS0</t>
  </si>
  <si>
    <t xml:space="preserve">Sniffles2.DEL.151F9S0</t>
  </si>
  <si>
    <t xml:space="preserve">Sniffles2.DEL.15209S0</t>
  </si>
  <si>
    <t xml:space="preserve">Sniffles2.DEL.15200S0</t>
  </si>
  <si>
    <t xml:space="preserve">Sniffles2.DEL.151F8S0</t>
  </si>
  <si>
    <t xml:space="preserve">Sniffles2.DEL.15202S0</t>
  </si>
  <si>
    <t xml:space="preserve">Sniffles2.DEL.15211S0</t>
  </si>
  <si>
    <t xml:space="preserve">Sniffles2.DEL.15208S0</t>
  </si>
  <si>
    <t xml:space="preserve">Sniffles2.DEL.15207S0</t>
  </si>
  <si>
    <t xml:space="preserve">Sniffles2.DEL.15204S0</t>
  </si>
  <si>
    <t xml:space="preserve">Sniffles2.DEL.152BES0</t>
  </si>
  <si>
    <t xml:space="preserve">Sniffles2.DEL.152C0S0</t>
  </si>
  <si>
    <t xml:space="preserve">Sniffles2.DEL.153A0S0</t>
  </si>
  <si>
    <t xml:space="preserve">Sniffles2.DEL.1539FS0</t>
  </si>
  <si>
    <t xml:space="preserve">Sniffles2.DEL.28E3S1</t>
  </si>
  <si>
    <t xml:space="preserve">Sniffles2.DEL.293AS1</t>
  </si>
  <si>
    <t xml:space="preserve">Sniffles2.DEL.2981S1</t>
  </si>
  <si>
    <t xml:space="preserve">Sniffles2.DEL.2A4AS1</t>
  </si>
  <si>
    <t xml:space="preserve">Sniffles2.DEL.2ABDS1</t>
  </si>
  <si>
    <t xml:space="preserve">Sniffles2.DEL.2AC2S1</t>
  </si>
  <si>
    <t xml:space="preserve">Sniffles2.DEL.2D0BS1</t>
  </si>
  <si>
    <t xml:space="preserve">Sniffles2.DEL.2D20S1</t>
  </si>
  <si>
    <t xml:space="preserve">Sniffles2.DEL.2DD8S1</t>
  </si>
  <si>
    <t xml:space="preserve">Sniffles2.DEL.2DE1S1</t>
  </si>
  <si>
    <t xml:space="preserve">Sniffles2.DEL.2E26S1</t>
  </si>
  <si>
    <t xml:space="preserve">Sniffles2.DEL.31AAS1</t>
  </si>
  <si>
    <t xml:space="preserve">Sniffles2.DEL.3642S1</t>
  </si>
  <si>
    <t xml:space="preserve">Sniffles2.DEL.372BS1</t>
  </si>
  <si>
    <t xml:space="preserve">Sniffles2.DEL.399DS1</t>
  </si>
  <si>
    <t xml:space="preserve">Sniffles2.DEL.40B8S1</t>
  </si>
  <si>
    <t xml:space="preserve">Sniffles2.DEL.4174S1</t>
  </si>
  <si>
    <t xml:space="preserve">Sniffles2.DEL.4D0BS1</t>
  </si>
  <si>
    <t xml:space="preserve">Sniffles2.DEL.4D63S1</t>
  </si>
  <si>
    <t xml:space="preserve">Sniffles2.DEL.5654S1</t>
  </si>
  <si>
    <t xml:space="preserve">Sniffles2.DEL.5987S1</t>
  </si>
  <si>
    <t xml:space="preserve">Sniffles2.DEL.5BDBS1</t>
  </si>
  <si>
    <t xml:space="preserve">Sniffles2.DEL.61E4S1</t>
  </si>
  <si>
    <t xml:space="preserve">Sniffles2.DEL.6485S1</t>
  </si>
  <si>
    <t xml:space="preserve">Sniffles2.DEL.6641S1</t>
  </si>
  <si>
    <t xml:space="preserve">Sniffles2.DEL.6677S1</t>
  </si>
  <si>
    <t xml:space="preserve">Sniffles2.DEL.6C2FS1</t>
  </si>
  <si>
    <t xml:space="preserve">Sniffles2.DEL.6C7AS1</t>
  </si>
  <si>
    <t xml:space="preserve">Sniffles2.DEL.781FS1</t>
  </si>
  <si>
    <t xml:space="preserve">Sniffles2.DEL.781ES1</t>
  </si>
  <si>
    <t xml:space="preserve">Sniffles2.DEL.7888S1</t>
  </si>
  <si>
    <t xml:space="preserve">Sniffles2.DEL.78F7S1</t>
  </si>
  <si>
    <t xml:space="preserve">Sniffles2.DEL.7B82S1</t>
  </si>
  <si>
    <t xml:space="preserve">Sniffles2.DEL.7DAAS1</t>
  </si>
  <si>
    <t xml:space="preserve">Sniffles2.DEL.8499S1</t>
  </si>
  <si>
    <t xml:space="preserve">Sniffles2.DEL.877AS1</t>
  </si>
  <si>
    <t xml:space="preserve">Sniffles2.DEL.8F0FS1</t>
  </si>
  <si>
    <t xml:space="preserve">Sniffles2.DEL.91ADS1</t>
  </si>
  <si>
    <t xml:space="preserve">Sniffles2.DEL.964BS1</t>
  </si>
  <si>
    <t xml:space="preserve">Sniffles2.DEL.9924S1</t>
  </si>
  <si>
    <t xml:space="preserve">Sniffles2.DEL.A160S1</t>
  </si>
  <si>
    <t xml:space="preserve">Sniffles2.DEL.A170S1</t>
  </si>
  <si>
    <t xml:space="preserve">Sniffles2.DEL.A3E4S1</t>
  </si>
  <si>
    <t xml:space="preserve">Sniffles2.DEL.A487S1</t>
  </si>
  <si>
    <t xml:space="preserve">Sniffles2.DEL.A4EFS1</t>
  </si>
  <si>
    <t xml:space="preserve">Sniffles2.DEL.A67DS1</t>
  </si>
  <si>
    <t xml:space="preserve">Sniffles2.DEL.A6AAS1</t>
  </si>
  <si>
    <t xml:space="preserve">Sniffles2.DEL.A75BS1</t>
  </si>
  <si>
    <t xml:space="preserve">Sniffles2.DEL.A75FS1</t>
  </si>
  <si>
    <t xml:space="preserve">Sniffles2.DEL.A75DS1</t>
  </si>
  <si>
    <t xml:space="preserve">Sniffles2.DEL.A7D8S1</t>
  </si>
  <si>
    <t xml:space="preserve">Sniffles2.DEL.A7E5S1</t>
  </si>
  <si>
    <t xml:space="preserve">Sniffles2.DEL.A8CBS1</t>
  </si>
  <si>
    <t xml:space="preserve">Sniffles2.DEL.A8CCS1</t>
  </si>
  <si>
    <t xml:space="preserve">Sniffles2.DEL.A8CFS1</t>
  </si>
  <si>
    <t xml:space="preserve">Sniffles2.DEL.A911S1</t>
  </si>
  <si>
    <t xml:space="preserve">Sniffles2.DEL.A919S1</t>
  </si>
  <si>
    <t xml:space="preserve">Sniffles2.DEL.A98AS1</t>
  </si>
  <si>
    <t xml:space="preserve">Sniffles2.DEL.AA5BS1</t>
  </si>
  <si>
    <t xml:space="preserve">Sniffles2.DEL.AB52S1</t>
  </si>
  <si>
    <t xml:space="preserve">Sniffles2.DEL.AB6AS1</t>
  </si>
  <si>
    <t xml:space="preserve">Sniffles2.DEL.AB6DS1</t>
  </si>
  <si>
    <t xml:space="preserve">Sniffles2.DEL.B265S1</t>
  </si>
  <si>
    <t xml:space="preserve">Sniffles2.DEL.B59BS1</t>
  </si>
  <si>
    <t xml:space="preserve">Sniffles2.DEL.B970S1</t>
  </si>
  <si>
    <t xml:space="preserve">Sniffles2.DEL.BB64S1</t>
  </si>
  <si>
    <t xml:space="preserve">Sniffles2.DEL.BB63S1</t>
  </si>
  <si>
    <t xml:space="preserve">Sniffles2.DEL.BD15S1</t>
  </si>
  <si>
    <t xml:space="preserve">Sniffles2.DEL.BFB2S1</t>
  </si>
  <si>
    <t xml:space="preserve">Sniffles2.DEL.C22DS1</t>
  </si>
  <si>
    <t xml:space="preserve">Sniffles2.DEL.C41DS1</t>
  </si>
  <si>
    <t xml:space="preserve">Sniffles2.DEL.C44ES1</t>
  </si>
  <si>
    <t xml:space="preserve">Sniffles2.DEL.CCAES1</t>
  </si>
  <si>
    <t xml:space="preserve">Sniffles2.DEL.D158S1</t>
  </si>
  <si>
    <t xml:space="preserve">Sniffles2.DEL.D435S1</t>
  </si>
  <si>
    <t xml:space="preserve">Sniffles2.DEL.D5A6S1</t>
  </si>
  <si>
    <t xml:space="preserve">Sniffles2.DEL.D89AS1</t>
  </si>
  <si>
    <t xml:space="preserve">Sniffles2.DEL.D89DS1</t>
  </si>
  <si>
    <t xml:space="preserve">Sniffles2.DEL.D8A2S1</t>
  </si>
  <si>
    <t xml:space="preserve">Sniffles2.DEL.D9B6S1</t>
  </si>
  <si>
    <t xml:space="preserve">Sniffles2.DEL.DD81S1</t>
  </si>
  <si>
    <t xml:space="preserve">Sniffles2.DEL.DE59S1</t>
  </si>
  <si>
    <t xml:space="preserve">Sniffles2.DEL.E7D1S1</t>
  </si>
  <si>
    <t xml:space="preserve">Sniffles2.DEL.EBC4S1</t>
  </si>
  <si>
    <t xml:space="preserve">Sniffles2.DEL.F700S1</t>
  </si>
  <si>
    <t xml:space="preserve">Sniffles2.DEL.F7ACS1</t>
  </si>
  <si>
    <t xml:space="preserve">Sniffles2.DEL.100E7S1</t>
  </si>
  <si>
    <t xml:space="preserve">Sniffles2.DEL.102ECS1</t>
  </si>
  <si>
    <t xml:space="preserve">Sniffles2.DEL.105A6S1</t>
  </si>
  <si>
    <t xml:space="preserve">Sniffles2.DEL.10E8AS1</t>
  </si>
  <si>
    <t xml:space="preserve">Sniffles2.DEL.1102ES1</t>
  </si>
  <si>
    <t xml:space="preserve">Sniffles2.DEL.116C8S1</t>
  </si>
  <si>
    <t xml:space="preserve">Sniffles2.DEL.118E9S1</t>
  </si>
  <si>
    <t xml:space="preserve">Sniffles2.DEL.1201ES1</t>
  </si>
  <si>
    <t xml:space="preserve">Sniffles2.DEL.12CECS1</t>
  </si>
  <si>
    <t xml:space="preserve">Sniffles2.DEL.12FB4S1</t>
  </si>
  <si>
    <t xml:space="preserve">Sniffles2.DEL.1393FS1</t>
  </si>
  <si>
    <t xml:space="preserve">Sniffles2.DEL.1446CS1</t>
  </si>
  <si>
    <t xml:space="preserve">Sniffles2.DEL.15194S1</t>
  </si>
  <si>
    <t xml:space="preserve">Sniffles2.DEL.151EFS1</t>
  </si>
  <si>
    <t xml:space="preserve">Sniffles2.DEL.15329S1</t>
  </si>
  <si>
    <t xml:space="preserve">Sniffles2.DEL.15415S1</t>
  </si>
  <si>
    <t xml:space="preserve">Sniffles2.DEL.15E72S1</t>
  </si>
  <si>
    <t xml:space="preserve">Sniffles2.DEL.15F68S1</t>
  </si>
  <si>
    <t xml:space="preserve">Sniffles2.DEL.16050S1</t>
  </si>
  <si>
    <t xml:space="preserve">Sniffles2.DEL.16297S1</t>
  </si>
  <si>
    <t xml:space="preserve">Sniffles2.DEL.16305S1</t>
  </si>
  <si>
    <t xml:space="preserve">Sniffles2.DEL.16728S1</t>
  </si>
  <si>
    <t xml:space="preserve">Sniffles2.DEL.16AECS1</t>
  </si>
  <si>
    <t xml:space="preserve">Sniffles2.DEL.16D25S1</t>
  </si>
  <si>
    <t xml:space="preserve">Sniffles2.DEL.16FF7S1</t>
  </si>
  <si>
    <t xml:space="preserve">Sniffles2.DEL.171CFS1</t>
  </si>
  <si>
    <t xml:space="preserve">Sniffles2.DEL.179C5S1</t>
  </si>
  <si>
    <t xml:space="preserve">Sniffles2.DEL.179FBS1</t>
  </si>
  <si>
    <t xml:space="preserve">Sniffles2.DEL.179FES1</t>
  </si>
  <si>
    <t xml:space="preserve">Sniffles2.DEL.17A09S1</t>
  </si>
  <si>
    <t xml:space="preserve">Sniffles2.DEL.17A2BS1</t>
  </si>
  <si>
    <t xml:space="preserve">Sniffles2.DEL.17A2FS1</t>
  </si>
  <si>
    <t xml:space="preserve">Sniffles2.DEL.17A31S1</t>
  </si>
  <si>
    <t xml:space="preserve">Sniffles2.DEL.17BD1S1</t>
  </si>
  <si>
    <t xml:space="preserve">Sniffles2.DEL.17BD3S1</t>
  </si>
  <si>
    <t xml:space="preserve">Sniffles2.DEL.1FD7S2</t>
  </si>
  <si>
    <t xml:space="preserve">Sniffles2.DEL.201CS2</t>
  </si>
  <si>
    <t xml:space="preserve">Sniffles2.DEL.22A7S2</t>
  </si>
  <si>
    <t xml:space="preserve">Sniffles2.DEL.236ES2</t>
  </si>
  <si>
    <t xml:space="preserve">Sniffles2.DEL.23CAS2</t>
  </si>
  <si>
    <t xml:space="preserve">Sniffles2.DEL.26E3S2</t>
  </si>
  <si>
    <t xml:space="preserve">Sniffles2.DEL.2CE9S2</t>
  </si>
  <si>
    <t xml:space="preserve">Sniffles2.DEL.301DS2</t>
  </si>
  <si>
    <t xml:space="preserve">Sniffles2.DEL.310FS2</t>
  </si>
  <si>
    <t xml:space="preserve">Sniffles2.DEL.32CDS2</t>
  </si>
  <si>
    <t xml:space="preserve">Sniffles2.DEL.39F7S2</t>
  </si>
  <si>
    <t xml:space="preserve">Sniffles2.DEL.3CEFS2</t>
  </si>
  <si>
    <t xml:space="preserve">Sniffles2.DEL.4297S2</t>
  </si>
  <si>
    <t xml:space="preserve">Sniffles2.DEL.48D9S2</t>
  </si>
  <si>
    <t xml:space="preserve">Sniffles2.DEL.4DB6S2</t>
  </si>
  <si>
    <t xml:space="preserve">Sniffles2.DEL.53BBS2</t>
  </si>
  <si>
    <t xml:space="preserve">Sniffles2.DEL.5B75S2</t>
  </si>
  <si>
    <t xml:space="preserve">Sniffles2.DEL.638DS2</t>
  </si>
  <si>
    <t xml:space="preserve">Sniffles2.DEL.645BS2</t>
  </si>
  <si>
    <t xml:space="preserve">Sniffles2.DEL.6B99S2</t>
  </si>
  <si>
    <t xml:space="preserve">Sniffles2.DEL.76EFS2</t>
  </si>
  <si>
    <t xml:space="preserve">Sniffles2.DEL.76FFS2</t>
  </si>
  <si>
    <t xml:space="preserve">Sniffles2.DEL.7E60S2</t>
  </si>
  <si>
    <t xml:space="preserve">Sniffles2.DEL.88FBS2</t>
  </si>
  <si>
    <t xml:space="preserve">Sniffles2.DEL.88FCS2</t>
  </si>
  <si>
    <t xml:space="preserve">Sniffles2.DEL.8949S2</t>
  </si>
  <si>
    <t xml:space="preserve">Sniffles2.DEL.8996S2</t>
  </si>
  <si>
    <t xml:space="preserve">Sniffles2.DEL.917CS2</t>
  </si>
  <si>
    <t xml:space="preserve">Sniffles2.DEL.9209S2</t>
  </si>
  <si>
    <t xml:space="preserve">Sniffles2.DEL.93B3S2</t>
  </si>
  <si>
    <t xml:space="preserve">Sniffles2.DEL.99C0S2</t>
  </si>
  <si>
    <t xml:space="preserve">Sniffles2.DEL.AA73S2</t>
  </si>
  <si>
    <t xml:space="preserve">Sniffles2.DEL.B772S2</t>
  </si>
  <si>
    <t xml:space="preserve">Sniffles2.DEL.B798S2</t>
  </si>
  <si>
    <t xml:space="preserve">Sniffles2.DEL.BD9ES2</t>
  </si>
  <si>
    <t xml:space="preserve">Sniffles2.DEL.BE63S2</t>
  </si>
  <si>
    <t xml:space="preserve">Sniffles2.DEL.C129S2</t>
  </si>
  <si>
    <t xml:space="preserve">Sniffles2.DEL.C5EDS2</t>
  </si>
  <si>
    <t xml:space="preserve">Sniffles2.DEL.CC48S2</t>
  </si>
  <si>
    <t xml:space="preserve">Sniffles2.DEL.D257S2</t>
  </si>
  <si>
    <t xml:space="preserve">Sniffles2.DEL.E15CS2</t>
  </si>
  <si>
    <t xml:space="preserve">Sniffles2.DEL.E75BS2</t>
  </si>
  <si>
    <t xml:space="preserve">Sniffles2.DEL.ED8CS2</t>
  </si>
  <si>
    <t xml:space="preserve">Sniffles2.DEL.F0EAS2</t>
  </si>
  <si>
    <t xml:space="preserve">Sniffles2.DEL.F3DES2</t>
  </si>
  <si>
    <t xml:space="preserve">Sniffles2.DEL.F5F9S2</t>
  </si>
  <si>
    <t xml:space="preserve">Sniffles2.DEL.FBB4S2</t>
  </si>
  <si>
    <t xml:space="preserve">Sniffles2.DEL.FCBES2</t>
  </si>
  <si>
    <t xml:space="preserve">Sniffles2.DEL.1033FS2</t>
  </si>
  <si>
    <t xml:space="preserve">Sniffles2.DEL.10B4FS2</t>
  </si>
  <si>
    <t xml:space="preserve">Sniffles2.DEL.115FBS2</t>
  </si>
  <si>
    <t xml:space="preserve">Sniffles2.DEL.119CCS2</t>
  </si>
  <si>
    <t xml:space="preserve">Sniffles2.DEL.11A46S2</t>
  </si>
  <si>
    <t xml:space="preserve">Sniffles2.DEL.11C22S2</t>
  </si>
  <si>
    <t xml:space="preserve">Sniffles2.DEL.12016S2</t>
  </si>
  <si>
    <t xml:space="preserve">Sniffles2.DEL.120A6S2</t>
  </si>
  <si>
    <t xml:space="preserve">Sniffles2.DEL.12175S2</t>
  </si>
  <si>
    <t xml:space="preserve">Sniffles2.DEL.1239FS2</t>
  </si>
  <si>
    <t xml:space="preserve">Sniffles2.DEL.127A6S2</t>
  </si>
  <si>
    <t xml:space="preserve">Sniffles2.DEL.127F9S2</t>
  </si>
  <si>
    <t xml:space="preserve">Sniffles2.DEL.12852S2</t>
  </si>
  <si>
    <t xml:space="preserve">Sniffles2.DEL.12881S2</t>
  </si>
  <si>
    <t xml:space="preserve">Sniffles2.DEL.128F7S2</t>
  </si>
  <si>
    <t xml:space="preserve">Sniffles2.DEL.12B30S2</t>
  </si>
  <si>
    <t xml:space="preserve">Sniffles2.DEL.12D34S2</t>
  </si>
  <si>
    <t xml:space="preserve">Sniffles2.DEL.12E3FS2</t>
  </si>
  <si>
    <t xml:space="preserve">Sniffles2.DEL.137E3S2</t>
  </si>
  <si>
    <t xml:space="preserve">Sniffles2.DEL.137E1S2</t>
  </si>
  <si>
    <t xml:space="preserve">Sniffles2.DEL.1382AS2</t>
  </si>
  <si>
    <t xml:space="preserve">Sniffles2.DEL.13849S2</t>
  </si>
  <si>
    <t xml:space="preserve">Sniffles2.DEL.13856S2</t>
  </si>
  <si>
    <t xml:space="preserve">Sniffles2.DEL.1387BS2</t>
  </si>
  <si>
    <t xml:space="preserve">Sniffles2.DEL.13A32S2</t>
  </si>
  <si>
    <t xml:space="preserve">Sniffles2.DEL.13B45S2</t>
  </si>
  <si>
    <t xml:space="preserve">Sniffles2.DEL.2182S3</t>
  </si>
  <si>
    <t xml:space="preserve">Sniffles2.DEL.227AS3</t>
  </si>
  <si>
    <t xml:space="preserve">Sniffles2.DEL.228DS3</t>
  </si>
  <si>
    <t xml:space="preserve">Sniffles2.DEL.22A6S3</t>
  </si>
  <si>
    <t xml:space="preserve">Sniffles2.DEL.22A5S3</t>
  </si>
  <si>
    <t xml:space="preserve">Sniffles2.DEL.22EBS3</t>
  </si>
  <si>
    <t xml:space="preserve">Sniffles2.DEL.2315S3</t>
  </si>
  <si>
    <t xml:space="preserve">Sniffles2.DEL.231BS3</t>
  </si>
  <si>
    <t xml:space="preserve">Sniffles2.DEL.2325S3</t>
  </si>
  <si>
    <t xml:space="preserve">Sniffles2.DEL.2384S3</t>
  </si>
  <si>
    <t xml:space="preserve">Sniffles2.DEL.25CDS3</t>
  </si>
  <si>
    <t xml:space="preserve">Sniffles2.DEL.2995S3</t>
  </si>
  <si>
    <t xml:space="preserve">Sniffles2.DEL.29D0S3</t>
  </si>
  <si>
    <t xml:space="preserve">Sniffles2.DEL.2A61S3</t>
  </si>
  <si>
    <t xml:space="preserve">Sniffles2.DEL.2D93S3</t>
  </si>
  <si>
    <t xml:space="preserve">Sniffles2.DEL.2FBAS3</t>
  </si>
  <si>
    <t xml:space="preserve">Sniffles2.DEL.3A53S3</t>
  </si>
  <si>
    <t xml:space="preserve">Sniffles2.DEL.4587S3</t>
  </si>
  <si>
    <t xml:space="preserve">Sniffles2.DEL.54F4S3</t>
  </si>
  <si>
    <t xml:space="preserve">Sniffles2.DEL.55F7S3</t>
  </si>
  <si>
    <t xml:space="preserve">Sniffles2.DEL.5613S3</t>
  </si>
  <si>
    <t xml:space="preserve">Sniffles2.DEL.5763S3</t>
  </si>
  <si>
    <t xml:space="preserve">Sniffles2.DEL.58E1S3</t>
  </si>
  <si>
    <t xml:space="preserve">Sniffles2.DEL.59D7S3</t>
  </si>
  <si>
    <t xml:space="preserve">Sniffles2.DEL.5F1CS3</t>
  </si>
  <si>
    <t xml:space="preserve">Sniffles2.DEL.60EBS3</t>
  </si>
  <si>
    <t xml:space="preserve">Sniffles2.DEL.63C8S3</t>
  </si>
  <si>
    <t xml:space="preserve">Sniffles2.DEL.6460S3</t>
  </si>
  <si>
    <t xml:space="preserve">Sniffles2.DEL.659FS3</t>
  </si>
  <si>
    <t xml:space="preserve">Sniffles2.DEL.6758S3</t>
  </si>
  <si>
    <t xml:space="preserve">Sniffles2.DEL.6760S3</t>
  </si>
  <si>
    <t xml:space="preserve">Sniffles2.DEL.67A7S3</t>
  </si>
  <si>
    <t xml:space="preserve">Sniffles2.DEL.67FDS3</t>
  </si>
  <si>
    <t xml:space="preserve">Sniffles2.DEL.6823S3</t>
  </si>
  <si>
    <t xml:space="preserve">Sniffles2.DEL.682ES3</t>
  </si>
  <si>
    <t xml:space="preserve">Sniffles2.DEL.684FS3</t>
  </si>
  <si>
    <t xml:space="preserve">Sniffles2.DEL.684CS3</t>
  </si>
  <si>
    <t xml:space="preserve">Sniffles2.DEL.6854S3</t>
  </si>
  <si>
    <t xml:space="preserve">Sniffles2.DEL.6861S3</t>
  </si>
  <si>
    <t xml:space="preserve">Sniffles2.DEL.6903S3</t>
  </si>
  <si>
    <t xml:space="preserve">Sniffles2.DEL.6909S3</t>
  </si>
  <si>
    <t xml:space="preserve">Sniffles2.DEL.6A19S3</t>
  </si>
  <si>
    <t xml:space="preserve">Sniffles2.DEL.6E08S3</t>
  </si>
  <si>
    <t xml:space="preserve">Sniffles2.DEL.6F71S3</t>
  </si>
  <si>
    <t xml:space="preserve">Sniffles2.DEL.7589S3</t>
  </si>
  <si>
    <t xml:space="preserve">Sniffles2.DEL.7C9AS3</t>
  </si>
  <si>
    <t xml:space="preserve">Sniffles2.DEL.7C9CS3</t>
  </si>
  <si>
    <t xml:space="preserve">Sniffles2.DEL.830CS3</t>
  </si>
  <si>
    <t xml:space="preserve">Sniffles2.DEL.854BS3</t>
  </si>
  <si>
    <t xml:space="preserve">Sniffles2.DEL.87FFS3</t>
  </si>
  <si>
    <t xml:space="preserve">Sniffles2.DEL.894BS3</t>
  </si>
  <si>
    <t xml:space="preserve">Sniffles2.DEL.89F9S3</t>
  </si>
  <si>
    <t xml:space="preserve">Sniffles2.DEL.8B16S3</t>
  </si>
  <si>
    <t xml:space="preserve">Sniffles2.DEL.8D1DS3</t>
  </si>
  <si>
    <t xml:space="preserve">Sniffles2.DEL.8F91S3</t>
  </si>
  <si>
    <t xml:space="preserve">Sniffles2.DEL.9410S3</t>
  </si>
  <si>
    <t xml:space="preserve">Sniffles2.DEL.9D8ES3</t>
  </si>
  <si>
    <t xml:space="preserve">Sniffles2.DEL.A82BS3</t>
  </si>
  <si>
    <t xml:space="preserve">Sniffles2.DEL.AE7FS3</t>
  </si>
  <si>
    <t xml:space="preserve">Sniffles2.DEL.B225S3</t>
  </si>
  <si>
    <t xml:space="preserve">Sniffles2.DEL.B75BS3</t>
  </si>
  <si>
    <t xml:space="preserve">Sniffles2.DEL.B906S3</t>
  </si>
  <si>
    <t xml:space="preserve">Sniffles2.DEL.BE74S3</t>
  </si>
  <si>
    <t xml:space="preserve">Sniffles2.DEL.C701S3</t>
  </si>
  <si>
    <t xml:space="preserve">Sniffles2.DEL.CC64S3</t>
  </si>
  <si>
    <t xml:space="preserve">Sniffles2.DEL.D7A1S3</t>
  </si>
  <si>
    <t xml:space="preserve">Sniffles2.DEL.DDDES3</t>
  </si>
  <si>
    <t xml:space="preserve">Sniffles2.DEL.E06AS3</t>
  </si>
  <si>
    <t xml:space="preserve">Sniffles2.DEL.E06CS3</t>
  </si>
  <si>
    <t xml:space="preserve">Sniffles2.DEL.E642S3</t>
  </si>
  <si>
    <t xml:space="preserve">Sniffles2.DEL.EBACS3</t>
  </si>
  <si>
    <t xml:space="preserve">Sniffles2.DEL.F05FS3</t>
  </si>
  <si>
    <t xml:space="preserve">Sniffles2.DEL.F20ES3</t>
  </si>
  <si>
    <t xml:space="preserve">Sniffles2.DEL.F2ADS3</t>
  </si>
  <si>
    <t xml:space="preserve">Sniffles2.DEL.F404S3</t>
  </si>
  <si>
    <t xml:space="preserve">Sniffles2.DEL.F981S3</t>
  </si>
  <si>
    <t xml:space="preserve">Sniffles2.DEL.FBB4S3</t>
  </si>
  <si>
    <t xml:space="preserve">Sniffles2.DEL.FE7CS3</t>
  </si>
  <si>
    <t xml:space="preserve">Sniffles2.DEL.10088S3</t>
  </si>
  <si>
    <t xml:space="preserve">Sniffles2.DEL.106DAS3</t>
  </si>
  <si>
    <t xml:space="preserve">Sniffles2.DEL.10895S3</t>
  </si>
  <si>
    <t xml:space="preserve">Sniffles2.DEL.10A78S3</t>
  </si>
  <si>
    <t xml:space="preserve">Sniffles2.DEL.10C46S3</t>
  </si>
  <si>
    <t xml:space="preserve">Sniffles2.DEL.10DAES3</t>
  </si>
  <si>
    <t xml:space="preserve">Sniffles2.DEL.10E53S3</t>
  </si>
  <si>
    <t xml:space="preserve">Sniffles2.DEL.11406S3</t>
  </si>
  <si>
    <t xml:space="preserve">Sniffles2.DEL.11529S3</t>
  </si>
  <si>
    <t xml:space="preserve">Sniffles2.DEL.118FAS3</t>
  </si>
  <si>
    <t xml:space="preserve">Sniffles2.DEL.11900S3</t>
  </si>
  <si>
    <t xml:space="preserve">Sniffles2.DEL.11CCES3</t>
  </si>
  <si>
    <t xml:space="preserve">Sniffles2.DEL.11FF2S3</t>
  </si>
  <si>
    <t xml:space="preserve">Sniffles2.DEL.120C5S3</t>
  </si>
  <si>
    <t xml:space="preserve">Sniffles2.DEL.12368S3</t>
  </si>
  <si>
    <t xml:space="preserve">Sniffles2.DEL.12C55S3</t>
  </si>
  <si>
    <t xml:space="preserve">Sniffles2.DEL.12D6CS3</t>
  </si>
  <si>
    <t xml:space="preserve">Sniffles2.DEL.12FF6S3</t>
  </si>
  <si>
    <t xml:space="preserve">Sniffles2.DEL.13002S3</t>
  </si>
  <si>
    <t xml:space="preserve">Sniffles2.DEL.131A3S3</t>
  </si>
  <si>
    <t xml:space="preserve">Sniffles2.DEL.13407S3</t>
  </si>
  <si>
    <t xml:space="preserve">Sniffles2.DEL.13409S3</t>
  </si>
  <si>
    <t xml:space="preserve">Sniffles2.DEL.135D5S3</t>
  </si>
  <si>
    <t xml:space="preserve">Sniffles2.DEL.135D1S3</t>
  </si>
  <si>
    <t xml:space="preserve">Sniffles2.DEL.135D2S3</t>
  </si>
  <si>
    <t xml:space="preserve">Sniffles2.DEL.135D3S3</t>
  </si>
  <si>
    <t xml:space="preserve">Sniffles2.DEL.135D7S3</t>
  </si>
  <si>
    <t xml:space="preserve">Sniffles2.DEL.135DES3</t>
  </si>
  <si>
    <t xml:space="preserve">Sniffles2.DEL.135DFS3</t>
  </si>
  <si>
    <t xml:space="preserve">Sniffles2.DEL.135E6S3</t>
  </si>
  <si>
    <t xml:space="preserve">Sniffles2.DEL.135FFS3</t>
  </si>
  <si>
    <t xml:space="preserve">Sniffles2.DEL.13630S3</t>
  </si>
  <si>
    <t xml:space="preserve">Sniffles2.DEL.13631S3</t>
  </si>
  <si>
    <t xml:space="preserve">Sniffles2.DEL.13634S3</t>
  </si>
  <si>
    <t xml:space="preserve">Sniffles2.DEL.138C6S3</t>
  </si>
  <si>
    <t xml:space="preserve">Sniffles2.DEL.138D8S3</t>
  </si>
  <si>
    <t xml:space="preserve">Sniffles2.DEL.1390CS3</t>
  </si>
  <si>
    <t xml:space="preserve">Sniffles2.DEL.1390DS3</t>
  </si>
  <si>
    <t xml:space="preserve">Sniffles2.DEL.13A03S3</t>
  </si>
  <si>
    <t xml:space="preserve">Sniffles2.DEL.13A2DS3</t>
  </si>
  <si>
    <t xml:space="preserve">Sniffles2.DEL.13A45S3</t>
  </si>
  <si>
    <t xml:space="preserve">Sniffles2.DEL.13A55S3</t>
  </si>
  <si>
    <t xml:space="preserve">Sniffles2.DEL.13A91S3</t>
  </si>
  <si>
    <t xml:space="preserve">Sniffles2.DEL.13AB3S3</t>
  </si>
  <si>
    <t xml:space="preserve">Sniffles2.DEL.13B76S3</t>
  </si>
  <si>
    <t xml:space="preserve">Sniffles2.DEL.13B88S3</t>
  </si>
  <si>
    <t xml:space="preserve">Sniffles2.DEL.13C02S3</t>
  </si>
  <si>
    <t xml:space="preserve">Sniffles2.DEL.1DF0S4</t>
  </si>
  <si>
    <t xml:space="preserve">Sniffles2.DEL.1E03S4</t>
  </si>
  <si>
    <t xml:space="preserve">Sniffles2.DEL.1E0ES4</t>
  </si>
  <si>
    <t xml:space="preserve">Sniffles2.DEL.1E19S4</t>
  </si>
  <si>
    <t xml:space="preserve">Sniffles2.DEL.1E29S4</t>
  </si>
  <si>
    <t xml:space="preserve">Sniffles2.DEL.1E2DS4</t>
  </si>
  <si>
    <t xml:space="preserve">Sniffles2.DEL.1E8DS4</t>
  </si>
  <si>
    <t xml:space="preserve">Sniffles2.DEL.1EA9S4</t>
  </si>
  <si>
    <t xml:space="preserve">Sniffles2.DEL.1EABS4</t>
  </si>
  <si>
    <t xml:space="preserve">Sniffles2.DEL.1EBAS4</t>
  </si>
  <si>
    <t xml:space="preserve">Sniffles2.DEL.1EBCS4</t>
  </si>
  <si>
    <t xml:space="preserve">Sniffles2.DEL.2157S4</t>
  </si>
  <si>
    <t xml:space="preserve">Sniffles2.DEL.284BS4</t>
  </si>
  <si>
    <t xml:space="preserve">Sniffles2.DEL.2979S4</t>
  </si>
  <si>
    <t xml:space="preserve">Sniffles2.DEL.3182S4</t>
  </si>
  <si>
    <t xml:space="preserve">Sniffles2.DEL.32B0S4</t>
  </si>
  <si>
    <t xml:space="preserve">Sniffles2.DEL.3677S4</t>
  </si>
  <si>
    <t xml:space="preserve">Sniffles2.DEL.37BES4</t>
  </si>
  <si>
    <t xml:space="preserve">Sniffles2.DEL.5789S4</t>
  </si>
  <si>
    <t xml:space="preserve">Sniffles2.DEL.5A7BS4</t>
  </si>
  <si>
    <t xml:space="preserve">Sniffles2.DEL.60F9S4</t>
  </si>
  <si>
    <t xml:space="preserve">Sniffles2.DEL.630DS4</t>
  </si>
  <si>
    <t xml:space="preserve">Sniffles2.DEL.6351S4</t>
  </si>
  <si>
    <t xml:space="preserve">Sniffles2.DEL.6350S4</t>
  </si>
  <si>
    <t xml:space="preserve">Sniffles2.DEL.6354S4</t>
  </si>
  <si>
    <t xml:space="preserve">Sniffles2.DEL.635BS4</t>
  </si>
  <si>
    <t xml:space="preserve">Sniffles2.DEL.6359S4</t>
  </si>
  <si>
    <t xml:space="preserve">Sniffles2.DEL.6376S4</t>
  </si>
  <si>
    <t xml:space="preserve">Sniffles2.DEL.63CES4</t>
  </si>
  <si>
    <t xml:space="preserve">Sniffles2.DEL.6B31S4</t>
  </si>
  <si>
    <t xml:space="preserve">Sniffles2.DEL.75EAS4</t>
  </si>
  <si>
    <t xml:space="preserve">Sniffles2.DEL.7F52S4</t>
  </si>
  <si>
    <t xml:space="preserve">Sniffles2.DEL.7F6CS4</t>
  </si>
  <si>
    <t xml:space="preserve">Sniffles2.DEL.7F6FS4</t>
  </si>
  <si>
    <t xml:space="preserve">Sniffles2.DEL.8504S4</t>
  </si>
  <si>
    <t xml:space="preserve">Sniffles2.DEL.87F9S4</t>
  </si>
  <si>
    <t xml:space="preserve">Sniffles2.DEL.8869S4</t>
  </si>
  <si>
    <t xml:space="preserve">Sniffles2.DEL.A520S4</t>
  </si>
  <si>
    <t xml:space="preserve">Sniffles2.DEL.A6ACS4</t>
  </si>
  <si>
    <t xml:space="preserve">Sniffles2.DEL.AA58S4</t>
  </si>
  <si>
    <t xml:space="preserve">Sniffles2.DEL.ACE4S4</t>
  </si>
  <si>
    <t xml:space="preserve">Sniffles2.DEL.BEF6S4</t>
  </si>
  <si>
    <t xml:space="preserve">Sniffles2.DEL.C00CS4</t>
  </si>
  <si>
    <t xml:space="preserve">Sniffles2.DEL.C2D8S4</t>
  </si>
  <si>
    <t xml:space="preserve">Sniffles2.DEL.C54CS4</t>
  </si>
  <si>
    <t xml:space="preserve">Sniffles2.DEL.C6ACS4</t>
  </si>
  <si>
    <t xml:space="preserve">Sniffles2.DEL.CB84S4</t>
  </si>
  <si>
    <t xml:space="preserve">Sniffles2.DEL.CC33S4</t>
  </si>
  <si>
    <t xml:space="preserve">Sniffles2.DEL.D4DBS4</t>
  </si>
  <si>
    <t xml:space="preserve">Sniffles2.DEL.DC47S4</t>
  </si>
  <si>
    <t xml:space="preserve">Sniffles2.DEL.DC62S4</t>
  </si>
  <si>
    <t xml:space="preserve">Sniffles2.DEL.DDDCS4</t>
  </si>
  <si>
    <t xml:space="preserve">Sniffles2.DEL.E633S4</t>
  </si>
  <si>
    <t xml:space="preserve">Sniffles2.DEL.EF07S4</t>
  </si>
  <si>
    <t xml:space="preserve">Sniffles2.DEL.F3B8S4</t>
  </si>
  <si>
    <t xml:space="preserve">Sniffles2.DEL.10254S4</t>
  </si>
  <si>
    <t xml:space="preserve">Sniffles2.DEL.113BCS4</t>
  </si>
  <si>
    <t xml:space="preserve">Sniffles2.DEL.11679S4</t>
  </si>
  <si>
    <t xml:space="preserve">Sniffles2.DEL.117D7S4</t>
  </si>
  <si>
    <t xml:space="preserve">Sniffles2.DEL.11887S4</t>
  </si>
  <si>
    <t xml:space="preserve">Sniffles2.DEL.1197ES4</t>
  </si>
  <si>
    <t xml:space="preserve">Sniffles2.DEL.11A3AS4</t>
  </si>
  <si>
    <t xml:space="preserve">Sniffles2.DEL.11ACES4</t>
  </si>
  <si>
    <t xml:space="preserve">Sniffles2.DEL.11B1CS4</t>
  </si>
  <si>
    <t xml:space="preserve">Sniffles2.DEL.11C53S4</t>
  </si>
  <si>
    <t xml:space="preserve">Sniffles2.DEL.11D40S4</t>
  </si>
  <si>
    <t xml:space="preserve">Sniffles2.DEL.1DDDS5</t>
  </si>
  <si>
    <t xml:space="preserve">Sniffles2.DEL.1E16S5</t>
  </si>
  <si>
    <t xml:space="preserve">Sniffles2.DEL.1E56S5</t>
  </si>
  <si>
    <t xml:space="preserve">Sniffles2.DEL.1E5AS5</t>
  </si>
  <si>
    <t xml:space="preserve">Sniffles2.DEL.1E59S5</t>
  </si>
  <si>
    <t xml:space="preserve">Sniffles2.DEL.1EB8S5</t>
  </si>
  <si>
    <t xml:space="preserve">Sniffles2.DEL.1F71S5</t>
  </si>
  <si>
    <t xml:space="preserve">Sniffles2.DEL.1F8FS5</t>
  </si>
  <si>
    <t xml:space="preserve">Sniffles2.DEL.27D9S5</t>
  </si>
  <si>
    <t xml:space="preserve">Sniffles2.DEL.28D3S5</t>
  </si>
  <si>
    <t xml:space="preserve">Sniffles2.DEL.2945S5</t>
  </si>
  <si>
    <t xml:space="preserve">Sniffles2.DEL.2C9BS5</t>
  </si>
  <si>
    <t xml:space="preserve">Sniffles2.DEL.3563S5</t>
  </si>
  <si>
    <t xml:space="preserve">Sniffles2.DEL.3708S5</t>
  </si>
  <si>
    <t xml:space="preserve">Sniffles2.DEL.3E45S5</t>
  </si>
  <si>
    <t xml:space="preserve">Sniffles2.DEL.4077S5</t>
  </si>
  <si>
    <t xml:space="preserve">Sniffles2.DEL.414FS5</t>
  </si>
  <si>
    <t xml:space="preserve">Sniffles2.DEL.4486S5</t>
  </si>
  <si>
    <t xml:space="preserve">Sniffles2.DEL.46EES5</t>
  </si>
  <si>
    <t xml:space="preserve">Sniffles2.DEL.5922S5</t>
  </si>
  <si>
    <t xml:space="preserve">Sniffles2.DEL.5ECAS5</t>
  </si>
  <si>
    <t xml:space="preserve">Sniffles2.DEL.6492S5</t>
  </si>
  <si>
    <t xml:space="preserve">Sniffles2.DEL.777BS5</t>
  </si>
  <si>
    <t xml:space="preserve">Sniffles2.DEL.7FCDS5</t>
  </si>
  <si>
    <t xml:space="preserve">Sniffles2.DEL.804DS5</t>
  </si>
  <si>
    <t xml:space="preserve">Sniffles2.DEL.80C3S5</t>
  </si>
  <si>
    <t xml:space="preserve">Sniffles2.DEL.80C4S5</t>
  </si>
  <si>
    <t xml:space="preserve">Sniffles2.DEL.8578S5</t>
  </si>
  <si>
    <t xml:space="preserve">Sniffles2.DEL.93A5S5</t>
  </si>
  <si>
    <t xml:space="preserve">Sniffles2.DEL.9633S5</t>
  </si>
  <si>
    <t xml:space="preserve">Sniffles2.DEL.9634S5</t>
  </si>
  <si>
    <t xml:space="preserve">Sniffles2.DEL.9E53S5</t>
  </si>
  <si>
    <t xml:space="preserve">Sniffles2.DEL.A06DS5</t>
  </si>
  <si>
    <t xml:space="preserve">Sniffles2.DEL.A156S5</t>
  </si>
  <si>
    <t xml:space="preserve">Sniffles2.DEL.A1E9S5</t>
  </si>
  <si>
    <t xml:space="preserve">Sniffles2.DEL.ABA9S5</t>
  </si>
  <si>
    <t xml:space="preserve">Sniffles2.DEL.AC06S5</t>
  </si>
  <si>
    <t xml:space="preserve">Sniffles2.DEL.B3CAS5</t>
  </si>
  <si>
    <t xml:space="preserve">Sniffles2.DEL.B861S5</t>
  </si>
  <si>
    <t xml:space="preserve">Sniffles2.DEL.CCD3S5</t>
  </si>
  <si>
    <t xml:space="preserve">Sniffles2.DEL.CDF5S5</t>
  </si>
  <si>
    <t xml:space="preserve">Sniffles2.DEL.D8D1S5</t>
  </si>
  <si>
    <t xml:space="preserve">Sniffles2.DEL.DC53S5</t>
  </si>
  <si>
    <t xml:space="preserve">Sniffles2.DEL.EFD3S5</t>
  </si>
  <si>
    <t xml:space="preserve">Sniffles2.DEL.F0FCS5</t>
  </si>
  <si>
    <t xml:space="preserve">Sniffles2.DEL.F380S5</t>
  </si>
  <si>
    <t xml:space="preserve">Sniffles2.DEL.F547S5</t>
  </si>
  <si>
    <t xml:space="preserve">Sniffles2.DEL.FA16S5</t>
  </si>
  <si>
    <t xml:space="preserve">Sniffles2.DEL.FF4BS5</t>
  </si>
  <si>
    <t xml:space="preserve">Sniffles2.DEL.1012AS5</t>
  </si>
  <si>
    <t xml:space="preserve">Sniffles2.DEL.102B6S5</t>
  </si>
  <si>
    <t xml:space="preserve">Sniffles2.DEL.10480S5</t>
  </si>
  <si>
    <t xml:space="preserve">Sniffles2.DEL.105F1S5</t>
  </si>
  <si>
    <t xml:space="preserve">Sniffles2.DEL.10609S5</t>
  </si>
  <si>
    <t xml:space="preserve">Sniffles2.DEL.10A5ES5</t>
  </si>
  <si>
    <t xml:space="preserve">Sniffles2.DEL.10BE1S5</t>
  </si>
  <si>
    <t xml:space="preserve">Sniffles2.DEL.10C99S5</t>
  </si>
  <si>
    <t xml:space="preserve">Sniffles2.DUP.11445S5</t>
  </si>
  <si>
    <t xml:space="preserve">Sniffles2.DEL.10D47S5</t>
  </si>
  <si>
    <t xml:space="preserve">Sniffles2.DEL.10D45S5</t>
  </si>
  <si>
    <t xml:space="preserve">Sniffles2.DEL.10E64S5</t>
  </si>
  <si>
    <t xml:space="preserve">Sniffles2.DEL.10E68S5</t>
  </si>
  <si>
    <t xml:space="preserve">Sniffles2.DEL.10F20S5</t>
  </si>
  <si>
    <t xml:space="preserve">Sniffles2.DEL.10F4CS5</t>
  </si>
  <si>
    <t xml:space="preserve">Sniffles2.DEL.10FCAS5</t>
  </si>
  <si>
    <t xml:space="preserve">Sniffles2.DEL.110CES5</t>
  </si>
  <si>
    <t xml:space="preserve">Sniffles2.DEL.11141S5</t>
  </si>
  <si>
    <t xml:space="preserve">Sniffles2.DEL.11169S5</t>
  </si>
  <si>
    <t xml:space="preserve">Sniffles2.DEL.11185S5</t>
  </si>
  <si>
    <t xml:space="preserve">Sniffles2.DEL.111F3S5</t>
  </si>
  <si>
    <t xml:space="preserve">Sniffles2.DEL.11204S5</t>
  </si>
  <si>
    <t xml:space="preserve">Sniffles2.DEL.1120FS5</t>
  </si>
  <si>
    <t xml:space="preserve">Sniffles2.DEL.1124DS5</t>
  </si>
  <si>
    <t xml:space="preserve">Sniffles2.DEL.1BF1S6</t>
  </si>
  <si>
    <t xml:space="preserve">Sniffles2.DEL.1C2BS6</t>
  </si>
  <si>
    <t xml:space="preserve">Sniffles2.DEL.1C46S6</t>
  </si>
  <si>
    <t xml:space="preserve">Sniffles2.DEL.1C79S6</t>
  </si>
  <si>
    <t xml:space="preserve">Sniffles2.DEL.1D66S6</t>
  </si>
  <si>
    <t xml:space="preserve">Sniffles2.DEL.1D8ES6</t>
  </si>
  <si>
    <t xml:space="preserve">Sniffles2.DEL.1EC7S6</t>
  </si>
  <si>
    <t xml:space="preserve">Sniffles2.DEL.2108S6</t>
  </si>
  <si>
    <t xml:space="preserve">Sniffles2.DEL.215AS6</t>
  </si>
  <si>
    <t xml:space="preserve">Sniffles2.DEL.2239S6</t>
  </si>
  <si>
    <t xml:space="preserve">Sniffles2.DEL.2F0ES6</t>
  </si>
  <si>
    <t xml:space="preserve">Sniffles2.DEL.2FFFS6</t>
  </si>
  <si>
    <t xml:space="preserve">Sniffles2.DEL.35ACS6</t>
  </si>
  <si>
    <t xml:space="preserve">Sniffles2.DEL.36FAS6</t>
  </si>
  <si>
    <t xml:space="preserve">Sniffles2.DEL.394FS6</t>
  </si>
  <si>
    <t xml:space="preserve">Sniffles2.DEL.3C45S6</t>
  </si>
  <si>
    <t xml:space="preserve">Sniffles2.DEL.3D0ES6</t>
  </si>
  <si>
    <t xml:space="preserve">Sniffles2.DEL.3D44S6</t>
  </si>
  <si>
    <t xml:space="preserve">Sniffles2.DEL.3D45S6</t>
  </si>
  <si>
    <t xml:space="preserve">Sniffles2.DEL.3F6CS6</t>
  </si>
  <si>
    <t xml:space="preserve">Sniffles2.DEL.43C2S6</t>
  </si>
  <si>
    <t xml:space="preserve">Sniffles2.DEL.460AS6</t>
  </si>
  <si>
    <t xml:space="preserve">Sniffles2.DEL.4DBBS6</t>
  </si>
  <si>
    <t xml:space="preserve">Sniffles2.DEL.4FCES6</t>
  </si>
  <si>
    <t xml:space="preserve">Sniffles2.DEL.59B0S6</t>
  </si>
  <si>
    <t xml:space="preserve">Sniffles2.DEL.5AB5S6</t>
  </si>
  <si>
    <t xml:space="preserve">Sniffles2.DEL.5CB5S6</t>
  </si>
  <si>
    <t xml:space="preserve">Sniffles2.DEL.67A4S6</t>
  </si>
  <si>
    <t xml:space="preserve">Sniffles2.DEL.6B21S6</t>
  </si>
  <si>
    <t xml:space="preserve">Sniffles2.DEL.6BA6S6</t>
  </si>
  <si>
    <t xml:space="preserve">Sniffles2.DEL.6C29S6</t>
  </si>
  <si>
    <t xml:space="preserve">Sniffles2.DEL.6C61S6</t>
  </si>
  <si>
    <t xml:space="preserve">Sniffles2.DEL.6C64S6</t>
  </si>
  <si>
    <t xml:space="preserve">Sniffles2.DEL.6C62S6</t>
  </si>
  <si>
    <t xml:space="preserve">Sniffles2.DEL.6CE7S6</t>
  </si>
  <si>
    <t xml:space="preserve">Sniffles2.DEL.6CFBS6</t>
  </si>
  <si>
    <t xml:space="preserve">Sniffles2.DEL.6CFDS6</t>
  </si>
  <si>
    <t xml:space="preserve">Sniffles2.DEL.6DABS6</t>
  </si>
  <si>
    <t xml:space="preserve">Sniffles2.DEL.6DD4S6</t>
  </si>
  <si>
    <t xml:space="preserve">Sniffles2.DEL.6E60S6</t>
  </si>
  <si>
    <t xml:space="preserve">Sniffles2.DEL.6E70S6</t>
  </si>
  <si>
    <t xml:space="preserve">Sniffles2.DEL.6EE1S6</t>
  </si>
  <si>
    <t xml:space="preserve">Sniffles2.DEL.6FC4S6</t>
  </si>
  <si>
    <t xml:space="preserve">Sniffles2.DEL.6FF0S6</t>
  </si>
  <si>
    <t xml:space="preserve">Sniffles2.DEL.70F7S6</t>
  </si>
  <si>
    <t xml:space="preserve">Sniffles2.DEL.7370S6</t>
  </si>
  <si>
    <t xml:space="preserve">Sniffles2.DEL.747CS6</t>
  </si>
  <si>
    <t xml:space="preserve">Sniffles2.DEL.7874S6</t>
  </si>
  <si>
    <t xml:space="preserve">Sniffles2.DEL.78B7S6</t>
  </si>
  <si>
    <t xml:space="preserve">Sniffles2.DEL.7AC2S6</t>
  </si>
  <si>
    <t xml:space="preserve">Sniffles2.DEL.7B14S6</t>
  </si>
  <si>
    <t xml:space="preserve">Sniffles2.DEL.7BB9S6</t>
  </si>
  <si>
    <t xml:space="preserve">Sniffles2.DEL.7CC3S6</t>
  </si>
  <si>
    <t xml:space="preserve">Sniffles2.DEL.938BS6</t>
  </si>
  <si>
    <t xml:space="preserve">Sniffles2.DEL.9BDDS6</t>
  </si>
  <si>
    <t xml:space="preserve">Sniffles2.DEL.9BEES6</t>
  </si>
  <si>
    <t xml:space="preserve">Sniffles2.DEL.9BE5S6</t>
  </si>
  <si>
    <t xml:space="preserve">Sniffles2.DEL.9BECS6</t>
  </si>
  <si>
    <t xml:space="preserve">Sniffles2.DEL.9CECS6</t>
  </si>
  <si>
    <t xml:space="preserve">Sniffles2.DEL.9DE0S6</t>
  </si>
  <si>
    <t xml:space="preserve">Sniffles2.DUP.F36AS6</t>
  </si>
  <si>
    <t xml:space="preserve">Sniffles2.DEL.A002S6</t>
  </si>
  <si>
    <t xml:space="preserve">Sniffles2.DEL.A008S6</t>
  </si>
  <si>
    <t xml:space="preserve">Sniffles2.DEL.A005S6</t>
  </si>
  <si>
    <t xml:space="preserve">Sniffles2.DEL.A009S6</t>
  </si>
  <si>
    <t xml:space="preserve">Sniffles2.DEL.A06DS6</t>
  </si>
  <si>
    <t xml:space="preserve">Sniffles2.DEL.A218S6</t>
  </si>
  <si>
    <t xml:space="preserve">Sniffles2.DEL.A691S6</t>
  </si>
  <si>
    <t xml:space="preserve">Sniffles2.DEL.A85ES6</t>
  </si>
  <si>
    <t xml:space="preserve">Sniffles2.DEL.A886S6</t>
  </si>
  <si>
    <t xml:space="preserve">Sniffles2.DEL.ABECS6</t>
  </si>
  <si>
    <t xml:space="preserve">Sniffles2.DEL.B139S6</t>
  </si>
  <si>
    <t xml:space="preserve">Sniffles2.DEL.BD80S6</t>
  </si>
  <si>
    <t xml:space="preserve">Sniffles2.DEL.C2D3S6</t>
  </si>
  <si>
    <t xml:space="preserve">Sniffles2.DEL.C306S6</t>
  </si>
  <si>
    <t xml:space="preserve">Sniffles2.DEL.C400S6</t>
  </si>
  <si>
    <t xml:space="preserve">Sniffles2.DEL.C50DS6</t>
  </si>
  <si>
    <t xml:space="preserve">Sniffles2.DEL.C58AS6</t>
  </si>
  <si>
    <t xml:space="preserve">Sniffles2.DEL.D552S6</t>
  </si>
  <si>
    <t xml:space="preserve">Sniffles2.DEL.DAE7S6</t>
  </si>
  <si>
    <t xml:space="preserve">Sniffles2.DEL.DBA5S6</t>
  </si>
  <si>
    <t xml:space="preserve">Sniffles2.DEL.E439S6</t>
  </si>
  <si>
    <t xml:space="preserve">Sniffles2.DEL.E520S6</t>
  </si>
  <si>
    <t xml:space="preserve">Sniffles2.DEL.E556S6</t>
  </si>
  <si>
    <t xml:space="preserve">Sniffles2.DEL.E557S6</t>
  </si>
  <si>
    <t xml:space="preserve">Sniffles2.DEL.E9D0S6</t>
  </si>
  <si>
    <t xml:space="preserve">Sniffles2.DEL.EA4FS6</t>
  </si>
  <si>
    <t xml:space="preserve">Sniffles2.DEL.EB44S6</t>
  </si>
  <si>
    <t xml:space="preserve">Sniffles2.DEL.EB4AS6</t>
  </si>
  <si>
    <t xml:space="preserve">Sniffles2.DEL.EB49S6</t>
  </si>
  <si>
    <t xml:space="preserve">Sniffles2.DEL.EB47S6</t>
  </si>
  <si>
    <t xml:space="preserve">Sniffles2.DEL.EB4CS6</t>
  </si>
  <si>
    <t xml:space="preserve">Sniffles2.DEL.EBECS6</t>
  </si>
  <si>
    <t xml:space="preserve">Sniffles2.DEL.EC24S6</t>
  </si>
  <si>
    <t xml:space="preserve">Sniffles2.DEL.EC38S6</t>
  </si>
  <si>
    <t xml:space="preserve">Sniffles2.DEL.EC3BS6</t>
  </si>
  <si>
    <t xml:space="preserve">Sniffles2.DEL.ED63S6</t>
  </si>
  <si>
    <t xml:space="preserve">Sniffles2.DEL.ED96S6</t>
  </si>
  <si>
    <t xml:space="preserve">Sniffles2.DEL.EF05S6</t>
  </si>
  <si>
    <t xml:space="preserve">Sniffles2.DEL.EF68S6</t>
  </si>
  <si>
    <t xml:space="preserve">Sniffles2.DEL.EF99S6</t>
  </si>
  <si>
    <t xml:space="preserve">Sniffles2.DEL.EFACS6</t>
  </si>
  <si>
    <t xml:space="preserve">Sniffles2.DEL.F012S6</t>
  </si>
  <si>
    <t xml:space="preserve">Sniffles2.DEL.F040S6</t>
  </si>
  <si>
    <t xml:space="preserve">Sniffles2.DEL.F056S6</t>
  </si>
  <si>
    <t xml:space="preserve">Sniffles2.DEL.F092S6</t>
  </si>
  <si>
    <t xml:space="preserve">Sniffles2.DEL.F0CES6</t>
  </si>
  <si>
    <t xml:space="preserve">Sniffles2.DEL.F0CDS6</t>
  </si>
  <si>
    <t xml:space="preserve">Sniffles2.DEL.F150S6</t>
  </si>
  <si>
    <t xml:space="preserve">Sniffles2.DEL.F1B8S6</t>
  </si>
  <si>
    <t xml:space="preserve">Sniffles2.DEL.F1F8S6</t>
  </si>
  <si>
    <t xml:space="preserve">Sniffles2.DEL.F1FDS6</t>
  </si>
  <si>
    <t xml:space="preserve">Sniffles2.DEL.18E9S7</t>
  </si>
  <si>
    <t xml:space="preserve">Sniffles2.DEL.1909S7</t>
  </si>
  <si>
    <t xml:space="preserve">Sniffles2.DEL.1933S7</t>
  </si>
  <si>
    <t xml:space="preserve">Sniffles2.DEL.1952S7</t>
  </si>
  <si>
    <t xml:space="preserve">Sniffles2.DEL.1954S7</t>
  </si>
  <si>
    <t xml:space="preserve">Sniffles2.DEL.19DAS7</t>
  </si>
  <si>
    <t xml:space="preserve">Sniffles2.DEL.19E5S7</t>
  </si>
  <si>
    <t xml:space="preserve">Sniffles2.DEL.19E7S7</t>
  </si>
  <si>
    <t xml:space="preserve">Sniffles2.DEL.1ADBS7</t>
  </si>
  <si>
    <t xml:space="preserve">Sniffles2.DEL.1AFFS7</t>
  </si>
  <si>
    <t xml:space="preserve">Sniffles2.DEL.1B36S7</t>
  </si>
  <si>
    <t xml:space="preserve">Sniffles2.DEL.1B42S7</t>
  </si>
  <si>
    <t xml:space="preserve">Sniffles2.DEL.1B79S7</t>
  </si>
  <si>
    <t xml:space="preserve">Sniffles2.DEL.1DCES7</t>
  </si>
  <si>
    <t xml:space="preserve">Sniffles2.DEL.1EEDS7</t>
  </si>
  <si>
    <t xml:space="preserve">Sniffles2.DEL.219ES7</t>
  </si>
  <si>
    <t xml:space="preserve">Sniffles2.DEL.21A0S7</t>
  </si>
  <si>
    <t xml:space="preserve">Sniffles2.DEL.21A2S7</t>
  </si>
  <si>
    <t xml:space="preserve">Sniffles2.DEL.22FBS7</t>
  </si>
  <si>
    <t xml:space="preserve">Sniffles2.DEL.22FCS7</t>
  </si>
  <si>
    <t xml:space="preserve">Sniffles2.DEL.275BS7</t>
  </si>
  <si>
    <t xml:space="preserve">Sniffles2.DEL.29FAS7</t>
  </si>
  <si>
    <t xml:space="preserve">Sniffles2.DEL.2A03S7</t>
  </si>
  <si>
    <t xml:space="preserve">Sniffles2.DEL.2C04S7</t>
  </si>
  <si>
    <t xml:space="preserve">Sniffles2.DEL.2D67S7</t>
  </si>
  <si>
    <t xml:space="preserve">Sniffles2.DEL.2E52S7</t>
  </si>
  <si>
    <t xml:space="preserve">Sniffles2.DEL.2E54S7</t>
  </si>
  <si>
    <t xml:space="preserve">Sniffles2.DEL.2F5AS7</t>
  </si>
  <si>
    <t xml:space="preserve">Sniffles2.DEL.34C4S7</t>
  </si>
  <si>
    <t xml:space="preserve">Sniffles2.DEL.380FS7</t>
  </si>
  <si>
    <t xml:space="preserve">Sniffles2.DEL.3956S7</t>
  </si>
  <si>
    <t xml:space="preserve">Sniffles2.DEL.3FB6S7</t>
  </si>
  <si>
    <t xml:space="preserve">Sniffles2.DEL.4438S7</t>
  </si>
  <si>
    <t xml:space="preserve">Sniffles2.DEL.4D78S7</t>
  </si>
  <si>
    <t xml:space="preserve">Sniffles2.DEL.5193S7</t>
  </si>
  <si>
    <t xml:space="preserve">Sniffles2.DEL.5D4BS7</t>
  </si>
  <si>
    <t xml:space="preserve">Sniffles2.DEL.604CS7</t>
  </si>
  <si>
    <t xml:space="preserve">Sniffles2.DEL.626DS7</t>
  </si>
  <si>
    <t xml:space="preserve">Sniffles2.DEL.6365S7</t>
  </si>
  <si>
    <t xml:space="preserve">Sniffles2.DEL.65EBS7</t>
  </si>
  <si>
    <t xml:space="preserve">Sniffles2.DEL.6A3BS7</t>
  </si>
  <si>
    <t xml:space="preserve">Sniffles2.DEL.6DD0S7</t>
  </si>
  <si>
    <t xml:space="preserve">Sniffles2.DEL.7450S7</t>
  </si>
  <si>
    <t xml:space="preserve">Sniffles2.DEL.77EAS7</t>
  </si>
  <si>
    <t xml:space="preserve">Sniffles2.DEL.7A20S7</t>
  </si>
  <si>
    <t xml:space="preserve">Sniffles2.DEL.7A6DS7</t>
  </si>
  <si>
    <t xml:space="preserve">Sniffles2.DEL.86EFS7</t>
  </si>
  <si>
    <t xml:space="preserve">Sniffles2.DEL.89D5S7</t>
  </si>
  <si>
    <t xml:space="preserve">Sniffles2.DEL.8B42S7</t>
  </si>
  <si>
    <t xml:space="preserve">Sniffles2.DEL.8B51S7</t>
  </si>
  <si>
    <t xml:space="preserve">Sniffles2.DEL.8C69S7</t>
  </si>
  <si>
    <t xml:space="preserve">Sniffles2.DEL.8C95S7</t>
  </si>
  <si>
    <t xml:space="preserve">Sniffles2.DEL.98B5S7</t>
  </si>
  <si>
    <t xml:space="preserve">Sniffles2.DEL.9A15S7</t>
  </si>
  <si>
    <t xml:space="preserve">Sniffles2.DEL.A295S7</t>
  </si>
  <si>
    <t xml:space="preserve">Sniffles2.DEL.AB85S7</t>
  </si>
  <si>
    <t xml:space="preserve">Sniffles2.DEL.AB8BS7</t>
  </si>
  <si>
    <t xml:space="preserve">Sniffles2.DEL.D18FS7</t>
  </si>
  <si>
    <t xml:space="preserve">Sniffles2.DEL.D587S7</t>
  </si>
  <si>
    <t xml:space="preserve">Sniffles2.DEL.DE2CS7</t>
  </si>
  <si>
    <t xml:space="preserve">Sniffles2.DEL.DF1AS7</t>
  </si>
  <si>
    <t xml:space="preserve">Sniffles2.DEL.DF7FS7</t>
  </si>
  <si>
    <t xml:space="preserve">Sniffles2.DEL.E07DS7</t>
  </si>
  <si>
    <t xml:space="preserve">Sniffles2.DEL.E0E5S7</t>
  </si>
  <si>
    <t xml:space="preserve">Sniffles2.DEL.1793S8</t>
  </si>
  <si>
    <t xml:space="preserve">Sniffles2.DEL.1DA1S8</t>
  </si>
  <si>
    <t xml:space="preserve">Sniffles2.DEL.1EB3S8</t>
  </si>
  <si>
    <t xml:space="preserve">Sniffles2.DEL.2270S8</t>
  </si>
  <si>
    <t xml:space="preserve">Sniffles2.DEL.26BBS8</t>
  </si>
  <si>
    <t xml:space="preserve">Sniffles2.DEL.4366S8</t>
  </si>
  <si>
    <t xml:space="preserve">Sniffles2.DEL.4368S8</t>
  </si>
  <si>
    <t xml:space="preserve">Sniffles2.DEL.4473S8</t>
  </si>
  <si>
    <t xml:space="preserve">Sniffles2.DEL.470ES8</t>
  </si>
  <si>
    <t xml:space="preserve">Sniffles2.DEL.4BE4S8</t>
  </si>
  <si>
    <t xml:space="preserve">Sniffles2.DEL.4C45S8</t>
  </si>
  <si>
    <t xml:space="preserve">Sniffles2.DEL.4C9AS8</t>
  </si>
  <si>
    <t xml:space="preserve">Sniffles2.DEL.4CABS8</t>
  </si>
  <si>
    <t xml:space="preserve">Sniffles2.DEL.4CCDS8</t>
  </si>
  <si>
    <t xml:space="preserve">Sniffles2.DEL.4D0DS8</t>
  </si>
  <si>
    <t xml:space="preserve">Sniffles2.DEL.4D4ES8</t>
  </si>
  <si>
    <t xml:space="preserve">Sniffles2.DEL.4D9AS8</t>
  </si>
  <si>
    <t xml:space="preserve">Sniffles2.DEL.4DE1S8</t>
  </si>
  <si>
    <t xml:space="preserve">Sniffles2.DEL.4FD2S8</t>
  </si>
  <si>
    <t xml:space="preserve">Sniffles2.DEL.4FD9S8</t>
  </si>
  <si>
    <t xml:space="preserve">Sniffles2.DEL.5003S8</t>
  </si>
  <si>
    <t xml:space="preserve">Sniffles2.DEL.4FFFS8</t>
  </si>
  <si>
    <t xml:space="preserve">Sniffles2.DEL.5012S8</t>
  </si>
  <si>
    <t xml:space="preserve">Sniffles2.DEL.507BS8</t>
  </si>
  <si>
    <t xml:space="preserve">Sniffles2.DEL.507ES8</t>
  </si>
  <si>
    <t xml:space="preserve">Sniffles2.DEL.5085S8</t>
  </si>
  <si>
    <t xml:space="preserve">Sniffles2.DEL.5186S8</t>
  </si>
  <si>
    <t xml:space="preserve">Sniffles2.DEL.51A9S8</t>
  </si>
  <si>
    <t xml:space="preserve">Sniffles2.DEL.5218S8</t>
  </si>
  <si>
    <t xml:space="preserve">Sniffles2.DEL.524DS8</t>
  </si>
  <si>
    <t xml:space="preserve">Sniffles2.DEL.5529S8</t>
  </si>
  <si>
    <t xml:space="preserve">Sniffles2.DEL.58DBS8</t>
  </si>
  <si>
    <t xml:space="preserve">Sniffles2.DEL.58F2S8</t>
  </si>
  <si>
    <t xml:space="preserve">Sniffles2.DEL.5CC4S8</t>
  </si>
  <si>
    <t xml:space="preserve">Sniffles2.DEL.5EBBS8</t>
  </si>
  <si>
    <t xml:space="preserve">Sniffles2.DEL.652DS8</t>
  </si>
  <si>
    <t xml:space="preserve">Sniffles2.DEL.68A1S8</t>
  </si>
  <si>
    <t xml:space="preserve">Sniffles2.DEL.6D0BS8</t>
  </si>
  <si>
    <t xml:space="preserve">Sniffles2.DEL.6E39S8</t>
  </si>
  <si>
    <t xml:space="preserve">Sniffles2.DEL.7002S8</t>
  </si>
  <si>
    <t xml:space="preserve">Sniffles2.DEL.739FS8</t>
  </si>
  <si>
    <t xml:space="preserve">Sniffles2.DEL.839CS8</t>
  </si>
  <si>
    <t xml:space="preserve">Sniffles2.DEL.853CS8</t>
  </si>
  <si>
    <t xml:space="preserve">Sniffles2.DEL.870FS8</t>
  </si>
  <si>
    <t xml:space="preserve">Sniffles2.DEL.8CCDS8</t>
  </si>
  <si>
    <t xml:space="preserve">Sniffles2.DEL.8DC8S8</t>
  </si>
  <si>
    <t xml:space="preserve">Sniffles2.DEL.920ES8</t>
  </si>
  <si>
    <t xml:space="preserve">Sniffles2.DEL.94A4S8</t>
  </si>
  <si>
    <t xml:space="preserve">Sniffles2.DEL.9BDAS8</t>
  </si>
  <si>
    <t xml:space="preserve">Sniffles2.DEL.A558S8</t>
  </si>
  <si>
    <t xml:space="preserve">Sniffles2.DEL.A65BS8</t>
  </si>
  <si>
    <t xml:space="preserve">Sniffles2.DEL.A6D5S8</t>
  </si>
  <si>
    <t xml:space="preserve">Sniffles2.DEL.A6F7S8</t>
  </si>
  <si>
    <t xml:space="preserve">Sniffles2.DEL.A7DBS8</t>
  </si>
  <si>
    <t xml:space="preserve">Sniffles2.DEL.A889S8</t>
  </si>
  <si>
    <t xml:space="preserve">Sniffles2.DEL.A991S8</t>
  </si>
  <si>
    <t xml:space="preserve">Sniffles2.DEL.A9C1S8</t>
  </si>
  <si>
    <t xml:space="preserve">Sniffles2.DEL.AA43S8</t>
  </si>
  <si>
    <t xml:space="preserve">Sniffles2.DEL.AA45S8</t>
  </si>
  <si>
    <t xml:space="preserve">Sniffles2.DEL.AA47S8</t>
  </si>
  <si>
    <t xml:space="preserve">Sniffles2.DEL.AAB3S8</t>
  </si>
  <si>
    <t xml:space="preserve">Sniffles2.DEL.AAB4S8</t>
  </si>
  <si>
    <t xml:space="preserve">Sniffles2.DEL.AB47S8</t>
  </si>
  <si>
    <t xml:space="preserve">Sniffles2.DEL.AC30S8</t>
  </si>
  <si>
    <t xml:space="preserve">Sniffles2.DEL.AC96S8</t>
  </si>
  <si>
    <t xml:space="preserve">Sniffles2.DEL.ADCDS8</t>
  </si>
  <si>
    <t xml:space="preserve">Sniffles2.DEL.ADF2S8</t>
  </si>
  <si>
    <t xml:space="preserve">Sniffles2.DEL.AE07S8</t>
  </si>
  <si>
    <t xml:space="preserve">Sniffles2.DEL.1771S9</t>
  </si>
  <si>
    <t xml:space="preserve">Sniffles2.DEL.1777S9</t>
  </si>
  <si>
    <t xml:space="preserve">Sniffles2.DEL.177FS9</t>
  </si>
  <si>
    <t xml:space="preserve">Sniffles2.DEL.17BCS9</t>
  </si>
  <si>
    <t xml:space="preserve">Sniffles2.DEL.182ES9</t>
  </si>
  <si>
    <t xml:space="preserve">Sniffles2.DEL.184BS9</t>
  </si>
  <si>
    <t xml:space="preserve">Sniffles2.DEL.184CS9</t>
  </si>
  <si>
    <t xml:space="preserve">Sniffles2.DEL.184ES9</t>
  </si>
  <si>
    <t xml:space="preserve">Sniffles2.DEL.18A7S9</t>
  </si>
  <si>
    <t xml:space="preserve">Sniffles2.DEL.192AS9</t>
  </si>
  <si>
    <t xml:space="preserve">Sniffles2.DEL.199FS9</t>
  </si>
  <si>
    <t xml:space="preserve">Sniffles2.DEL.1A64S9</t>
  </si>
  <si>
    <t xml:space="preserve">Sniffles2.DEL.1B09S9</t>
  </si>
  <si>
    <t xml:space="preserve">Sniffles2.DEL.1B0BS9</t>
  </si>
  <si>
    <t xml:space="preserve">Sniffles2.DEL.1BE5S9</t>
  </si>
  <si>
    <t xml:space="preserve">Sniffles2.DEL.1BEDS9</t>
  </si>
  <si>
    <t xml:space="preserve">Sniffles2.DEL.1CB4S9</t>
  </si>
  <si>
    <t xml:space="preserve">Sniffles2.DEL.1ECFS9</t>
  </si>
  <si>
    <t xml:space="preserve">Sniffles2.DEL.2076S9</t>
  </si>
  <si>
    <t xml:space="preserve">Sniffles2.DEL.211AS9</t>
  </si>
  <si>
    <t xml:space="preserve">Sniffles2.DEL.2125S9</t>
  </si>
  <si>
    <t xml:space="preserve">Sniffles2.DEL.2213S9</t>
  </si>
  <si>
    <t xml:space="preserve">Sniffles2.DEL.2212S9</t>
  </si>
  <si>
    <t xml:space="preserve">Sniffles2.DEL.2377S9</t>
  </si>
  <si>
    <t xml:space="preserve">Sniffles2.DEL.2650S9</t>
  </si>
  <si>
    <t xml:space="preserve">Sniffles2.DEL.2BF5S9</t>
  </si>
  <si>
    <t xml:space="preserve">Sniffles2.DEL.304FS9</t>
  </si>
  <si>
    <t xml:space="preserve">Sniffles2.DEL.376CS9</t>
  </si>
  <si>
    <t xml:space="preserve">Sniffles2.DEL.3AF4S9</t>
  </si>
  <si>
    <t xml:space="preserve">Sniffles2.DEL.3B1CS9</t>
  </si>
  <si>
    <t xml:space="preserve">Sniffles2.DEL.3DD2S9</t>
  </si>
  <si>
    <t xml:space="preserve">Sniffles2.DEL.3DF5S9</t>
  </si>
  <si>
    <t xml:space="preserve">Sniffles2.DEL.3E8CS9</t>
  </si>
  <si>
    <t xml:space="preserve">Sniffles2.DEL.4546S9</t>
  </si>
  <si>
    <t xml:space="preserve">Sniffles2.DEL.492BS9</t>
  </si>
  <si>
    <t xml:space="preserve">Sniffles2.DEL.4A7DS9</t>
  </si>
  <si>
    <t xml:space="preserve">Sniffles2.DEL.4A7BS9</t>
  </si>
  <si>
    <t xml:space="preserve">Sniffles2.DEL.4A90S9</t>
  </si>
  <si>
    <t xml:space="preserve">Sniffles2.DEL.4A91S9</t>
  </si>
  <si>
    <t xml:space="preserve">Sniffles2.DEL.4A9AS9</t>
  </si>
  <si>
    <t xml:space="preserve">Sniffles2.DEL.4A9DS9</t>
  </si>
  <si>
    <t xml:space="preserve">Sniffles2.DEL.4AFCS9</t>
  </si>
  <si>
    <t xml:space="preserve">Sniffles2.DEL.4B34S9</t>
  </si>
  <si>
    <t xml:space="preserve">Sniffles2.DEL.4B75S9</t>
  </si>
  <si>
    <t xml:space="preserve">Sniffles2.DEL.4B8ES9</t>
  </si>
  <si>
    <t xml:space="preserve">Sniffles2.DEL.4B8DS9</t>
  </si>
  <si>
    <t xml:space="preserve">Sniffles2.DEL.4B91S9</t>
  </si>
  <si>
    <t xml:space="preserve">Sniffles2.DEL.4B94S9</t>
  </si>
  <si>
    <t xml:space="preserve">Sniffles2.DEL.4B95S9</t>
  </si>
  <si>
    <t xml:space="preserve">Sniffles2.DEL.4B97S9</t>
  </si>
  <si>
    <t xml:space="preserve">Sniffles2.DEL.4B99S9</t>
  </si>
  <si>
    <t xml:space="preserve">Sniffles2.DEL.4BB0S9</t>
  </si>
  <si>
    <t xml:space="preserve">Sniffles2.DEL.4BE0S9</t>
  </si>
  <si>
    <t xml:space="preserve">Sniffles2.DEL.5BC4S9</t>
  </si>
  <si>
    <t xml:space="preserve">Sniffles2.DEL.603AS9</t>
  </si>
  <si>
    <t xml:space="preserve">Sniffles2.DEL.6118S9</t>
  </si>
  <si>
    <t xml:space="preserve">Sniffles2.DEL.618BS9</t>
  </si>
  <si>
    <t xml:space="preserve">Sniffles2.DUP.CA69S9</t>
  </si>
  <si>
    <t xml:space="preserve">Sniffles2.DEL.6D7FS9</t>
  </si>
  <si>
    <t xml:space="preserve">Sniffles2.DEL.8B81S9</t>
  </si>
  <si>
    <t xml:space="preserve">Sniffles2.DEL.8E20S9</t>
  </si>
  <si>
    <t xml:space="preserve">Sniffles2.DEL.92A4S9</t>
  </si>
  <si>
    <t xml:space="preserve">Sniffles2.DEL.9D11S9</t>
  </si>
  <si>
    <t xml:space="preserve">Sniffles2.DEL.A02BS9</t>
  </si>
  <si>
    <t xml:space="preserve">Sniffles2.DEL.A0ACS9</t>
  </si>
  <si>
    <t xml:space="preserve">Sniffles2.DEL.A136S9</t>
  </si>
  <si>
    <t xml:space="preserve">Sniffles2.DEL.AB83S9</t>
  </si>
  <si>
    <t xml:space="preserve">Sniffles2.DEL.B57FS9</t>
  </si>
  <si>
    <t xml:space="preserve">Sniffles2.DEL.B92FS9</t>
  </si>
  <si>
    <t xml:space="preserve">Sniffles2.DEL.BDD8S9</t>
  </si>
  <si>
    <t xml:space="preserve">Sniffles2.DEL.C078S9</t>
  </si>
  <si>
    <t xml:space="preserve">Sniffles2.DEL.C2DDS9</t>
  </si>
  <si>
    <t xml:space="preserve">Sniffles2.DEL.C49AS9</t>
  </si>
  <si>
    <t xml:space="preserve">Sniffles2.DEL.C608S9</t>
  </si>
  <si>
    <t xml:space="preserve">Sniffles2.DEL.C6F2S9</t>
  </si>
  <si>
    <t xml:space="preserve">Sniffles2.DEL.C6FBS9</t>
  </si>
  <si>
    <t xml:space="preserve">Sniffles2.DEL.C751S9</t>
  </si>
  <si>
    <t xml:space="preserve">Sniffles2.DEL.C834S9</t>
  </si>
  <si>
    <t xml:space="preserve">Sniffles2.DEL.C972S9</t>
  </si>
  <si>
    <t xml:space="preserve">Sniffles2.DEL.C9AFS9</t>
  </si>
  <si>
    <t xml:space="preserve">Sniffles2.DEL.164BSA</t>
  </si>
  <si>
    <t xml:space="preserve">Sniffles2.DEL.16F2SA</t>
  </si>
  <si>
    <t xml:space="preserve">Sniffles2.DEL.16F7SA</t>
  </si>
  <si>
    <t xml:space="preserve">Sniffles2.DEL.16F4SA</t>
  </si>
  <si>
    <t xml:space="preserve">Sniffles2.DEL.1784SA</t>
  </si>
  <si>
    <t xml:space="preserve">Sniffles2.DEL.184BSA</t>
  </si>
  <si>
    <t xml:space="preserve">Sniffles2.DEL.2E34SA</t>
  </si>
  <si>
    <t xml:space="preserve">Sniffles2.DEL.2E36SA</t>
  </si>
  <si>
    <t xml:space="preserve">Sniffles2.DEL.334FSA</t>
  </si>
  <si>
    <t xml:space="preserve">Sniffles2.DEL.374DSA</t>
  </si>
  <si>
    <t xml:space="preserve">Sniffles2.DEL.382ASA</t>
  </si>
  <si>
    <t xml:space="preserve">Sniffles2.DEL.3863SA</t>
  </si>
  <si>
    <t xml:space="preserve">Sniffles2.DEL.3892SA</t>
  </si>
  <si>
    <t xml:space="preserve">Sniffles2.DEL.394ESA</t>
  </si>
  <si>
    <t xml:space="preserve">Sniffles2.DEL.3D26SA</t>
  </si>
  <si>
    <t xml:space="preserve">Sniffles2.DEL.3DB1SA</t>
  </si>
  <si>
    <t xml:space="preserve">Sniffles2.DEL.3DB8SA</t>
  </si>
  <si>
    <t xml:space="preserve">Sniffles2.DEL.3DB7SA</t>
  </si>
  <si>
    <t xml:space="preserve">Sniffles2.DEL.4354SA</t>
  </si>
  <si>
    <t xml:space="preserve">Sniffles2.DEL.4952SA</t>
  </si>
  <si>
    <t xml:space="preserve">Sniffles2.DEL.49C0SA</t>
  </si>
  <si>
    <t xml:space="preserve">Sniffles2.DEL.4CF2SA</t>
  </si>
  <si>
    <t xml:space="preserve">Sniffles2.DEL.4FBASA</t>
  </si>
  <si>
    <t xml:space="preserve">Sniffles2.DEL.5436SA</t>
  </si>
  <si>
    <t xml:space="preserve">Sniffles2.DEL.567DSA</t>
  </si>
  <si>
    <t xml:space="preserve">Sniffles2.DEL.58CFSA</t>
  </si>
  <si>
    <t xml:space="preserve">Sniffles2.DEL.5A39SA</t>
  </si>
  <si>
    <t xml:space="preserve">Sniffles2.DEL.5A87SA</t>
  </si>
  <si>
    <t xml:space="preserve">Sniffles2.DEL.5AF5SA</t>
  </si>
  <si>
    <t xml:space="preserve">Sniffles2.DEL.60C2SA</t>
  </si>
  <si>
    <t xml:space="preserve">Sniffles2.DEL.6C73SA</t>
  </si>
  <si>
    <t xml:space="preserve">Sniffles2.DEL.6F79SA</t>
  </si>
  <si>
    <t xml:space="preserve">Sniffles2.DEL.7317SA</t>
  </si>
  <si>
    <t xml:space="preserve">Sniffles2.DEL.839FSA</t>
  </si>
  <si>
    <t xml:space="preserve">Sniffles2.DEL.8468SA</t>
  </si>
  <si>
    <t xml:space="preserve">Sniffles2.DEL.8625SA</t>
  </si>
  <si>
    <t xml:space="preserve">Sniffles2.DEL.8828SA</t>
  </si>
  <si>
    <t xml:space="preserve">Sniffles2.DEL.9397SA</t>
  </si>
  <si>
    <t xml:space="preserve">Sniffles2.DEL.94AFSA</t>
  </si>
  <si>
    <t xml:space="preserve">Sniffles2.DEL.94B6SA</t>
  </si>
  <si>
    <t xml:space="preserve">Sniffles2.DEL.96A2SA</t>
  </si>
  <si>
    <t xml:space="preserve">Sniffles2.DEL.96A3SA</t>
  </si>
  <si>
    <t xml:space="preserve">Sniffles2.DEL.98EFSA</t>
  </si>
  <si>
    <t xml:space="preserve">Sniffles2.DEL.A1BASA</t>
  </si>
  <si>
    <t xml:space="preserve">Sniffles2.DEL.A678SA</t>
  </si>
  <si>
    <t xml:space="preserve">Sniffles2.DEL.A781SA</t>
  </si>
  <si>
    <t xml:space="preserve">Sniffles2.DEL.B102SA</t>
  </si>
  <si>
    <t xml:space="preserve">Sniffles2.DEL.B45FSA</t>
  </si>
  <si>
    <t xml:space="preserve">Sniffles2.DUP.CB82SA</t>
  </si>
  <si>
    <t xml:space="preserve">Sniffles2.DEL.B84CSA</t>
  </si>
  <si>
    <t xml:space="preserve">Sniffles2.DEL.B9EDSA</t>
  </si>
  <si>
    <t xml:space="preserve">Sniffles2.DEL.C21CSA</t>
  </si>
  <si>
    <t xml:space="preserve">Sniffles2.DEL.C241SA</t>
  </si>
  <si>
    <t xml:space="preserve">Sniffles2.DEL.C363SA</t>
  </si>
  <si>
    <t xml:space="preserve">Sniffles2.DEL.C45FSA</t>
  </si>
  <si>
    <t xml:space="preserve">Sniffles2.DEL.C9D6SA</t>
  </si>
  <si>
    <t xml:space="preserve">chr12</t>
  </si>
  <si>
    <t xml:space="preserve">Sniffles2.DEL.15E4SB</t>
  </si>
  <si>
    <t xml:space="preserve">Sniffles2.DEL.15ECSB</t>
  </si>
  <si>
    <t xml:space="preserve">Sniffles2.DEL.1677SB</t>
  </si>
  <si>
    <t xml:space="preserve">Sniffles2.DEL.167ASB</t>
  </si>
  <si>
    <t xml:space="preserve">Sniffles2.DEL.1711SB</t>
  </si>
  <si>
    <t xml:space="preserve">Sniffles2.DEL.1737SB</t>
  </si>
  <si>
    <t xml:space="preserve">Sniffles2.DEL.1E20SB</t>
  </si>
  <si>
    <t xml:space="preserve">Sniffles2.DEL.1FBASB</t>
  </si>
  <si>
    <t xml:space="preserve">Sniffles2.DEL.206CSB</t>
  </si>
  <si>
    <t xml:space="preserve">Sniffles2.DEL.26E1SB</t>
  </si>
  <si>
    <t xml:space="preserve">Sniffles2.DEL.2B59SB</t>
  </si>
  <si>
    <t xml:space="preserve">Sniffles2.DEL.2DDASB</t>
  </si>
  <si>
    <t xml:space="preserve">Sniffles2.DEL.3801SB</t>
  </si>
  <si>
    <t xml:space="preserve">Sniffles2.DEL.3AF7SB</t>
  </si>
  <si>
    <t xml:space="preserve">Sniffles2.DEL.3AFBSB</t>
  </si>
  <si>
    <t xml:space="preserve">Sniffles2.DEL.3C0FSB</t>
  </si>
  <si>
    <t xml:space="preserve">Sniffles2.DEL.40A3SB</t>
  </si>
  <si>
    <t xml:space="preserve">Sniffles2.DEL.40E7SB</t>
  </si>
  <si>
    <t xml:space="preserve">Sniffles2.DEL.411CSB</t>
  </si>
  <si>
    <t xml:space="preserve">Sniffles2.DEL.455DSB</t>
  </si>
  <si>
    <t xml:space="preserve">Sniffles2.DEL.455CSB</t>
  </si>
  <si>
    <t xml:space="preserve">Sniffles2.DEL.46BESB</t>
  </si>
  <si>
    <t xml:space="preserve">Sniffles2.DEL.4993SB</t>
  </si>
  <si>
    <t xml:space="preserve">Sniffles2.DEL.5EC8SB</t>
  </si>
  <si>
    <t xml:space="preserve">Sniffles2.DEL.672CSB</t>
  </si>
  <si>
    <t xml:space="preserve">Sniffles2.DEL.69C7SB</t>
  </si>
  <si>
    <t xml:space="preserve">Sniffles2.DEL.6BDBSB</t>
  </si>
  <si>
    <t xml:space="preserve">Sniffles2.DEL.6FC0SB</t>
  </si>
  <si>
    <t xml:space="preserve">Sniffles2.DEL.7B24SB</t>
  </si>
  <si>
    <t xml:space="preserve">Sniffles2.DEL.8BB6SB</t>
  </si>
  <si>
    <t xml:space="preserve">Sniffles2.DEL.9427SB</t>
  </si>
  <si>
    <t xml:space="preserve">Sniffles2.DEL.978BSB</t>
  </si>
  <si>
    <t xml:space="preserve">Sniffles2.DEL.97C2SB</t>
  </si>
  <si>
    <t xml:space="preserve">Sniffles2.DEL.9A32SB</t>
  </si>
  <si>
    <t xml:space="preserve">Sniffles2.DEL.B26CSB</t>
  </si>
  <si>
    <t xml:space="preserve">Sniffles2.DEL.B48ESB</t>
  </si>
  <si>
    <t xml:space="preserve">Sniffles2.DEL.B617SB</t>
  </si>
  <si>
    <t xml:space="preserve">Sniffles2.DEL.C002SB</t>
  </si>
  <si>
    <t xml:space="preserve">Sniffles2.DEL.C036SB</t>
  </si>
  <si>
    <t xml:space="preserve">Sniffles2.DEL.C0CDSB</t>
  </si>
  <si>
    <t xml:space="preserve">Sniffles2.DEL.C21ESB</t>
  </si>
  <si>
    <t xml:space="preserve">Sniffles2.DEL.C315SB</t>
  </si>
  <si>
    <t xml:space="preserve">Sniffles2.DEL.C32CSB</t>
  </si>
  <si>
    <t xml:space="preserve">Sniffles2.DEL.C339SB</t>
  </si>
  <si>
    <t xml:space="preserve">Sniffles2.DEL.C3A1SB</t>
  </si>
  <si>
    <t xml:space="preserve">Sniffles2.DEL.C464SB</t>
  </si>
  <si>
    <t xml:space="preserve">Sniffles2.DEL.C61ESB</t>
  </si>
  <si>
    <t xml:space="preserve">Sniffles2.DEL.C622SB</t>
  </si>
  <si>
    <t xml:space="preserve">Sniffles2.DEL.C62BSB</t>
  </si>
  <si>
    <t xml:space="preserve">Sniffles2.DEL.C644SB</t>
  </si>
  <si>
    <t xml:space="preserve">Sniffles2.DEL.C648SB</t>
  </si>
  <si>
    <t xml:space="preserve">chr13</t>
  </si>
  <si>
    <t xml:space="preserve">Sniffles2.DEL.1232SC</t>
  </si>
  <si>
    <t xml:space="preserve">Sniffles2.DEL.1235SC</t>
  </si>
  <si>
    <t xml:space="preserve">Sniffles2.DEL.1236SC</t>
  </si>
  <si>
    <t xml:space="preserve">Sniffles2.DEL.123DSC</t>
  </si>
  <si>
    <t xml:space="preserve">Sniffles2.DEL.1241SC</t>
  </si>
  <si>
    <t xml:space="preserve">Sniffles2.DEL.1450SC</t>
  </si>
  <si>
    <t xml:space="preserve">Sniffles2.DEL.21A8SC</t>
  </si>
  <si>
    <t xml:space="preserve">Sniffles2.DEL.2252SC</t>
  </si>
  <si>
    <t xml:space="preserve">Sniffles2.DEL.2333SC</t>
  </si>
  <si>
    <t xml:space="preserve">Sniffles2.DEL.2711SC</t>
  </si>
  <si>
    <t xml:space="preserve">Sniffles2.DEL.352FSC</t>
  </si>
  <si>
    <t xml:space="preserve">Sniffles2.DEL.36D8SC</t>
  </si>
  <si>
    <t xml:space="preserve">Sniffles2.DEL.3784SC</t>
  </si>
  <si>
    <t xml:space="preserve">Sniffles2.DEL.3BF1SC</t>
  </si>
  <si>
    <t xml:space="preserve">Sniffles2.DEL.3D85SC</t>
  </si>
  <si>
    <t xml:space="preserve">Sniffles2.DEL.3D8ASC</t>
  </si>
  <si>
    <t xml:space="preserve">Sniffles2.DEL.3E0CSC</t>
  </si>
  <si>
    <t xml:space="preserve">Sniffles2.DEL.4B28SC</t>
  </si>
  <si>
    <t xml:space="preserve">Sniffles2.DEL.4BF0SC</t>
  </si>
  <si>
    <t xml:space="preserve">Sniffles2.DEL.4F61SC</t>
  </si>
  <si>
    <t xml:space="preserve">Sniffles2.DEL.4FE0SC</t>
  </si>
  <si>
    <t xml:space="preserve">Sniffles2.DEL.5097SC</t>
  </si>
  <si>
    <t xml:space="preserve">Sniffles2.DEL.61E8SC</t>
  </si>
  <si>
    <t xml:space="preserve">Sniffles2.DEL.61F2SC</t>
  </si>
  <si>
    <t xml:space="preserve">Sniffles2.DEL.63D0SC</t>
  </si>
  <si>
    <t xml:space="preserve">Sniffles2.DEL.6D7CSC</t>
  </si>
  <si>
    <t xml:space="preserve">Sniffles2.DEL.727BSC</t>
  </si>
  <si>
    <t xml:space="preserve">Sniffles2.DEL.75DESC</t>
  </si>
  <si>
    <t xml:space="preserve">Sniffles2.DEL.78CESC</t>
  </si>
  <si>
    <t xml:space="preserve">Sniffles2.DEL.7F96SC</t>
  </si>
  <si>
    <t xml:space="preserve">Sniffles2.DEL.8668SC</t>
  </si>
  <si>
    <t xml:space="preserve">Sniffles2.DEL.8E11SC</t>
  </si>
  <si>
    <t xml:space="preserve">Sniffles2.DEL.93C6SC</t>
  </si>
  <si>
    <t xml:space="preserve">Sniffles2.DEL.9BEBSC</t>
  </si>
  <si>
    <t xml:space="preserve">Sniffles2.DEL.9DD5SC</t>
  </si>
  <si>
    <t xml:space="preserve">Sniffles2.DEL.9E54SC</t>
  </si>
  <si>
    <t xml:space="preserve">Sniffles2.DEL.9E5FSC</t>
  </si>
  <si>
    <t xml:space="preserve">Sniffles2.DEL.9F2FSC</t>
  </si>
  <si>
    <t xml:space="preserve">Sniffles2.DEL.9F48SC</t>
  </si>
  <si>
    <t xml:space="preserve">Sniffles2.DEL.9F62SC</t>
  </si>
  <si>
    <t xml:space="preserve">Sniffles2.DEL.9F64SC</t>
  </si>
  <si>
    <t xml:space="preserve">Sniffles2.DEL.A000SC</t>
  </si>
  <si>
    <t xml:space="preserve">Sniffles2.DEL.A004SC</t>
  </si>
  <si>
    <t xml:space="preserve">Sniffles2.DEL.A013SC</t>
  </si>
  <si>
    <t xml:space="preserve">Sniffles2.DEL.A070SC</t>
  </si>
  <si>
    <t xml:space="preserve">Sniffles2.DEL.A083SC</t>
  </si>
  <si>
    <t xml:space="preserve">Sniffles2.DEL.A094SC</t>
  </si>
  <si>
    <t xml:space="preserve">Sniffles2.DEL.A0EBSC</t>
  </si>
  <si>
    <t xml:space="preserve">Sniffles2.DEL.A16FSC</t>
  </si>
  <si>
    <t xml:space="preserve">Sniffles2.DEL.A1F1SC</t>
  </si>
  <si>
    <t xml:space="preserve">Sniffles2.DEL.A1F3SC</t>
  </si>
  <si>
    <t xml:space="preserve">Sniffles2.DEL.A22ASC</t>
  </si>
  <si>
    <t xml:space="preserve">chr14</t>
  </si>
  <si>
    <t xml:space="preserve">Sniffles2.DEL.DF4SD</t>
  </si>
  <si>
    <t xml:space="preserve">Sniffles2.DEL.EB1SD</t>
  </si>
  <si>
    <t xml:space="preserve">Sniffles2.DEL.130DSD</t>
  </si>
  <si>
    <t xml:space="preserve">Sniffles2.DEL.1E04SD</t>
  </si>
  <si>
    <t xml:space="preserve">Sniffles2.DEL.1E51SD</t>
  </si>
  <si>
    <t xml:space="preserve">Sniffles2.DEL.2710SD</t>
  </si>
  <si>
    <t xml:space="preserve">Sniffles2.DEL.2B41SD</t>
  </si>
  <si>
    <t xml:space="preserve">Sniffles2.DEL.2E9BSD</t>
  </si>
  <si>
    <t xml:space="preserve">Sniffles2.DEL.3206SD</t>
  </si>
  <si>
    <t xml:space="preserve">Sniffles2.DEL.3625SD</t>
  </si>
  <si>
    <t xml:space="preserve">Sniffles2.DEL.3AC6SD</t>
  </si>
  <si>
    <t xml:space="preserve">Sniffles2.DEL.3BE4SD</t>
  </si>
  <si>
    <t xml:space="preserve">Sniffles2.DEL.4456SD</t>
  </si>
  <si>
    <t xml:space="preserve">Sniffles2.DEL.45FASD</t>
  </si>
  <si>
    <t xml:space="preserve">Sniffles2.DEL.537BSD</t>
  </si>
  <si>
    <t xml:space="preserve">Sniffles2.DEL.6919SD</t>
  </si>
  <si>
    <t xml:space="preserve">Sniffles2.DEL.6CF2SD</t>
  </si>
  <si>
    <t xml:space="preserve">Sniffles2.DEL.76B9SD</t>
  </si>
  <si>
    <t xml:space="preserve">Sniffles2.DEL.8440SD</t>
  </si>
  <si>
    <t xml:space="preserve">Sniffles2.DEL.84CCSD</t>
  </si>
  <si>
    <t xml:space="preserve">Sniffles2.DEL.84D6SD</t>
  </si>
  <si>
    <t xml:space="preserve">Sniffles2.DEL.8503SD</t>
  </si>
  <si>
    <t xml:space="preserve">Sniffles2.DEL.8542SD</t>
  </si>
  <si>
    <t xml:space="preserve">Sniffles2.DEL.87D6SD</t>
  </si>
  <si>
    <t xml:space="preserve">Sniffles2.DEL.E5BSE</t>
  </si>
  <si>
    <t xml:space="preserve">Sniffles2.DEL.F20SE</t>
  </si>
  <si>
    <t xml:space="preserve">Sniffles2.DEL.1103SE</t>
  </si>
  <si>
    <t xml:space="preserve">Sniffles2.DEL.1101SE</t>
  </si>
  <si>
    <t xml:space="preserve">Sniffles2.DEL.112ESE</t>
  </si>
  <si>
    <t xml:space="preserve">Sniffles2.DEL.116CSE</t>
  </si>
  <si>
    <t xml:space="preserve">Sniffles2.DEL.11B2SE</t>
  </si>
  <si>
    <t xml:space="preserve">Sniffles2.DEL.11B6SE</t>
  </si>
  <si>
    <t xml:space="preserve">Sniffles2.DEL.11BDSE</t>
  </si>
  <si>
    <t xml:space="preserve">Sniffles2.DEL.11BESE</t>
  </si>
  <si>
    <t xml:space="preserve">Sniffles2.DEL.11BFSE</t>
  </si>
  <si>
    <t xml:space="preserve">Sniffles2.DEL.12EBSE</t>
  </si>
  <si>
    <t xml:space="preserve">Sniffles2.DEL.16F1SE</t>
  </si>
  <si>
    <t xml:space="preserve">Sniffles2.DEL.22DASE</t>
  </si>
  <si>
    <t xml:space="preserve">Sniffles2.DEL.2726SE</t>
  </si>
  <si>
    <t xml:space="preserve">Sniffles2.DEL.2A0DSE</t>
  </si>
  <si>
    <t xml:space="preserve">Sniffles2.DEL.2A4CSE</t>
  </si>
  <si>
    <t xml:space="preserve">Sniffles2.DEL.3506SE</t>
  </si>
  <si>
    <t xml:space="preserve">Sniffles2.DEL.350ASE</t>
  </si>
  <si>
    <t xml:space="preserve">Sniffles2.DEL.357CSE</t>
  </si>
  <si>
    <t xml:space="preserve">Sniffles2.DEL.3750SE</t>
  </si>
  <si>
    <t xml:space="preserve">Sniffles2.DEL.38BFSE</t>
  </si>
  <si>
    <t xml:space="preserve">Sniffles2.DEL.3D14SE</t>
  </si>
  <si>
    <t xml:space="preserve">Sniffles2.DEL.41F6SE</t>
  </si>
  <si>
    <t xml:space="preserve">Sniffles2.DEL.4B8FSE</t>
  </si>
  <si>
    <t xml:space="preserve">Sniffles2.DEL.5249SE</t>
  </si>
  <si>
    <t xml:space="preserve">Sniffles2.DEL.5359SE</t>
  </si>
  <si>
    <t xml:space="preserve">Sniffles2.DEL.57B4SE</t>
  </si>
  <si>
    <t xml:space="preserve">Sniffles2.DEL.57B5SE</t>
  </si>
  <si>
    <t xml:space="preserve">Sniffles2.DEL.59A8SE</t>
  </si>
  <si>
    <t xml:space="preserve">Sniffles2.DEL.5AA0SE</t>
  </si>
  <si>
    <t xml:space="preserve">Sniffles2.DEL.5AA1SE</t>
  </si>
  <si>
    <t xml:space="preserve">Sniffles2.DEL.5B03SE</t>
  </si>
  <si>
    <t xml:space="preserve">Sniffles2.DEL.5C8ESE</t>
  </si>
  <si>
    <t xml:space="preserve">Sniffles2.DEL.6020SE</t>
  </si>
  <si>
    <t xml:space="preserve">Sniffles2.DEL.60A6SE</t>
  </si>
  <si>
    <t xml:space="preserve">Sniffles2.DEL.6610SE</t>
  </si>
  <si>
    <t xml:space="preserve">Sniffles2.DEL.67C1SE</t>
  </si>
  <si>
    <t xml:space="preserve">Sniffles2.DEL.67D6SE</t>
  </si>
  <si>
    <t xml:space="preserve">Sniffles2.DEL.6ABCSE</t>
  </si>
  <si>
    <t xml:space="preserve">Sniffles2.DEL.6EF3SE</t>
  </si>
  <si>
    <t xml:space="preserve">Sniffles2.DEL.731ESE</t>
  </si>
  <si>
    <t xml:space="preserve">Sniffles2.DEL.7502SE</t>
  </si>
  <si>
    <t xml:space="preserve">Sniffles2.DEL.75B2SE</t>
  </si>
  <si>
    <t xml:space="preserve">Sniffles2.DEL.75B6SE</t>
  </si>
  <si>
    <t xml:space="preserve">Sniffles2.DEL.75B5SE</t>
  </si>
  <si>
    <t xml:space="preserve">Sniffles2.DEL.75B4SE</t>
  </si>
  <si>
    <t xml:space="preserve">Sniffles2.DEL.75B7SE</t>
  </si>
  <si>
    <t xml:space="preserve">Sniffles2.DEL.E59SF</t>
  </si>
  <si>
    <t xml:space="preserve">Sniffles2.DEL.EA6SF</t>
  </si>
  <si>
    <t xml:space="preserve">Sniffles2.DEL.EE9SF</t>
  </si>
  <si>
    <t xml:space="preserve">Sniffles2.DEL.F06SF</t>
  </si>
  <si>
    <t xml:space="preserve">Sniffles2.DEL.F0BSF</t>
  </si>
  <si>
    <t xml:space="preserve">Sniffles2.DEL.F57SF</t>
  </si>
  <si>
    <t xml:space="preserve">Sniffles2.DEL.F91SF</t>
  </si>
  <si>
    <t xml:space="preserve">Sniffles2.DEL.1236SF</t>
  </si>
  <si>
    <t xml:space="preserve">Sniffles2.DEL.1258SF</t>
  </si>
  <si>
    <t xml:space="preserve">Sniffles2.DEL.1398SF</t>
  </si>
  <si>
    <t xml:space="preserve">Sniffles2.DEL.1BB3SF</t>
  </si>
  <si>
    <t xml:space="preserve">Sniffles2.DEL.1C08SF</t>
  </si>
  <si>
    <t xml:space="preserve">Sniffles2.DEL.1F15SF</t>
  </si>
  <si>
    <t xml:space="preserve">Sniffles2.DEL.21F4SF</t>
  </si>
  <si>
    <t xml:space="preserve">Sniffles2.DEL.2CB7SF</t>
  </si>
  <si>
    <t xml:space="preserve">Sniffles2.DEL.2D52SF</t>
  </si>
  <si>
    <t xml:space="preserve">Sniffles2.DEL.2E4ASF</t>
  </si>
  <si>
    <t xml:space="preserve">Sniffles2.DEL.2F09SF</t>
  </si>
  <si>
    <t xml:space="preserve">Sniffles2.DEL.2FF7SF</t>
  </si>
  <si>
    <t xml:space="preserve">Sniffles2.DEL.2FFCSF</t>
  </si>
  <si>
    <t xml:space="preserve">Sniffles2.DEL.2FFFSF</t>
  </si>
  <si>
    <t xml:space="preserve">Sniffles2.DEL.300CSF</t>
  </si>
  <si>
    <t xml:space="preserve">Sniffles2.DEL.3099SF</t>
  </si>
  <si>
    <t xml:space="preserve">Sniffles2.DEL.31B9SF</t>
  </si>
  <si>
    <t xml:space="preserve">Sniffles2.DEL.329BSF</t>
  </si>
  <si>
    <t xml:space="preserve">Sniffles2.DEL.329DSF</t>
  </si>
  <si>
    <t xml:space="preserve">Sniffles2.DEL.33D4SF</t>
  </si>
  <si>
    <t xml:space="preserve">Sniffles2.DEL.33EBSF</t>
  </si>
  <si>
    <t xml:space="preserve">Sniffles2.DEL.3401SF</t>
  </si>
  <si>
    <t xml:space="preserve">Sniffles2.DEL.3451SF</t>
  </si>
  <si>
    <t xml:space="preserve">Sniffles2.DEL.3A43SF</t>
  </si>
  <si>
    <t xml:space="preserve">Sniffles2.DEL.3A46SF</t>
  </si>
  <si>
    <t xml:space="preserve">Sniffles2.DEL.3ADFSF</t>
  </si>
  <si>
    <t xml:space="preserve">Sniffles2.DEL.3F0DSF</t>
  </si>
  <si>
    <t xml:space="preserve">Sniffles2.DEL.4102SF</t>
  </si>
  <si>
    <t xml:space="preserve">Sniffles2.DEL.4482SF</t>
  </si>
  <si>
    <t xml:space="preserve">Sniffles2.DEL.4D83SF</t>
  </si>
  <si>
    <t xml:space="preserve">Sniffles2.DEL.50C6SF</t>
  </si>
  <si>
    <t xml:space="preserve">Sniffles2.DEL.5216SF</t>
  </si>
  <si>
    <t xml:space="preserve">Sniffles2.DEL.5351SF</t>
  </si>
  <si>
    <t xml:space="preserve">Sniffles2.DEL.596ESF</t>
  </si>
  <si>
    <t xml:space="preserve">Sniffles2.DEL.620BSF</t>
  </si>
  <si>
    <t xml:space="preserve">Sniffles2.DEL.62C2SF</t>
  </si>
  <si>
    <t xml:space="preserve">Sniffles2.DEL.64BBSF</t>
  </si>
  <si>
    <t xml:space="preserve">Sniffles2.DEL.64D2SF</t>
  </si>
  <si>
    <t xml:space="preserve">Sniffles2.DEL.66AASF</t>
  </si>
  <si>
    <t xml:space="preserve">Sniffles2.DEL.6906SF</t>
  </si>
  <si>
    <t xml:space="preserve">Sniffles2.DEL.6907SF</t>
  </si>
  <si>
    <t xml:space="preserve">Sniffles2.DEL.69A4SF</t>
  </si>
  <si>
    <t xml:space="preserve">Sniffles2.DEL.6A2DSF</t>
  </si>
  <si>
    <t xml:space="preserve">Sniffles2.DEL.6A59SF</t>
  </si>
  <si>
    <t xml:space="preserve">Sniffles2.DEL.6A75SF</t>
  </si>
  <si>
    <t xml:space="preserve">Sniffles2.DEL.6B24SF</t>
  </si>
  <si>
    <t xml:space="preserve">Sniffles2.DUP.6D21SF</t>
  </si>
  <si>
    <t xml:space="preserve">Sniffles2.DEL.6C2ESF</t>
  </si>
  <si>
    <t xml:space="preserve">Sniffles2.DEL.6C85SF</t>
  </si>
  <si>
    <t xml:space="preserve">Sniffles2.DEL.E71S10</t>
  </si>
  <si>
    <t xml:space="preserve">Sniffles2.DEL.EA6S10</t>
  </si>
  <si>
    <t xml:space="preserve">Sniffles2.DEL.EB6S10</t>
  </si>
  <si>
    <t xml:space="preserve">Sniffles2.DEL.EB5S10</t>
  </si>
  <si>
    <t xml:space="preserve">Sniffles2.DEL.EB4S10</t>
  </si>
  <si>
    <t xml:space="preserve">Sniffles2.DEL.ED5S10</t>
  </si>
  <si>
    <t xml:space="preserve">Sniffles2.DEL.EE8S10</t>
  </si>
  <si>
    <t xml:space="preserve">Sniffles2.DEL.F61S10</t>
  </si>
  <si>
    <t xml:space="preserve">Sniffles2.DEL.F90S10</t>
  </si>
  <si>
    <t xml:space="preserve">Sniffles2.DEL.FCCS10</t>
  </si>
  <si>
    <t xml:space="preserve">Sniffles2.DEL.FE4S10</t>
  </si>
  <si>
    <t xml:space="preserve">Sniffles2.DEL.FE2S10</t>
  </si>
  <si>
    <t xml:space="preserve">Sniffles2.DEL.1067S10</t>
  </si>
  <si>
    <t xml:space="preserve">Sniffles2.DEL.1095S10</t>
  </si>
  <si>
    <t xml:space="preserve">Sniffles2.DEL.125AS10</t>
  </si>
  <si>
    <t xml:space="preserve">Sniffles2.DEL.14B2S10</t>
  </si>
  <si>
    <t xml:space="preserve">Sniffles2.DEL.1530S10</t>
  </si>
  <si>
    <t xml:space="preserve">Sniffles2.DEL.1856S10</t>
  </si>
  <si>
    <t xml:space="preserve">Sniffles2.DEL.1935S10</t>
  </si>
  <si>
    <t xml:space="preserve">Sniffles2.DEL.1D0FS10</t>
  </si>
  <si>
    <t xml:space="preserve">Sniffles2.DEL.1F00S10</t>
  </si>
  <si>
    <t xml:space="preserve">Sniffles2.DEL.2323S10</t>
  </si>
  <si>
    <t xml:space="preserve">Sniffles2.DEL.26B8S10</t>
  </si>
  <si>
    <t xml:space="preserve">Sniffles2.DEL.2815S10</t>
  </si>
  <si>
    <t xml:space="preserve">Sniffles2.DEL.2874S10</t>
  </si>
  <si>
    <t xml:space="preserve">Sniffles2.DEL.29BFS10</t>
  </si>
  <si>
    <t xml:space="preserve">Sniffles2.DEL.2A0AS10</t>
  </si>
  <si>
    <t xml:space="preserve">Sniffles2.DEL.2A0ES10</t>
  </si>
  <si>
    <t xml:space="preserve">Sniffles2.DEL.2E92S10</t>
  </si>
  <si>
    <t xml:space="preserve">Sniffles2.DEL.2F71S10</t>
  </si>
  <si>
    <t xml:space="preserve">Sniffles2.DEL.374AS10</t>
  </si>
  <si>
    <t xml:space="preserve">Sniffles2.DEL.3856S10</t>
  </si>
  <si>
    <t xml:space="preserve">Sniffles2.DEL.3A09S10</t>
  </si>
  <si>
    <t xml:space="preserve">Sniffles2.DEL.3B2FS10</t>
  </si>
  <si>
    <t xml:space="preserve">Sniffles2.DEL.461DS10</t>
  </si>
  <si>
    <t xml:space="preserve">Sniffles2.DEL.472FS10</t>
  </si>
  <si>
    <t xml:space="preserve">Sniffles2.DEL.4DF7S10</t>
  </si>
  <si>
    <t xml:space="preserve">Sniffles2.DEL.4EF9S10</t>
  </si>
  <si>
    <t xml:space="preserve">Sniffles2.DEL.4F08S10</t>
  </si>
  <si>
    <t xml:space="preserve">Sniffles2.DEL.5198S10</t>
  </si>
  <si>
    <t xml:space="preserve">Sniffles2.DEL.55DES10</t>
  </si>
  <si>
    <t xml:space="preserve">Sniffles2.DEL.5789S10</t>
  </si>
  <si>
    <t xml:space="preserve">Sniffles2.DEL.5B9CS10</t>
  </si>
  <si>
    <t xml:space="preserve">Sniffles2.DEL.5E64S10</t>
  </si>
  <si>
    <t xml:space="preserve">Sniffles2.DEL.5F86S10</t>
  </si>
  <si>
    <t xml:space="preserve">Sniffles2.DEL.64A9S10</t>
  </si>
  <si>
    <t xml:space="preserve">Sniffles2.DEL.662BS10</t>
  </si>
  <si>
    <t xml:space="preserve">Sniffles2.DEL.662AS10</t>
  </si>
  <si>
    <t xml:space="preserve">Sniffles2.DEL.668CS10</t>
  </si>
  <si>
    <t xml:space="preserve">Sniffles2.DEL.679AS10</t>
  </si>
  <si>
    <t xml:space="preserve">Sniffles2.DEL.6823S10</t>
  </si>
  <si>
    <t xml:space="preserve">Sniffles2.DEL.6896S10</t>
  </si>
  <si>
    <t xml:space="preserve">chr18</t>
  </si>
  <si>
    <t xml:space="preserve">Sniffles2.DEL.14A2S11</t>
  </si>
  <si>
    <t xml:space="preserve">Sniffles2.DEL.149FS11</t>
  </si>
  <si>
    <t xml:space="preserve">Sniffles2.DEL.15ADS11</t>
  </si>
  <si>
    <t xml:space="preserve">Sniffles2.DEL.1A78S11</t>
  </si>
  <si>
    <t xml:space="preserve">Sniffles2.DEL.1FCES11</t>
  </si>
  <si>
    <t xml:space="preserve">Sniffles2.DEL.2102S11</t>
  </si>
  <si>
    <t xml:space="preserve">Sniffles2.DEL.2131S11</t>
  </si>
  <si>
    <t xml:space="preserve">Sniffles2.DEL.226CS11</t>
  </si>
  <si>
    <t xml:space="preserve">Sniffles2.DEL.226DS11</t>
  </si>
  <si>
    <t xml:space="preserve">Sniffles2.DEL.2272S11</t>
  </si>
  <si>
    <t xml:space="preserve">Sniffles2.DEL.2D45S11</t>
  </si>
  <si>
    <t xml:space="preserve">Sniffles2.DEL.324AS11</t>
  </si>
  <si>
    <t xml:space="preserve">Sniffles2.DEL.3F4FS11</t>
  </si>
  <si>
    <t xml:space="preserve">Sniffles2.DEL.49D4S11</t>
  </si>
  <si>
    <t xml:space="preserve">Sniffles2.DEL.4C08S11</t>
  </si>
  <si>
    <t xml:space="preserve">Sniffles2.DEL.4C0BS11</t>
  </si>
  <si>
    <t xml:space="preserve">Sniffles2.DEL.4C5DS11</t>
  </si>
  <si>
    <t xml:space="preserve">Sniffles2.DEL.5780S11</t>
  </si>
  <si>
    <t xml:space="preserve">Sniffles2.DEL.5F42S11</t>
  </si>
  <si>
    <t xml:space="preserve">Sniffles2.DEL.5F47S11</t>
  </si>
  <si>
    <t xml:space="preserve">Sniffles2.DEL.61D8S11</t>
  </si>
  <si>
    <t xml:space="preserve">Sniffles2.DEL.66FAS11</t>
  </si>
  <si>
    <t xml:space="preserve">Sniffles2.DEL.6955S11</t>
  </si>
  <si>
    <t xml:space="preserve">Sniffles2.DEL.6A2BS11</t>
  </si>
  <si>
    <t xml:space="preserve">Sniffles2.DEL.75ADS11</t>
  </si>
  <si>
    <t xml:space="preserve">Sniffles2.DEL.7681S11</t>
  </si>
  <si>
    <t xml:space="preserve">Sniffles2.DEL.774CS11</t>
  </si>
  <si>
    <t xml:space="preserve">Sniffles2.DEL.77C3S11</t>
  </si>
  <si>
    <t xml:space="preserve">Sniffles2.DEL.78A9S11</t>
  </si>
  <si>
    <t xml:space="preserve">Sniffles2.DEL.78FCS11</t>
  </si>
  <si>
    <t xml:space="preserve">Sniffles2.DEL.797DS11</t>
  </si>
  <si>
    <t xml:space="preserve">Sniffles2.DEL.7982S11</t>
  </si>
  <si>
    <t xml:space="preserve">Sniffles2.DEL.7981S11</t>
  </si>
  <si>
    <t xml:space="preserve">Sniffles2.DEL.7986S11</t>
  </si>
  <si>
    <t xml:space="preserve">Sniffles2.DEL.798CS11</t>
  </si>
  <si>
    <t xml:space="preserve">Sniffles2.DEL.798BS11</t>
  </si>
  <si>
    <t xml:space="preserve">Sniffles2.DEL.7A0CS11</t>
  </si>
  <si>
    <t xml:space="preserve">Sniffles2.DEL.7A2ES11</t>
  </si>
  <si>
    <t xml:space="preserve">Sniffles2.DEL.7A37S11</t>
  </si>
  <si>
    <t xml:space="preserve">Sniffles2.DEL.7A8ES11</t>
  </si>
  <si>
    <t xml:space="preserve">Sniffles2.DEL.7AB4S11</t>
  </si>
  <si>
    <t xml:space="preserve">Sniffles2.DEL.7AFFS11</t>
  </si>
  <si>
    <t xml:space="preserve">Sniffles2.DEL.A8DS12</t>
  </si>
  <si>
    <t xml:space="preserve">Sniffles2.DEL.A8FS12</t>
  </si>
  <si>
    <t xml:space="preserve">Sniffles2.DEL.ABDS12</t>
  </si>
  <si>
    <t xml:space="preserve">Sniffles2.DEL.AEBS12</t>
  </si>
  <si>
    <t xml:space="preserve">Sniffles2.DEL.B0BS12</t>
  </si>
  <si>
    <t xml:space="preserve">Sniffles2.DEL.B13S12</t>
  </si>
  <si>
    <t xml:space="preserve">Sniffles2.DEL.B45S12</t>
  </si>
  <si>
    <t xml:space="preserve">Sniffles2.DUP.43A7S12</t>
  </si>
  <si>
    <t xml:space="preserve">Sniffles2.DEL.CD5S12</t>
  </si>
  <si>
    <t xml:space="preserve">Sniffles2.DEL.D15S12</t>
  </si>
  <si>
    <t xml:space="preserve">Sniffles2.DEL.E52S12</t>
  </si>
  <si>
    <t xml:space="preserve">Sniffles2.DEL.123BS12</t>
  </si>
  <si>
    <t xml:space="preserve">Sniffles2.DEL.13D3S12</t>
  </si>
  <si>
    <t xml:space="preserve">Sniffles2.DEL.146FS12</t>
  </si>
  <si>
    <t xml:space="preserve">Sniffles2.DEL.16E4S12</t>
  </si>
  <si>
    <t xml:space="preserve">Sniffles2.DEL.173FS12</t>
  </si>
  <si>
    <t xml:space="preserve">Sniffles2.DEL.1924S12</t>
  </si>
  <si>
    <t xml:space="preserve">Sniffles2.DEL.1B39S12</t>
  </si>
  <si>
    <t xml:space="preserve">Sniffles2.DEL.1CADS12</t>
  </si>
  <si>
    <t xml:space="preserve">Sniffles2.DEL.2113S12</t>
  </si>
  <si>
    <t xml:space="preserve">Sniffles2.DEL.21BCS12</t>
  </si>
  <si>
    <t xml:space="preserve">Sniffles2.DEL.21CAS12</t>
  </si>
  <si>
    <t xml:space="preserve">Sniffles2.DEL.21CES12</t>
  </si>
  <si>
    <t xml:space="preserve">Sniffles2.DEL.21F8S12</t>
  </si>
  <si>
    <t xml:space="preserve">Sniffles2.DEL.2520S12</t>
  </si>
  <si>
    <t xml:space="preserve">Sniffles2.DEL.2572S12</t>
  </si>
  <si>
    <t xml:space="preserve">Sniffles2.DEL.2C9ES12</t>
  </si>
  <si>
    <t xml:space="preserve">Sniffles2.DEL.2D40S12</t>
  </si>
  <si>
    <t xml:space="preserve">Sniffles2.DEL.2D71S12</t>
  </si>
  <si>
    <t xml:space="preserve">Sniffles2.DEL.2E5ES12</t>
  </si>
  <si>
    <t xml:space="preserve">Sniffles2.DEL.331DS12</t>
  </si>
  <si>
    <t xml:space="preserve">Sniffles2.DEL.356ES12</t>
  </si>
  <si>
    <t xml:space="preserve">Sniffles2.DEL.38F7S12</t>
  </si>
  <si>
    <t xml:space="preserve">Sniffles2.DEL.39BCS12</t>
  </si>
  <si>
    <t xml:space="preserve">Sniffles2.DEL.3BD4S12</t>
  </si>
  <si>
    <t xml:space="preserve">Sniffles2.DEL.3D54S12</t>
  </si>
  <si>
    <t xml:space="preserve">Sniffles2.DEL.3FB0S12</t>
  </si>
  <si>
    <t xml:space="preserve">Sniffles2.DEL.3FC4S12</t>
  </si>
  <si>
    <t xml:space="preserve">Sniffles2.DEL.400ES12</t>
  </si>
  <si>
    <t xml:space="preserve">Sniffles2.DEL.40FES12</t>
  </si>
  <si>
    <t xml:space="preserve">Sniffles2.DEL.415CS12</t>
  </si>
  <si>
    <t xml:space="preserve">Sniffles2.DEL.424AS12</t>
  </si>
  <si>
    <t xml:space="preserve">chr20</t>
  </si>
  <si>
    <t xml:space="preserve">Sniffles2.DEL.E2AS13</t>
  </si>
  <si>
    <t xml:space="preserve">Sniffles2.DEL.10CES13</t>
  </si>
  <si>
    <t xml:space="preserve">Sniffles2.DEL.19DBS13</t>
  </si>
  <si>
    <t xml:space="preserve">Sniffles2.DEL.21F9S13</t>
  </si>
  <si>
    <t xml:space="preserve">Sniffles2.DEL.2379S13</t>
  </si>
  <si>
    <t xml:space="preserve">Sniffles2.DEL.237BS13</t>
  </si>
  <si>
    <t xml:space="preserve">Sniffles2.DEL.238ES13</t>
  </si>
  <si>
    <t xml:space="preserve">Sniffles2.DEL.2515S13</t>
  </si>
  <si>
    <t xml:space="preserve">Sniffles2.DEL.2629S13</t>
  </si>
  <si>
    <t xml:space="preserve">Sniffles2.DEL.282DS13</t>
  </si>
  <si>
    <t xml:space="preserve">Sniffles2.DEL.2918S13</t>
  </si>
  <si>
    <t xml:space="preserve">Sniffles2.DEL.291BS13</t>
  </si>
  <si>
    <t xml:space="preserve">Sniffles2.DEL.2A5CS13</t>
  </si>
  <si>
    <t xml:space="preserve">Sniffles2.DEL.2CE1S13</t>
  </si>
  <si>
    <t xml:space="preserve">Sniffles2.DEL.3190S13</t>
  </si>
  <si>
    <t xml:space="preserve">Sniffles2.DEL.31BES13</t>
  </si>
  <si>
    <t xml:space="preserve">Sniffles2.DEL.31BFS13</t>
  </si>
  <si>
    <t xml:space="preserve">Sniffles2.DEL.31E0S13</t>
  </si>
  <si>
    <t xml:space="preserve">Sniffles2.DEL.3232S13</t>
  </si>
  <si>
    <t xml:space="preserve">Sniffles2.DEL.3261S13</t>
  </si>
  <si>
    <t xml:space="preserve">Sniffles2.DEL.3278S13</t>
  </si>
  <si>
    <t xml:space="preserve">Sniffles2.DEL.327CS13</t>
  </si>
  <si>
    <t xml:space="preserve">Sniffles2.DEL.32D1S13</t>
  </si>
  <si>
    <t xml:space="preserve">Sniffles2.DEL.3322S13</t>
  </si>
  <si>
    <t xml:space="preserve">Sniffles2.DEL.3329S13</t>
  </si>
  <si>
    <t xml:space="preserve">Sniffles2.DEL.332CS13</t>
  </si>
  <si>
    <t xml:space="preserve">Sniffles2.DEL.3369S13</t>
  </si>
  <si>
    <t xml:space="preserve">Sniffles2.DEL.33B9S13</t>
  </si>
  <si>
    <t xml:space="preserve">Sniffles2.DEL.343AS13</t>
  </si>
  <si>
    <t xml:space="preserve">Sniffles2.DEL.34A9S13</t>
  </si>
  <si>
    <t xml:space="preserve">Sniffles2.DEL.34ACS13</t>
  </si>
  <si>
    <t xml:space="preserve">Sniffles2.DEL.34D9S13</t>
  </si>
  <si>
    <t xml:space="preserve">Sniffles2.DEL.3551S13</t>
  </si>
  <si>
    <t xml:space="preserve">Sniffles2.DEL.361AS13</t>
  </si>
  <si>
    <t xml:space="preserve">Sniffles2.DEL.4671S13</t>
  </si>
  <si>
    <t xml:space="preserve">Sniffles2.DEL.48F4S13</t>
  </si>
  <si>
    <t xml:space="preserve">Sniffles2.DEL.49C8S13</t>
  </si>
  <si>
    <t xml:space="preserve">Sniffles2.DEL.4B9BS13</t>
  </si>
  <si>
    <t xml:space="preserve">Sniffles2.DEL.4D90S13</t>
  </si>
  <si>
    <t xml:space="preserve">Sniffles2.DEL.4F9FS13</t>
  </si>
  <si>
    <t xml:space="preserve">Sniffles2.DEL.4FACS13</t>
  </si>
  <si>
    <t xml:space="preserve">Sniffles2.DEL.50F0S13</t>
  </si>
  <si>
    <t xml:space="preserve">Sniffles2.DEL.51A8S13</t>
  </si>
  <si>
    <t xml:space="preserve">Sniffles2.DEL.5211S13</t>
  </si>
  <si>
    <t xml:space="preserve">Sniffles2.DEL.5288S13</t>
  </si>
  <si>
    <t xml:space="preserve">Sniffles2.DEL.5552S13</t>
  </si>
  <si>
    <t xml:space="preserve">Sniffles2.DEL.5877S13</t>
  </si>
  <si>
    <t xml:space="preserve">Sniffles2.DEL.5993S13</t>
  </si>
  <si>
    <t xml:space="preserve">Sniffles2.DEL.5994S13</t>
  </si>
  <si>
    <t xml:space="preserve">Sniffles2.DEL.5AACS13</t>
  </si>
  <si>
    <t xml:space="preserve">Sniffles2.DEL.5B8ES13</t>
  </si>
  <si>
    <t xml:space="preserve">Sniffles2.DEL.5BBCS13</t>
  </si>
  <si>
    <t xml:space="preserve">Sniffles2.DEL.5D39S13</t>
  </si>
  <si>
    <t xml:space="preserve">chr21</t>
  </si>
  <si>
    <t xml:space="preserve">Sniffles2.DEL.9BDS14</t>
  </si>
  <si>
    <t xml:space="preserve">Sniffles2.DEL.A1ES14</t>
  </si>
  <si>
    <t xml:space="preserve">Sniffles2.DEL.A20S14</t>
  </si>
  <si>
    <t xml:space="preserve">Sniffles2.DEL.A21S14</t>
  </si>
  <si>
    <t xml:space="preserve">Sniffles2.DEL.A3AS14</t>
  </si>
  <si>
    <t xml:space="preserve">Sniffles2.DEL.A46S14</t>
  </si>
  <si>
    <t xml:space="preserve">Sniffles2.DEL.B01S14</t>
  </si>
  <si>
    <t xml:space="preserve">Sniffles2.DEL.B1CS14</t>
  </si>
  <si>
    <t xml:space="preserve">Sniffles2.DEL.B1ES14</t>
  </si>
  <si>
    <t xml:space="preserve">Sniffles2.DEL.B54S14</t>
  </si>
  <si>
    <t xml:space="preserve">Sniffles2.DEL.C53S14</t>
  </si>
  <si>
    <t xml:space="preserve">Sniffles2.DEL.C61S14</t>
  </si>
  <si>
    <t xml:space="preserve">Sniffles2.DEL.C76S14</t>
  </si>
  <si>
    <t xml:space="preserve">Sniffles2.DEL.C7DS14</t>
  </si>
  <si>
    <t xml:space="preserve">Sniffles2.DEL.C9BS14</t>
  </si>
  <si>
    <t xml:space="preserve">Sniffles2.DEL.CA3S14</t>
  </si>
  <si>
    <t xml:space="preserve">Sniffles2.DEL.CEFS14</t>
  </si>
  <si>
    <t xml:space="preserve">Sniffles2.DEL.D24S14</t>
  </si>
  <si>
    <t xml:space="preserve">Sniffles2.DEL.D35S14</t>
  </si>
  <si>
    <t xml:space="preserve">Sniffles2.DEL.D58S14</t>
  </si>
  <si>
    <t xml:space="preserve">Sniffles2.DEL.D84S14</t>
  </si>
  <si>
    <t xml:space="preserve">Sniffles2.DEL.DEES14</t>
  </si>
  <si>
    <t xml:space="preserve">Sniffles2.DEL.E17S14</t>
  </si>
  <si>
    <t xml:space="preserve">Sniffles2.DEL.E89S14</t>
  </si>
  <si>
    <t xml:space="preserve">Sniffles2.DEL.E9FS14</t>
  </si>
  <si>
    <t xml:space="preserve">Sniffles2.DEL.EB2S14</t>
  </si>
  <si>
    <t xml:space="preserve">Sniffles2.DEL.EE9S14</t>
  </si>
  <si>
    <t xml:space="preserve">Sniffles2.DEL.F15S14</t>
  </si>
  <si>
    <t xml:space="preserve">Sniffles2.DEL.F22S14</t>
  </si>
  <si>
    <t xml:space="preserve">Sniffles2.DEL.F4DS14</t>
  </si>
  <si>
    <t xml:space="preserve">Sniffles2.DEL.F78S14</t>
  </si>
  <si>
    <t xml:space="preserve">Sniffles2.DEL.10A9S14</t>
  </si>
  <si>
    <t xml:space="preserve">Sniffles2.DEL.1102S14</t>
  </si>
  <si>
    <t xml:space="preserve">Sniffles2.DEL.1136S14</t>
  </si>
  <si>
    <t xml:space="preserve">Sniffles2.DEL.11F8S14</t>
  </si>
  <si>
    <t xml:space="preserve">Sniffles2.DEL.125ES14</t>
  </si>
  <si>
    <t xml:space="preserve">Sniffles2.DEL.1279S14</t>
  </si>
  <si>
    <t xml:space="preserve">Sniffles2.DEL.1280S14</t>
  </si>
  <si>
    <t xml:space="preserve">Sniffles2.DEL.128FS14</t>
  </si>
  <si>
    <t xml:space="preserve">Sniffles2.DEL.12B0S14</t>
  </si>
  <si>
    <t xml:space="preserve">Sniffles2.DEL.12B6S14</t>
  </si>
  <si>
    <t xml:space="preserve">Sniffles2.DEL.12B5S14</t>
  </si>
  <si>
    <t xml:space="preserve">Sniffles2.DEL.12C5S14</t>
  </si>
  <si>
    <t xml:space="preserve">Sniffles2.DEL.13D8S14</t>
  </si>
  <si>
    <t xml:space="preserve">Sniffles2.DEL.19A1S14</t>
  </si>
  <si>
    <t xml:space="preserve">Sniffles2.DEL.1D43S14</t>
  </si>
  <si>
    <t xml:space="preserve">Sniffles2.DEL.2185S14</t>
  </si>
  <si>
    <t xml:space="preserve">Sniffles2.DEL.2D9BS14</t>
  </si>
  <si>
    <t xml:space="preserve">Sniffles2.DEL.2DC8S14</t>
  </si>
  <si>
    <t xml:space="preserve">Sniffles2.DEL.2DCBS14</t>
  </si>
  <si>
    <t xml:space="preserve">Sniffles2.DEL.325FS14</t>
  </si>
  <si>
    <t xml:space="preserve">Sniffles2.DEL.35A9S14</t>
  </si>
  <si>
    <t xml:space="preserve">Sniffles2.DEL.3600S14</t>
  </si>
  <si>
    <t xml:space="preserve">Sniffles2.DUP.40BBS14</t>
  </si>
  <si>
    <t xml:space="preserve">Sniffles2.DEL.39FES14</t>
  </si>
  <si>
    <t xml:space="preserve">Sniffles2.DEL.3A9DS14</t>
  </si>
  <si>
    <t xml:space="preserve">Sniffles2.DEL.3AF3S14</t>
  </si>
  <si>
    <t xml:space="preserve">Sniffles2.DEL.3C56S14</t>
  </si>
  <si>
    <t xml:space="preserve">Sniffles2.DEL.3DAAS14</t>
  </si>
  <si>
    <t xml:space="preserve">Sniffles2.DEL.3E73S14</t>
  </si>
  <si>
    <t xml:space="preserve">Sniffles2.DEL.3E75S14</t>
  </si>
  <si>
    <t xml:space="preserve">Sniffles2.DEL.3F3AS14</t>
  </si>
  <si>
    <t xml:space="preserve">Sniffles2.DEL.3F87S14</t>
  </si>
  <si>
    <t xml:space="preserve">Sniffles2.DEL.4085S14</t>
  </si>
  <si>
    <t xml:space="preserve">Sniffles2.DEL.81BS15</t>
  </si>
  <si>
    <t xml:space="preserve">Sniffles2.DEL.82BS15</t>
  </si>
  <si>
    <t xml:space="preserve">Sniffles2.DEL.83FS15</t>
  </si>
  <si>
    <t xml:space="preserve">Sniffles2.DEL.844S15</t>
  </si>
  <si>
    <t xml:space="preserve">Sniffles2.DEL.846S15</t>
  </si>
  <si>
    <t xml:space="preserve">Sniffles2.DEL.858S15</t>
  </si>
  <si>
    <t xml:space="preserve">Sniffles2.DEL.8A7S15</t>
  </si>
  <si>
    <t xml:space="preserve">Sniffles2.DEL.8A6S15</t>
  </si>
  <si>
    <t xml:space="preserve">Sniffles2.DEL.8A8S15</t>
  </si>
  <si>
    <t xml:space="preserve">Sniffles2.DEL.8ABS15</t>
  </si>
  <si>
    <t xml:space="preserve">Sniffles2.DEL.8ADS15</t>
  </si>
  <si>
    <t xml:space="preserve">Sniffles2.DEL.8D6S15</t>
  </si>
  <si>
    <t xml:space="preserve">Sniffles2.DEL.8E7S15</t>
  </si>
  <si>
    <t xml:space="preserve">Sniffles2.DEL.909S15</t>
  </si>
  <si>
    <t xml:space="preserve">Sniffles2.DEL.910S15</t>
  </si>
  <si>
    <t xml:space="preserve">Sniffles2.DEL.922S15</t>
  </si>
  <si>
    <t xml:space="preserve">Sniffles2.DEL.955S15</t>
  </si>
  <si>
    <t xml:space="preserve">Sniffles2.DEL.981S15</t>
  </si>
  <si>
    <t xml:space="preserve">Sniffles2.DEL.9E6S15</t>
  </si>
  <si>
    <t xml:space="preserve">Sniffles2.DEL.A1AS15</t>
  </si>
  <si>
    <t xml:space="preserve">Sniffles2.DEL.A1CS15</t>
  </si>
  <si>
    <t xml:space="preserve">Sniffles2.DEL.A44S15</t>
  </si>
  <si>
    <t xml:space="preserve">Sniffles2.DEL.A5DS15</t>
  </si>
  <si>
    <t xml:space="preserve">Sniffles2.DEL.AA9S15</t>
  </si>
  <si>
    <t xml:space="preserve">Sniffles2.DEL.AD8S15</t>
  </si>
  <si>
    <t xml:space="preserve">Sniffles2.DEL.ADDS15</t>
  </si>
  <si>
    <t xml:space="preserve">Sniffles2.DEL.AE0S15</t>
  </si>
  <si>
    <t xml:space="preserve">Sniffles2.DEL.AE4S15</t>
  </si>
  <si>
    <t xml:space="preserve">Sniffles2.DEL.AF9S15</t>
  </si>
  <si>
    <t xml:space="preserve">Sniffles2.DEL.B5CS15</t>
  </si>
  <si>
    <t xml:space="preserve">Sniffles2.DEL.C1CS15</t>
  </si>
  <si>
    <t xml:space="preserve">Sniffles2.DEL.C2BS15</t>
  </si>
  <si>
    <t xml:space="preserve">Sniffles2.DEL.C2ES15</t>
  </si>
  <si>
    <t xml:space="preserve">Sniffles2.DEL.C51S15</t>
  </si>
  <si>
    <t xml:space="preserve">Sniffles2.DEL.C52S15</t>
  </si>
  <si>
    <t xml:space="preserve">Sniffles2.DEL.C94S15</t>
  </si>
  <si>
    <t xml:space="preserve">Sniffles2.DEL.C96S15</t>
  </si>
  <si>
    <t xml:space="preserve">Sniffles2.DEL.CC2S15</t>
  </si>
  <si>
    <t xml:space="preserve">Sniffles2.DEL.D33S15</t>
  </si>
  <si>
    <t xml:space="preserve">Sniffles2.DEL.DCAS15</t>
  </si>
  <si>
    <t xml:space="preserve">Sniffles2.DEL.E17S15</t>
  </si>
  <si>
    <t xml:space="preserve">Sniffles2.DEL.E27S15</t>
  </si>
  <si>
    <t xml:space="preserve">Sniffles2.DEL.F0BS15</t>
  </si>
  <si>
    <t xml:space="preserve">Sniffles2.DEL.F2CS15</t>
  </si>
  <si>
    <t xml:space="preserve">Sniffles2.DEL.102ES15</t>
  </si>
  <si>
    <t xml:space="preserve">Sniffles2.DEL.155BS15</t>
  </si>
  <si>
    <t xml:space="preserve">Sniffles2.DEL.17C0S15</t>
  </si>
  <si>
    <t xml:space="preserve">Sniffles2.DEL.180AS15</t>
  </si>
  <si>
    <t xml:space="preserve">Sniffles2.DEL.192AS15</t>
  </si>
  <si>
    <t xml:space="preserve">Sniffles2.DEL.1B04S15</t>
  </si>
  <si>
    <t xml:space="preserve">Sniffles2.DEL.1C07S15</t>
  </si>
  <si>
    <t xml:space="preserve">Sniffles2.DEL.2090S15</t>
  </si>
  <si>
    <t xml:space="preserve">Sniffles2.DEL.22BCS15</t>
  </si>
  <si>
    <t xml:space="preserve">Sniffles2.DEL.2353S15</t>
  </si>
  <si>
    <t xml:space="preserve">Sniffles2.DEL.2434S15</t>
  </si>
  <si>
    <t xml:space="preserve">Sniffles2.DEL.2561S15</t>
  </si>
  <si>
    <t xml:space="preserve">Sniffles2.DEL.26D2S15</t>
  </si>
  <si>
    <t xml:space="preserve">Sniffles2.DEL.2DB0S15</t>
  </si>
  <si>
    <t xml:space="preserve">Sniffles2.DEL.30FBS15</t>
  </si>
  <si>
    <t xml:space="preserve">Sniffles2.DEL.3154S15</t>
  </si>
  <si>
    <t xml:space="preserve">Sniffles2.DEL.31B3S15</t>
  </si>
  <si>
    <t xml:space="preserve">Sniffles2.DEL.325DS15</t>
  </si>
  <si>
    <t xml:space="preserve">Sniffles2.DEL.326DS15</t>
  </si>
  <si>
    <t xml:space="preserve">chrX</t>
  </si>
  <si>
    <t xml:space="preserve">Sniffles2.DEL.EFBS16</t>
  </si>
  <si>
    <t xml:space="preserve">Sniffles2.DEL.EFAS16</t>
  </si>
  <si>
    <t xml:space="preserve">Sniffles2.DEL.EFFS16</t>
  </si>
  <si>
    <t xml:space="preserve">Sniffles2.DEL.F49S16</t>
  </si>
  <si>
    <t xml:space="preserve">Sniffles2.DEL.F4BS16</t>
  </si>
  <si>
    <t xml:space="preserve">Sniffles2.DEL.F55S16</t>
  </si>
  <si>
    <t xml:space="preserve">Sniffles2.DEL.F68S16</t>
  </si>
  <si>
    <t xml:space="preserve">Sniffles2.DEL.F6ES16</t>
  </si>
  <si>
    <t xml:space="preserve">Sniffles2.DEL.F74S16</t>
  </si>
  <si>
    <t xml:space="preserve">Sniffles2.DEL.F76S16</t>
  </si>
  <si>
    <t xml:space="preserve">Sniffles2.DEL.F82S16</t>
  </si>
  <si>
    <t xml:space="preserve">Sniffles2.DEL.F7ES16</t>
  </si>
  <si>
    <t xml:space="preserve">Sniffles2.DEL.FB1S16</t>
  </si>
  <si>
    <t xml:space="preserve">Sniffles2.DEL.FDAS16</t>
  </si>
  <si>
    <t xml:space="preserve">Sniffles2.DEL.FE2S16</t>
  </si>
  <si>
    <t xml:space="preserve">Sniffles2.DEL.FE9S16</t>
  </si>
  <si>
    <t xml:space="preserve">Sniffles2.DEL.103CS16</t>
  </si>
  <si>
    <t xml:space="preserve">Sniffles2.DEL.10AES16</t>
  </si>
  <si>
    <t xml:space="preserve">Sniffles2.DEL.10E9S16</t>
  </si>
  <si>
    <t xml:space="preserve">Sniffles2.DEL.10EAS16</t>
  </si>
  <si>
    <t xml:space="preserve">Sniffles2.DEL.1105S16</t>
  </si>
  <si>
    <t xml:space="preserve">Sniffles2.DEL.110DS16</t>
  </si>
  <si>
    <t xml:space="preserve">Sniffles2.DEL.111ES16</t>
  </si>
  <si>
    <t xml:space="preserve">Sniffles2.DEL.1124S16</t>
  </si>
  <si>
    <t xml:space="preserve">Sniffles2.DUP.7B53S16</t>
  </si>
  <si>
    <t xml:space="preserve">Sniffles2.DEL.1134S16</t>
  </si>
  <si>
    <t xml:space="preserve">Sniffles2.DEL.1192S16</t>
  </si>
  <si>
    <t xml:space="preserve">Sniffles2.DEL.11D4S16</t>
  </si>
  <si>
    <t xml:space="preserve">Sniffles2.DEL.1223S16</t>
  </si>
  <si>
    <t xml:space="preserve">Sniffles2.DEL.12D5S16</t>
  </si>
  <si>
    <t xml:space="preserve">Sniffles2.DEL.133CS16</t>
  </si>
  <si>
    <t xml:space="preserve">Sniffles2.DEL.1412S16</t>
  </si>
  <si>
    <t xml:space="preserve">Sniffles2.DEL.14FDS16</t>
  </si>
  <si>
    <t xml:space="preserve">Sniffles2.DEL.1742S16</t>
  </si>
  <si>
    <t xml:space="preserve">Sniffles2.DEL.1A08S16</t>
  </si>
  <si>
    <t xml:space="preserve">Sniffles2.DEL.2065S16</t>
  </si>
  <si>
    <t xml:space="preserve">Sniffles2.DEL.2311S16</t>
  </si>
  <si>
    <t xml:space="preserve">Sniffles2.DEL.3170S16</t>
  </si>
  <si>
    <t xml:space="preserve">Sniffles2.DEL.32CBS16</t>
  </si>
  <si>
    <t xml:space="preserve">Sniffles2.DEL.342BS16</t>
  </si>
  <si>
    <t xml:space="preserve">Sniffles2.DEL.3621S16</t>
  </si>
  <si>
    <t xml:space="preserve">Sniffles2.DEL.369AS16</t>
  </si>
  <si>
    <t xml:space="preserve">Sniffles2.DEL.379BS16</t>
  </si>
  <si>
    <t xml:space="preserve">Sniffles2.DEL.3828S16</t>
  </si>
  <si>
    <t xml:space="preserve">Sniffles2.DEL.3968S16</t>
  </si>
  <si>
    <t xml:space="preserve">Sniffles2.DEL.3B30S16</t>
  </si>
  <si>
    <t xml:space="preserve">Sniffles2.DEL.3F0CS16</t>
  </si>
  <si>
    <t xml:space="preserve">Sniffles2.DEL.40D6S16</t>
  </si>
  <si>
    <t xml:space="preserve">Sniffles2.DEL.451ES16</t>
  </si>
  <si>
    <t xml:space="preserve">Sniffles2.DEL.4A70S16</t>
  </si>
  <si>
    <t xml:space="preserve">Sniffles2.DEL.4D99S16</t>
  </si>
  <si>
    <t xml:space="preserve">Sniffles2.DEL.4E02S16</t>
  </si>
  <si>
    <t xml:space="preserve">Sniffles2.DEL.502ES16</t>
  </si>
  <si>
    <t xml:space="preserve">Sniffles2.DEL.55DBS16</t>
  </si>
  <si>
    <t xml:space="preserve">Sniffles2.DEL.5F25S16</t>
  </si>
  <si>
    <t xml:space="preserve">Sniffles2.DEL.61B3S16</t>
  </si>
  <si>
    <t xml:space="preserve">Sniffles2.DEL.65F8S16</t>
  </si>
  <si>
    <t xml:space="preserve">Sniffles2.DEL.6661S16</t>
  </si>
  <si>
    <t xml:space="preserve">Sniffles2.DEL.6A9DS16</t>
  </si>
  <si>
    <t xml:space="preserve">Sniffles2.DEL.6B96S16</t>
  </si>
  <si>
    <t xml:space="preserve">Sniffles2.DEL.70C8S16</t>
  </si>
  <si>
    <t xml:space="preserve">Sniffles2.DEL.719DS16</t>
  </si>
  <si>
    <t xml:space="preserve">Sniffles2.DEL.74F4S16</t>
  </si>
  <si>
    <t xml:space="preserve">Sniffles2.DEL.7829S16</t>
  </si>
  <si>
    <t xml:space="preserve">Sniffles2.DEL.79FES16</t>
  </si>
  <si>
    <t xml:space="preserve">chrY</t>
  </si>
  <si>
    <t xml:space="preserve">Sniffles2.DEL.5B8S17</t>
  </si>
  <si>
    <t xml:space="preserve">Sniffles2.DEL.74CS17</t>
  </si>
  <si>
    <t xml:space="preserve">Sniffles2.DEL.86BS17</t>
  </si>
  <si>
    <t xml:space="preserve">Sniffles2.DEL.874S17</t>
  </si>
  <si>
    <t xml:space="preserve">Sniffles2.DEL.8EAS17</t>
  </si>
  <si>
    <t xml:space="preserve">Sniffles2.DEL.B0FS17</t>
  </si>
  <si>
    <t xml:space="preserve">Sniffles2.DEL.B14S17</t>
  </si>
  <si>
    <t xml:space="preserve">Sniffles2.DEL.BEFS17</t>
  </si>
  <si>
    <t xml:space="preserve">Sniffles2.DEL.D7FS17</t>
  </si>
  <si>
    <t xml:space="preserve">Sniffles2.DEL.DB9S17</t>
  </si>
  <si>
    <t xml:space="preserve">Sniffles2.DEL.1104S17</t>
  </si>
  <si>
    <t xml:space="preserve">Sniffles2.DEL.1122S17</t>
  </si>
  <si>
    <t xml:space="preserve">Sniffles2.DEL.1125S17</t>
  </si>
  <si>
    <t xml:space="preserve">Sniffles2.DEL.1171S17</t>
  </si>
  <si>
    <t xml:space="preserve">Sniffles2.DEL.1214S17</t>
  </si>
  <si>
    <t xml:space="preserve">Sniffles2.DEL.1289S17</t>
  </si>
  <si>
    <t xml:space="preserve">Sniffles2.DEL.1333S17</t>
  </si>
  <si>
    <t xml:space="preserve">Sniffles2.DEL.1338S17</t>
  </si>
  <si>
    <t xml:space="preserve">Sniffles2.DEL.133FS17</t>
  </si>
  <si>
    <t xml:space="preserve">Sniffles2.DEL.1399S17</t>
  </si>
  <si>
    <t xml:space="preserve"># Supplementary table 18</t>
  </si>
  <si>
    <t xml:space="preserve">Sniffles2 germline and mosaic SV calls against a COLO829 benchmark dataset</t>
  </si>
  <si>
    <t xml:space="preserve">#CHROM</t>
  </si>
  <si>
    <t xml:space="preserve">ALT</t>
  </si>
  <si>
    <t xml:space="preserve">SNIFFLES2 ONT
GT:AF:REF:ALT</t>
  </si>
  <si>
    <t xml:space="preserve">SNIFFLES2 REVIO
GT:AF:REF:ALT</t>
  </si>
  <si>
    <t xml:space="preserve">SNIFFLES2 START</t>
  </si>
  <si>
    <t xml:space="preserve">SNIFFLES2 END</t>
  </si>
  <si>
    <t xml:space="preserve">SNIFFLES2 ALT</t>
  </si>
  <si>
    <t xml:space="preserve">SNIFFLES2 SVLEN</t>
  </si>
  <si>
    <t xml:space="preserve">ONT force call
GT:AF:REF:ALT</t>
  </si>
  <si>
    <t xml:space="preserve">REVIO force call
GT:AF:REF:ALT</t>
  </si>
  <si>
    <t xml:space="preserve">Notes</t>
  </si>
  <si>
    <t xml:space="preserve">BENCHMARK</t>
  </si>
  <si>
    <t xml:space="preserve">COLO829 ONT</t>
  </si>
  <si>
    <t xml:space="preserve">COLO829BL ONT</t>
  </si>
  <si>
    <t xml:space="preserve">COLO829 REVIO</t>
  </si>
  <si>
    <t xml:space="preserve">COLO829BL REVIO</t>
  </si>
  <si>
    <t xml:space="preserve">truthset_3_1</t>
  </si>
  <si>
    <t xml:space="preserve">0/1:0.316:39:18</t>
  </si>
  <si>
    <t xml:space="preserve">0/1:0.29:44:18</t>
  </si>
  <si>
    <t xml:space="preserve">REF</t>
  </si>
  <si>
    <t xml:space="preserve">Reference allele only</t>
  </si>
  <si>
    <t xml:space="preserve">truthset_4_1</t>
  </si>
  <si>
    <t xml:space="preserve">0/1:0.227:75:22</t>
  </si>
  <si>
    <t xml:space="preserve">0/1:0.379:59:36</t>
  </si>
  <si>
    <t xml:space="preserve">LOW</t>
  </si>
  <si>
    <t xml:space="preserve">Low allele frequency</t>
  </si>
  <si>
    <t xml:space="preserve">truthset_5_1</t>
  </si>
  <si>
    <t xml:space="preserve">0/1:0.324:69:33</t>
  </si>
  <si>
    <t xml:space="preserve">0/1:0.409:68:47</t>
  </si>
  <si>
    <t xml:space="preserve">HET</t>
  </si>
  <si>
    <t xml:space="preserve">Heterozygous</t>
  </si>
  <si>
    <t xml:space="preserve">truthset_6_1</t>
  </si>
  <si>
    <t xml:space="preserve">0/1:0.482:86:80</t>
  </si>
  <si>
    <t xml:space="preserve">0/1:0.536:85:98</t>
  </si>
  <si>
    <t xml:space="preserve">HOM</t>
  </si>
  <si>
    <t xml:space="preserve">Homozygous alternative</t>
  </si>
  <si>
    <t xml:space="preserve">truthset_10_1</t>
  </si>
  <si>
    <t xml:space="preserve">0/1:0.397:120:79</t>
  </si>
  <si>
    <t xml:space="preserve">0/1:0.387:125:79</t>
  </si>
  <si>
    <t xml:space="preserve">No data avialble</t>
  </si>
  <si>
    <t xml:space="preserve">truthset_11_1</t>
  </si>
  <si>
    <t xml:space="preserve">0/1:0.241:40:14</t>
  </si>
  <si>
    <t xml:space="preserve">0/1:0.391:42:27</t>
  </si>
  <si>
    <t xml:space="preserve">truthset_12_1</t>
  </si>
  <si>
    <t xml:space="preserve">0/1:0.288:42:17</t>
  </si>
  <si>
    <t xml:space="preserve">0/1:0.415:38:27</t>
  </si>
  <si>
    <t xml:space="preserve">truthset_13_1</t>
  </si>
  <si>
    <t xml:space="preserve">0/0:0.045:63:3</t>
  </si>
  <si>
    <t xml:space="preserve">0/0:0:64:0</t>
  </si>
  <si>
    <t xml:space="preserve">truthset_14_1</t>
  </si>
  <si>
    <t xml:space="preserve">0/1:0.553:34:42</t>
  </si>
  <si>
    <t xml:space="preserve">0/1:0.505:52:53</t>
  </si>
  <si>
    <t xml:space="preserve">truthset_15_1</t>
  </si>
  <si>
    <t xml:space="preserve">0/1:0.384:45:28</t>
  </si>
  <si>
    <t xml:space="preserve">0/1:0.474:50:45</t>
  </si>
  <si>
    <t xml:space="preserve">truthset_16_1</t>
  </si>
  <si>
    <t xml:space="preserve">1/1:1.0:0:20</t>
  </si>
  <si>
    <t xml:space="preserve">0/1:0.739:6:17</t>
  </si>
  <si>
    <t xml:space="preserve">truthset_18_1</t>
  </si>
  <si>
    <t xml:space="preserve">?DUP (IGV)</t>
  </si>
  <si>
    <t xml:space="preserve">0/0:0:69:0</t>
  </si>
  <si>
    <t xml:space="preserve">0/0:0:71:0</t>
  </si>
  <si>
    <t xml:space="preserve">truthset_22_1</t>
  </si>
  <si>
    <t xml:space="preserve">0/1:0.675:13:27</t>
  </si>
  <si>
    <t xml:space="preserve">1/1:0.871:4:27</t>
  </si>
  <si>
    <t xml:space="preserve">truthset_23_1</t>
  </si>
  <si>
    <t xml:space="preserve">0/1:0.297:45:19</t>
  </si>
  <si>
    <t xml:space="preserve">0/1:0.316:54:25</t>
  </si>
  <si>
    <t xml:space="preserve">truthset_24_1</t>
  </si>
  <si>
    <t xml:space="preserve">0/0:0.214:44:12</t>
  </si>
  <si>
    <t xml:space="preserve">0/1:0.5:30:30</t>
  </si>
  <si>
    <t xml:space="preserve">truthset_25_1</t>
  </si>
  <si>
    <t xml:space="preserve">0/0:0.143:72:12</t>
  </si>
  <si>
    <t xml:space="preserve">0/0:0.210:64:17</t>
  </si>
  <si>
    <t xml:space="preserve">truthset_26_1</t>
  </si>
  <si>
    <t xml:space="preserve">0/1:0.383:66:41</t>
  </si>
  <si>
    <t xml:space="preserve">0/1:0.356:65:36</t>
  </si>
  <si>
    <t xml:space="preserve">truthset_27_1</t>
  </si>
  <si>
    <t xml:space="preserve">0/1:0.261:65:23</t>
  </si>
  <si>
    <t xml:space="preserve">0/1:0.236:84:26</t>
  </si>
  <si>
    <t xml:space="preserve">truthset_28_1</t>
  </si>
  <si>
    <t xml:space="preserve">0/1:0.346:34:18</t>
  </si>
  <si>
    <t xml:space="preserve">0/1:0.698:19:44</t>
  </si>
  <si>
    <t xml:space="preserve">truthset_29_1</t>
  </si>
  <si>
    <t xml:space="preserve">0/1:0.427:55:41</t>
  </si>
  <si>
    <t xml:space="preserve">0/1:0.386:81:51</t>
  </si>
  <si>
    <t xml:space="preserve">truthset_30_1</t>
  </si>
  <si>
    <t xml:space="preserve">0/1:0.37:34:20</t>
  </si>
  <si>
    <t xml:space="preserve">0/1:0.652:23:43</t>
  </si>
  <si>
    <t xml:space="preserve">truthset_32_1</t>
  </si>
  <si>
    <t xml:space="preserve">0/0:0.01:64:1</t>
  </si>
  <si>
    <t xml:space="preserve">0/0:0.029:102:3</t>
  </si>
  <si>
    <t xml:space="preserve">MOSAIC</t>
  </si>
  <si>
    <t xml:space="preserve">truthset_33_1</t>
  </si>
  <si>
    <t xml:space="preserve">0/0:0.120:66:9</t>
  </si>
  <si>
    <t xml:space="preserve">0/0:0.093:78:8</t>
  </si>
  <si>
    <t xml:space="preserve">truthset_34_1</t>
  </si>
  <si>
    <t xml:space="preserve">0/1:0.475:21:19</t>
  </si>
  <si>
    <t xml:space="preserve">0/1:0.489:24:23</t>
  </si>
  <si>
    <t xml:space="preserve">truthset_35_1</t>
  </si>
  <si>
    <t xml:space="preserve">0/1:0.4:30:20</t>
  </si>
  <si>
    <t xml:space="preserve">truthset_36_1</t>
  </si>
  <si>
    <t xml:space="preserve">1/1:1:0:21</t>
  </si>
  <si>
    <t xml:space="preserve">1/1:0.808:5:21</t>
  </si>
  <si>
    <t xml:space="preserve">truthset_41_1</t>
  </si>
  <si>
    <t xml:space="preserve">0/0:0:40:0</t>
  </si>
  <si>
    <t xml:space="preserve">0/0:0:39:0</t>
  </si>
  <si>
    <t xml:space="preserve">truthset_42_1</t>
  </si>
  <si>
    <t xml:space="preserve">0/0:0.158:29:32:6</t>
  </si>
  <si>
    <t xml:space="preserve">0/0:0:51:0</t>
  </si>
  <si>
    <t xml:space="preserve">truthset_44_1</t>
  </si>
  <si>
    <t xml:space="preserve">0/0:0.122:36:5</t>
  </si>
  <si>
    <t xml:space="preserve">0/0:0.082:45:4</t>
  </si>
  <si>
    <t xml:space="preserve">truthset_45_1</t>
  </si>
  <si>
    <t xml:space="preserve">1/1:1.0:0:34</t>
  </si>
  <si>
    <t xml:space="preserve">1/1:1.0:0:35</t>
  </si>
  <si>
    <t xml:space="preserve">truthset_46_1</t>
  </si>
  <si>
    <t xml:space="preserve">1/1:0.793:6:23</t>
  </si>
  <si>
    <t xml:space="preserve">0/1:0.579:16:22</t>
  </si>
  <si>
    <t xml:space="preserve">truthset_48_1</t>
  </si>
  <si>
    <t xml:space="preserve">0/1:0.725:11:29</t>
  </si>
  <si>
    <t xml:space="preserve">0/1:0.645:22:40</t>
  </si>
  <si>
    <t xml:space="preserve">truthset_49_1</t>
  </si>
  <si>
    <t xml:space="preserve">1/1:1.0:0:69</t>
  </si>
  <si>
    <t xml:space="preserve">1/1:1.0:0:48</t>
  </si>
  <si>
    <t xml:space="preserve">truthset_50_1</t>
  </si>
  <si>
    <t xml:space="preserve">Read in control</t>
  </si>
  <si>
    <t xml:space="preserve">truthset_51_1</t>
  </si>
  <si>
    <t xml:space="preserve">DEL (-170)
105,867,523-105,867,693</t>
  </si>
  <si>
    <t xml:space="preserve">0/0:0:63:0</t>
  </si>
  <si>
    <t xml:space="preserve">0/0:0:38:0</t>
  </si>
  <si>
    <t xml:space="preserve">truthset_54_1</t>
  </si>
  <si>
    <t xml:space="preserve">0/1:0.33:59:29</t>
  </si>
  <si>
    <t xml:space="preserve">0/1:0.404:68:46</t>
  </si>
  <si>
    <t xml:space="preserve">truthset_55_1</t>
  </si>
  <si>
    <t xml:space="preserve">0/0:0.09:39:4</t>
  </si>
  <si>
    <t xml:space="preserve">0/1:0.452:23:19</t>
  </si>
  <si>
    <t xml:space="preserve">truthset_56_1</t>
  </si>
  <si>
    <t xml:space="preserve">FAIL</t>
  </si>
  <si>
    <t xml:space="preserve">./.:0:0:0</t>
  </si>
  <si>
    <t xml:space="preserve">truthset_57_1</t>
  </si>
  <si>
    <t xml:space="preserve">1/1:0.833:4:20</t>
  </si>
  <si>
    <t xml:space="preserve">truthset_58_1</t>
  </si>
  <si>
    <t xml:space="preserve">0/0:0.185:44:10</t>
  </si>
  <si>
    <t xml:space="preserve">truthset_59_1</t>
  </si>
  <si>
    <t xml:space="preserve">0/1:0.532:29:33</t>
  </si>
  <si>
    <t xml:space="preserve">0/1:0.465:53:46</t>
  </si>
  <si>
    <t xml:space="preserve">truthset_60_1</t>
  </si>
  <si>
    <t xml:space="preserve">0/1:0.364:35:20</t>
  </si>
  <si>
    <t xml:space="preserve">0/1:0.309:47:21</t>
  </si>
  <si>
    <t xml:space="preserve">truthset_61_1</t>
  </si>
  <si>
    <t xml:space="preserve">0/1:0.306:25:11</t>
  </si>
  <si>
    <t xml:space="preserve">0/1:0.424:38:28</t>
  </si>
  <si>
    <t xml:space="preserve">truthset_63_1</t>
  </si>
  <si>
    <t xml:space="preserve">0/1:0.417:35:25</t>
  </si>
  <si>
    <t xml:space="preserve">0/0:0.2:45:11</t>
  </si>
  <si>
    <t xml:space="preserve">truthset_64_1</t>
  </si>
  <si>
    <t xml:space="preserve">0/1:0.606:13:20</t>
  </si>
  <si>
    <t xml:space="preserve">0/1:0.61:16:25</t>
  </si>
  <si>
    <t xml:space="preserve">truthset_65_1</t>
  </si>
  <si>
    <t xml:space="preserve">1/1:1.0:0:17</t>
  </si>
  <si>
    <t xml:space="preserve">1/1:1.0:0:28</t>
  </si>
  <si>
    <t xml:space="preserve">truthset_66_1</t>
  </si>
  <si>
    <t xml:space="preserve">0/1:0.7:6:14</t>
  </si>
  <si>
    <t xml:space="preserve">truthset_67_1</t>
  </si>
  <si>
    <t xml:space="preserve">1/1:1.0:0:18</t>
  </si>
  <si>
    <t xml:space="preserve">1/1:1.0:0:32</t>
  </si>
  <si>
    <t xml:space="preserve">truthset_68_1</t>
  </si>
  <si>
    <t xml:space="preserve">1/1:0.969:1:31</t>
  </si>
  <si>
    <t xml:space="preserve">1/1:1.0:0:45</t>
  </si>
  <si>
    <t xml:space="preserve">Benchmark BND</t>
  </si>
  <si>
    <t xml:space="preserve">SNIFFLES2</t>
  </si>
  <si>
    <t xml:space="preserve">COMPARISON</t>
  </si>
  <si>
    <t xml:space="preserve">CHR</t>
  </si>
  <si>
    <t xml:space="preserve">POS</t>
  </si>
  <si>
    <t xml:space="preserve">CHR2</t>
  </si>
  <si>
    <t xml:space="preserve">POS2</t>
  </si>
  <si>
    <t xml:space="preserve">SAME CHR</t>
  </si>
  <si>
    <t xml:space="preserve">BREAK1 DIST</t>
  </si>
  <si>
    <t xml:space="preserve">BREAK2 DIST</t>
  </si>
  <si>
    <t xml:space="preserve">Reciprical also in Sniffles2</t>
  </si>
  <si>
    <t xml:space="preserve"># Supplementary Table 19</t>
  </si>
  <si>
    <t xml:space="preserve">GIAB benchmark divided by SV length for ONT and HiFi data</t>
  </si>
  <si>
    <t xml:space="preserve">GT 0/1</t>
  </si>
  <si>
    <t xml:space="preserve">GT 1/1</t>
  </si>
  <si>
    <t xml:space="preserve">SVLEN &lt; 2500</t>
  </si>
  <si>
    <t xml:space="preserve">SVLEN 2500-4999</t>
  </si>
  <si>
    <t xml:space="preserve">SVLEN 5000-7499</t>
  </si>
  <si>
    <t xml:space="preserve">SVLEN 7500-9999</t>
  </si>
  <si>
    <t xml:space="preserve">SVLEN 10000-12499</t>
  </si>
  <si>
    <t xml:space="preserve">SVLEN 12500-14999</t>
  </si>
  <si>
    <t xml:space="preserve">NaN</t>
  </si>
  <si>
    <t xml:space="preserve">SVLEN &gt;= 15000</t>
  </si>
  <si>
    <t xml:space="preserve"># Supplementary Table 20</t>
  </si>
  <si>
    <t xml:space="preserve">Software used</t>
  </si>
  <si>
    <t xml:space="preserve">Software Name</t>
  </si>
  <si>
    <t xml:space="preserve">Version</t>
  </si>
  <si>
    <t xml:space="preserve">Github URL</t>
  </si>
  <si>
    <t xml:space="preserve">minimap2</t>
  </si>
  <si>
    <t xml:space="preserve">v2.17-r941</t>
  </si>
  <si>
    <t xml:space="preserve">https://github.com/lh3/minimap2</t>
  </si>
  <si>
    <t xml:space="preserve">samtools</t>
  </si>
  <si>
    <t xml:space="preserve">v1.13</t>
  </si>
  <si>
    <t xml:space="preserve">http://htslib.org/</t>
  </si>
  <si>
    <t xml:space="preserve">mosdepth</t>
  </si>
  <si>
    <t xml:space="preserve">v0.3.2</t>
  </si>
  <si>
    <t xml:space="preserve">https://github.com/brentp/mosdepth</t>
  </si>
  <si>
    <t xml:space="preserve">dipcall</t>
  </si>
  <si>
    <t xml:space="preserve">v0.2</t>
  </si>
  <si>
    <t xml:space="preserve">https://github.com/lh3/dipcall</t>
  </si>
  <si>
    <t xml:space="preserve">Truvari</t>
  </si>
  <si>
    <t xml:space="preserve">v2.1</t>
  </si>
  <si>
    <t xml:space="preserve">https://github.com/ACEnglish/truvari</t>
  </si>
  <si>
    <t xml:space="preserve">v1.4.2</t>
  </si>
  <si>
    <t xml:space="preserve">https://github.com/eldariont/svim</t>
  </si>
  <si>
    <t xml:space="preserve">Sniffles</t>
  </si>
  <si>
    <t xml:space="preserve">v1.12</t>
  </si>
  <si>
    <t xml:space="preserve">https://github.com/fritzsedlazeck/Sniffles</t>
  </si>
  <si>
    <t xml:space="preserve">v1.0.11</t>
  </si>
  <si>
    <t xml:space="preserve">https://github.com/tjiangHIT/cuteSV</t>
  </si>
  <si>
    <t xml:space="preserve">v2.6.2</t>
  </si>
  <si>
    <t xml:space="preserve">https://github.com/PacificBiosciences/pbsv</t>
  </si>
  <si>
    <t xml:space="preserve">SnpSift</t>
  </si>
  <si>
    <t xml:space="preserve">v4.3t</t>
  </si>
  <si>
    <t xml:space="preserve">http://snpeff.sourceforge.net/SnpSift.html</t>
  </si>
  <si>
    <t xml:space="preserve">SURVIVOR</t>
  </si>
  <si>
    <t xml:space="preserve">v1.0.7</t>
  </si>
  <si>
    <t xml:space="preserve">https://github.com/fritzsedlazeck/SURVIVOR</t>
  </si>
  <si>
    <t xml:space="preserve">Biopython</t>
  </si>
  <si>
    <t xml:space="preserve">v1.79</t>
  </si>
  <si>
    <t xml:space="preserve">http://biopython.org</t>
  </si>
  <si>
    <t xml:space="preserve">Saphyr Gen2</t>
  </si>
  <si>
    <t xml:space="preserve">https://bionanogenomics.com/products/saphyr/</t>
  </si>
  <si>
    <t xml:space="preserve">Bionano Solve</t>
  </si>
  <si>
    <t xml:space="preserve">v3.6</t>
  </si>
  <si>
    <t xml:space="preserve">https://bionanogenomics.com/technology/genome-assembly/</t>
  </si>
  <si>
    <t xml:space="preserve">bwa mem</t>
  </si>
  <si>
    <t xml:space="preserve">v0.7.17-r1188</t>
  </si>
  <si>
    <t xml:space="preserve">http://bio-bwa.sourceforge.net/</t>
  </si>
  <si>
    <t xml:space="preserve">v1.6.0</t>
  </si>
  <si>
    <t xml:space="preserve">https://getmanta.com/</t>
  </si>
  <si>
    <t xml:space="preserve">svtyper</t>
  </si>
  <si>
    <t xml:space="preserve">v0.7.1</t>
  </si>
  <si>
    <t xml:space="preserve">https://github.com/hall-lab/svtyper</t>
  </si>
  <si>
    <t xml:space="preserve">BCFtools</t>
  </si>
  <si>
    <t xml:space="preserve">v1.14</t>
  </si>
  <si>
    <t xml:space="preserve">http://samtools.sourceforge.net/mpileup.shtml</t>
  </si>
  <si>
    <t xml:space="preserve">Sniffles (RRID:SCR_017619)</t>
  </si>
  <si>
    <t xml:space="preserve">Minimap2</t>
  </si>
  <si>
    <t xml:space="preserve">Minimap2 (RRID:SCR_018550)</t>
  </si>
  <si>
    <t xml:space="preserve">SAMTOOLS</t>
  </si>
  <si>
    <t xml:space="preserve">SAMTOOLS (RRID:SCR_002105)</t>
  </si>
  <si>
    <t xml:space="preserve">mosdepth (RRID:SCR_018929)</t>
  </si>
  <si>
    <t xml:space="preserve">SnpSift (RRID:SCR_015624)</t>
  </si>
  <si>
    <t xml:space="preserve">tabixpp</t>
  </si>
  <si>
    <t xml:space="preserve">tabixpp (RRID:SCR_024107)</t>
  </si>
  <si>
    <t xml:space="preserve">https://github.com/vcflib/tabixpp</t>
  </si>
  <si>
    <t xml:space="preserve">BEDTools</t>
  </si>
  <si>
    <t xml:space="preserve">BEDTools (RRID:SCR_006646)</t>
  </si>
  <si>
    <t xml:space="preserve">https://github.com/arq5x/bedtools2</t>
  </si>
  <si>
    <t xml:space="preserve">SURVIVOR (RRID:SCR_022995)</t>
  </si>
  <si>
    <t xml:space="preserve">Biopython (RRID:SCR_007173)</t>
  </si>
  <si>
    <t xml:space="preserve">Saphyr</t>
  </si>
  <si>
    <t xml:space="preserve">Saphyr (RRID:SCR_017992)</t>
  </si>
  <si>
    <t xml:space="preserve">BioNano Irys system</t>
  </si>
  <si>
    <t xml:space="preserve">BioNano Irys system (RRID:SCR_016754)</t>
  </si>
  <si>
    <t xml:space="preserve">BWA</t>
  </si>
  <si>
    <t xml:space="preserve">BWA (RRID:SCR_010910)</t>
  </si>
  <si>
    <t xml:space="preserve">SAMtools/BCFtools</t>
  </si>
  <si>
    <t xml:space="preserve">SAMtools/BCFtools (RRID:SCR_005227)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</si>
</sst>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0.00"/>
    <numFmt numFmtId="166" formatCode="#,##0.000"/>
    <numFmt numFmtId="167" formatCode="0.00%"/>
    <numFmt numFmtId="168" formatCode="@"/>
    <numFmt numFmtId="169" formatCode="0.000000"/>
    <numFmt numFmtId="170" formatCode="0.00000"/>
    <numFmt numFmtId="171" formatCode="#,##0.00"/>
    <numFmt numFmtId="172" formatCode="0.0000"/>
    <numFmt numFmtId="173" formatCode="0.000"/>
    <numFmt numFmtId="174" formatCode="[h]:mm:ss"/>
    <numFmt numFmtId="175" formatCode="0%"/>
    <numFmt numFmtId="176" formatCode="#,##0"/>
    <numFmt numFmtId="177" formatCode="0.00E+00"/>
    <numFmt numFmtId="178" formatCode="m/d"/>
    <numFmt numFmtId="179" formatCode="General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Arial"/>
      <family val="0"/>
      <charset val="1"/>
    </font>
    <font>
      <sz val="8"/>
      <color rgb="FF000000"/>
      <name val="Arial"/>
      <family val="2"/>
      <charset val="1"/>
    </font>
    <font>
      <sz val="10"/>
      <color rgb="FF000000"/>
      <name val="Times New Roman"/>
      <family val="0"/>
      <charset val="1"/>
    </font>
    <font>
      <b val="true"/>
      <sz val="24"/>
      <color rgb="FF434343"/>
      <name val="Arial"/>
      <family val="2"/>
    </font>
    <font>
      <b val="true"/>
      <sz val="18"/>
      <color rgb="FF000000"/>
      <name val="Arial"/>
      <family val="2"/>
    </font>
    <font>
      <b val="true"/>
      <sz val="20"/>
      <color rgb="FF000000"/>
      <name val="Arial"/>
      <family val="2"/>
    </font>
    <font>
      <b val="true"/>
      <sz val="24"/>
      <color rgb="FF1A1A1A"/>
      <name val="Arial"/>
      <family val="2"/>
    </font>
    <font>
      <b val="true"/>
      <sz val="10"/>
      <color rgb="FFCC4125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Roboto"/>
      <family val="0"/>
      <charset val="1"/>
    </font>
    <font>
      <b val="true"/>
      <sz val="10"/>
      <color rgb="FF000000"/>
      <name val="Roboto"/>
      <family val="0"/>
      <charset val="1"/>
    </font>
    <font>
      <sz val="9"/>
      <color rgb="FF000000"/>
      <name val="Roboto Mono"/>
      <family val="0"/>
      <charset val="1"/>
    </font>
    <font>
      <sz val="10"/>
      <color rgb="FF000000"/>
      <name val="&quot;Roboto Mono&quot;"/>
      <family val="0"/>
      <charset val="1"/>
    </font>
    <font>
      <b val="true"/>
      <sz val="10"/>
      <color rgb="FF595959"/>
      <name val="Roboto"/>
      <family val="0"/>
      <charset val="1"/>
    </font>
    <font>
      <b val="true"/>
      <sz val="10"/>
      <color rgb="FF7F7F7F"/>
      <name val="Roboto"/>
      <family val="0"/>
      <charset val="1"/>
    </font>
    <font>
      <u val="single"/>
      <sz val="10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3E4E3"/>
      </patternFill>
    </fill>
    <fill>
      <patternFill patternType="solid">
        <fgColor rgb="FFFFFFFF"/>
        <bgColor rgb="FFEFEFEF"/>
      </patternFill>
    </fill>
    <fill>
      <patternFill patternType="solid">
        <fgColor rgb="FFFFF2CC"/>
        <bgColor rgb="FFEFEFEF"/>
      </patternFill>
    </fill>
    <fill>
      <patternFill patternType="solid">
        <fgColor rgb="FFCFE2F3"/>
        <bgColor rgb="FFE3E4E3"/>
      </patternFill>
    </fill>
    <fill>
      <patternFill patternType="solid">
        <fgColor rgb="FFFFE599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E0C2CD"/>
        <bgColor rgb="FFE6B8AF"/>
      </patternFill>
    </fill>
    <fill>
      <patternFill patternType="solid">
        <fgColor rgb="FFF7D1D5"/>
        <bgColor rgb="FFE0C2CD"/>
      </patternFill>
    </fill>
    <fill>
      <patternFill patternType="solid">
        <fgColor rgb="FFFFB66C"/>
        <bgColor rgb="FFE6B8AF"/>
      </patternFill>
    </fill>
    <fill>
      <patternFill patternType="solid">
        <fgColor rgb="FF81D41A"/>
        <bgColor rgb="FF34A853"/>
      </patternFill>
    </fill>
    <fill>
      <patternFill patternType="solid">
        <fgColor rgb="FFFFBF00"/>
        <bgColor rgb="FFFBBC04"/>
      </patternFill>
    </fill>
    <fill>
      <patternFill patternType="solid">
        <fgColor rgb="FFE6B8AF"/>
        <bgColor rgb="FFE0C2CD"/>
      </patternFill>
    </fill>
    <fill>
      <patternFill patternType="solid">
        <fgColor rgb="FFE3E4E3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79" fontId="1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79" fontId="5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9" fillId="6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79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F7F7F"/>
      <rgbColor rgb="FF9999FF"/>
      <rgbColor rgb="FFEA4335"/>
      <rgbColor rgb="FFFFF2CC"/>
      <rgbColor rgb="FFEFEFEF"/>
      <rgbColor rgb="FF660066"/>
      <rgbColor rgb="FFFFB66C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3E4E3"/>
      <rgbColor rgb="FFF7D1D5"/>
      <rgbColor rgb="FF99CCFF"/>
      <rgbColor rgb="FFE6B8AF"/>
      <rgbColor rgb="FFE0C2CD"/>
      <rgbColor rgb="FFFFE599"/>
      <rgbColor rgb="FF4285F4"/>
      <rgbColor rgb="FF33CCCC"/>
      <rgbColor rgb="FF81D41A"/>
      <rgbColor rgb="FFFFBF00"/>
      <rgbColor rgb="FFFBBC04"/>
      <rgbColor rgb="FFFF6D01"/>
      <rgbColor rgb="FF595959"/>
      <rgbColor rgb="FF8B8B8B"/>
      <rgbColor rgb="FF003366"/>
      <rgbColor rgb="FF34A853"/>
      <rgbColor rgb="FF003300"/>
      <rgbColor rgb="FF1A1A1A"/>
      <rgbColor rgb="FFCC4125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400" spc="-1" strike="noStrike">
                <a:solidFill>
                  <a:srgbClr val="434343"/>
                </a:solidFill>
                <a:latin typeface="Arial"/>
                <a:ea typeface="Arial"/>
              </a:defRPr>
            </a:pPr>
            <a:r>
              <a:rPr b="1" sz="2400" spc="-1" strike="noStrike">
                <a:solidFill>
                  <a:srgbClr val="434343"/>
                </a:solidFill>
                <a:latin typeface="Arial"/>
                <a:ea typeface="Arial"/>
              </a:rPr>
              <a:t>INS F1 by SV length (GIAB, ONT 30x)</a:t>
            </a:r>
          </a:p>
        </c:rich>
      </c:tx>
      <c:layout>
        <c:manualLayout>
          <c:xMode val="edge"/>
          <c:yMode val="edge"/>
          <c:x val="0.0257304429783223"/>
          <c:y val="0.0500910746812386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SuppTable06!$A$76</c:f>
              <c:strCache>
                <c:ptCount val="1"/>
                <c:pt idx="0">
                  <c:v>sniffles2</c:v>
                </c:pt>
              </c:strCache>
            </c:strRef>
          </c:tx>
          <c:spPr>
            <a:solidFill>
              <a:srgbClr val="4285f4"/>
            </a:solidFill>
            <a:ln w="3816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SuppTable06!$B$75:$J$75</c:f>
              <c:strCache>
                <c:ptCount val="9"/>
                <c:pt idx="0">
                  <c:v>7500 - 9999</c:v>
                </c:pt>
                <c:pt idx="1">
                  <c:v> &lt; 2500</c:v>
                </c:pt>
                <c:pt idx="2">
                  <c:v>2500 - 4999</c:v>
                </c:pt>
                <c:pt idx="3">
                  <c:v>5000 - 7499</c:v>
                </c:pt>
                <c:pt idx="4">
                  <c:v>10000 - 12499</c:v>
                </c:pt>
                <c:pt idx="5">
                  <c:v/>
                </c:pt>
                <c:pt idx="6">
                  <c:v/>
                </c:pt>
                <c:pt idx="7">
                  <c:v>12500 - 14999</c:v>
                </c:pt>
                <c:pt idx="8">
                  <c:v>&gt; 15000</c:v>
                </c:pt>
              </c:strCache>
            </c:strRef>
          </c:cat>
          <c:val>
            <c:numRef>
              <c:f>SuppTable06!$B$76:$J$76</c:f>
              <c:numCache>
                <c:formatCode>General</c:formatCode>
                <c:ptCount val="9"/>
                <c:pt idx="0">
                  <c:v>0.5625</c:v>
                </c:pt>
                <c:pt idx="1">
                  <c:v>0.93643</c:v>
                </c:pt>
                <c:pt idx="2">
                  <c:v>0.86765</c:v>
                </c:pt>
                <c:pt idx="3">
                  <c:v>0.86957</c:v>
                </c:pt>
                <c:pt idx="4">
                  <c:v>0.625</c:v>
                </c:pt>
                <c:pt idx="7">
                  <c:v>0.4</c:v>
                </c:pt>
                <c:pt idx="8">
                  <c:v>0.15385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SuppTable06!$A$77</c:f>
              <c:strCache>
                <c:ptCount val="1"/>
                <c:pt idx="0">
                  <c:v>sniffles1</c:v>
                </c:pt>
              </c:strCache>
            </c:strRef>
          </c:tx>
          <c:spPr>
            <a:solidFill>
              <a:srgbClr val="ea4335"/>
            </a:solidFill>
            <a:ln w="3816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SuppTable06!$B$75:$J$75</c:f>
              <c:strCache>
                <c:ptCount val="9"/>
                <c:pt idx="0">
                  <c:v>7500 - 9999</c:v>
                </c:pt>
                <c:pt idx="1">
                  <c:v> &lt; 2500</c:v>
                </c:pt>
                <c:pt idx="2">
                  <c:v>2500 - 4999</c:v>
                </c:pt>
                <c:pt idx="3">
                  <c:v>5000 - 7499</c:v>
                </c:pt>
                <c:pt idx="4">
                  <c:v>10000 - 12499</c:v>
                </c:pt>
                <c:pt idx="5">
                  <c:v/>
                </c:pt>
                <c:pt idx="6">
                  <c:v/>
                </c:pt>
                <c:pt idx="7">
                  <c:v>12500 - 14999</c:v>
                </c:pt>
                <c:pt idx="8">
                  <c:v>&gt; 15000</c:v>
                </c:pt>
              </c:strCache>
            </c:strRef>
          </c:cat>
          <c:val>
            <c:numRef>
              <c:f>SuppTable06!$B$77:$J$77</c:f>
              <c:numCache>
                <c:formatCode>General</c:formatCode>
                <c:ptCount val="9"/>
                <c:pt idx="0">
                  <c:v>0.2532</c:v>
                </c:pt>
                <c:pt idx="1">
                  <c:v>0.8654</c:v>
                </c:pt>
                <c:pt idx="2">
                  <c:v>0.6702</c:v>
                </c:pt>
                <c:pt idx="3">
                  <c:v>0.5</c:v>
                </c:pt>
                <c:pt idx="4">
                  <c:v>0.0667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SuppTable06!$A$78</c:f>
              <c:strCache>
                <c:ptCount val="1"/>
                <c:pt idx="0">
                  <c:v>cutesv</c:v>
                </c:pt>
              </c:strCache>
            </c:strRef>
          </c:tx>
          <c:spPr>
            <a:solidFill>
              <a:srgbClr val="fbbc04"/>
            </a:solidFill>
            <a:ln w="3816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SuppTable06!$B$75:$J$75</c:f>
              <c:strCache>
                <c:ptCount val="9"/>
                <c:pt idx="0">
                  <c:v>7500 - 9999</c:v>
                </c:pt>
                <c:pt idx="1">
                  <c:v> &lt; 2500</c:v>
                </c:pt>
                <c:pt idx="2">
                  <c:v>2500 - 4999</c:v>
                </c:pt>
                <c:pt idx="3">
                  <c:v>5000 - 7499</c:v>
                </c:pt>
                <c:pt idx="4">
                  <c:v>10000 - 12499</c:v>
                </c:pt>
                <c:pt idx="5">
                  <c:v/>
                </c:pt>
                <c:pt idx="6">
                  <c:v/>
                </c:pt>
                <c:pt idx="7">
                  <c:v>12500 - 14999</c:v>
                </c:pt>
                <c:pt idx="8">
                  <c:v>&gt; 15000</c:v>
                </c:pt>
              </c:strCache>
            </c:strRef>
          </c:cat>
          <c:val>
            <c:numRef>
              <c:f>SuppTable06!$B$78:$J$78</c:f>
              <c:numCache>
                <c:formatCode>General</c:formatCode>
                <c:ptCount val="9"/>
                <c:pt idx="0">
                  <c:v>0.2989</c:v>
                </c:pt>
                <c:pt idx="1">
                  <c:v>0.8703</c:v>
                </c:pt>
                <c:pt idx="2">
                  <c:v>0.7028</c:v>
                </c:pt>
                <c:pt idx="3">
                  <c:v>0.5512</c:v>
                </c:pt>
                <c:pt idx="4">
                  <c:v>0.125</c:v>
                </c:pt>
                <c:pt idx="7">
                  <c:v>0.1053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SuppTable06!$A$79</c:f>
              <c:strCache>
                <c:ptCount val="1"/>
                <c:pt idx="0">
                  <c:v>svim</c:v>
                </c:pt>
              </c:strCache>
            </c:strRef>
          </c:tx>
          <c:spPr>
            <a:solidFill>
              <a:srgbClr val="34a853"/>
            </a:solidFill>
            <a:ln w="3816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SuppTable06!$B$75:$J$75</c:f>
              <c:strCache>
                <c:ptCount val="9"/>
                <c:pt idx="0">
                  <c:v>7500 - 9999</c:v>
                </c:pt>
                <c:pt idx="1">
                  <c:v> &lt; 2500</c:v>
                </c:pt>
                <c:pt idx="2">
                  <c:v>2500 - 4999</c:v>
                </c:pt>
                <c:pt idx="3">
                  <c:v>5000 - 7499</c:v>
                </c:pt>
                <c:pt idx="4">
                  <c:v>10000 - 12499</c:v>
                </c:pt>
                <c:pt idx="5">
                  <c:v/>
                </c:pt>
                <c:pt idx="6">
                  <c:v/>
                </c:pt>
                <c:pt idx="7">
                  <c:v>12500 - 14999</c:v>
                </c:pt>
                <c:pt idx="8">
                  <c:v>&gt; 15000</c:v>
                </c:pt>
              </c:strCache>
            </c:strRef>
          </c:cat>
          <c:val>
            <c:numRef>
              <c:f>SuppTable06!$B$79:$J$79</c:f>
              <c:numCache>
                <c:formatCode>General</c:formatCode>
                <c:ptCount val="9"/>
                <c:pt idx="0">
                  <c:v>0.25</c:v>
                </c:pt>
                <c:pt idx="1">
                  <c:v>0.8564</c:v>
                </c:pt>
                <c:pt idx="2">
                  <c:v>0.6533</c:v>
                </c:pt>
                <c:pt idx="3">
                  <c:v>0.4863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SuppTable06!$A$80</c:f>
              <c:strCache>
                <c:ptCount val="1"/>
                <c:pt idx="0">
                  <c:v>pbsv</c:v>
                </c:pt>
              </c:strCache>
            </c:strRef>
          </c:tx>
          <c:spPr>
            <a:solidFill>
              <a:srgbClr val="ff6d01"/>
            </a:solidFill>
            <a:ln w="38160">
              <a:solidFill>
                <a:srgbClr val="ff6d0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SuppTable06!$B$75:$J$75</c:f>
              <c:strCache>
                <c:ptCount val="9"/>
                <c:pt idx="0">
                  <c:v>7500 - 9999</c:v>
                </c:pt>
                <c:pt idx="1">
                  <c:v> &lt; 2500</c:v>
                </c:pt>
                <c:pt idx="2">
                  <c:v>2500 - 4999</c:v>
                </c:pt>
                <c:pt idx="3">
                  <c:v>5000 - 7499</c:v>
                </c:pt>
                <c:pt idx="4">
                  <c:v>10000 - 12499</c:v>
                </c:pt>
                <c:pt idx="5">
                  <c:v/>
                </c:pt>
                <c:pt idx="6">
                  <c:v/>
                </c:pt>
                <c:pt idx="7">
                  <c:v>12500 - 14999</c:v>
                </c:pt>
                <c:pt idx="8">
                  <c:v>&gt; 15000</c:v>
                </c:pt>
              </c:strCache>
            </c:strRef>
          </c:cat>
          <c:val>
            <c:numRef>
              <c:f>SuppTable06!$B$80:$J$80</c:f>
              <c:numCache>
                <c:formatCode>General</c:formatCode>
                <c:ptCount val="9"/>
                <c:pt idx="0">
                  <c:v>0.7132</c:v>
                </c:pt>
                <c:pt idx="1">
                  <c:v>0.9113</c:v>
                </c:pt>
                <c:pt idx="2">
                  <c:v>0.874</c:v>
                </c:pt>
                <c:pt idx="3">
                  <c:v>0.8365</c:v>
                </c:pt>
                <c:pt idx="4">
                  <c:v>0.52</c:v>
                </c:pt>
                <c:pt idx="7">
                  <c:v>0.3704</c:v>
                </c:pt>
                <c:pt idx="8">
                  <c:v>0.1818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145941"/>
        <c:axId val="40015309"/>
      </c:lineChart>
      <c:catAx>
        <c:axId val="511459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0015309"/>
        <c:crosses val="autoZero"/>
        <c:auto val="1"/>
        <c:lblAlgn val="ctr"/>
        <c:lblOffset val="100"/>
        <c:noMultiLvlLbl val="0"/>
      </c:catAx>
      <c:valAx>
        <c:axId val="4001530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2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2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F1 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114594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1" sz="24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400" spc="-1" strike="noStrike">
                <a:solidFill>
                  <a:srgbClr val="434343"/>
                </a:solidFill>
                <a:latin typeface="Arial"/>
                <a:ea typeface="Arial"/>
              </a:defRPr>
            </a:pPr>
            <a:r>
              <a:rPr b="1" sz="2400" spc="-1" strike="noStrike">
                <a:solidFill>
                  <a:srgbClr val="434343"/>
                </a:solidFill>
                <a:latin typeface="Arial"/>
                <a:ea typeface="Arial"/>
              </a:rPr>
              <a:t>INS F1 by SV length (GIAB, HiFi 30x)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SuppTable06!$A$84</c:f>
              <c:strCache>
                <c:ptCount val="1"/>
                <c:pt idx="0">
                  <c:v>sniffles2</c:v>
                </c:pt>
              </c:strCache>
            </c:strRef>
          </c:tx>
          <c:spPr>
            <a:solidFill>
              <a:srgbClr val="4285f4"/>
            </a:solidFill>
            <a:ln w="3816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SuppTable06!$B$83:$J$83</c:f>
              <c:strCache>
                <c:ptCount val="9"/>
                <c:pt idx="0">
                  <c:v>7500 - 9999</c:v>
                </c:pt>
                <c:pt idx="1">
                  <c:v> &lt; 2500</c:v>
                </c:pt>
                <c:pt idx="2">
                  <c:v>2500 - 4999</c:v>
                </c:pt>
                <c:pt idx="3">
                  <c:v>5000 - 7499</c:v>
                </c:pt>
                <c:pt idx="4">
                  <c:v>10000 - 12499</c:v>
                </c:pt>
                <c:pt idx="5">
                  <c:v/>
                </c:pt>
                <c:pt idx="6">
                  <c:v/>
                </c:pt>
                <c:pt idx="7">
                  <c:v>12500 - 14999</c:v>
                </c:pt>
                <c:pt idx="8">
                  <c:v/>
                </c:pt>
              </c:strCache>
            </c:strRef>
          </c:cat>
          <c:val>
            <c:numRef>
              <c:f>SuppTable06!$B$84:$J$84</c:f>
              <c:numCache>
                <c:formatCode>General</c:formatCode>
                <c:ptCount val="9"/>
                <c:pt idx="0">
                  <c:v>0</c:v>
                </c:pt>
                <c:pt idx="1">
                  <c:v>0.93405</c:v>
                </c:pt>
                <c:pt idx="2">
                  <c:v>0.87624</c:v>
                </c:pt>
                <c:pt idx="3">
                  <c:v>0.61905</c:v>
                </c:pt>
                <c:pt idx="4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SuppTable06!$A$85</c:f>
              <c:strCache>
                <c:ptCount val="1"/>
                <c:pt idx="0">
                  <c:v>sniffles1</c:v>
                </c:pt>
              </c:strCache>
            </c:strRef>
          </c:tx>
          <c:spPr>
            <a:solidFill>
              <a:srgbClr val="ea4335"/>
            </a:solidFill>
            <a:ln w="3816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SuppTable06!$B$83:$J$83</c:f>
              <c:strCache>
                <c:ptCount val="9"/>
                <c:pt idx="0">
                  <c:v>7500 - 9999</c:v>
                </c:pt>
                <c:pt idx="1">
                  <c:v> &lt; 2500</c:v>
                </c:pt>
                <c:pt idx="2">
                  <c:v>2500 - 4999</c:v>
                </c:pt>
                <c:pt idx="3">
                  <c:v>5000 - 7499</c:v>
                </c:pt>
                <c:pt idx="4">
                  <c:v>10000 - 12499</c:v>
                </c:pt>
                <c:pt idx="5">
                  <c:v/>
                </c:pt>
                <c:pt idx="6">
                  <c:v/>
                </c:pt>
                <c:pt idx="7">
                  <c:v>12500 - 14999</c:v>
                </c:pt>
                <c:pt idx="8">
                  <c:v/>
                </c:pt>
              </c:strCache>
            </c:strRef>
          </c:cat>
          <c:val>
            <c:numRef>
              <c:f>SuppTable06!$B$85:$J$85</c:f>
              <c:numCache>
                <c:formatCode>General</c:formatCode>
                <c:ptCount val="9"/>
                <c:pt idx="0">
                  <c:v>0.0286</c:v>
                </c:pt>
                <c:pt idx="1">
                  <c:v>0.819</c:v>
                </c:pt>
                <c:pt idx="2">
                  <c:v>0.6339</c:v>
                </c:pt>
                <c:pt idx="3">
                  <c:v>0.2883</c:v>
                </c:pt>
                <c:pt idx="4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SuppTable06!$A$86</c:f>
              <c:strCache>
                <c:ptCount val="1"/>
                <c:pt idx="0">
                  <c:v>cutesv</c:v>
                </c:pt>
              </c:strCache>
            </c:strRef>
          </c:tx>
          <c:spPr>
            <a:solidFill>
              <a:srgbClr val="fbbc04"/>
            </a:solidFill>
            <a:ln w="3816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SuppTable06!$B$83:$J$83</c:f>
              <c:strCache>
                <c:ptCount val="9"/>
                <c:pt idx="0">
                  <c:v>7500 - 9999</c:v>
                </c:pt>
                <c:pt idx="1">
                  <c:v> &lt; 2500</c:v>
                </c:pt>
                <c:pt idx="2">
                  <c:v>2500 - 4999</c:v>
                </c:pt>
                <c:pt idx="3">
                  <c:v>5000 - 7499</c:v>
                </c:pt>
                <c:pt idx="4">
                  <c:v>10000 - 12499</c:v>
                </c:pt>
                <c:pt idx="5">
                  <c:v/>
                </c:pt>
                <c:pt idx="6">
                  <c:v/>
                </c:pt>
                <c:pt idx="7">
                  <c:v>12500 - 14999</c:v>
                </c:pt>
                <c:pt idx="8">
                  <c:v/>
                </c:pt>
              </c:strCache>
            </c:strRef>
          </c:cat>
          <c:val>
            <c:numRef>
              <c:f>SuppTable06!$B$86:$J$86</c:f>
              <c:numCache>
                <c:formatCode>General</c:formatCode>
                <c:ptCount val="9"/>
                <c:pt idx="0">
                  <c:v>0.1975</c:v>
                </c:pt>
                <c:pt idx="1">
                  <c:v>0.8762</c:v>
                </c:pt>
                <c:pt idx="2">
                  <c:v>0.6475</c:v>
                </c:pt>
                <c:pt idx="3">
                  <c:v>0.4173</c:v>
                </c:pt>
                <c:pt idx="4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SuppTable06!$A$87</c:f>
              <c:strCache>
                <c:ptCount val="1"/>
                <c:pt idx="0">
                  <c:v>svim</c:v>
                </c:pt>
              </c:strCache>
            </c:strRef>
          </c:tx>
          <c:spPr>
            <a:solidFill>
              <a:srgbClr val="34a853"/>
            </a:solidFill>
            <a:ln w="3816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SuppTable06!$B$83:$J$83</c:f>
              <c:strCache>
                <c:ptCount val="9"/>
                <c:pt idx="0">
                  <c:v>7500 - 9999</c:v>
                </c:pt>
                <c:pt idx="1">
                  <c:v> &lt; 2500</c:v>
                </c:pt>
                <c:pt idx="2">
                  <c:v>2500 - 4999</c:v>
                </c:pt>
                <c:pt idx="3">
                  <c:v>5000 - 7499</c:v>
                </c:pt>
                <c:pt idx="4">
                  <c:v>10000 - 12499</c:v>
                </c:pt>
                <c:pt idx="5">
                  <c:v/>
                </c:pt>
                <c:pt idx="6">
                  <c:v/>
                </c:pt>
                <c:pt idx="7">
                  <c:v>12500 - 14999</c:v>
                </c:pt>
                <c:pt idx="8">
                  <c:v/>
                </c:pt>
              </c:strCache>
            </c:strRef>
          </c:cat>
          <c:val>
            <c:numRef>
              <c:f>SuppTable06!$B$87:$J$87</c:f>
              <c:numCache>
                <c:formatCode>General</c:formatCode>
                <c:ptCount val="9"/>
                <c:pt idx="0">
                  <c:v>0.0833</c:v>
                </c:pt>
                <c:pt idx="1">
                  <c:v>0.8592</c:v>
                </c:pt>
                <c:pt idx="2">
                  <c:v>0.6242</c:v>
                </c:pt>
                <c:pt idx="3">
                  <c:v>0.2973</c:v>
                </c:pt>
                <c:pt idx="4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SuppTable06!$A$88</c:f>
              <c:strCache>
                <c:ptCount val="1"/>
                <c:pt idx="0">
                  <c:v>pbsv</c:v>
                </c:pt>
              </c:strCache>
            </c:strRef>
          </c:tx>
          <c:spPr>
            <a:solidFill>
              <a:srgbClr val="ff6d01"/>
            </a:solidFill>
            <a:ln w="38160">
              <a:solidFill>
                <a:srgbClr val="ff6d0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SuppTable06!$B$83:$J$83</c:f>
              <c:strCache>
                <c:ptCount val="9"/>
                <c:pt idx="0">
                  <c:v>7500 - 9999</c:v>
                </c:pt>
                <c:pt idx="1">
                  <c:v> &lt; 2500</c:v>
                </c:pt>
                <c:pt idx="2">
                  <c:v>2500 - 4999</c:v>
                </c:pt>
                <c:pt idx="3">
                  <c:v>5000 - 7499</c:v>
                </c:pt>
                <c:pt idx="4">
                  <c:v>10000 - 12499</c:v>
                </c:pt>
                <c:pt idx="5">
                  <c:v/>
                </c:pt>
                <c:pt idx="6">
                  <c:v/>
                </c:pt>
                <c:pt idx="7">
                  <c:v>12500 - 14999</c:v>
                </c:pt>
                <c:pt idx="8">
                  <c:v/>
                </c:pt>
              </c:strCache>
            </c:strRef>
          </c:cat>
          <c:val>
            <c:numRef>
              <c:f>SuppTable06!$B$88:$J$88</c:f>
              <c:numCache>
                <c:formatCode>General</c:formatCode>
                <c:ptCount val="9"/>
                <c:pt idx="0">
                  <c:v>0.7023</c:v>
                </c:pt>
                <c:pt idx="1">
                  <c:v>0.9004</c:v>
                </c:pt>
                <c:pt idx="2">
                  <c:v>0.8457</c:v>
                </c:pt>
                <c:pt idx="3">
                  <c:v>0.8214</c:v>
                </c:pt>
                <c:pt idx="4">
                  <c:v>0.383</c:v>
                </c:pt>
                <c:pt idx="7">
                  <c:v>0.1818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366462"/>
        <c:axId val="57913492"/>
      </c:lineChart>
      <c:catAx>
        <c:axId val="453664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7913492"/>
        <c:crosses val="autoZero"/>
        <c:auto val="1"/>
        <c:lblAlgn val="ctr"/>
        <c:lblOffset val="100"/>
        <c:noMultiLvlLbl val="0"/>
      </c:catAx>
      <c:valAx>
        <c:axId val="5791349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2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2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F1 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536646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1" sz="24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73</xdr:row>
      <xdr:rowOff>0</xdr:rowOff>
    </xdr:from>
    <xdr:to>
      <xdr:col>19</xdr:col>
      <xdr:colOff>491400</xdr:colOff>
      <xdr:row>95</xdr:row>
      <xdr:rowOff>41040</xdr:rowOff>
    </xdr:to>
    <xdr:graphicFrame>
      <xdr:nvGraphicFramePr>
        <xdr:cNvPr id="0" name="Chart 1"/>
        <xdr:cNvGraphicFramePr/>
      </xdr:nvGraphicFramePr>
      <xdr:xfrm>
        <a:off x="11498400" y="13833360"/>
        <a:ext cx="7638840" cy="39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93</xdr:row>
      <xdr:rowOff>152280</xdr:rowOff>
    </xdr:from>
    <xdr:to>
      <xdr:col>19</xdr:col>
      <xdr:colOff>491400</xdr:colOff>
      <xdr:row>114</xdr:row>
      <xdr:rowOff>148680</xdr:rowOff>
    </xdr:to>
    <xdr:graphicFrame>
      <xdr:nvGraphicFramePr>
        <xdr:cNvPr id="1" name="Chart 2"/>
        <xdr:cNvGraphicFramePr/>
      </xdr:nvGraphicFramePr>
      <xdr:xfrm>
        <a:off x="11498400" y="17497080"/>
        <a:ext cx="7638840" cy="39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hyperlink" Target="https://github.com/lh3/minimap2" TargetMode="External"/><Relationship Id="rId2" Type="http://schemas.openxmlformats.org/officeDocument/2006/relationships/hyperlink" Target="http://htslib.org/" TargetMode="External"/><Relationship Id="rId3" Type="http://schemas.openxmlformats.org/officeDocument/2006/relationships/hyperlink" Target="https://github.com/brentp/mosdepth" TargetMode="External"/><Relationship Id="rId4" Type="http://schemas.openxmlformats.org/officeDocument/2006/relationships/hyperlink" Target="https://github.com/lh3/dipcall" TargetMode="External"/><Relationship Id="rId5" Type="http://schemas.openxmlformats.org/officeDocument/2006/relationships/hyperlink" Target="https://github.com/ACEnglish/truvari" TargetMode="External"/><Relationship Id="rId6" Type="http://schemas.openxmlformats.org/officeDocument/2006/relationships/hyperlink" Target="https://github.com/eldariont/svim" TargetMode="External"/><Relationship Id="rId7" Type="http://schemas.openxmlformats.org/officeDocument/2006/relationships/hyperlink" Target="https://github.com/fritzsedlazeck/Sniffles" TargetMode="External"/><Relationship Id="rId8" Type="http://schemas.openxmlformats.org/officeDocument/2006/relationships/hyperlink" Target="https://github.com/tjiangHIT/cuteSV" TargetMode="External"/><Relationship Id="rId9" Type="http://schemas.openxmlformats.org/officeDocument/2006/relationships/hyperlink" Target="https://github.com/PacificBiosciences/pbsv" TargetMode="External"/><Relationship Id="rId10" Type="http://schemas.openxmlformats.org/officeDocument/2006/relationships/hyperlink" Target="http://snpeff.sourceforge.net/SnpSift.html" TargetMode="External"/><Relationship Id="rId11" Type="http://schemas.openxmlformats.org/officeDocument/2006/relationships/hyperlink" Target="https://github.com/fritzsedlazeck/SURVIVOR" TargetMode="External"/><Relationship Id="rId12" Type="http://schemas.openxmlformats.org/officeDocument/2006/relationships/hyperlink" Target="http://biopython.org/" TargetMode="External"/><Relationship Id="rId13" Type="http://schemas.openxmlformats.org/officeDocument/2006/relationships/hyperlink" Target="https://bionanogenomics.com/products/saphyr/" TargetMode="External"/><Relationship Id="rId14" Type="http://schemas.openxmlformats.org/officeDocument/2006/relationships/hyperlink" Target="https://bionanogenomics.com/technology/genome-assembly/" TargetMode="External"/><Relationship Id="rId15" Type="http://schemas.openxmlformats.org/officeDocument/2006/relationships/hyperlink" Target="http://bio-bwa.sourceforge.net/" TargetMode="External"/><Relationship Id="rId16" Type="http://schemas.openxmlformats.org/officeDocument/2006/relationships/hyperlink" Target="https://getmanta.com/" TargetMode="External"/><Relationship Id="rId17" Type="http://schemas.openxmlformats.org/officeDocument/2006/relationships/hyperlink" Target="https://github.com/hall-lab/svtyper" TargetMode="External"/><Relationship Id="rId18" Type="http://schemas.openxmlformats.org/officeDocument/2006/relationships/hyperlink" Target="http://samtools.sourceforge.net/mpileup.shtml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3" min="3" style="0" width="5.01"/>
    <col collapsed="false" customWidth="true" hidden="false" outlineLevel="0" max="4" min="4" style="0" width="6.16"/>
  </cols>
  <sheetData>
    <row r="1" customFormat="false" ht="15.75" hidden="false" customHeight="true" outlineLevel="0" collapsed="false">
      <c r="A1" s="1" t="s">
        <v>0</v>
      </c>
      <c r="B1" s="2"/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5.75" hidden="false" customHeight="tru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</row>
    <row r="3" customFormat="false" ht="15.75" hidden="false" customHeight="true" outlineLevel="0" collapsed="false">
      <c r="A3" s="2" t="s">
        <v>26</v>
      </c>
      <c r="B3" s="2" t="s">
        <v>27</v>
      </c>
      <c r="C3" s="2" t="s">
        <v>28</v>
      </c>
      <c r="D3" s="2" t="n">
        <v>5</v>
      </c>
      <c r="E3" s="2" t="s">
        <v>29</v>
      </c>
      <c r="F3" s="2" t="s">
        <v>30</v>
      </c>
      <c r="G3" s="2" t="n">
        <v>0.931021</v>
      </c>
      <c r="H3" s="2" t="n">
        <v>0.740587</v>
      </c>
      <c r="I3" s="2" t="n">
        <v>0.824957</v>
      </c>
      <c r="J3" s="2" t="n">
        <v>0.828139</v>
      </c>
      <c r="K3" s="2" t="n">
        <v>0.717465</v>
      </c>
      <c r="L3" s="2" t="n">
        <v>0.76884</v>
      </c>
      <c r="M3" s="2" t="n">
        <v>7140</v>
      </c>
      <c r="N3" s="2" t="n">
        <v>6351</v>
      </c>
      <c r="O3" s="3" t="n">
        <v>2.19</v>
      </c>
      <c r="P3" s="3" t="n">
        <v>6.26</v>
      </c>
      <c r="Q3" s="2" t="s">
        <v>31</v>
      </c>
      <c r="R3" s="2" t="s">
        <v>32</v>
      </c>
      <c r="S3" s="2" t="n">
        <f aca="false">TRUE()</f>
        <v>1</v>
      </c>
      <c r="T3" s="2" t="n">
        <f aca="false">FALSE()</f>
        <v>0</v>
      </c>
      <c r="U3" s="2" t="s">
        <v>33</v>
      </c>
      <c r="V3" s="2" t="s">
        <v>34</v>
      </c>
      <c r="W3" s="2" t="s">
        <v>35</v>
      </c>
      <c r="X3" s="2" t="s">
        <v>36</v>
      </c>
    </row>
    <row r="4" customFormat="false" ht="15.75" hidden="false" customHeight="true" outlineLevel="0" collapsed="false">
      <c r="A4" s="2" t="s">
        <v>26</v>
      </c>
      <c r="B4" s="2" t="s">
        <v>27</v>
      </c>
      <c r="C4" s="2" t="s">
        <v>28</v>
      </c>
      <c r="D4" s="2" t="n">
        <v>5</v>
      </c>
      <c r="E4" s="2" t="s">
        <v>37</v>
      </c>
      <c r="F4" s="2" t="s">
        <v>30</v>
      </c>
      <c r="G4" s="2" t="n">
        <v>0.808989</v>
      </c>
      <c r="H4" s="2" t="n">
        <v>0.007468</v>
      </c>
      <c r="I4" s="2" t="n">
        <v>0.0148</v>
      </c>
      <c r="J4" s="2" t="n">
        <v>0.775281</v>
      </c>
      <c r="K4" s="2" t="n">
        <v>0.007159</v>
      </c>
      <c r="L4" s="2" t="n">
        <v>0.014187</v>
      </c>
      <c r="M4" s="2" t="n">
        <v>72</v>
      </c>
      <c r="N4" s="2" t="n">
        <v>69</v>
      </c>
      <c r="O4" s="3" t="n">
        <v>24.74</v>
      </c>
      <c r="P4" s="3" t="n">
        <v>99.63</v>
      </c>
      <c r="Q4" s="2" t="s">
        <v>31</v>
      </c>
      <c r="R4" s="2" t="s">
        <v>32</v>
      </c>
      <c r="S4" s="2" t="n">
        <f aca="false">TRUE()</f>
        <v>1</v>
      </c>
      <c r="T4" s="2" t="n">
        <f aca="false">FALSE()</f>
        <v>0</v>
      </c>
      <c r="U4" s="2" t="s">
        <v>33</v>
      </c>
      <c r="V4" s="2" t="s">
        <v>38</v>
      </c>
      <c r="W4" s="2" t="s">
        <v>39</v>
      </c>
      <c r="X4" s="2" t="s">
        <v>40</v>
      </c>
    </row>
    <row r="5" customFormat="false" ht="15.75" hidden="false" customHeight="true" outlineLevel="0" collapsed="false">
      <c r="A5" s="2" t="s">
        <v>26</v>
      </c>
      <c r="B5" s="2" t="s">
        <v>27</v>
      </c>
      <c r="C5" s="2" t="s">
        <v>28</v>
      </c>
      <c r="D5" s="2" t="n">
        <v>5</v>
      </c>
      <c r="E5" s="2" t="s">
        <v>37</v>
      </c>
      <c r="F5" s="2" t="s">
        <v>41</v>
      </c>
      <c r="G5" s="2" t="n">
        <v>0.887834</v>
      </c>
      <c r="H5" s="2" t="n">
        <v>0.630536</v>
      </c>
      <c r="I5" s="2" t="n">
        <v>0.737385</v>
      </c>
      <c r="J5" s="2" t="n">
        <v>0.674602</v>
      </c>
      <c r="K5" s="2" t="n">
        <v>0.564601</v>
      </c>
      <c r="L5" s="2" t="n">
        <v>0.614719</v>
      </c>
      <c r="M5" s="2" t="n">
        <v>6079</v>
      </c>
      <c r="N5" s="2" t="n">
        <v>4619</v>
      </c>
      <c r="O5" s="3" t="n">
        <v>22.65</v>
      </c>
      <c r="P5" s="3" t="n">
        <v>98.55</v>
      </c>
      <c r="Q5" s="2" t="s">
        <v>31</v>
      </c>
      <c r="R5" s="2" t="s">
        <v>32</v>
      </c>
      <c r="S5" s="2" t="n">
        <f aca="false">TRUE()</f>
        <v>1</v>
      </c>
      <c r="T5" s="2" t="n">
        <f aca="false">FALSE()</f>
        <v>0</v>
      </c>
      <c r="U5" s="2" t="s">
        <v>33</v>
      </c>
      <c r="V5" s="2" t="s">
        <v>42</v>
      </c>
      <c r="W5" s="2" t="s">
        <v>39</v>
      </c>
      <c r="X5" s="2" t="s">
        <v>40</v>
      </c>
    </row>
    <row r="6" customFormat="false" ht="15.75" hidden="false" customHeight="true" outlineLevel="0" collapsed="false">
      <c r="A6" s="2" t="s">
        <v>26</v>
      </c>
      <c r="B6" s="2" t="s">
        <v>27</v>
      </c>
      <c r="C6" s="2" t="s">
        <v>28</v>
      </c>
      <c r="D6" s="2" t="n">
        <v>5</v>
      </c>
      <c r="E6" s="2" t="s">
        <v>43</v>
      </c>
      <c r="F6" s="2" t="s">
        <v>30</v>
      </c>
      <c r="G6" s="2" t="n">
        <v>0.817568</v>
      </c>
      <c r="H6" s="2" t="n">
        <v>0.012551</v>
      </c>
      <c r="I6" s="2" t="n">
        <v>0.024722</v>
      </c>
      <c r="J6" s="2" t="n">
        <v>0.790541</v>
      </c>
      <c r="K6" s="2" t="n">
        <v>0.012141</v>
      </c>
      <c r="L6" s="2" t="n">
        <v>0.023914</v>
      </c>
      <c r="M6" s="2" t="n">
        <v>121</v>
      </c>
      <c r="N6" s="2" t="n">
        <v>117</v>
      </c>
      <c r="O6" s="3" t="n">
        <v>4.98</v>
      </c>
      <c r="P6" s="3" t="n">
        <v>8.11</v>
      </c>
      <c r="Q6" s="2" t="s">
        <v>31</v>
      </c>
      <c r="R6" s="2" t="s">
        <v>32</v>
      </c>
      <c r="S6" s="2" t="n">
        <f aca="false">TRUE()</f>
        <v>1</v>
      </c>
      <c r="T6" s="2" t="n">
        <f aca="false">FALSE()</f>
        <v>0</v>
      </c>
      <c r="U6" s="2" t="s">
        <v>33</v>
      </c>
      <c r="V6" s="2" t="s">
        <v>44</v>
      </c>
      <c r="W6" s="2" t="s">
        <v>39</v>
      </c>
      <c r="X6" s="2" t="s">
        <v>45</v>
      </c>
    </row>
    <row r="7" customFormat="false" ht="15.75" hidden="false" customHeight="true" outlineLevel="0" collapsed="false">
      <c r="A7" s="2" t="s">
        <v>26</v>
      </c>
      <c r="B7" s="2" t="s">
        <v>27</v>
      </c>
      <c r="C7" s="2" t="s">
        <v>28</v>
      </c>
      <c r="D7" s="2" t="n">
        <v>5</v>
      </c>
      <c r="E7" s="2" t="s">
        <v>43</v>
      </c>
      <c r="F7" s="2" t="s">
        <v>41</v>
      </c>
      <c r="G7" s="2" t="n">
        <v>0.929758</v>
      </c>
      <c r="H7" s="2" t="n">
        <v>0.737268</v>
      </c>
      <c r="I7" s="2" t="n">
        <v>0.8224</v>
      </c>
      <c r="J7" s="2" t="n">
        <v>0.796991</v>
      </c>
      <c r="K7" s="2" t="n">
        <v>0.706353</v>
      </c>
      <c r="L7" s="2" t="n">
        <v>0.74894</v>
      </c>
      <c r="M7" s="2" t="n">
        <v>7108</v>
      </c>
      <c r="N7" s="2" t="n">
        <v>6093</v>
      </c>
      <c r="O7" s="3" t="n">
        <v>18.09</v>
      </c>
      <c r="P7" s="3" t="n">
        <v>20.69</v>
      </c>
      <c r="Q7" s="2" t="s">
        <v>31</v>
      </c>
      <c r="R7" s="2" t="s">
        <v>32</v>
      </c>
      <c r="S7" s="2" t="n">
        <f aca="false">TRUE()</f>
        <v>1</v>
      </c>
      <c r="T7" s="2" t="n">
        <f aca="false">FALSE()</f>
        <v>0</v>
      </c>
      <c r="U7" s="2" t="s">
        <v>33</v>
      </c>
      <c r="V7" s="2" t="s">
        <v>46</v>
      </c>
      <c r="W7" s="2" t="s">
        <v>39</v>
      </c>
      <c r="X7" s="2" t="s">
        <v>45</v>
      </c>
    </row>
    <row r="8" customFormat="false" ht="15.75" hidden="false" customHeight="true" outlineLevel="0" collapsed="false">
      <c r="A8" s="2" t="s">
        <v>26</v>
      </c>
      <c r="B8" s="2" t="s">
        <v>27</v>
      </c>
      <c r="C8" s="2" t="s">
        <v>28</v>
      </c>
      <c r="D8" s="2" t="n">
        <v>5</v>
      </c>
      <c r="E8" s="2" t="s">
        <v>47</v>
      </c>
      <c r="F8" s="2" t="s">
        <v>30</v>
      </c>
      <c r="G8" s="2" t="n">
        <v>0.824</v>
      </c>
      <c r="H8" s="2" t="n">
        <v>0.010684</v>
      </c>
      <c r="I8" s="2" t="n">
        <v>0.021094</v>
      </c>
      <c r="J8" s="2" t="n">
        <v>0.816</v>
      </c>
      <c r="K8" s="2" t="n">
        <v>0.010581</v>
      </c>
      <c r="L8" s="2" t="n">
        <v>0.020891</v>
      </c>
      <c r="M8" s="2" t="n">
        <v>103</v>
      </c>
      <c r="N8" s="2" t="n">
        <v>102</v>
      </c>
      <c r="O8" s="3" t="n">
        <v>20.59</v>
      </c>
      <c r="P8" s="3" t="n">
        <v>14.95</v>
      </c>
      <c r="Q8" s="2" t="s">
        <v>31</v>
      </c>
      <c r="R8" s="2" t="s">
        <v>32</v>
      </c>
      <c r="S8" s="2" t="n">
        <f aca="false">TRUE()</f>
        <v>1</v>
      </c>
      <c r="T8" s="2" t="n">
        <f aca="false">FALSE()</f>
        <v>0</v>
      </c>
      <c r="U8" s="2" t="s">
        <v>33</v>
      </c>
      <c r="V8" s="2" t="s">
        <v>48</v>
      </c>
      <c r="W8" s="2" t="s">
        <v>39</v>
      </c>
      <c r="X8" s="2" t="s">
        <v>49</v>
      </c>
    </row>
    <row r="9" customFormat="false" ht="15.75" hidden="false" customHeight="true" outlineLevel="0" collapsed="false">
      <c r="A9" s="2" t="s">
        <v>26</v>
      </c>
      <c r="B9" s="2" t="s">
        <v>27</v>
      </c>
      <c r="C9" s="2" t="s">
        <v>28</v>
      </c>
      <c r="D9" s="2" t="n">
        <v>5</v>
      </c>
      <c r="E9" s="2" t="s">
        <v>47</v>
      </c>
      <c r="F9" s="2" t="s">
        <v>41</v>
      </c>
      <c r="G9" s="2" t="n">
        <v>0.897789</v>
      </c>
      <c r="H9" s="2" t="n">
        <v>0.73706</v>
      </c>
      <c r="I9" s="2" t="n">
        <v>0.809524</v>
      </c>
      <c r="J9" s="2" t="n">
        <v>0.529375</v>
      </c>
      <c r="K9" s="2" t="n">
        <v>0.623048</v>
      </c>
      <c r="L9" s="2" t="n">
        <v>0.572404</v>
      </c>
      <c r="M9" s="2" t="n">
        <v>7106</v>
      </c>
      <c r="N9" s="2" t="n">
        <v>4190</v>
      </c>
      <c r="O9" s="3" t="n">
        <v>20.02</v>
      </c>
      <c r="P9" s="3" t="n">
        <v>14.25</v>
      </c>
      <c r="Q9" s="2" t="s">
        <v>31</v>
      </c>
      <c r="R9" s="2" t="s">
        <v>32</v>
      </c>
      <c r="S9" s="2" t="n">
        <f aca="false">TRUE()</f>
        <v>1</v>
      </c>
      <c r="T9" s="2" t="n">
        <f aca="false">FALSE()</f>
        <v>0</v>
      </c>
      <c r="U9" s="2" t="s">
        <v>33</v>
      </c>
      <c r="V9" s="2" t="s">
        <v>50</v>
      </c>
      <c r="W9" s="2" t="s">
        <v>39</v>
      </c>
      <c r="X9" s="2" t="s">
        <v>49</v>
      </c>
    </row>
    <row r="10" customFormat="false" ht="15.75" hidden="false" customHeight="true" outlineLevel="0" collapsed="false">
      <c r="A10" s="2" t="s">
        <v>26</v>
      </c>
      <c r="B10" s="2" t="s">
        <v>27</v>
      </c>
      <c r="C10" s="2" t="s">
        <v>28</v>
      </c>
      <c r="D10" s="2" t="n">
        <v>5</v>
      </c>
      <c r="E10" s="2" t="s">
        <v>51</v>
      </c>
      <c r="F10" s="2" t="s">
        <v>30</v>
      </c>
      <c r="G10" s="2" t="n">
        <v>0.878899</v>
      </c>
      <c r="H10" s="2" t="n">
        <v>0.873976</v>
      </c>
      <c r="I10" s="2" t="n">
        <v>0.87643</v>
      </c>
      <c r="J10" s="2" t="n">
        <v>0.766559</v>
      </c>
      <c r="K10" s="2" t="n">
        <v>0.858127</v>
      </c>
      <c r="L10" s="2" t="n">
        <v>0.809763</v>
      </c>
      <c r="M10" s="2" t="n">
        <v>8426</v>
      </c>
      <c r="N10" s="2" t="n">
        <v>7349</v>
      </c>
      <c r="O10" s="3" t="n">
        <v>134.89</v>
      </c>
      <c r="P10" s="3" t="n">
        <v>341.82</v>
      </c>
      <c r="Q10" s="2" t="s">
        <v>31</v>
      </c>
      <c r="R10" s="2" t="s">
        <v>32</v>
      </c>
      <c r="S10" s="2" t="n">
        <f aca="false">TRUE()</f>
        <v>1</v>
      </c>
      <c r="T10" s="2" t="n">
        <f aca="false">FALSE()</f>
        <v>0</v>
      </c>
      <c r="U10" s="2" t="s">
        <v>33</v>
      </c>
      <c r="V10" s="2" t="s">
        <v>52</v>
      </c>
      <c r="W10" s="2" t="s">
        <v>39</v>
      </c>
      <c r="X10" s="2" t="s">
        <v>53</v>
      </c>
    </row>
    <row r="11" customFormat="false" ht="15.75" hidden="false" customHeight="true" outlineLevel="0" collapsed="false">
      <c r="A11" s="2" t="s">
        <v>26</v>
      </c>
      <c r="B11" s="2" t="s">
        <v>27</v>
      </c>
      <c r="C11" s="2" t="s">
        <v>28</v>
      </c>
      <c r="D11" s="2" t="n">
        <v>5</v>
      </c>
      <c r="E11" s="2" t="s">
        <v>51</v>
      </c>
      <c r="F11" s="2" t="s">
        <v>41</v>
      </c>
      <c r="G11" s="2" t="n">
        <v>0.923947</v>
      </c>
      <c r="H11" s="2" t="n">
        <v>0.728348</v>
      </c>
      <c r="I11" s="2" t="n">
        <v>0.81457</v>
      </c>
      <c r="J11" s="2" t="n">
        <v>0.803816</v>
      </c>
      <c r="K11" s="2" t="n">
        <v>0.699931</v>
      </c>
      <c r="L11" s="2" t="n">
        <v>0.748285</v>
      </c>
      <c r="M11" s="2" t="n">
        <v>7022</v>
      </c>
      <c r="N11" s="2" t="n">
        <v>6109</v>
      </c>
      <c r="O11" s="3" t="n">
        <v>102.1</v>
      </c>
      <c r="P11" s="3" t="n">
        <v>238.6</v>
      </c>
      <c r="Q11" s="2" t="s">
        <v>31</v>
      </c>
      <c r="R11" s="2" t="s">
        <v>32</v>
      </c>
      <c r="S11" s="2" t="n">
        <f aca="false">TRUE()</f>
        <v>1</v>
      </c>
      <c r="T11" s="2" t="n">
        <f aca="false">FALSE()</f>
        <v>0</v>
      </c>
      <c r="U11" s="2" t="s">
        <v>33</v>
      </c>
      <c r="V11" s="2" t="s">
        <v>54</v>
      </c>
      <c r="W11" s="2" t="s">
        <v>39</v>
      </c>
      <c r="X11" s="2" t="s">
        <v>53</v>
      </c>
    </row>
    <row r="12" customFormat="false" ht="15.75" hidden="false" customHeight="true" outlineLevel="0" collapsed="false">
      <c r="A12" s="2" t="s">
        <v>26</v>
      </c>
      <c r="B12" s="2" t="s">
        <v>27</v>
      </c>
      <c r="C12" s="2" t="s">
        <v>28</v>
      </c>
      <c r="D12" s="2" t="n">
        <v>10</v>
      </c>
      <c r="E12" s="2" t="s">
        <v>29</v>
      </c>
      <c r="F12" s="2" t="s">
        <v>30</v>
      </c>
      <c r="G12" s="2" t="n">
        <v>0.923621</v>
      </c>
      <c r="H12" s="2" t="n">
        <v>0.894306</v>
      </c>
      <c r="I12" s="2" t="n">
        <v>0.908727</v>
      </c>
      <c r="J12" s="2" t="n">
        <v>0.869202</v>
      </c>
      <c r="K12" s="2" t="n">
        <v>0.888427</v>
      </c>
      <c r="L12" s="2" t="n">
        <v>0.878709</v>
      </c>
      <c r="M12" s="2" t="n">
        <v>8622</v>
      </c>
      <c r="N12" s="2" t="n">
        <v>8114</v>
      </c>
      <c r="O12" s="3" t="n">
        <v>3.48</v>
      </c>
      <c r="P12" s="3" t="n">
        <v>11.75</v>
      </c>
      <c r="Q12" s="2" t="s">
        <v>31</v>
      </c>
      <c r="R12" s="2" t="s">
        <v>32</v>
      </c>
      <c r="S12" s="2" t="n">
        <f aca="false">TRUE()</f>
        <v>1</v>
      </c>
      <c r="T12" s="2" t="n">
        <f aca="false">FALSE()</f>
        <v>0</v>
      </c>
      <c r="U12" s="2" t="s">
        <v>33</v>
      </c>
      <c r="V12" s="2" t="s">
        <v>55</v>
      </c>
      <c r="W12" s="2" t="s">
        <v>35</v>
      </c>
      <c r="X12" s="2" t="s">
        <v>36</v>
      </c>
    </row>
    <row r="13" customFormat="false" ht="15.75" hidden="false" customHeight="true" outlineLevel="0" collapsed="false">
      <c r="A13" s="2" t="s">
        <v>26</v>
      </c>
      <c r="B13" s="2" t="s">
        <v>27</v>
      </c>
      <c r="C13" s="2" t="s">
        <v>28</v>
      </c>
      <c r="D13" s="2" t="n">
        <v>10</v>
      </c>
      <c r="E13" s="2" t="s">
        <v>37</v>
      </c>
      <c r="F13" s="2" t="s">
        <v>30</v>
      </c>
      <c r="G13" s="2" t="n">
        <v>0.898115</v>
      </c>
      <c r="H13" s="2" t="n">
        <v>0.158179</v>
      </c>
      <c r="I13" s="2" t="n">
        <v>0.268983</v>
      </c>
      <c r="J13" s="2" t="n">
        <v>0.812132</v>
      </c>
      <c r="K13" s="2" t="n">
        <v>0.145234</v>
      </c>
      <c r="L13" s="2" t="n">
        <v>0.246404</v>
      </c>
      <c r="M13" s="2" t="n">
        <v>1525</v>
      </c>
      <c r="N13" s="2" t="n">
        <v>1379</v>
      </c>
      <c r="O13" s="3" t="n">
        <v>45.49</v>
      </c>
      <c r="P13" s="3" t="n">
        <v>198.52</v>
      </c>
      <c r="Q13" s="2" t="s">
        <v>31</v>
      </c>
      <c r="R13" s="2" t="s">
        <v>32</v>
      </c>
      <c r="S13" s="2" t="n">
        <f aca="false">TRUE()</f>
        <v>1</v>
      </c>
      <c r="T13" s="2" t="n">
        <f aca="false">FALSE()</f>
        <v>0</v>
      </c>
      <c r="U13" s="2" t="s">
        <v>33</v>
      </c>
      <c r="V13" s="2" t="s">
        <v>56</v>
      </c>
      <c r="W13" s="2" t="s">
        <v>39</v>
      </c>
      <c r="X13" s="2" t="s">
        <v>40</v>
      </c>
    </row>
    <row r="14" customFormat="false" ht="15.75" hidden="false" customHeight="true" outlineLevel="0" collapsed="false">
      <c r="A14" s="2" t="s">
        <v>26</v>
      </c>
      <c r="B14" s="2" t="s">
        <v>27</v>
      </c>
      <c r="C14" s="2" t="s">
        <v>28</v>
      </c>
      <c r="D14" s="2" t="n">
        <v>10</v>
      </c>
      <c r="E14" s="2" t="s">
        <v>37</v>
      </c>
      <c r="F14" s="2" t="s">
        <v>41</v>
      </c>
      <c r="G14" s="2" t="n">
        <v>0.875393</v>
      </c>
      <c r="H14" s="2" t="n">
        <v>0.779691</v>
      </c>
      <c r="I14" s="2" t="n">
        <v>0.824775</v>
      </c>
      <c r="J14" s="2" t="n">
        <v>0.644928</v>
      </c>
      <c r="K14" s="2" t="n">
        <v>0.722788</v>
      </c>
      <c r="L14" s="2" t="n">
        <v>0.681642</v>
      </c>
      <c r="M14" s="2" t="n">
        <v>7517</v>
      </c>
      <c r="N14" s="2" t="n">
        <v>5538</v>
      </c>
      <c r="O14" s="3" t="n">
        <v>50.73</v>
      </c>
      <c r="P14" s="3" t="n">
        <v>201.67</v>
      </c>
      <c r="Q14" s="2" t="s">
        <v>31</v>
      </c>
      <c r="R14" s="2" t="s">
        <v>32</v>
      </c>
      <c r="S14" s="2" t="n">
        <f aca="false">TRUE()</f>
        <v>1</v>
      </c>
      <c r="T14" s="2" t="n">
        <f aca="false">FALSE()</f>
        <v>0</v>
      </c>
      <c r="U14" s="2" t="s">
        <v>33</v>
      </c>
      <c r="V14" s="2" t="s">
        <v>57</v>
      </c>
      <c r="W14" s="2" t="s">
        <v>39</v>
      </c>
      <c r="X14" s="2" t="s">
        <v>40</v>
      </c>
    </row>
    <row r="15" customFormat="false" ht="15.75" hidden="false" customHeight="true" outlineLevel="0" collapsed="false">
      <c r="A15" s="2" t="s">
        <v>26</v>
      </c>
      <c r="B15" s="2" t="s">
        <v>27</v>
      </c>
      <c r="C15" s="2" t="s">
        <v>28</v>
      </c>
      <c r="D15" s="2" t="n">
        <v>10</v>
      </c>
      <c r="E15" s="2" t="s">
        <v>43</v>
      </c>
      <c r="F15" s="2" t="s">
        <v>30</v>
      </c>
      <c r="G15" s="2" t="n">
        <v>0.927563</v>
      </c>
      <c r="H15" s="2" t="n">
        <v>0.211181</v>
      </c>
      <c r="I15" s="2" t="n">
        <v>0.344035</v>
      </c>
      <c r="J15" s="2" t="n">
        <v>0.883827</v>
      </c>
      <c r="K15" s="2" t="n">
        <v>0.203248</v>
      </c>
      <c r="L15" s="2" t="n">
        <v>0.330494</v>
      </c>
      <c r="M15" s="2" t="n">
        <v>2036</v>
      </c>
      <c r="N15" s="2" t="n">
        <v>1940</v>
      </c>
      <c r="O15" s="3" t="n">
        <v>17.03</v>
      </c>
      <c r="P15" s="3" t="n">
        <v>21.82</v>
      </c>
      <c r="Q15" s="2" t="s">
        <v>31</v>
      </c>
      <c r="R15" s="2" t="s">
        <v>32</v>
      </c>
      <c r="S15" s="2" t="n">
        <f aca="false">TRUE()</f>
        <v>1</v>
      </c>
      <c r="T15" s="2" t="n">
        <f aca="false">FALSE()</f>
        <v>0</v>
      </c>
      <c r="U15" s="2" t="s">
        <v>33</v>
      </c>
      <c r="V15" s="2" t="s">
        <v>58</v>
      </c>
      <c r="W15" s="2" t="s">
        <v>39</v>
      </c>
      <c r="X15" s="2" t="s">
        <v>45</v>
      </c>
    </row>
    <row r="16" customFormat="false" ht="15.75" hidden="false" customHeight="true" outlineLevel="0" collapsed="false">
      <c r="A16" s="2" t="s">
        <v>26</v>
      </c>
      <c r="B16" s="2" t="s">
        <v>27</v>
      </c>
      <c r="C16" s="2" t="s">
        <v>28</v>
      </c>
      <c r="D16" s="2" t="n">
        <v>10</v>
      </c>
      <c r="E16" s="2" t="s">
        <v>43</v>
      </c>
      <c r="F16" s="2" t="s">
        <v>41</v>
      </c>
      <c r="G16" s="2" t="n">
        <v>0.924851</v>
      </c>
      <c r="H16" s="2" t="n">
        <v>0.885904</v>
      </c>
      <c r="I16" s="2" t="n">
        <v>0.904959</v>
      </c>
      <c r="J16" s="2" t="n">
        <v>0.854142</v>
      </c>
      <c r="K16" s="2" t="n">
        <v>0.877615</v>
      </c>
      <c r="L16" s="2" t="n">
        <v>0.865719</v>
      </c>
      <c r="M16" s="2" t="n">
        <v>8541</v>
      </c>
      <c r="N16" s="2" t="n">
        <v>7888</v>
      </c>
      <c r="O16" s="3" t="n">
        <v>44.69</v>
      </c>
      <c r="P16" s="3" t="n">
        <v>43.55</v>
      </c>
      <c r="Q16" s="2" t="s">
        <v>31</v>
      </c>
      <c r="R16" s="2" t="s">
        <v>32</v>
      </c>
      <c r="S16" s="2" t="n">
        <f aca="false">TRUE()</f>
        <v>1</v>
      </c>
      <c r="T16" s="2" t="n">
        <f aca="false">FALSE()</f>
        <v>0</v>
      </c>
      <c r="U16" s="2" t="s">
        <v>33</v>
      </c>
      <c r="V16" s="2" t="s">
        <v>59</v>
      </c>
      <c r="W16" s="2" t="s">
        <v>39</v>
      </c>
      <c r="X16" s="2" t="s">
        <v>45</v>
      </c>
    </row>
    <row r="17" customFormat="false" ht="15.75" hidden="false" customHeight="true" outlineLevel="0" collapsed="false">
      <c r="A17" s="2" t="s">
        <v>26</v>
      </c>
      <c r="B17" s="2" t="s">
        <v>27</v>
      </c>
      <c r="C17" s="2" t="s">
        <v>28</v>
      </c>
      <c r="D17" s="2" t="n">
        <v>10</v>
      </c>
      <c r="E17" s="2" t="s">
        <v>47</v>
      </c>
      <c r="F17" s="2" t="s">
        <v>30</v>
      </c>
      <c r="G17" s="2" t="n">
        <v>0.943888</v>
      </c>
      <c r="H17" s="2" t="n">
        <v>0.195415</v>
      </c>
      <c r="I17" s="2" t="n">
        <v>0.323795</v>
      </c>
      <c r="J17" s="2" t="n">
        <v>0.916333</v>
      </c>
      <c r="K17" s="2" t="n">
        <v>0.190799</v>
      </c>
      <c r="L17" s="2" t="n">
        <v>0.315835</v>
      </c>
      <c r="M17" s="2" t="n">
        <v>1884</v>
      </c>
      <c r="N17" s="2" t="n">
        <v>1829</v>
      </c>
      <c r="O17" s="3" t="n">
        <v>40.47</v>
      </c>
      <c r="P17" s="3" t="n">
        <v>30.13</v>
      </c>
      <c r="Q17" s="2" t="s">
        <v>31</v>
      </c>
      <c r="R17" s="2" t="s">
        <v>32</v>
      </c>
      <c r="S17" s="2" t="n">
        <f aca="false">TRUE()</f>
        <v>1</v>
      </c>
      <c r="T17" s="2" t="n">
        <f aca="false">FALSE()</f>
        <v>0</v>
      </c>
      <c r="U17" s="2" t="s">
        <v>33</v>
      </c>
      <c r="V17" s="2" t="s">
        <v>60</v>
      </c>
      <c r="W17" s="2" t="s">
        <v>39</v>
      </c>
      <c r="X17" s="2" t="s">
        <v>49</v>
      </c>
    </row>
    <row r="18" customFormat="false" ht="15.75" hidden="false" customHeight="true" outlineLevel="0" collapsed="false">
      <c r="A18" s="2" t="s">
        <v>26</v>
      </c>
      <c r="B18" s="2" t="s">
        <v>27</v>
      </c>
      <c r="C18" s="2" t="s">
        <v>28</v>
      </c>
      <c r="D18" s="2" t="n">
        <v>10</v>
      </c>
      <c r="E18" s="2" t="s">
        <v>47</v>
      </c>
      <c r="F18" s="2" t="s">
        <v>41</v>
      </c>
      <c r="G18" s="2" t="n">
        <v>0.872578</v>
      </c>
      <c r="H18" s="2" t="n">
        <v>0.906338</v>
      </c>
      <c r="I18" s="2" t="n">
        <v>0.889138</v>
      </c>
      <c r="J18" s="2" t="n">
        <v>0.760835</v>
      </c>
      <c r="K18" s="2" t="n">
        <v>0.894039</v>
      </c>
      <c r="L18" s="2" t="n">
        <v>0.822076</v>
      </c>
      <c r="M18" s="2" t="n">
        <v>8738</v>
      </c>
      <c r="N18" s="2" t="n">
        <v>7619</v>
      </c>
      <c r="O18" s="3" t="n">
        <v>45.11</v>
      </c>
      <c r="P18" s="3" t="n">
        <v>30.67</v>
      </c>
      <c r="Q18" s="2" t="s">
        <v>31</v>
      </c>
      <c r="R18" s="2" t="s">
        <v>32</v>
      </c>
      <c r="S18" s="2" t="n">
        <f aca="false">TRUE()</f>
        <v>1</v>
      </c>
      <c r="T18" s="2" t="n">
        <f aca="false">FALSE()</f>
        <v>0</v>
      </c>
      <c r="U18" s="2" t="s">
        <v>33</v>
      </c>
      <c r="V18" s="2" t="s">
        <v>61</v>
      </c>
      <c r="W18" s="2" t="s">
        <v>39</v>
      </c>
      <c r="X18" s="2" t="s">
        <v>49</v>
      </c>
    </row>
    <row r="19" customFormat="false" ht="15.75" hidden="false" customHeight="true" outlineLevel="0" collapsed="false">
      <c r="A19" s="2" t="s">
        <v>26</v>
      </c>
      <c r="B19" s="2" t="s">
        <v>27</v>
      </c>
      <c r="C19" s="2" t="s">
        <v>28</v>
      </c>
      <c r="D19" s="2" t="n">
        <v>10</v>
      </c>
      <c r="E19" s="2" t="s">
        <v>51</v>
      </c>
      <c r="F19" s="2" t="s">
        <v>30</v>
      </c>
      <c r="G19" s="2" t="n">
        <v>0.884885</v>
      </c>
      <c r="H19" s="2" t="n">
        <v>0.929675</v>
      </c>
      <c r="I19" s="2" t="n">
        <v>0.906727</v>
      </c>
      <c r="J19" s="2" t="n">
        <v>0.815283</v>
      </c>
      <c r="K19" s="2" t="n">
        <v>0.924127</v>
      </c>
      <c r="L19" s="2" t="n">
        <v>0.8663</v>
      </c>
      <c r="M19" s="2" t="n">
        <v>8963</v>
      </c>
      <c r="N19" s="2" t="n">
        <v>8258</v>
      </c>
      <c r="O19" s="3" t="n">
        <v>154.16</v>
      </c>
      <c r="P19" s="3" t="n">
        <v>389.91</v>
      </c>
      <c r="Q19" s="2" t="s">
        <v>31</v>
      </c>
      <c r="R19" s="2" t="s">
        <v>32</v>
      </c>
      <c r="S19" s="2" t="n">
        <f aca="false">TRUE()</f>
        <v>1</v>
      </c>
      <c r="T19" s="2" t="n">
        <f aca="false">FALSE()</f>
        <v>0</v>
      </c>
      <c r="U19" s="2" t="s">
        <v>33</v>
      </c>
      <c r="V19" s="2" t="s">
        <v>62</v>
      </c>
      <c r="W19" s="2" t="s">
        <v>39</v>
      </c>
      <c r="X19" s="2" t="s">
        <v>53</v>
      </c>
    </row>
    <row r="20" customFormat="false" ht="15.75" hidden="false" customHeight="true" outlineLevel="0" collapsed="false">
      <c r="A20" s="2" t="s">
        <v>26</v>
      </c>
      <c r="B20" s="2" t="s">
        <v>27</v>
      </c>
      <c r="C20" s="2" t="s">
        <v>28</v>
      </c>
      <c r="D20" s="2" t="n">
        <v>10</v>
      </c>
      <c r="E20" s="2" t="s">
        <v>51</v>
      </c>
      <c r="F20" s="2" t="s">
        <v>41</v>
      </c>
      <c r="G20" s="2" t="n">
        <v>0.913016</v>
      </c>
      <c r="H20" s="2" t="n">
        <v>0.899284</v>
      </c>
      <c r="I20" s="2" t="n">
        <v>0.906098</v>
      </c>
      <c r="J20" s="2" t="n">
        <v>0.840775</v>
      </c>
      <c r="K20" s="2" t="n">
        <v>0.891569</v>
      </c>
      <c r="L20" s="2" t="n">
        <v>0.865427</v>
      </c>
      <c r="M20" s="2" t="n">
        <v>8670</v>
      </c>
      <c r="N20" s="2" t="n">
        <v>7984</v>
      </c>
      <c r="O20" s="3" t="n">
        <v>140.19</v>
      </c>
      <c r="P20" s="3" t="n">
        <v>352.37</v>
      </c>
      <c r="Q20" s="2" t="s">
        <v>31</v>
      </c>
      <c r="R20" s="2" t="s">
        <v>32</v>
      </c>
      <c r="S20" s="2" t="n">
        <f aca="false">TRUE()</f>
        <v>1</v>
      </c>
      <c r="T20" s="2" t="n">
        <f aca="false">FALSE()</f>
        <v>0</v>
      </c>
      <c r="U20" s="2" t="s">
        <v>33</v>
      </c>
      <c r="V20" s="2" t="s">
        <v>63</v>
      </c>
      <c r="W20" s="2" t="s">
        <v>39</v>
      </c>
      <c r="X20" s="2" t="s">
        <v>53</v>
      </c>
    </row>
    <row r="21" customFormat="false" ht="15.75" hidden="false" customHeight="true" outlineLevel="0" collapsed="false">
      <c r="A21" s="2" t="s">
        <v>26</v>
      </c>
      <c r="B21" s="2" t="s">
        <v>27</v>
      </c>
      <c r="C21" s="2" t="s">
        <v>28</v>
      </c>
      <c r="D21" s="2" t="n">
        <v>20</v>
      </c>
      <c r="E21" s="2" t="s">
        <v>29</v>
      </c>
      <c r="F21" s="2" t="s">
        <v>30</v>
      </c>
      <c r="G21" s="2" t="n">
        <v>0.922205</v>
      </c>
      <c r="H21" s="2" t="n">
        <v>0.936936</v>
      </c>
      <c r="I21" s="2" t="n">
        <v>0.929512</v>
      </c>
      <c r="J21" s="2" t="n">
        <v>0.891475</v>
      </c>
      <c r="K21" s="2" t="n">
        <v>0.934904</v>
      </c>
      <c r="L21" s="2" t="n">
        <v>0.912673</v>
      </c>
      <c r="M21" s="2" t="n">
        <v>9033</v>
      </c>
      <c r="N21" s="2" t="n">
        <v>8732</v>
      </c>
      <c r="O21" s="3" t="n">
        <v>6.61</v>
      </c>
      <c r="P21" s="3" t="n">
        <v>23.15</v>
      </c>
      <c r="Q21" s="2" t="s">
        <v>31</v>
      </c>
      <c r="R21" s="2" t="s">
        <v>32</v>
      </c>
      <c r="S21" s="2" t="n">
        <f aca="false">TRUE()</f>
        <v>1</v>
      </c>
      <c r="T21" s="2" t="n">
        <f aca="false">FALSE()</f>
        <v>0</v>
      </c>
      <c r="U21" s="2" t="s">
        <v>33</v>
      </c>
      <c r="V21" s="2" t="s">
        <v>64</v>
      </c>
      <c r="W21" s="2" t="s">
        <v>35</v>
      </c>
      <c r="X21" s="2" t="s">
        <v>36</v>
      </c>
    </row>
    <row r="22" customFormat="false" ht="15.75" hidden="false" customHeight="true" outlineLevel="0" collapsed="false">
      <c r="A22" s="2" t="s">
        <v>26</v>
      </c>
      <c r="B22" s="2" t="s">
        <v>27</v>
      </c>
      <c r="C22" s="2" t="s">
        <v>28</v>
      </c>
      <c r="D22" s="2" t="n">
        <v>20</v>
      </c>
      <c r="E22" s="2" t="s">
        <v>37</v>
      </c>
      <c r="F22" s="2" t="s">
        <v>30</v>
      </c>
      <c r="G22" s="2" t="n">
        <v>0.898249</v>
      </c>
      <c r="H22" s="2" t="n">
        <v>0.564049</v>
      </c>
      <c r="I22" s="2" t="n">
        <v>0.69296</v>
      </c>
      <c r="J22" s="2" t="n">
        <v>0.771886</v>
      </c>
      <c r="K22" s="2" t="n">
        <v>0.526476</v>
      </c>
      <c r="L22" s="2" t="n">
        <v>0.625988</v>
      </c>
      <c r="M22" s="2" t="n">
        <v>5438</v>
      </c>
      <c r="N22" s="2" t="n">
        <v>4673</v>
      </c>
      <c r="O22" s="3" t="n">
        <v>102.82</v>
      </c>
      <c r="P22" s="3" t="n">
        <v>390.2</v>
      </c>
      <c r="Q22" s="2" t="s">
        <v>31</v>
      </c>
      <c r="R22" s="2" t="s">
        <v>32</v>
      </c>
      <c r="S22" s="2" t="n">
        <f aca="false">TRUE()</f>
        <v>1</v>
      </c>
      <c r="T22" s="2" t="n">
        <f aca="false">FALSE()</f>
        <v>0</v>
      </c>
      <c r="U22" s="2" t="s">
        <v>33</v>
      </c>
      <c r="V22" s="2" t="s">
        <v>65</v>
      </c>
      <c r="W22" s="2" t="s">
        <v>39</v>
      </c>
      <c r="X22" s="2" t="s">
        <v>40</v>
      </c>
    </row>
    <row r="23" customFormat="false" ht="15.75" hidden="false" customHeight="true" outlineLevel="0" collapsed="false">
      <c r="A23" s="2" t="s">
        <v>26</v>
      </c>
      <c r="B23" s="2" t="s">
        <v>27</v>
      </c>
      <c r="C23" s="2" t="s">
        <v>28</v>
      </c>
      <c r="D23" s="2" t="n">
        <v>20</v>
      </c>
      <c r="E23" s="2" t="s">
        <v>37</v>
      </c>
      <c r="F23" s="2" t="s">
        <v>41</v>
      </c>
      <c r="G23" s="2" t="n">
        <v>0.858065</v>
      </c>
      <c r="H23" s="2" t="n">
        <v>0.84151</v>
      </c>
      <c r="I23" s="2" t="n">
        <v>0.849707</v>
      </c>
      <c r="J23" s="2" t="n">
        <v>0.663987</v>
      </c>
      <c r="K23" s="2" t="n">
        <v>0.804253</v>
      </c>
      <c r="L23" s="2" t="n">
        <v>0.72742</v>
      </c>
      <c r="M23" s="2" t="n">
        <v>8113</v>
      </c>
      <c r="N23" s="2" t="n">
        <v>6278</v>
      </c>
      <c r="O23" s="3" t="n">
        <v>103.84</v>
      </c>
      <c r="P23" s="3" t="n">
        <v>391.34</v>
      </c>
      <c r="Q23" s="2" t="s">
        <v>31</v>
      </c>
      <c r="R23" s="2" t="s">
        <v>32</v>
      </c>
      <c r="S23" s="2" t="n">
        <f aca="false">TRUE()</f>
        <v>1</v>
      </c>
      <c r="T23" s="2" t="n">
        <f aca="false">FALSE()</f>
        <v>0</v>
      </c>
      <c r="U23" s="2" t="s">
        <v>33</v>
      </c>
      <c r="V23" s="2" t="s">
        <v>66</v>
      </c>
      <c r="W23" s="2" t="s">
        <v>39</v>
      </c>
      <c r="X23" s="2" t="s">
        <v>40</v>
      </c>
    </row>
    <row r="24" customFormat="false" ht="15.75" hidden="false" customHeight="true" outlineLevel="0" collapsed="false">
      <c r="A24" s="2" t="s">
        <v>26</v>
      </c>
      <c r="B24" s="2" t="s">
        <v>27</v>
      </c>
      <c r="C24" s="2" t="s">
        <v>28</v>
      </c>
      <c r="D24" s="2" t="n">
        <v>20</v>
      </c>
      <c r="E24" s="2" t="s">
        <v>43</v>
      </c>
      <c r="F24" s="2" t="s">
        <v>30</v>
      </c>
      <c r="G24" s="2" t="n">
        <v>0.92673</v>
      </c>
      <c r="H24" s="2" t="n">
        <v>0.65989</v>
      </c>
      <c r="I24" s="2" t="n">
        <v>0.770871</v>
      </c>
      <c r="J24" s="2" t="n">
        <v>0.891042</v>
      </c>
      <c r="K24" s="2" t="n">
        <v>0.651022</v>
      </c>
      <c r="L24" s="2" t="n">
        <v>0.752352</v>
      </c>
      <c r="M24" s="2" t="n">
        <v>6362</v>
      </c>
      <c r="N24" s="2" t="n">
        <v>6117</v>
      </c>
      <c r="O24" s="3" t="n">
        <v>32.47</v>
      </c>
      <c r="P24" s="3" t="n">
        <v>55.41</v>
      </c>
      <c r="Q24" s="2" t="s">
        <v>31</v>
      </c>
      <c r="R24" s="2" t="s">
        <v>32</v>
      </c>
      <c r="S24" s="2" t="n">
        <f aca="false">TRUE()</f>
        <v>1</v>
      </c>
      <c r="T24" s="2" t="n">
        <f aca="false">FALSE()</f>
        <v>0</v>
      </c>
      <c r="U24" s="2" t="s">
        <v>33</v>
      </c>
      <c r="V24" s="2" t="s">
        <v>67</v>
      </c>
      <c r="W24" s="2" t="s">
        <v>39</v>
      </c>
      <c r="X24" s="2" t="s">
        <v>45</v>
      </c>
    </row>
    <row r="25" customFormat="false" ht="15.75" hidden="false" customHeight="true" outlineLevel="0" collapsed="false">
      <c r="A25" s="2" t="s">
        <v>26</v>
      </c>
      <c r="B25" s="2" t="s">
        <v>27</v>
      </c>
      <c r="C25" s="2" t="s">
        <v>28</v>
      </c>
      <c r="D25" s="2" t="n">
        <v>20</v>
      </c>
      <c r="E25" s="2" t="s">
        <v>43</v>
      </c>
      <c r="F25" s="2" t="s">
        <v>41</v>
      </c>
      <c r="G25" s="2" t="n">
        <v>0.921637</v>
      </c>
      <c r="H25" s="2" t="n">
        <v>0.929572</v>
      </c>
      <c r="I25" s="2" t="n">
        <v>0.925587</v>
      </c>
      <c r="J25" s="2" t="n">
        <v>0.891711</v>
      </c>
      <c r="K25" s="2" t="n">
        <v>0.92738</v>
      </c>
      <c r="L25" s="2" t="n">
        <v>0.909196</v>
      </c>
      <c r="M25" s="2" t="n">
        <v>8962</v>
      </c>
      <c r="N25" s="2" t="n">
        <v>8671</v>
      </c>
      <c r="O25" s="3" t="n">
        <v>64.61</v>
      </c>
      <c r="P25" s="3" t="n">
        <v>83.44</v>
      </c>
      <c r="Q25" s="2" t="s">
        <v>31</v>
      </c>
      <c r="R25" s="2" t="s">
        <v>32</v>
      </c>
      <c r="S25" s="2" t="n">
        <f aca="false">TRUE()</f>
        <v>1</v>
      </c>
      <c r="T25" s="2" t="n">
        <f aca="false">FALSE()</f>
        <v>0</v>
      </c>
      <c r="U25" s="2" t="s">
        <v>33</v>
      </c>
      <c r="V25" s="2" t="s">
        <v>68</v>
      </c>
      <c r="W25" s="2" t="s">
        <v>39</v>
      </c>
      <c r="X25" s="2" t="s">
        <v>45</v>
      </c>
    </row>
    <row r="26" customFormat="false" ht="15.75" hidden="false" customHeight="true" outlineLevel="0" collapsed="false">
      <c r="A26" s="2" t="s">
        <v>26</v>
      </c>
      <c r="B26" s="2" t="s">
        <v>27</v>
      </c>
      <c r="C26" s="2" t="s">
        <v>28</v>
      </c>
      <c r="D26" s="2" t="n">
        <v>20</v>
      </c>
      <c r="E26" s="2" t="s">
        <v>47</v>
      </c>
      <c r="F26" s="2" t="s">
        <v>30</v>
      </c>
      <c r="G26" s="2" t="n">
        <v>0.926384</v>
      </c>
      <c r="H26" s="2" t="n">
        <v>0.636967</v>
      </c>
      <c r="I26" s="2" t="n">
        <v>0.754886</v>
      </c>
      <c r="J26" s="2" t="n">
        <v>0.896817</v>
      </c>
      <c r="K26" s="2" t="n">
        <v>0.629434</v>
      </c>
      <c r="L26" s="2" t="n">
        <v>0.739704</v>
      </c>
      <c r="M26" s="2" t="n">
        <v>6141</v>
      </c>
      <c r="N26" s="2" t="n">
        <v>5945</v>
      </c>
      <c r="O26" s="3" t="n">
        <v>69.38</v>
      </c>
      <c r="P26" s="3" t="n">
        <v>56.17</v>
      </c>
      <c r="Q26" s="2" t="s">
        <v>31</v>
      </c>
      <c r="R26" s="2" t="s">
        <v>32</v>
      </c>
      <c r="S26" s="2" t="n">
        <f aca="false">TRUE()</f>
        <v>1</v>
      </c>
      <c r="T26" s="2" t="n">
        <f aca="false">FALSE()</f>
        <v>0</v>
      </c>
      <c r="U26" s="2" t="s">
        <v>33</v>
      </c>
      <c r="V26" s="2" t="s">
        <v>69</v>
      </c>
      <c r="W26" s="2" t="s">
        <v>39</v>
      </c>
      <c r="X26" s="2" t="s">
        <v>49</v>
      </c>
    </row>
    <row r="27" customFormat="false" ht="15.75" hidden="false" customHeight="true" outlineLevel="0" collapsed="false">
      <c r="A27" s="2" t="s">
        <v>26</v>
      </c>
      <c r="B27" s="2" t="s">
        <v>27</v>
      </c>
      <c r="C27" s="2" t="s">
        <v>28</v>
      </c>
      <c r="D27" s="2" t="n">
        <v>20</v>
      </c>
      <c r="E27" s="2" t="s">
        <v>47</v>
      </c>
      <c r="F27" s="2" t="s">
        <v>41</v>
      </c>
      <c r="G27" s="2" t="n">
        <v>0.854595</v>
      </c>
      <c r="H27" s="2" t="n">
        <v>0.939425</v>
      </c>
      <c r="I27" s="2" t="n">
        <v>0.895005</v>
      </c>
      <c r="J27" s="2" t="n">
        <v>0.814399</v>
      </c>
      <c r="K27" s="2" t="n">
        <v>0.936625</v>
      </c>
      <c r="L27" s="2" t="n">
        <v>0.871246</v>
      </c>
      <c r="M27" s="2" t="n">
        <v>9057</v>
      </c>
      <c r="N27" s="2" t="n">
        <v>8631</v>
      </c>
      <c r="O27" s="3" t="n">
        <v>76.79</v>
      </c>
      <c r="P27" s="3" t="n">
        <v>56.76</v>
      </c>
      <c r="Q27" s="2" t="s">
        <v>31</v>
      </c>
      <c r="R27" s="2" t="s">
        <v>32</v>
      </c>
      <c r="S27" s="2" t="n">
        <f aca="false">TRUE()</f>
        <v>1</v>
      </c>
      <c r="T27" s="2" t="n">
        <f aca="false">FALSE()</f>
        <v>0</v>
      </c>
      <c r="U27" s="2" t="s">
        <v>33</v>
      </c>
      <c r="V27" s="2" t="s">
        <v>70</v>
      </c>
      <c r="W27" s="2" t="s">
        <v>39</v>
      </c>
      <c r="X27" s="2" t="s">
        <v>49</v>
      </c>
    </row>
    <row r="28" customFormat="false" ht="15.75" hidden="false" customHeight="true" outlineLevel="0" collapsed="false">
      <c r="A28" s="2" t="s">
        <v>26</v>
      </c>
      <c r="B28" s="2" t="s">
        <v>27</v>
      </c>
      <c r="C28" s="2" t="s">
        <v>28</v>
      </c>
      <c r="D28" s="2" t="n">
        <v>20</v>
      </c>
      <c r="E28" s="2" t="s">
        <v>51</v>
      </c>
      <c r="F28" s="2" t="s">
        <v>30</v>
      </c>
      <c r="G28" s="2" t="n">
        <v>0.901306</v>
      </c>
      <c r="H28" s="2" t="n">
        <v>0.937766</v>
      </c>
      <c r="I28" s="2" t="n">
        <v>0.919174</v>
      </c>
      <c r="J28" s="2" t="n">
        <v>0.850364</v>
      </c>
      <c r="K28" s="2" t="n">
        <v>0.934283</v>
      </c>
      <c r="L28" s="2" t="n">
        <v>0.89035</v>
      </c>
      <c r="M28" s="2" t="n">
        <v>9041</v>
      </c>
      <c r="N28" s="2" t="n">
        <v>8530</v>
      </c>
      <c r="O28" s="3" t="n">
        <v>180.33</v>
      </c>
      <c r="P28" s="3" t="n">
        <v>446.07</v>
      </c>
      <c r="Q28" s="2" t="s">
        <v>31</v>
      </c>
      <c r="R28" s="2" t="s">
        <v>32</v>
      </c>
      <c r="S28" s="2" t="n">
        <f aca="false">TRUE()</f>
        <v>1</v>
      </c>
      <c r="T28" s="2" t="n">
        <f aca="false">FALSE()</f>
        <v>0</v>
      </c>
      <c r="U28" s="2" t="s">
        <v>33</v>
      </c>
      <c r="V28" s="2" t="s">
        <v>71</v>
      </c>
      <c r="W28" s="2" t="s">
        <v>39</v>
      </c>
      <c r="X28" s="2" t="s">
        <v>53</v>
      </c>
    </row>
    <row r="29" customFormat="false" ht="15.75" hidden="false" customHeight="true" outlineLevel="0" collapsed="false">
      <c r="A29" s="2" t="s">
        <v>26</v>
      </c>
      <c r="B29" s="2" t="s">
        <v>27</v>
      </c>
      <c r="C29" s="2" t="s">
        <v>28</v>
      </c>
      <c r="D29" s="2" t="n">
        <v>20</v>
      </c>
      <c r="E29" s="2" t="s">
        <v>51</v>
      </c>
      <c r="F29" s="2" t="s">
        <v>41</v>
      </c>
      <c r="G29" s="2" t="n">
        <v>0.905344</v>
      </c>
      <c r="H29" s="2" t="n">
        <v>0.936521</v>
      </c>
      <c r="I29" s="2" t="n">
        <v>0.920669</v>
      </c>
      <c r="J29" s="2" t="n">
        <v>0.854106</v>
      </c>
      <c r="K29" s="2" t="n">
        <v>0.932968</v>
      </c>
      <c r="L29" s="2" t="n">
        <v>0.891797</v>
      </c>
      <c r="M29" s="2" t="n">
        <v>9029</v>
      </c>
      <c r="N29" s="2" t="n">
        <v>8518</v>
      </c>
      <c r="O29" s="3" t="n">
        <v>174.94</v>
      </c>
      <c r="P29" s="3" t="n">
        <v>435.99</v>
      </c>
      <c r="Q29" s="2" t="s">
        <v>31</v>
      </c>
      <c r="R29" s="2" t="s">
        <v>32</v>
      </c>
      <c r="S29" s="2" t="n">
        <f aca="false">TRUE()</f>
        <v>1</v>
      </c>
      <c r="T29" s="2" t="n">
        <f aca="false">FALSE()</f>
        <v>0</v>
      </c>
      <c r="U29" s="2" t="s">
        <v>33</v>
      </c>
      <c r="V29" s="2" t="s">
        <v>72</v>
      </c>
      <c r="W29" s="2" t="s">
        <v>39</v>
      </c>
      <c r="X29" s="2" t="s">
        <v>53</v>
      </c>
    </row>
    <row r="30" customFormat="false" ht="15.75" hidden="false" customHeight="true" outlineLevel="0" collapsed="false">
      <c r="A30" s="2" t="s">
        <v>26</v>
      </c>
      <c r="B30" s="2" t="s">
        <v>27</v>
      </c>
      <c r="C30" s="2" t="s">
        <v>28</v>
      </c>
      <c r="D30" s="2" t="n">
        <v>30</v>
      </c>
      <c r="E30" s="2" t="s">
        <v>29</v>
      </c>
      <c r="F30" s="2" t="s">
        <v>30</v>
      </c>
      <c r="G30" s="2" t="n">
        <v>0.9214</v>
      </c>
      <c r="H30" s="2" t="n">
        <v>0.947205</v>
      </c>
      <c r="I30" s="2" t="n">
        <v>0.934124</v>
      </c>
      <c r="J30" s="2" t="n">
        <v>0.895066</v>
      </c>
      <c r="K30" s="2" t="n">
        <v>0.945736</v>
      </c>
      <c r="L30" s="2" t="n">
        <v>0.919703</v>
      </c>
      <c r="M30" s="2" t="n">
        <v>9132</v>
      </c>
      <c r="N30" s="2" t="n">
        <v>8871</v>
      </c>
      <c r="O30" s="3" t="n">
        <v>9.45</v>
      </c>
      <c r="P30" s="3" t="n">
        <v>33.33</v>
      </c>
      <c r="Q30" s="2" t="s">
        <v>31</v>
      </c>
      <c r="R30" s="2" t="s">
        <v>32</v>
      </c>
      <c r="S30" s="2" t="n">
        <f aca="false">TRUE()</f>
        <v>1</v>
      </c>
      <c r="T30" s="2" t="n">
        <f aca="false">FALSE()</f>
        <v>0</v>
      </c>
      <c r="U30" s="2" t="s">
        <v>33</v>
      </c>
      <c r="V30" s="2" t="s">
        <v>73</v>
      </c>
      <c r="W30" s="2" t="s">
        <v>35</v>
      </c>
      <c r="X30" s="2" t="s">
        <v>36</v>
      </c>
    </row>
    <row r="31" customFormat="false" ht="15.75" hidden="false" customHeight="true" outlineLevel="0" collapsed="false">
      <c r="A31" s="2" t="s">
        <v>26</v>
      </c>
      <c r="B31" s="2" t="s">
        <v>27</v>
      </c>
      <c r="C31" s="2" t="s">
        <v>28</v>
      </c>
      <c r="D31" s="2" t="n">
        <v>30</v>
      </c>
      <c r="E31" s="2" t="s">
        <v>37</v>
      </c>
      <c r="F31" s="2" t="s">
        <v>30</v>
      </c>
      <c r="G31" s="2" t="n">
        <v>0.899765</v>
      </c>
      <c r="H31" s="2" t="n">
        <v>0.794212</v>
      </c>
      <c r="I31" s="2" t="n">
        <v>0.8437</v>
      </c>
      <c r="J31" s="2" t="n">
        <v>0.754994</v>
      </c>
      <c r="K31" s="2" t="n">
        <v>0.764062</v>
      </c>
      <c r="L31" s="2" t="n">
        <v>0.759501</v>
      </c>
      <c r="M31" s="2" t="n">
        <v>7657</v>
      </c>
      <c r="N31" s="2" t="n">
        <v>6425</v>
      </c>
      <c r="O31" s="3" t="n">
        <v>156.87</v>
      </c>
      <c r="P31" s="3" t="n">
        <v>575.74</v>
      </c>
      <c r="Q31" s="2" t="s">
        <v>31</v>
      </c>
      <c r="R31" s="2" t="s">
        <v>32</v>
      </c>
      <c r="S31" s="2" t="n">
        <f aca="false">TRUE()</f>
        <v>1</v>
      </c>
      <c r="T31" s="2" t="n">
        <f aca="false">FALSE()</f>
        <v>0</v>
      </c>
      <c r="U31" s="2" t="s">
        <v>33</v>
      </c>
      <c r="V31" s="2" t="s">
        <v>74</v>
      </c>
      <c r="W31" s="2" t="s">
        <v>39</v>
      </c>
      <c r="X31" s="2" t="s">
        <v>40</v>
      </c>
    </row>
    <row r="32" customFormat="false" ht="15.75" hidden="false" customHeight="true" outlineLevel="0" collapsed="false">
      <c r="A32" s="2" t="s">
        <v>26</v>
      </c>
      <c r="B32" s="2" t="s">
        <v>27</v>
      </c>
      <c r="C32" s="2" t="s">
        <v>28</v>
      </c>
      <c r="D32" s="2" t="n">
        <v>30</v>
      </c>
      <c r="E32" s="2" t="s">
        <v>37</v>
      </c>
      <c r="F32" s="2" t="s">
        <v>41</v>
      </c>
      <c r="G32" s="2" t="n">
        <v>0.855934</v>
      </c>
      <c r="H32" s="2" t="n">
        <v>0.881236</v>
      </c>
      <c r="I32" s="2" t="n">
        <v>0.868401</v>
      </c>
      <c r="J32" s="2" t="n">
        <v>0.656357</v>
      </c>
      <c r="K32" s="2" t="n">
        <v>0.850522</v>
      </c>
      <c r="L32" s="2" t="n">
        <v>0.74093</v>
      </c>
      <c r="M32" s="2" t="n">
        <v>8496</v>
      </c>
      <c r="N32" s="2" t="n">
        <v>6515</v>
      </c>
      <c r="O32" s="3" t="n">
        <v>101.46</v>
      </c>
      <c r="P32" s="3" t="n">
        <v>447.19</v>
      </c>
      <c r="Q32" s="2" t="s">
        <v>31</v>
      </c>
      <c r="R32" s="2" t="s">
        <v>32</v>
      </c>
      <c r="S32" s="2" t="n">
        <f aca="false">TRUE()</f>
        <v>1</v>
      </c>
      <c r="T32" s="2" t="n">
        <f aca="false">FALSE()</f>
        <v>0</v>
      </c>
      <c r="U32" s="2" t="s">
        <v>33</v>
      </c>
      <c r="V32" s="2" t="s">
        <v>75</v>
      </c>
      <c r="W32" s="2" t="s">
        <v>39</v>
      </c>
      <c r="X32" s="2" t="s">
        <v>40</v>
      </c>
    </row>
    <row r="33" customFormat="false" ht="15.75" hidden="false" customHeight="true" outlineLevel="0" collapsed="false">
      <c r="A33" s="2" t="s">
        <v>26</v>
      </c>
      <c r="B33" s="2" t="s">
        <v>27</v>
      </c>
      <c r="C33" s="2" t="s">
        <v>28</v>
      </c>
      <c r="D33" s="2" t="n">
        <v>30</v>
      </c>
      <c r="E33" s="2" t="s">
        <v>43</v>
      </c>
      <c r="F33" s="2" t="s">
        <v>30</v>
      </c>
      <c r="G33" s="2" t="n">
        <v>0.925189</v>
      </c>
      <c r="H33" s="2" t="n">
        <v>0.873561</v>
      </c>
      <c r="I33" s="2" t="n">
        <v>0.898634</v>
      </c>
      <c r="J33" s="2" t="n">
        <v>0.906295</v>
      </c>
      <c r="K33" s="2" t="n">
        <v>0.871264</v>
      </c>
      <c r="L33" s="2" t="n">
        <v>0.888434</v>
      </c>
      <c r="M33" s="2" t="n">
        <v>8422</v>
      </c>
      <c r="N33" s="2" t="n">
        <v>8250</v>
      </c>
      <c r="O33" s="3" t="n">
        <v>33.85</v>
      </c>
      <c r="P33" s="3" t="n">
        <v>126.76</v>
      </c>
      <c r="Q33" s="2" t="s">
        <v>31</v>
      </c>
      <c r="R33" s="2" t="s">
        <v>32</v>
      </c>
      <c r="S33" s="2" t="n">
        <f aca="false">TRUE()</f>
        <v>1</v>
      </c>
      <c r="T33" s="2" t="n">
        <f aca="false">FALSE()</f>
        <v>0</v>
      </c>
      <c r="U33" s="2" t="s">
        <v>33</v>
      </c>
      <c r="V33" s="2" t="s">
        <v>76</v>
      </c>
      <c r="W33" s="2" t="s">
        <v>39</v>
      </c>
      <c r="X33" s="2" t="s">
        <v>45</v>
      </c>
    </row>
    <row r="34" customFormat="false" ht="15.75" hidden="false" customHeight="true" outlineLevel="0" collapsed="false">
      <c r="A34" s="2" t="s">
        <v>26</v>
      </c>
      <c r="B34" s="2" t="s">
        <v>27</v>
      </c>
      <c r="C34" s="2" t="s">
        <v>28</v>
      </c>
      <c r="D34" s="2" t="n">
        <v>30</v>
      </c>
      <c r="E34" s="2" t="s">
        <v>43</v>
      </c>
      <c r="F34" s="2" t="s">
        <v>41</v>
      </c>
      <c r="G34" s="2" t="n">
        <v>0.920122</v>
      </c>
      <c r="H34" s="2" t="n">
        <v>0.939114</v>
      </c>
      <c r="I34" s="2" t="n">
        <v>0.929521</v>
      </c>
      <c r="J34" s="2" t="n">
        <v>0.902134</v>
      </c>
      <c r="K34" s="2" t="n">
        <v>0.937975</v>
      </c>
      <c r="L34" s="2" t="n">
        <v>0.919706</v>
      </c>
      <c r="M34" s="2" t="n">
        <v>9054</v>
      </c>
      <c r="N34" s="2" t="n">
        <v>8877</v>
      </c>
      <c r="O34" s="3" t="n">
        <v>80.62</v>
      </c>
      <c r="P34" s="3" t="n">
        <v>124.59</v>
      </c>
      <c r="Q34" s="2" t="s">
        <v>31</v>
      </c>
      <c r="R34" s="2" t="s">
        <v>32</v>
      </c>
      <c r="S34" s="2" t="n">
        <f aca="false">TRUE()</f>
        <v>1</v>
      </c>
      <c r="T34" s="2" t="n">
        <f aca="false">FALSE()</f>
        <v>0</v>
      </c>
      <c r="U34" s="2" t="s">
        <v>33</v>
      </c>
      <c r="V34" s="2" t="s">
        <v>77</v>
      </c>
      <c r="W34" s="2" t="s">
        <v>39</v>
      </c>
      <c r="X34" s="2" t="s">
        <v>45</v>
      </c>
    </row>
    <row r="35" customFormat="false" ht="15.75" hidden="false" customHeight="true" outlineLevel="0" collapsed="false">
      <c r="A35" s="2" t="s">
        <v>26</v>
      </c>
      <c r="B35" s="2" t="s">
        <v>27</v>
      </c>
      <c r="C35" s="2" t="s">
        <v>28</v>
      </c>
      <c r="D35" s="2" t="n">
        <v>30</v>
      </c>
      <c r="E35" s="2" t="s">
        <v>47</v>
      </c>
      <c r="F35" s="2" t="s">
        <v>30</v>
      </c>
      <c r="G35" s="2" t="n">
        <v>0.909111</v>
      </c>
      <c r="H35" s="2" t="n">
        <v>0.853853</v>
      </c>
      <c r="I35" s="2" t="n">
        <v>0.880616</v>
      </c>
      <c r="J35" s="2" t="n">
        <v>0.880729</v>
      </c>
      <c r="K35" s="2" t="n">
        <v>0.849851</v>
      </c>
      <c r="L35" s="2" t="n">
        <v>0.865014</v>
      </c>
      <c r="M35" s="2" t="n">
        <v>8232</v>
      </c>
      <c r="N35" s="2" t="n">
        <v>7975</v>
      </c>
      <c r="O35" s="3" t="n">
        <v>77.73</v>
      </c>
      <c r="P35" s="3" t="n">
        <v>69.53</v>
      </c>
      <c r="Q35" s="2" t="s">
        <v>31</v>
      </c>
      <c r="R35" s="2" t="s">
        <v>32</v>
      </c>
      <c r="S35" s="2" t="n">
        <f aca="false">TRUE()</f>
        <v>1</v>
      </c>
      <c r="T35" s="2" t="n">
        <f aca="false">FALSE()</f>
        <v>0</v>
      </c>
      <c r="U35" s="2" t="s">
        <v>33</v>
      </c>
      <c r="V35" s="2" t="s">
        <v>78</v>
      </c>
      <c r="W35" s="2" t="s">
        <v>39</v>
      </c>
      <c r="X35" s="2" t="s">
        <v>49</v>
      </c>
    </row>
    <row r="36" customFormat="false" ht="15.75" hidden="false" customHeight="true" outlineLevel="0" collapsed="false">
      <c r="A36" s="2" t="s">
        <v>26</v>
      </c>
      <c r="B36" s="2" t="s">
        <v>27</v>
      </c>
      <c r="C36" s="2" t="s">
        <v>28</v>
      </c>
      <c r="D36" s="2" t="n">
        <v>30</v>
      </c>
      <c r="E36" s="2" t="s">
        <v>47</v>
      </c>
      <c r="F36" s="2" t="s">
        <v>41</v>
      </c>
      <c r="G36" s="2" t="n">
        <v>0.853601</v>
      </c>
      <c r="H36" s="2" t="n">
        <v>0.942848</v>
      </c>
      <c r="I36" s="2" t="n">
        <v>0.896008</v>
      </c>
      <c r="J36" s="2" t="n">
        <v>0.818387</v>
      </c>
      <c r="K36" s="2" t="n">
        <v>0.940535</v>
      </c>
      <c r="L36" s="2" t="n">
        <v>0.87522</v>
      </c>
      <c r="M36" s="2" t="n">
        <v>9090</v>
      </c>
      <c r="N36" s="2" t="n">
        <v>8715</v>
      </c>
      <c r="O36" s="3" t="n">
        <v>91</v>
      </c>
      <c r="P36" s="3" t="n">
        <v>67.85</v>
      </c>
      <c r="Q36" s="2" t="s">
        <v>31</v>
      </c>
      <c r="R36" s="2" t="s">
        <v>32</v>
      </c>
      <c r="S36" s="2" t="n">
        <f aca="false">TRUE()</f>
        <v>1</v>
      </c>
      <c r="T36" s="2" t="n">
        <f aca="false">FALSE()</f>
        <v>0</v>
      </c>
      <c r="U36" s="2" t="s">
        <v>33</v>
      </c>
      <c r="V36" s="2" t="s">
        <v>79</v>
      </c>
      <c r="W36" s="2" t="s">
        <v>39</v>
      </c>
      <c r="X36" s="2" t="s">
        <v>49</v>
      </c>
    </row>
    <row r="37" customFormat="false" ht="15.75" hidden="false" customHeight="true" outlineLevel="0" collapsed="false">
      <c r="A37" s="2" t="s">
        <v>26</v>
      </c>
      <c r="B37" s="2" t="s">
        <v>27</v>
      </c>
      <c r="C37" s="2" t="s">
        <v>28</v>
      </c>
      <c r="D37" s="2" t="n">
        <v>30</v>
      </c>
      <c r="E37" s="2" t="s">
        <v>51</v>
      </c>
      <c r="F37" s="2" t="s">
        <v>30</v>
      </c>
      <c r="G37" s="2" t="n">
        <v>0.901505</v>
      </c>
      <c r="H37" s="2" t="n">
        <v>0.937973</v>
      </c>
      <c r="I37" s="2" t="n">
        <v>0.919378</v>
      </c>
      <c r="J37" s="2" t="n">
        <v>0.856445</v>
      </c>
      <c r="K37" s="2" t="n">
        <v>0.934922</v>
      </c>
      <c r="L37" s="2" t="n">
        <v>0.893965</v>
      </c>
      <c r="M37" s="2" t="n">
        <v>9043</v>
      </c>
      <c r="N37" s="2" t="n">
        <v>8591</v>
      </c>
      <c r="O37" s="3" t="n">
        <v>207.91</v>
      </c>
      <c r="P37" s="3" t="n">
        <v>494.92</v>
      </c>
      <c r="Q37" s="2" t="s">
        <v>31</v>
      </c>
      <c r="R37" s="2" t="s">
        <v>32</v>
      </c>
      <c r="S37" s="2" t="n">
        <f aca="false">TRUE()</f>
        <v>1</v>
      </c>
      <c r="T37" s="2" t="n">
        <f aca="false">FALSE()</f>
        <v>0</v>
      </c>
      <c r="U37" s="2" t="s">
        <v>33</v>
      </c>
      <c r="V37" s="2" t="s">
        <v>80</v>
      </c>
      <c r="W37" s="2" t="s">
        <v>39</v>
      </c>
      <c r="X37" s="2" t="s">
        <v>53</v>
      </c>
    </row>
    <row r="38" customFormat="false" ht="15.75" hidden="false" customHeight="true" outlineLevel="0" collapsed="false">
      <c r="A38" s="2" t="s">
        <v>26</v>
      </c>
      <c r="B38" s="2" t="s">
        <v>27</v>
      </c>
      <c r="C38" s="2" t="s">
        <v>28</v>
      </c>
      <c r="D38" s="2" t="n">
        <v>30</v>
      </c>
      <c r="E38" s="2" t="s">
        <v>51</v>
      </c>
      <c r="F38" s="2" t="s">
        <v>41</v>
      </c>
      <c r="G38" s="2" t="n">
        <v>0.902917</v>
      </c>
      <c r="H38" s="2" t="n">
        <v>0.937662</v>
      </c>
      <c r="I38" s="2" t="n">
        <v>0.919961</v>
      </c>
      <c r="J38" s="2" t="n">
        <v>0.857871</v>
      </c>
      <c r="K38" s="2" t="n">
        <v>0.934603</v>
      </c>
      <c r="L38" s="2" t="n">
        <v>0.894594</v>
      </c>
      <c r="M38" s="2" t="n">
        <v>9040</v>
      </c>
      <c r="N38" s="2" t="n">
        <v>8589</v>
      </c>
      <c r="O38" s="3" t="n">
        <v>201.02</v>
      </c>
      <c r="P38" s="3" t="n">
        <v>486.09</v>
      </c>
      <c r="Q38" s="2" t="s">
        <v>31</v>
      </c>
      <c r="R38" s="2" t="s">
        <v>32</v>
      </c>
      <c r="S38" s="2" t="n">
        <f aca="false">TRUE()</f>
        <v>1</v>
      </c>
      <c r="T38" s="2" t="n">
        <f aca="false">FALSE()</f>
        <v>0</v>
      </c>
      <c r="U38" s="2" t="s">
        <v>33</v>
      </c>
      <c r="V38" s="2" t="s">
        <v>81</v>
      </c>
      <c r="W38" s="2" t="s">
        <v>39</v>
      </c>
      <c r="X38" s="2" t="s">
        <v>53</v>
      </c>
    </row>
    <row r="39" customFormat="false" ht="15.75" hidden="false" customHeight="true" outlineLevel="0" collapsed="false">
      <c r="A39" s="2" t="s">
        <v>26</v>
      </c>
      <c r="B39" s="2" t="s">
        <v>82</v>
      </c>
      <c r="C39" s="2" t="s">
        <v>83</v>
      </c>
      <c r="D39" s="2" t="n">
        <v>5</v>
      </c>
      <c r="E39" s="2" t="s">
        <v>29</v>
      </c>
      <c r="F39" s="2" t="s">
        <v>30</v>
      </c>
      <c r="G39" s="2" t="n">
        <v>0.922546</v>
      </c>
      <c r="H39" s="2" t="n">
        <v>0.720257</v>
      </c>
      <c r="I39" s="2" t="n">
        <v>0.808947</v>
      </c>
      <c r="J39" s="2" t="n">
        <v>0.794473</v>
      </c>
      <c r="K39" s="2" t="n">
        <v>0.689178</v>
      </c>
      <c r="L39" s="2" t="n">
        <v>0.738089</v>
      </c>
      <c r="M39" s="2" t="n">
        <v>6944</v>
      </c>
      <c r="N39" s="2" t="n">
        <v>5980</v>
      </c>
      <c r="O39" s="3" t="n">
        <v>3.2</v>
      </c>
      <c r="P39" s="3" t="n">
        <v>11.55</v>
      </c>
      <c r="Q39" s="2" t="s">
        <v>31</v>
      </c>
      <c r="R39" s="2" t="s">
        <v>32</v>
      </c>
      <c r="S39" s="2" t="n">
        <f aca="false">TRUE()</f>
        <v>1</v>
      </c>
      <c r="T39" s="2" t="n">
        <f aca="false">FALSE()</f>
        <v>0</v>
      </c>
      <c r="U39" s="2" t="s">
        <v>33</v>
      </c>
      <c r="V39" s="2" t="s">
        <v>84</v>
      </c>
      <c r="W39" s="2" t="s">
        <v>35</v>
      </c>
      <c r="X39" s="2" t="s">
        <v>36</v>
      </c>
    </row>
    <row r="40" customFormat="false" ht="15.75" hidden="false" customHeight="true" outlineLevel="0" collapsed="false">
      <c r="A40" s="2" t="s">
        <v>26</v>
      </c>
      <c r="B40" s="2" t="s">
        <v>82</v>
      </c>
      <c r="C40" s="2" t="s">
        <v>83</v>
      </c>
      <c r="D40" s="2" t="n">
        <v>5</v>
      </c>
      <c r="E40" s="2" t="s">
        <v>37</v>
      </c>
      <c r="F40" s="2" t="s">
        <v>30</v>
      </c>
      <c r="G40" s="2" t="n">
        <v>0.826667</v>
      </c>
      <c r="H40" s="2" t="n">
        <v>0.006431</v>
      </c>
      <c r="I40" s="2" t="n">
        <v>0.012762</v>
      </c>
      <c r="J40" s="2" t="n">
        <v>0.773333</v>
      </c>
      <c r="K40" s="2" t="n">
        <v>0.006018</v>
      </c>
      <c r="L40" s="2" t="n">
        <v>0.011944</v>
      </c>
      <c r="M40" s="2" t="n">
        <v>62</v>
      </c>
      <c r="N40" s="2" t="n">
        <v>58</v>
      </c>
      <c r="O40" s="3" t="n">
        <v>36.6</v>
      </c>
      <c r="P40" s="3" t="n">
        <v>148.05</v>
      </c>
      <c r="Q40" s="2" t="s">
        <v>31</v>
      </c>
      <c r="R40" s="2" t="s">
        <v>32</v>
      </c>
      <c r="S40" s="2" t="n">
        <f aca="false">TRUE()</f>
        <v>1</v>
      </c>
      <c r="T40" s="2" t="n">
        <f aca="false">FALSE()</f>
        <v>0</v>
      </c>
      <c r="U40" s="2" t="s">
        <v>33</v>
      </c>
      <c r="V40" s="2" t="s">
        <v>85</v>
      </c>
      <c r="W40" s="2" t="s">
        <v>39</v>
      </c>
      <c r="X40" s="2" t="s">
        <v>40</v>
      </c>
    </row>
    <row r="41" customFormat="false" ht="15.75" hidden="false" customHeight="true" outlineLevel="0" collapsed="false">
      <c r="A41" s="2" t="s">
        <v>26</v>
      </c>
      <c r="B41" s="2" t="s">
        <v>82</v>
      </c>
      <c r="C41" s="2" t="s">
        <v>83</v>
      </c>
      <c r="D41" s="2" t="n">
        <v>5</v>
      </c>
      <c r="E41" s="2" t="s">
        <v>37</v>
      </c>
      <c r="F41" s="2" t="s">
        <v>41</v>
      </c>
      <c r="G41" s="2" t="n">
        <v>0.937734</v>
      </c>
      <c r="H41" s="2" t="n">
        <v>0.674826</v>
      </c>
      <c r="I41" s="2" t="n">
        <v>0.784848</v>
      </c>
      <c r="J41" s="2" t="n">
        <v>0.679447</v>
      </c>
      <c r="K41" s="2" t="n">
        <v>0.600586</v>
      </c>
      <c r="L41" s="2" t="n">
        <v>0.637587</v>
      </c>
      <c r="M41" s="2" t="n">
        <v>6506</v>
      </c>
      <c r="N41" s="2" t="n">
        <v>4714</v>
      </c>
      <c r="O41" s="3" t="n">
        <v>28.67</v>
      </c>
      <c r="P41" s="3" t="n">
        <v>123.87</v>
      </c>
      <c r="Q41" s="2" t="s">
        <v>31</v>
      </c>
      <c r="R41" s="2" t="s">
        <v>32</v>
      </c>
      <c r="S41" s="2" t="n">
        <f aca="false">TRUE()</f>
        <v>1</v>
      </c>
      <c r="T41" s="2" t="n">
        <f aca="false">FALSE()</f>
        <v>0</v>
      </c>
      <c r="U41" s="2" t="s">
        <v>33</v>
      </c>
      <c r="V41" s="2" t="s">
        <v>86</v>
      </c>
      <c r="W41" s="2" t="s">
        <v>39</v>
      </c>
      <c r="X41" s="2" t="s">
        <v>40</v>
      </c>
    </row>
    <row r="42" customFormat="false" ht="15.75" hidden="false" customHeight="true" outlineLevel="0" collapsed="false">
      <c r="A42" s="2" t="s">
        <v>26</v>
      </c>
      <c r="B42" s="2" t="s">
        <v>82</v>
      </c>
      <c r="C42" s="2" t="s">
        <v>83</v>
      </c>
      <c r="D42" s="2" t="n">
        <v>5</v>
      </c>
      <c r="E42" s="2" t="s">
        <v>43</v>
      </c>
      <c r="F42" s="2" t="s">
        <v>30</v>
      </c>
      <c r="G42" s="2" t="n">
        <v>0.669291</v>
      </c>
      <c r="H42" s="2" t="n">
        <v>0.008817</v>
      </c>
      <c r="I42" s="2" t="n">
        <v>0.017404</v>
      </c>
      <c r="J42" s="2" t="n">
        <v>0.637795</v>
      </c>
      <c r="K42" s="2" t="n">
        <v>0.008405</v>
      </c>
      <c r="L42" s="2" t="n">
        <v>0.016592</v>
      </c>
      <c r="M42" s="2" t="n">
        <v>85</v>
      </c>
      <c r="N42" s="2" t="n">
        <v>81</v>
      </c>
      <c r="O42" s="3" t="n">
        <v>12.49</v>
      </c>
      <c r="P42" s="3" t="n">
        <v>34.84</v>
      </c>
      <c r="Q42" s="2" t="s">
        <v>31</v>
      </c>
      <c r="R42" s="2" t="s">
        <v>32</v>
      </c>
      <c r="S42" s="2" t="n">
        <f aca="false">TRUE()</f>
        <v>1</v>
      </c>
      <c r="T42" s="2" t="n">
        <f aca="false">FALSE()</f>
        <v>0</v>
      </c>
      <c r="U42" s="2" t="s">
        <v>33</v>
      </c>
      <c r="V42" s="2" t="s">
        <v>87</v>
      </c>
      <c r="W42" s="2" t="s">
        <v>39</v>
      </c>
      <c r="X42" s="2" t="s">
        <v>45</v>
      </c>
    </row>
    <row r="43" customFormat="false" ht="15.75" hidden="false" customHeight="true" outlineLevel="0" collapsed="false">
      <c r="A43" s="2" t="s">
        <v>26</v>
      </c>
      <c r="B43" s="2" t="s">
        <v>82</v>
      </c>
      <c r="C43" s="2" t="s">
        <v>83</v>
      </c>
      <c r="D43" s="2" t="n">
        <v>5</v>
      </c>
      <c r="E43" s="2" t="s">
        <v>43</v>
      </c>
      <c r="F43" s="2" t="s">
        <v>41</v>
      </c>
      <c r="G43" s="2" t="n">
        <v>0.898389</v>
      </c>
      <c r="H43" s="2" t="n">
        <v>0.717146</v>
      </c>
      <c r="I43" s="2" t="n">
        <v>0.797601</v>
      </c>
      <c r="J43" s="2" t="n">
        <v>0.760655</v>
      </c>
      <c r="K43" s="2" t="n">
        <v>0.682205</v>
      </c>
      <c r="L43" s="2" t="n">
        <v>0.719297</v>
      </c>
      <c r="M43" s="2" t="n">
        <v>6914</v>
      </c>
      <c r="N43" s="2" t="n">
        <v>5854</v>
      </c>
      <c r="O43" s="3" t="n">
        <v>34.36</v>
      </c>
      <c r="P43" s="3" t="n">
        <v>216.45</v>
      </c>
      <c r="Q43" s="2" t="s">
        <v>31</v>
      </c>
      <c r="R43" s="2" t="s">
        <v>32</v>
      </c>
      <c r="S43" s="2" t="n">
        <f aca="false">TRUE()</f>
        <v>1</v>
      </c>
      <c r="T43" s="2" t="n">
        <f aca="false">FALSE()</f>
        <v>0</v>
      </c>
      <c r="U43" s="2" t="s">
        <v>33</v>
      </c>
      <c r="V43" s="2" t="s">
        <v>88</v>
      </c>
      <c r="W43" s="2" t="s">
        <v>39</v>
      </c>
      <c r="X43" s="2" t="s">
        <v>45</v>
      </c>
    </row>
    <row r="44" customFormat="false" ht="15.75" hidden="false" customHeight="true" outlineLevel="0" collapsed="false">
      <c r="A44" s="2" t="s">
        <v>26</v>
      </c>
      <c r="B44" s="2" t="s">
        <v>82</v>
      </c>
      <c r="C44" s="2" t="s">
        <v>83</v>
      </c>
      <c r="D44" s="2" t="n">
        <v>5</v>
      </c>
      <c r="E44" s="2" t="s">
        <v>47</v>
      </c>
      <c r="F44" s="2" t="s">
        <v>30</v>
      </c>
      <c r="G44" s="2" t="n">
        <v>0.78</v>
      </c>
      <c r="H44" s="2" t="n">
        <v>0.00809</v>
      </c>
      <c r="I44" s="2" t="n">
        <v>0.016015</v>
      </c>
      <c r="J44" s="2" t="n">
        <v>0.75</v>
      </c>
      <c r="K44" s="2" t="n">
        <v>0.007782</v>
      </c>
      <c r="L44" s="2" t="n">
        <v>0.015404</v>
      </c>
      <c r="M44" s="2" t="n">
        <v>78</v>
      </c>
      <c r="N44" s="2" t="n">
        <v>75</v>
      </c>
      <c r="O44" s="3" t="n">
        <v>28.65</v>
      </c>
      <c r="P44" s="3" t="n">
        <v>21.85</v>
      </c>
      <c r="Q44" s="2" t="s">
        <v>31</v>
      </c>
      <c r="R44" s="2" t="s">
        <v>32</v>
      </c>
      <c r="S44" s="2" t="n">
        <f aca="false">TRUE()</f>
        <v>1</v>
      </c>
      <c r="T44" s="2" t="n">
        <f aca="false">FALSE()</f>
        <v>0</v>
      </c>
      <c r="U44" s="2" t="s">
        <v>33</v>
      </c>
      <c r="V44" s="2" t="s">
        <v>89</v>
      </c>
      <c r="W44" s="2" t="s">
        <v>39</v>
      </c>
      <c r="X44" s="2" t="s">
        <v>49</v>
      </c>
    </row>
    <row r="45" customFormat="false" ht="15.75" hidden="false" customHeight="true" outlineLevel="0" collapsed="false">
      <c r="A45" s="2" t="s">
        <v>26</v>
      </c>
      <c r="B45" s="2" t="s">
        <v>82</v>
      </c>
      <c r="C45" s="2" t="s">
        <v>83</v>
      </c>
      <c r="D45" s="2" t="n">
        <v>5</v>
      </c>
      <c r="E45" s="2" t="s">
        <v>47</v>
      </c>
      <c r="F45" s="2" t="s">
        <v>41</v>
      </c>
      <c r="G45" s="2" t="n">
        <v>0.877295</v>
      </c>
      <c r="H45" s="2" t="n">
        <v>0.718598</v>
      </c>
      <c r="I45" s="2" t="n">
        <v>0.790056</v>
      </c>
      <c r="J45" s="2" t="n">
        <v>0.493479</v>
      </c>
      <c r="K45" s="2" t="n">
        <v>0.589561</v>
      </c>
      <c r="L45" s="2" t="n">
        <v>0.537258</v>
      </c>
      <c r="M45" s="2" t="n">
        <v>6928</v>
      </c>
      <c r="N45" s="2" t="n">
        <v>3897</v>
      </c>
      <c r="O45" s="3" t="n">
        <v>19.61</v>
      </c>
      <c r="P45" s="3" t="n">
        <v>16.06</v>
      </c>
      <c r="Q45" s="2" t="s">
        <v>31</v>
      </c>
      <c r="R45" s="2" t="s">
        <v>32</v>
      </c>
      <c r="S45" s="2" t="n">
        <f aca="false">TRUE()</f>
        <v>1</v>
      </c>
      <c r="T45" s="2" t="n">
        <f aca="false">FALSE()</f>
        <v>0</v>
      </c>
      <c r="U45" s="2" t="s">
        <v>33</v>
      </c>
      <c r="V45" s="2" t="s">
        <v>90</v>
      </c>
      <c r="W45" s="2" t="s">
        <v>39</v>
      </c>
      <c r="X45" s="2" t="s">
        <v>49</v>
      </c>
    </row>
    <row r="46" customFormat="false" ht="15.75" hidden="false" customHeight="true" outlineLevel="0" collapsed="false">
      <c r="A46" s="2" t="s">
        <v>26</v>
      </c>
      <c r="B46" s="2" t="s">
        <v>82</v>
      </c>
      <c r="C46" s="2" t="s">
        <v>83</v>
      </c>
      <c r="D46" s="2" t="n">
        <v>5</v>
      </c>
      <c r="E46" s="2" t="s">
        <v>51</v>
      </c>
      <c r="F46" s="2" t="s">
        <v>30</v>
      </c>
      <c r="G46" s="2" t="n">
        <v>0.908858</v>
      </c>
      <c r="H46" s="2" t="n">
        <v>0.551291</v>
      </c>
      <c r="I46" s="2" t="n">
        <v>0.686293</v>
      </c>
      <c r="J46" s="2" t="n">
        <v>0.777702</v>
      </c>
      <c r="K46" s="2" t="n">
        <v>0.512508</v>
      </c>
      <c r="L46" s="2" t="n">
        <v>0.617851</v>
      </c>
      <c r="M46" s="2" t="n">
        <v>5315</v>
      </c>
      <c r="N46" s="2" t="n">
        <v>4548</v>
      </c>
      <c r="O46" s="3" t="n">
        <v>174.06</v>
      </c>
      <c r="P46" s="3" t="n">
        <v>351.63</v>
      </c>
      <c r="Q46" s="2" t="s">
        <v>31</v>
      </c>
      <c r="R46" s="2" t="s">
        <v>32</v>
      </c>
      <c r="S46" s="2" t="n">
        <f aca="false">TRUE()</f>
        <v>1</v>
      </c>
      <c r="T46" s="2" t="n">
        <f aca="false">FALSE()</f>
        <v>0</v>
      </c>
      <c r="U46" s="2" t="s">
        <v>33</v>
      </c>
      <c r="V46" s="2" t="s">
        <v>91</v>
      </c>
      <c r="W46" s="2" t="s">
        <v>39</v>
      </c>
      <c r="X46" s="2" t="s">
        <v>53</v>
      </c>
    </row>
    <row r="47" customFormat="false" ht="15.75" hidden="false" customHeight="true" outlineLevel="0" collapsed="false">
      <c r="A47" s="2" t="s">
        <v>26</v>
      </c>
      <c r="B47" s="2" t="s">
        <v>82</v>
      </c>
      <c r="C47" s="2" t="s">
        <v>83</v>
      </c>
      <c r="D47" s="2" t="n">
        <v>5</v>
      </c>
      <c r="E47" s="2" t="s">
        <v>51</v>
      </c>
      <c r="F47" s="2" t="s">
        <v>41</v>
      </c>
      <c r="G47" s="2" t="n">
        <v>0.908858</v>
      </c>
      <c r="H47" s="2" t="n">
        <v>0.551291</v>
      </c>
      <c r="I47" s="2" t="n">
        <v>0.686293</v>
      </c>
      <c r="J47" s="2" t="n">
        <v>0.777702</v>
      </c>
      <c r="K47" s="2" t="n">
        <v>0.512508</v>
      </c>
      <c r="L47" s="2" t="n">
        <v>0.617851</v>
      </c>
      <c r="M47" s="2" t="n">
        <v>5315</v>
      </c>
      <c r="N47" s="2" t="n">
        <v>4548</v>
      </c>
      <c r="O47" s="3" t="n">
        <v>176.66</v>
      </c>
      <c r="P47" s="3" t="n">
        <v>354.17</v>
      </c>
      <c r="Q47" s="2" t="s">
        <v>31</v>
      </c>
      <c r="R47" s="2" t="s">
        <v>32</v>
      </c>
      <c r="S47" s="2" t="n">
        <f aca="false">TRUE()</f>
        <v>1</v>
      </c>
      <c r="T47" s="2" t="n">
        <f aca="false">FALSE()</f>
        <v>0</v>
      </c>
      <c r="U47" s="2" t="s">
        <v>33</v>
      </c>
      <c r="V47" s="2" t="s">
        <v>92</v>
      </c>
      <c r="W47" s="2" t="s">
        <v>39</v>
      </c>
      <c r="X47" s="2" t="s">
        <v>53</v>
      </c>
    </row>
    <row r="48" customFormat="false" ht="15.75" hidden="false" customHeight="true" outlineLevel="0" collapsed="false">
      <c r="A48" s="2" t="s">
        <v>26</v>
      </c>
      <c r="B48" s="2" t="s">
        <v>82</v>
      </c>
      <c r="C48" s="2" t="s">
        <v>83</v>
      </c>
      <c r="D48" s="2" t="n">
        <v>10</v>
      </c>
      <c r="E48" s="2" t="s">
        <v>29</v>
      </c>
      <c r="F48" s="2" t="s">
        <v>30</v>
      </c>
      <c r="G48" s="2" t="n">
        <v>0.924457</v>
      </c>
      <c r="H48" s="2" t="n">
        <v>0.887252</v>
      </c>
      <c r="I48" s="2" t="n">
        <v>0.905473</v>
      </c>
      <c r="J48" s="2" t="n">
        <v>0.850643</v>
      </c>
      <c r="K48" s="2" t="n">
        <v>0.878656</v>
      </c>
      <c r="L48" s="2" t="n">
        <v>0.864423</v>
      </c>
      <c r="M48" s="2" t="n">
        <v>8554</v>
      </c>
      <c r="N48" s="2" t="n">
        <v>7871</v>
      </c>
      <c r="O48" s="3" t="n">
        <v>6.89</v>
      </c>
      <c r="P48" s="3" t="n">
        <v>23.31</v>
      </c>
      <c r="Q48" s="2" t="s">
        <v>31</v>
      </c>
      <c r="R48" s="2" t="s">
        <v>32</v>
      </c>
      <c r="S48" s="2" t="n">
        <f aca="false">TRUE()</f>
        <v>1</v>
      </c>
      <c r="T48" s="2" t="n">
        <f aca="false">FALSE()</f>
        <v>0</v>
      </c>
      <c r="U48" s="2" t="s">
        <v>33</v>
      </c>
      <c r="V48" s="2" t="s">
        <v>93</v>
      </c>
      <c r="W48" s="2" t="s">
        <v>35</v>
      </c>
      <c r="X48" s="2" t="s">
        <v>36</v>
      </c>
    </row>
    <row r="49" customFormat="false" ht="15.75" hidden="false" customHeight="true" outlineLevel="0" collapsed="false">
      <c r="A49" s="2" t="s">
        <v>26</v>
      </c>
      <c r="B49" s="2" t="s">
        <v>82</v>
      </c>
      <c r="C49" s="2" t="s">
        <v>83</v>
      </c>
      <c r="D49" s="2" t="n">
        <v>10</v>
      </c>
      <c r="E49" s="2" t="s">
        <v>37</v>
      </c>
      <c r="F49" s="2" t="s">
        <v>30</v>
      </c>
      <c r="G49" s="2" t="n">
        <v>0.960823</v>
      </c>
      <c r="H49" s="2" t="n">
        <v>0.150088</v>
      </c>
      <c r="I49" s="2" t="n">
        <v>0.259621</v>
      </c>
      <c r="J49" s="2" t="n">
        <v>0.848606</v>
      </c>
      <c r="K49" s="2" t="n">
        <v>0.134924</v>
      </c>
      <c r="L49" s="2" t="n">
        <v>0.232829</v>
      </c>
      <c r="M49" s="2" t="n">
        <v>1447</v>
      </c>
      <c r="N49" s="2" t="n">
        <v>1278</v>
      </c>
      <c r="O49" s="3" t="n">
        <v>61.17</v>
      </c>
      <c r="P49" s="3" t="n">
        <v>255.1</v>
      </c>
      <c r="Q49" s="2" t="s">
        <v>31</v>
      </c>
      <c r="R49" s="2" t="s">
        <v>32</v>
      </c>
      <c r="S49" s="2" t="n">
        <f aca="false">TRUE()</f>
        <v>1</v>
      </c>
      <c r="T49" s="2" t="n">
        <f aca="false">FALSE()</f>
        <v>0</v>
      </c>
      <c r="U49" s="2" t="s">
        <v>33</v>
      </c>
      <c r="V49" s="2" t="s">
        <v>94</v>
      </c>
      <c r="W49" s="2" t="s">
        <v>39</v>
      </c>
      <c r="X49" s="2" t="s">
        <v>40</v>
      </c>
    </row>
    <row r="50" customFormat="false" ht="15.75" hidden="false" customHeight="true" outlineLevel="0" collapsed="false">
      <c r="A50" s="2" t="s">
        <v>26</v>
      </c>
      <c r="B50" s="2" t="s">
        <v>82</v>
      </c>
      <c r="C50" s="2" t="s">
        <v>83</v>
      </c>
      <c r="D50" s="2" t="n">
        <v>10</v>
      </c>
      <c r="E50" s="2" t="s">
        <v>37</v>
      </c>
      <c r="F50" s="2" t="s">
        <v>41</v>
      </c>
      <c r="G50" s="2" t="n">
        <v>0.928523</v>
      </c>
      <c r="H50" s="2" t="n">
        <v>0.854268</v>
      </c>
      <c r="I50" s="2" t="n">
        <v>0.889849</v>
      </c>
      <c r="J50" s="2" t="n">
        <v>0.660767</v>
      </c>
      <c r="K50" s="2" t="n">
        <v>0.806634</v>
      </c>
      <c r="L50" s="2" t="n">
        <v>0.72645</v>
      </c>
      <c r="M50" s="2" t="n">
        <v>8236</v>
      </c>
      <c r="N50" s="2" t="n">
        <v>5861</v>
      </c>
      <c r="O50" s="3" t="n">
        <v>83.2</v>
      </c>
      <c r="P50" s="3" t="n">
        <v>237.72</v>
      </c>
      <c r="Q50" s="2" t="s">
        <v>31</v>
      </c>
      <c r="R50" s="2" t="s">
        <v>32</v>
      </c>
      <c r="S50" s="2" t="n">
        <f aca="false">TRUE()</f>
        <v>1</v>
      </c>
      <c r="T50" s="2" t="n">
        <f aca="false">FALSE()</f>
        <v>0</v>
      </c>
      <c r="U50" s="2" t="s">
        <v>33</v>
      </c>
      <c r="V50" s="2" t="s">
        <v>95</v>
      </c>
      <c r="W50" s="2" t="s">
        <v>39</v>
      </c>
      <c r="X50" s="2" t="s">
        <v>40</v>
      </c>
    </row>
    <row r="51" customFormat="false" ht="13" hidden="false" customHeight="false" outlineLevel="0" collapsed="false">
      <c r="A51" s="2" t="s">
        <v>26</v>
      </c>
      <c r="B51" s="2" t="s">
        <v>82</v>
      </c>
      <c r="C51" s="2" t="s">
        <v>83</v>
      </c>
      <c r="D51" s="2" t="n">
        <v>10</v>
      </c>
      <c r="E51" s="2" t="s">
        <v>43</v>
      </c>
      <c r="F51" s="2" t="s">
        <v>30</v>
      </c>
      <c r="G51" s="2" t="n">
        <v>0.911988</v>
      </c>
      <c r="H51" s="2" t="n">
        <v>0.187014</v>
      </c>
      <c r="I51" s="2" t="n">
        <v>0.31038</v>
      </c>
      <c r="J51" s="2" t="n">
        <v>0.870005</v>
      </c>
      <c r="K51" s="2" t="n">
        <v>0.179954</v>
      </c>
      <c r="L51" s="2" t="n">
        <v>0.298223</v>
      </c>
      <c r="M51" s="2" t="n">
        <v>1803</v>
      </c>
      <c r="N51" s="2" t="n">
        <v>1720</v>
      </c>
      <c r="O51" s="3" t="n">
        <v>24.1</v>
      </c>
      <c r="P51" s="3" t="n">
        <v>81.61</v>
      </c>
      <c r="Q51" s="2" t="s">
        <v>31</v>
      </c>
      <c r="R51" s="2" t="s">
        <v>32</v>
      </c>
      <c r="S51" s="2" t="n">
        <f aca="false">TRUE()</f>
        <v>1</v>
      </c>
      <c r="T51" s="2" t="n">
        <f aca="false">FALSE()</f>
        <v>0</v>
      </c>
      <c r="U51" s="2" t="s">
        <v>33</v>
      </c>
      <c r="V51" s="2" t="s">
        <v>96</v>
      </c>
      <c r="W51" s="2" t="s">
        <v>39</v>
      </c>
      <c r="X51" s="2" t="s">
        <v>45</v>
      </c>
    </row>
    <row r="52" customFormat="false" ht="13" hidden="false" customHeight="false" outlineLevel="0" collapsed="false">
      <c r="A52" s="2" t="s">
        <v>26</v>
      </c>
      <c r="B52" s="2" t="s">
        <v>82</v>
      </c>
      <c r="C52" s="2" t="s">
        <v>83</v>
      </c>
      <c r="D52" s="2" t="n">
        <v>10</v>
      </c>
      <c r="E52" s="2" t="s">
        <v>43</v>
      </c>
      <c r="F52" s="2" t="s">
        <v>41</v>
      </c>
      <c r="G52" s="2" t="n">
        <v>0.893997</v>
      </c>
      <c r="H52" s="2" t="n">
        <v>0.877399</v>
      </c>
      <c r="I52" s="2" t="n">
        <v>0.88562</v>
      </c>
      <c r="J52" s="2" t="n">
        <v>0.813887</v>
      </c>
      <c r="K52" s="2" t="n">
        <v>0.866937</v>
      </c>
      <c r="L52" s="2" t="n">
        <v>0.839575</v>
      </c>
      <c r="M52" s="2" t="n">
        <v>8459</v>
      </c>
      <c r="N52" s="2" t="n">
        <v>7701</v>
      </c>
      <c r="O52" s="3" t="n">
        <v>56.68</v>
      </c>
      <c r="P52" s="3" t="n">
        <v>362.61</v>
      </c>
      <c r="Q52" s="2" t="s">
        <v>31</v>
      </c>
      <c r="R52" s="2" t="s">
        <v>32</v>
      </c>
      <c r="S52" s="2" t="n">
        <f aca="false">TRUE()</f>
        <v>1</v>
      </c>
      <c r="T52" s="2" t="n">
        <f aca="false">FALSE()</f>
        <v>0</v>
      </c>
      <c r="U52" s="2" t="s">
        <v>33</v>
      </c>
      <c r="V52" s="2" t="s">
        <v>97</v>
      </c>
      <c r="W52" s="2" t="s">
        <v>39</v>
      </c>
      <c r="X52" s="2" t="s">
        <v>45</v>
      </c>
    </row>
    <row r="53" customFormat="false" ht="13" hidden="false" customHeight="false" outlineLevel="0" collapsed="false">
      <c r="A53" s="2" t="s">
        <v>26</v>
      </c>
      <c r="B53" s="2" t="s">
        <v>82</v>
      </c>
      <c r="C53" s="2" t="s">
        <v>83</v>
      </c>
      <c r="D53" s="2" t="n">
        <v>10</v>
      </c>
      <c r="E53" s="2" t="s">
        <v>47</v>
      </c>
      <c r="F53" s="2" t="s">
        <v>30</v>
      </c>
      <c r="G53" s="2" t="n">
        <v>0.948216</v>
      </c>
      <c r="H53" s="2" t="n">
        <v>0.170937</v>
      </c>
      <c r="I53" s="2" t="n">
        <v>0.289656</v>
      </c>
      <c r="J53" s="2" t="n">
        <v>0.912543</v>
      </c>
      <c r="K53" s="2" t="n">
        <v>0.165571</v>
      </c>
      <c r="L53" s="2" t="n">
        <v>0.280286</v>
      </c>
      <c r="M53" s="2" t="n">
        <v>1648</v>
      </c>
      <c r="N53" s="2" t="n">
        <v>1586</v>
      </c>
      <c r="O53" s="3" t="n">
        <v>54.36</v>
      </c>
      <c r="P53" s="3" t="n">
        <v>45.11</v>
      </c>
      <c r="Q53" s="2" t="s">
        <v>31</v>
      </c>
      <c r="R53" s="2" t="s">
        <v>32</v>
      </c>
      <c r="S53" s="2" t="n">
        <f aca="false">TRUE()</f>
        <v>1</v>
      </c>
      <c r="T53" s="2" t="n">
        <f aca="false">FALSE()</f>
        <v>0</v>
      </c>
      <c r="U53" s="2" t="s">
        <v>33</v>
      </c>
      <c r="V53" s="2" t="s">
        <v>98</v>
      </c>
      <c r="W53" s="2" t="s">
        <v>39</v>
      </c>
      <c r="X53" s="2" t="s">
        <v>49</v>
      </c>
    </row>
    <row r="54" customFormat="false" ht="13" hidden="false" customHeight="false" outlineLevel="0" collapsed="false">
      <c r="A54" s="2" t="s">
        <v>26</v>
      </c>
      <c r="B54" s="2" t="s">
        <v>82</v>
      </c>
      <c r="C54" s="2" t="s">
        <v>83</v>
      </c>
      <c r="D54" s="2" t="n">
        <v>10</v>
      </c>
      <c r="E54" s="2" t="s">
        <v>47</v>
      </c>
      <c r="F54" s="2" t="s">
        <v>41</v>
      </c>
      <c r="G54" s="2" t="n">
        <v>0.827508</v>
      </c>
      <c r="H54" s="2" t="n">
        <v>0.90613</v>
      </c>
      <c r="I54" s="2" t="n">
        <v>0.865036</v>
      </c>
      <c r="J54" s="2" t="n">
        <v>0.695747</v>
      </c>
      <c r="K54" s="2" t="n">
        <v>0.890303</v>
      </c>
      <c r="L54" s="2" t="n">
        <v>0.781092</v>
      </c>
      <c r="M54" s="2" t="n">
        <v>8736</v>
      </c>
      <c r="N54" s="2" t="n">
        <v>7345</v>
      </c>
      <c r="O54" s="3" t="n">
        <v>43.9</v>
      </c>
      <c r="P54" s="3" t="n">
        <v>37.87</v>
      </c>
      <c r="Q54" s="2" t="s">
        <v>31</v>
      </c>
      <c r="R54" s="2" t="s">
        <v>32</v>
      </c>
      <c r="S54" s="2" t="n">
        <f aca="false">TRUE()</f>
        <v>1</v>
      </c>
      <c r="T54" s="2" t="n">
        <f aca="false">FALSE()</f>
        <v>0</v>
      </c>
      <c r="U54" s="2" t="s">
        <v>33</v>
      </c>
      <c r="V54" s="2" t="s">
        <v>99</v>
      </c>
      <c r="W54" s="2" t="s">
        <v>39</v>
      </c>
      <c r="X54" s="2" t="s">
        <v>49</v>
      </c>
    </row>
    <row r="55" customFormat="false" ht="13" hidden="false" customHeight="false" outlineLevel="0" collapsed="false">
      <c r="A55" s="2" t="s">
        <v>26</v>
      </c>
      <c r="B55" s="2" t="s">
        <v>82</v>
      </c>
      <c r="C55" s="2" t="s">
        <v>83</v>
      </c>
      <c r="D55" s="2" t="n">
        <v>10</v>
      </c>
      <c r="E55" s="2" t="s">
        <v>51</v>
      </c>
      <c r="F55" s="2" t="s">
        <v>30</v>
      </c>
      <c r="G55" s="2" t="n">
        <v>0.917763</v>
      </c>
      <c r="H55" s="2" t="n">
        <v>0.810289</v>
      </c>
      <c r="I55" s="2" t="n">
        <v>0.860684</v>
      </c>
      <c r="J55" s="2" t="n">
        <v>0.825305</v>
      </c>
      <c r="K55" s="2" t="n">
        <v>0.793427</v>
      </c>
      <c r="L55" s="2" t="n">
        <v>0.809052</v>
      </c>
      <c r="M55" s="2" t="n">
        <v>7812</v>
      </c>
      <c r="N55" s="2" t="n">
        <v>7025</v>
      </c>
      <c r="O55" s="3" t="n">
        <v>367.25</v>
      </c>
      <c r="P55" s="3" t="n">
        <v>646.61</v>
      </c>
      <c r="Q55" s="2" t="s">
        <v>31</v>
      </c>
      <c r="R55" s="2" t="s">
        <v>32</v>
      </c>
      <c r="S55" s="2" t="n">
        <f aca="false">TRUE()</f>
        <v>1</v>
      </c>
      <c r="T55" s="2" t="n">
        <f aca="false">FALSE()</f>
        <v>0</v>
      </c>
      <c r="U55" s="2" t="s">
        <v>33</v>
      </c>
      <c r="V55" s="2" t="s">
        <v>100</v>
      </c>
      <c r="W55" s="2" t="s">
        <v>39</v>
      </c>
      <c r="X55" s="2" t="s">
        <v>53</v>
      </c>
    </row>
    <row r="56" customFormat="false" ht="13" hidden="false" customHeight="false" outlineLevel="0" collapsed="false">
      <c r="A56" s="2" t="s">
        <v>26</v>
      </c>
      <c r="B56" s="2" t="s">
        <v>82</v>
      </c>
      <c r="C56" s="2" t="s">
        <v>83</v>
      </c>
      <c r="D56" s="2" t="n">
        <v>10</v>
      </c>
      <c r="E56" s="2" t="s">
        <v>51</v>
      </c>
      <c r="F56" s="2" t="s">
        <v>41</v>
      </c>
      <c r="G56" s="2" t="n">
        <v>0.917763</v>
      </c>
      <c r="H56" s="2" t="n">
        <v>0.810289</v>
      </c>
      <c r="I56" s="2" t="n">
        <v>0.860684</v>
      </c>
      <c r="J56" s="2" t="n">
        <v>0.825305</v>
      </c>
      <c r="K56" s="2" t="n">
        <v>0.793427</v>
      </c>
      <c r="L56" s="2" t="n">
        <v>0.809052</v>
      </c>
      <c r="M56" s="2" t="n">
        <v>7812</v>
      </c>
      <c r="N56" s="2" t="n">
        <v>7025</v>
      </c>
      <c r="O56" s="3" t="n">
        <v>373.51</v>
      </c>
      <c r="P56" s="3" t="n">
        <v>652.9</v>
      </c>
      <c r="Q56" s="2" t="s">
        <v>31</v>
      </c>
      <c r="R56" s="2" t="s">
        <v>32</v>
      </c>
      <c r="S56" s="2" t="n">
        <f aca="false">TRUE()</f>
        <v>1</v>
      </c>
      <c r="T56" s="2" t="n">
        <f aca="false">FALSE()</f>
        <v>0</v>
      </c>
      <c r="U56" s="2" t="s">
        <v>33</v>
      </c>
      <c r="V56" s="2" t="s">
        <v>101</v>
      </c>
      <c r="W56" s="2" t="s">
        <v>39</v>
      </c>
      <c r="X56" s="2" t="s">
        <v>53</v>
      </c>
    </row>
    <row r="57" customFormat="false" ht="13" hidden="false" customHeight="false" outlineLevel="0" collapsed="false">
      <c r="A57" s="2" t="s">
        <v>26</v>
      </c>
      <c r="B57" s="2" t="s">
        <v>82</v>
      </c>
      <c r="C57" s="2" t="s">
        <v>83</v>
      </c>
      <c r="D57" s="2" t="n">
        <v>20</v>
      </c>
      <c r="E57" s="2" t="s">
        <v>29</v>
      </c>
      <c r="F57" s="2" t="s">
        <v>30</v>
      </c>
      <c r="G57" s="2" t="n">
        <v>0.928711</v>
      </c>
      <c r="H57" s="2" t="n">
        <v>0.936417</v>
      </c>
      <c r="I57" s="2" t="n">
        <v>0.932548</v>
      </c>
      <c r="J57" s="2" t="n">
        <v>0.893324</v>
      </c>
      <c r="K57" s="2" t="n">
        <v>0.934065</v>
      </c>
      <c r="L57" s="2" t="n">
        <v>0.91324</v>
      </c>
      <c r="M57" s="2" t="n">
        <v>9028</v>
      </c>
      <c r="N57" s="2" t="n">
        <v>8684</v>
      </c>
      <c r="O57" s="3" t="n">
        <v>13.16</v>
      </c>
      <c r="P57" s="3" t="n">
        <v>45.77</v>
      </c>
      <c r="Q57" s="2" t="s">
        <v>31</v>
      </c>
      <c r="R57" s="2" t="s">
        <v>32</v>
      </c>
      <c r="S57" s="2" t="n">
        <f aca="false">TRUE()</f>
        <v>1</v>
      </c>
      <c r="T57" s="2" t="n">
        <f aca="false">FALSE()</f>
        <v>0</v>
      </c>
      <c r="U57" s="2" t="s">
        <v>33</v>
      </c>
      <c r="V57" s="2" t="s">
        <v>102</v>
      </c>
      <c r="W57" s="2" t="s">
        <v>35</v>
      </c>
      <c r="X57" s="2" t="s">
        <v>36</v>
      </c>
    </row>
    <row r="58" customFormat="false" ht="13" hidden="false" customHeight="false" outlineLevel="0" collapsed="false">
      <c r="A58" s="2" t="s">
        <v>26</v>
      </c>
      <c r="B58" s="2" t="s">
        <v>82</v>
      </c>
      <c r="C58" s="2" t="s">
        <v>83</v>
      </c>
      <c r="D58" s="2" t="n">
        <v>20</v>
      </c>
      <c r="E58" s="2" t="s">
        <v>37</v>
      </c>
      <c r="F58" s="2" t="s">
        <v>30</v>
      </c>
      <c r="G58" s="2" t="n">
        <v>0.95346</v>
      </c>
      <c r="H58" s="2" t="n">
        <v>0.575874</v>
      </c>
      <c r="I58" s="2" t="n">
        <v>0.718055</v>
      </c>
      <c r="J58" s="2" t="n">
        <v>0.78791</v>
      </c>
      <c r="K58" s="2" t="n">
        <v>0.528754</v>
      </c>
      <c r="L58" s="2" t="n">
        <v>0.632828</v>
      </c>
      <c r="M58" s="2" t="n">
        <v>5552</v>
      </c>
      <c r="N58" s="2" t="n">
        <v>4588</v>
      </c>
      <c r="O58" s="3" t="n">
        <v>119.81</v>
      </c>
      <c r="P58" s="3" t="n">
        <v>500.91</v>
      </c>
      <c r="Q58" s="2" t="s">
        <v>31</v>
      </c>
      <c r="R58" s="2" t="s">
        <v>32</v>
      </c>
      <c r="S58" s="2" t="n">
        <f aca="false">TRUE()</f>
        <v>1</v>
      </c>
      <c r="T58" s="2" t="n">
        <f aca="false">FALSE()</f>
        <v>0</v>
      </c>
      <c r="U58" s="2" t="s">
        <v>33</v>
      </c>
      <c r="V58" s="2" t="s">
        <v>103</v>
      </c>
      <c r="W58" s="2" t="s">
        <v>39</v>
      </c>
      <c r="X58" s="2" t="s">
        <v>40</v>
      </c>
    </row>
    <row r="59" customFormat="false" ht="13" hidden="false" customHeight="false" outlineLevel="0" collapsed="false">
      <c r="A59" s="2" t="s">
        <v>26</v>
      </c>
      <c r="B59" s="2" t="s">
        <v>82</v>
      </c>
      <c r="C59" s="2" t="s">
        <v>83</v>
      </c>
      <c r="D59" s="2" t="n">
        <v>20</v>
      </c>
      <c r="E59" s="2" t="s">
        <v>37</v>
      </c>
      <c r="F59" s="2" t="s">
        <v>41</v>
      </c>
      <c r="G59" s="2" t="n">
        <v>0.89877</v>
      </c>
      <c r="H59" s="2" t="n">
        <v>0.909864</v>
      </c>
      <c r="I59" s="2" t="n">
        <v>0.904283</v>
      </c>
      <c r="J59" s="2" t="n">
        <v>0.668545</v>
      </c>
      <c r="K59" s="2" t="n">
        <v>0.882472</v>
      </c>
      <c r="L59" s="2" t="n">
        <v>0.760756</v>
      </c>
      <c r="M59" s="2" t="n">
        <v>8772</v>
      </c>
      <c r="N59" s="2" t="n">
        <v>6525</v>
      </c>
      <c r="O59" s="3" t="n">
        <v>156.03</v>
      </c>
      <c r="P59" s="3" t="n">
        <v>610.07</v>
      </c>
      <c r="Q59" s="2" t="s">
        <v>31</v>
      </c>
      <c r="R59" s="2" t="s">
        <v>32</v>
      </c>
      <c r="S59" s="2" t="n">
        <f aca="false">TRUE()</f>
        <v>1</v>
      </c>
      <c r="T59" s="2" t="n">
        <f aca="false">FALSE()</f>
        <v>0</v>
      </c>
      <c r="U59" s="2" t="s">
        <v>33</v>
      </c>
      <c r="V59" s="2" t="s">
        <v>104</v>
      </c>
      <c r="W59" s="2" t="s">
        <v>39</v>
      </c>
      <c r="X59" s="2" t="s">
        <v>40</v>
      </c>
    </row>
    <row r="60" customFormat="false" ht="13" hidden="false" customHeight="false" outlineLevel="0" collapsed="false">
      <c r="A60" s="2" t="s">
        <v>26</v>
      </c>
      <c r="B60" s="2" t="s">
        <v>82</v>
      </c>
      <c r="C60" s="2" t="s">
        <v>83</v>
      </c>
      <c r="D60" s="2" t="n">
        <v>20</v>
      </c>
      <c r="E60" s="2" t="s">
        <v>43</v>
      </c>
      <c r="F60" s="2" t="s">
        <v>30</v>
      </c>
      <c r="G60" s="2" t="n">
        <v>0.91904</v>
      </c>
      <c r="H60" s="2" t="n">
        <v>0.639353</v>
      </c>
      <c r="I60" s="2" t="n">
        <v>0.754098</v>
      </c>
      <c r="J60" s="2" t="n">
        <v>0.877591</v>
      </c>
      <c r="K60" s="2" t="n">
        <v>0.628645</v>
      </c>
      <c r="L60" s="2" t="n">
        <v>0.732545</v>
      </c>
      <c r="M60" s="2" t="n">
        <v>6164</v>
      </c>
      <c r="N60" s="2" t="n">
        <v>5886</v>
      </c>
      <c r="O60" s="3" t="n">
        <v>51.63</v>
      </c>
      <c r="P60" s="3" t="n">
        <v>240.05</v>
      </c>
      <c r="Q60" s="2" t="s">
        <v>31</v>
      </c>
      <c r="R60" s="2" t="s">
        <v>32</v>
      </c>
      <c r="S60" s="2" t="n">
        <f aca="false">TRUE()</f>
        <v>1</v>
      </c>
      <c r="T60" s="2" t="n">
        <f aca="false">FALSE()</f>
        <v>0</v>
      </c>
      <c r="U60" s="2" t="s">
        <v>33</v>
      </c>
      <c r="V60" s="2" t="s">
        <v>105</v>
      </c>
      <c r="W60" s="2" t="s">
        <v>39</v>
      </c>
      <c r="X60" s="2" t="s">
        <v>45</v>
      </c>
    </row>
    <row r="61" customFormat="false" ht="13" hidden="false" customHeight="false" outlineLevel="0" collapsed="false">
      <c r="A61" s="2" t="s">
        <v>26</v>
      </c>
      <c r="B61" s="2" t="s">
        <v>82</v>
      </c>
      <c r="C61" s="2" t="s">
        <v>83</v>
      </c>
      <c r="D61" s="2" t="n">
        <v>20</v>
      </c>
      <c r="E61" s="2" t="s">
        <v>43</v>
      </c>
      <c r="F61" s="2" t="s">
        <v>41</v>
      </c>
      <c r="G61" s="2" t="n">
        <v>0.898729</v>
      </c>
      <c r="H61" s="2" t="n">
        <v>0.931542</v>
      </c>
      <c r="I61" s="2" t="n">
        <v>0.914842</v>
      </c>
      <c r="J61" s="2" t="n">
        <v>0.862604</v>
      </c>
      <c r="K61" s="2" t="n">
        <v>0.928879</v>
      </c>
      <c r="L61" s="2" t="n">
        <v>0.894516</v>
      </c>
      <c r="M61" s="2" t="n">
        <v>8981</v>
      </c>
      <c r="N61" s="2" t="n">
        <v>8620</v>
      </c>
      <c r="O61" s="3" t="n">
        <v>74.72</v>
      </c>
      <c r="P61" s="3" t="n">
        <v>436.04</v>
      </c>
      <c r="Q61" s="2" t="s">
        <v>31</v>
      </c>
      <c r="R61" s="2" t="s">
        <v>32</v>
      </c>
      <c r="S61" s="2" t="n">
        <f aca="false">TRUE()</f>
        <v>1</v>
      </c>
      <c r="T61" s="2" t="n">
        <f aca="false">FALSE()</f>
        <v>0</v>
      </c>
      <c r="U61" s="2" t="s">
        <v>33</v>
      </c>
      <c r="V61" s="2" t="s">
        <v>106</v>
      </c>
      <c r="W61" s="2" t="s">
        <v>39</v>
      </c>
      <c r="X61" s="2" t="s">
        <v>45</v>
      </c>
    </row>
    <row r="62" customFormat="false" ht="13" hidden="false" customHeight="false" outlineLevel="0" collapsed="false">
      <c r="A62" s="2" t="s">
        <v>26</v>
      </c>
      <c r="B62" s="2" t="s">
        <v>82</v>
      </c>
      <c r="C62" s="2" t="s">
        <v>83</v>
      </c>
      <c r="D62" s="2" t="n">
        <v>20</v>
      </c>
      <c r="E62" s="2" t="s">
        <v>47</v>
      </c>
      <c r="F62" s="2" t="s">
        <v>30</v>
      </c>
      <c r="G62" s="2" t="n">
        <v>0.935712</v>
      </c>
      <c r="H62" s="2" t="n">
        <v>0.603879</v>
      </c>
      <c r="I62" s="2" t="n">
        <v>0.734035</v>
      </c>
      <c r="J62" s="2" t="n">
        <v>0.880264</v>
      </c>
      <c r="K62" s="2" t="n">
        <v>0.589178</v>
      </c>
      <c r="L62" s="2" t="n">
        <v>0.70589</v>
      </c>
      <c r="M62" s="2" t="n">
        <v>5822</v>
      </c>
      <c r="N62" s="2" t="n">
        <v>5477</v>
      </c>
      <c r="O62" s="3" t="n">
        <v>105.46</v>
      </c>
      <c r="P62" s="3" t="n">
        <v>91.33</v>
      </c>
      <c r="Q62" s="2" t="s">
        <v>31</v>
      </c>
      <c r="R62" s="2" t="s">
        <v>32</v>
      </c>
      <c r="S62" s="2" t="n">
        <f aca="false">TRUE()</f>
        <v>1</v>
      </c>
      <c r="T62" s="2" t="n">
        <f aca="false">FALSE()</f>
        <v>0</v>
      </c>
      <c r="U62" s="2" t="s">
        <v>33</v>
      </c>
      <c r="V62" s="2" t="s">
        <v>107</v>
      </c>
      <c r="W62" s="2" t="s">
        <v>39</v>
      </c>
      <c r="X62" s="2" t="s">
        <v>49</v>
      </c>
    </row>
    <row r="63" customFormat="false" ht="13" hidden="false" customHeight="false" outlineLevel="0" collapsed="false">
      <c r="A63" s="2" t="s">
        <v>26</v>
      </c>
      <c r="B63" s="2" t="s">
        <v>82</v>
      </c>
      <c r="C63" s="2" t="s">
        <v>83</v>
      </c>
      <c r="D63" s="2" t="n">
        <v>20</v>
      </c>
      <c r="E63" s="2" t="s">
        <v>47</v>
      </c>
      <c r="F63" s="2" t="s">
        <v>41</v>
      </c>
      <c r="G63" s="2" t="n">
        <v>0.782226</v>
      </c>
      <c r="H63" s="2" t="n">
        <v>0.940359</v>
      </c>
      <c r="I63" s="2" t="n">
        <v>0.854034</v>
      </c>
      <c r="J63" s="2" t="n">
        <v>0.724849</v>
      </c>
      <c r="K63" s="2" t="n">
        <v>0.93594</v>
      </c>
      <c r="L63" s="2" t="n">
        <v>0.816979</v>
      </c>
      <c r="M63" s="2" t="n">
        <v>9066</v>
      </c>
      <c r="N63" s="2" t="n">
        <v>8401</v>
      </c>
      <c r="O63" s="3" t="n">
        <v>93.45</v>
      </c>
      <c r="P63" s="3" t="n">
        <v>79.31</v>
      </c>
      <c r="Q63" s="2" t="s">
        <v>31</v>
      </c>
      <c r="R63" s="2" t="s">
        <v>32</v>
      </c>
      <c r="S63" s="2" t="n">
        <f aca="false">TRUE()</f>
        <v>1</v>
      </c>
      <c r="T63" s="2" t="n">
        <f aca="false">FALSE()</f>
        <v>0</v>
      </c>
      <c r="U63" s="2" t="s">
        <v>33</v>
      </c>
      <c r="V63" s="2" t="s">
        <v>108</v>
      </c>
      <c r="W63" s="2" t="s">
        <v>39</v>
      </c>
      <c r="X63" s="2" t="s">
        <v>49</v>
      </c>
    </row>
    <row r="64" customFormat="false" ht="13" hidden="false" customHeight="false" outlineLevel="0" collapsed="false">
      <c r="A64" s="2" t="s">
        <v>26</v>
      </c>
      <c r="B64" s="2" t="s">
        <v>82</v>
      </c>
      <c r="C64" s="2" t="s">
        <v>83</v>
      </c>
      <c r="D64" s="2" t="n">
        <v>20</v>
      </c>
      <c r="E64" s="2" t="s">
        <v>51</v>
      </c>
      <c r="F64" s="2" t="s">
        <v>30</v>
      </c>
      <c r="G64" s="2" t="n">
        <v>0.918137</v>
      </c>
      <c r="H64" s="2" t="n">
        <v>0.917851</v>
      </c>
      <c r="I64" s="2" t="n">
        <v>0.917994</v>
      </c>
      <c r="J64" s="2" t="n">
        <v>0.84862</v>
      </c>
      <c r="K64" s="2" t="n">
        <v>0.911716</v>
      </c>
      <c r="L64" s="2" t="n">
        <v>0.879037</v>
      </c>
      <c r="M64" s="2" t="n">
        <v>8849</v>
      </c>
      <c r="N64" s="2" t="n">
        <v>8179</v>
      </c>
      <c r="O64" s="3" t="n">
        <v>954.09</v>
      </c>
      <c r="P64" s="3" t="n">
        <v>1293.75</v>
      </c>
      <c r="Q64" s="2" t="s">
        <v>31</v>
      </c>
      <c r="R64" s="2" t="s">
        <v>32</v>
      </c>
      <c r="S64" s="2" t="n">
        <f aca="false">TRUE()</f>
        <v>1</v>
      </c>
      <c r="T64" s="2" t="n">
        <f aca="false">FALSE()</f>
        <v>0</v>
      </c>
      <c r="U64" s="2" t="s">
        <v>33</v>
      </c>
      <c r="V64" s="2" t="s">
        <v>109</v>
      </c>
      <c r="W64" s="2" t="s">
        <v>39</v>
      </c>
      <c r="X64" s="2" t="s">
        <v>53</v>
      </c>
    </row>
    <row r="65" customFormat="false" ht="13" hidden="false" customHeight="false" outlineLevel="0" collapsed="false">
      <c r="A65" s="2" t="s">
        <v>26</v>
      </c>
      <c r="B65" s="2" t="s">
        <v>82</v>
      </c>
      <c r="C65" s="2" t="s">
        <v>83</v>
      </c>
      <c r="D65" s="2" t="n">
        <v>20</v>
      </c>
      <c r="E65" s="2" t="s">
        <v>51</v>
      </c>
      <c r="F65" s="2" t="s">
        <v>41</v>
      </c>
      <c r="G65" s="2" t="n">
        <v>0.918137</v>
      </c>
      <c r="H65" s="2" t="n">
        <v>0.917851</v>
      </c>
      <c r="I65" s="2" t="n">
        <v>0.917994</v>
      </c>
      <c r="J65" s="2" t="n">
        <v>0.84862</v>
      </c>
      <c r="K65" s="2" t="n">
        <v>0.911716</v>
      </c>
      <c r="L65" s="2" t="n">
        <v>0.879037</v>
      </c>
      <c r="M65" s="2" t="n">
        <v>8849</v>
      </c>
      <c r="N65" s="2" t="n">
        <v>8179</v>
      </c>
      <c r="O65" s="3" t="n">
        <v>1030.54</v>
      </c>
      <c r="P65" s="3" t="n">
        <v>1370.12</v>
      </c>
      <c r="Q65" s="2" t="s">
        <v>31</v>
      </c>
      <c r="R65" s="2" t="s">
        <v>32</v>
      </c>
      <c r="S65" s="2" t="n">
        <f aca="false">TRUE()</f>
        <v>1</v>
      </c>
      <c r="T65" s="2" t="n">
        <f aca="false">FALSE()</f>
        <v>0</v>
      </c>
      <c r="U65" s="2" t="s">
        <v>33</v>
      </c>
      <c r="V65" s="2" t="s">
        <v>110</v>
      </c>
      <c r="W65" s="2" t="s">
        <v>39</v>
      </c>
      <c r="X65" s="2" t="s">
        <v>53</v>
      </c>
    </row>
    <row r="66" customFormat="false" ht="13" hidden="false" customHeight="false" outlineLevel="0" collapsed="false">
      <c r="A66" s="2" t="s">
        <v>26</v>
      </c>
      <c r="B66" s="2" t="s">
        <v>82</v>
      </c>
      <c r="C66" s="2" t="s">
        <v>83</v>
      </c>
      <c r="D66" s="2" t="n">
        <v>30</v>
      </c>
      <c r="E66" s="2" t="s">
        <v>29</v>
      </c>
      <c r="F66" s="2" t="s">
        <v>30</v>
      </c>
      <c r="G66" s="2" t="n">
        <v>0.928571</v>
      </c>
      <c r="H66" s="2" t="n">
        <v>0.947931</v>
      </c>
      <c r="I66" s="2" t="n">
        <v>0.938151</v>
      </c>
      <c r="J66" s="2" t="n">
        <v>0.899817</v>
      </c>
      <c r="K66" s="2" t="n">
        <v>0.946356</v>
      </c>
      <c r="L66" s="2" t="n">
        <v>0.9225</v>
      </c>
      <c r="M66" s="2" t="n">
        <v>9139</v>
      </c>
      <c r="N66" s="2" t="n">
        <v>8856</v>
      </c>
      <c r="O66" s="3" t="n">
        <v>18.71</v>
      </c>
      <c r="P66" s="3" t="n">
        <v>68.18</v>
      </c>
      <c r="Q66" s="2" t="s">
        <v>31</v>
      </c>
      <c r="R66" s="2" t="s">
        <v>32</v>
      </c>
      <c r="S66" s="2" t="n">
        <f aca="false">TRUE()</f>
        <v>1</v>
      </c>
      <c r="T66" s="2" t="n">
        <f aca="false">FALSE()</f>
        <v>0</v>
      </c>
      <c r="U66" s="2" t="s">
        <v>33</v>
      </c>
      <c r="V66" s="2" t="s">
        <v>111</v>
      </c>
      <c r="W66" s="2" t="s">
        <v>35</v>
      </c>
      <c r="X66" s="2" t="s">
        <v>36</v>
      </c>
    </row>
    <row r="67" customFormat="false" ht="13" hidden="false" customHeight="false" outlineLevel="0" collapsed="false">
      <c r="A67" s="2" t="s">
        <v>26</v>
      </c>
      <c r="B67" s="2" t="s">
        <v>82</v>
      </c>
      <c r="C67" s="2" t="s">
        <v>83</v>
      </c>
      <c r="D67" s="2" t="n">
        <v>30</v>
      </c>
      <c r="E67" s="2" t="s">
        <v>37</v>
      </c>
      <c r="F67" s="2" t="s">
        <v>30</v>
      </c>
      <c r="G67" s="2" t="n">
        <v>0.945943</v>
      </c>
      <c r="H67" s="2" t="n">
        <v>0.825848</v>
      </c>
      <c r="I67" s="2" t="n">
        <v>0.881825</v>
      </c>
      <c r="J67" s="2" t="n">
        <v>0.79981</v>
      </c>
      <c r="K67" s="2" t="n">
        <v>0.80038</v>
      </c>
      <c r="L67" s="2" t="n">
        <v>0.800095</v>
      </c>
      <c r="M67" s="2" t="n">
        <v>7962</v>
      </c>
      <c r="N67" s="2" t="n">
        <v>6732</v>
      </c>
      <c r="O67" s="3" t="n">
        <v>284.29</v>
      </c>
      <c r="P67" s="3" t="n">
        <v>745.61</v>
      </c>
      <c r="Q67" s="2" t="s">
        <v>31</v>
      </c>
      <c r="R67" s="2" t="s">
        <v>32</v>
      </c>
      <c r="S67" s="2" t="n">
        <f aca="false">TRUE()</f>
        <v>1</v>
      </c>
      <c r="T67" s="2" t="n">
        <f aca="false">FALSE()</f>
        <v>0</v>
      </c>
      <c r="U67" s="2" t="s">
        <v>33</v>
      </c>
      <c r="V67" s="2" t="s">
        <v>112</v>
      </c>
      <c r="W67" s="2" t="s">
        <v>39</v>
      </c>
      <c r="X67" s="2" t="s">
        <v>40</v>
      </c>
    </row>
    <row r="68" customFormat="false" ht="13" hidden="false" customHeight="false" outlineLevel="0" collapsed="false">
      <c r="A68" s="2" t="s">
        <v>26</v>
      </c>
      <c r="B68" s="2" t="s">
        <v>82</v>
      </c>
      <c r="C68" s="2" t="s">
        <v>83</v>
      </c>
      <c r="D68" s="2" t="n">
        <v>30</v>
      </c>
      <c r="E68" s="2" t="s">
        <v>37</v>
      </c>
      <c r="F68" s="2" t="s">
        <v>41</v>
      </c>
      <c r="G68" s="2" t="n">
        <v>0.864794</v>
      </c>
      <c r="H68" s="2" t="n">
        <v>0.929468</v>
      </c>
      <c r="I68" s="2" t="n">
        <v>0.895966</v>
      </c>
      <c r="J68" s="2" t="n">
        <v>0.702085</v>
      </c>
      <c r="K68" s="2" t="n">
        <v>0.914519</v>
      </c>
      <c r="L68" s="2" t="n">
        <v>0.794344</v>
      </c>
      <c r="M68" s="2" t="n">
        <v>8961</v>
      </c>
      <c r="N68" s="2" t="n">
        <v>7275</v>
      </c>
      <c r="O68" s="3" t="n">
        <v>244.18</v>
      </c>
      <c r="P68" s="3" t="n">
        <v>777.1</v>
      </c>
      <c r="Q68" s="2" t="s">
        <v>31</v>
      </c>
      <c r="R68" s="2" t="s">
        <v>32</v>
      </c>
      <c r="S68" s="2" t="n">
        <f aca="false">TRUE()</f>
        <v>1</v>
      </c>
      <c r="T68" s="2" t="n">
        <f aca="false">FALSE()</f>
        <v>0</v>
      </c>
      <c r="U68" s="2" t="s">
        <v>33</v>
      </c>
      <c r="V68" s="2" t="s">
        <v>113</v>
      </c>
      <c r="W68" s="2" t="s">
        <v>39</v>
      </c>
      <c r="X68" s="2" t="s">
        <v>40</v>
      </c>
    </row>
    <row r="69" customFormat="false" ht="13" hidden="false" customHeight="false" outlineLevel="0" collapsed="false">
      <c r="A69" s="2" t="s">
        <v>26</v>
      </c>
      <c r="B69" s="2" t="s">
        <v>82</v>
      </c>
      <c r="C69" s="2" t="s">
        <v>83</v>
      </c>
      <c r="D69" s="2" t="n">
        <v>30</v>
      </c>
      <c r="E69" s="2" t="s">
        <v>43</v>
      </c>
      <c r="F69" s="2" t="s">
        <v>30</v>
      </c>
      <c r="G69" s="2" t="n">
        <v>0.910811</v>
      </c>
      <c r="H69" s="2" t="n">
        <v>0.873872</v>
      </c>
      <c r="I69" s="2" t="n">
        <v>0.891959</v>
      </c>
      <c r="J69" s="2" t="n">
        <v>0.887676</v>
      </c>
      <c r="K69" s="2" t="n">
        <v>0.871009</v>
      </c>
      <c r="L69" s="2" t="n">
        <v>0.879263</v>
      </c>
      <c r="M69" s="2" t="n">
        <v>8425</v>
      </c>
      <c r="N69" s="2" t="n">
        <v>8211</v>
      </c>
      <c r="O69" s="3" t="n">
        <v>81.02</v>
      </c>
      <c r="P69" s="3" t="n">
        <v>435.33</v>
      </c>
      <c r="Q69" s="2" t="s">
        <v>31</v>
      </c>
      <c r="R69" s="2" t="s">
        <v>32</v>
      </c>
      <c r="S69" s="2" t="n">
        <f aca="false">TRUE()</f>
        <v>1</v>
      </c>
      <c r="T69" s="2" t="n">
        <f aca="false">FALSE()</f>
        <v>0</v>
      </c>
      <c r="U69" s="2" t="s">
        <v>33</v>
      </c>
      <c r="V69" s="2" t="s">
        <v>114</v>
      </c>
      <c r="W69" s="2" t="s">
        <v>39</v>
      </c>
      <c r="X69" s="2" t="s">
        <v>45</v>
      </c>
    </row>
    <row r="70" customFormat="false" ht="13" hidden="false" customHeight="false" outlineLevel="0" collapsed="false">
      <c r="A70" s="2" t="s">
        <v>26</v>
      </c>
      <c r="B70" s="2" t="s">
        <v>82</v>
      </c>
      <c r="C70" s="2" t="s">
        <v>83</v>
      </c>
      <c r="D70" s="2" t="n">
        <v>30</v>
      </c>
      <c r="E70" s="2" t="s">
        <v>43</v>
      </c>
      <c r="F70" s="2" t="s">
        <v>41</v>
      </c>
      <c r="G70" s="2" t="n">
        <v>0.899793</v>
      </c>
      <c r="H70" s="2" t="n">
        <v>0.945338</v>
      </c>
      <c r="I70" s="2" t="n">
        <v>0.922003</v>
      </c>
      <c r="J70" s="2" t="n">
        <v>0.877184</v>
      </c>
      <c r="K70" s="2" t="n">
        <v>0.944008</v>
      </c>
      <c r="L70" s="2" t="n">
        <v>0.90937</v>
      </c>
      <c r="M70" s="2" t="n">
        <v>9114</v>
      </c>
      <c r="N70" s="2" t="n">
        <v>8885</v>
      </c>
      <c r="O70" s="3" t="n">
        <v>239.41</v>
      </c>
      <c r="P70" s="3" t="n">
        <v>986.76</v>
      </c>
      <c r="Q70" s="2" t="s">
        <v>31</v>
      </c>
      <c r="R70" s="2" t="s">
        <v>32</v>
      </c>
      <c r="S70" s="2" t="n">
        <f aca="false">TRUE()</f>
        <v>1</v>
      </c>
      <c r="T70" s="2" t="n">
        <f aca="false">FALSE()</f>
        <v>0</v>
      </c>
      <c r="U70" s="2" t="s">
        <v>33</v>
      </c>
      <c r="V70" s="2" t="s">
        <v>115</v>
      </c>
      <c r="W70" s="2" t="s">
        <v>39</v>
      </c>
      <c r="X70" s="2" t="s">
        <v>45</v>
      </c>
    </row>
    <row r="71" customFormat="false" ht="13" hidden="false" customHeight="false" outlineLevel="0" collapsed="false">
      <c r="A71" s="2" t="s">
        <v>26</v>
      </c>
      <c r="B71" s="2" t="s">
        <v>82</v>
      </c>
      <c r="C71" s="2" t="s">
        <v>83</v>
      </c>
      <c r="D71" s="2" t="n">
        <v>30</v>
      </c>
      <c r="E71" s="2" t="s">
        <v>47</v>
      </c>
      <c r="F71" s="2" t="s">
        <v>30</v>
      </c>
      <c r="G71" s="2" t="n">
        <v>0.915935</v>
      </c>
      <c r="H71" s="2" t="n">
        <v>0.844207</v>
      </c>
      <c r="I71" s="2" t="n">
        <v>0.87861</v>
      </c>
      <c r="J71" s="2" t="n">
        <v>0.865519</v>
      </c>
      <c r="K71" s="2" t="n">
        <v>0.836615</v>
      </c>
      <c r="L71" s="2" t="n">
        <v>0.850821</v>
      </c>
      <c r="M71" s="2" t="n">
        <v>8139</v>
      </c>
      <c r="N71" s="2" t="n">
        <v>7691</v>
      </c>
      <c r="O71" s="3" t="n">
        <v>150.51</v>
      </c>
      <c r="P71" s="3" t="n">
        <v>130.94</v>
      </c>
      <c r="Q71" s="2" t="s">
        <v>31</v>
      </c>
      <c r="R71" s="2" t="s">
        <v>32</v>
      </c>
      <c r="S71" s="2" t="n">
        <f aca="false">TRUE()</f>
        <v>1</v>
      </c>
      <c r="T71" s="2" t="n">
        <f aca="false">FALSE()</f>
        <v>0</v>
      </c>
      <c r="U71" s="2" t="s">
        <v>33</v>
      </c>
      <c r="V71" s="2" t="s">
        <v>116</v>
      </c>
      <c r="W71" s="2" t="s">
        <v>39</v>
      </c>
      <c r="X71" s="2" t="s">
        <v>49</v>
      </c>
    </row>
    <row r="72" customFormat="false" ht="13" hidden="false" customHeight="false" outlineLevel="0" collapsed="false">
      <c r="A72" s="2" t="s">
        <v>26</v>
      </c>
      <c r="B72" s="2" t="s">
        <v>82</v>
      </c>
      <c r="C72" s="2" t="s">
        <v>83</v>
      </c>
      <c r="D72" s="2" t="n">
        <v>30</v>
      </c>
      <c r="E72" s="2" t="s">
        <v>47</v>
      </c>
      <c r="F72" s="2" t="s">
        <v>41</v>
      </c>
      <c r="G72" s="2" t="n">
        <v>0.755939</v>
      </c>
      <c r="H72" s="2" t="n">
        <v>0.94067</v>
      </c>
      <c r="I72" s="2" t="n">
        <v>0.838248</v>
      </c>
      <c r="J72" s="2" t="n">
        <v>0.705676</v>
      </c>
      <c r="K72" s="2" t="n">
        <v>0.936712</v>
      </c>
      <c r="L72" s="2" t="n">
        <v>0.804944</v>
      </c>
      <c r="M72" s="2" t="n">
        <v>9069</v>
      </c>
      <c r="N72" s="2" t="n">
        <v>8466</v>
      </c>
      <c r="O72" s="3" t="n">
        <v>184.98</v>
      </c>
      <c r="P72" s="3" t="n">
        <v>137.88</v>
      </c>
      <c r="Q72" s="2" t="s">
        <v>31</v>
      </c>
      <c r="R72" s="2" t="s">
        <v>32</v>
      </c>
      <c r="S72" s="2" t="n">
        <f aca="false">TRUE()</f>
        <v>1</v>
      </c>
      <c r="T72" s="2" t="n">
        <f aca="false">FALSE()</f>
        <v>0</v>
      </c>
      <c r="U72" s="2" t="s">
        <v>33</v>
      </c>
      <c r="V72" s="2" t="s">
        <v>117</v>
      </c>
      <c r="W72" s="2" t="s">
        <v>39</v>
      </c>
      <c r="X72" s="2" t="s">
        <v>49</v>
      </c>
    </row>
    <row r="73" customFormat="false" ht="13" hidden="false" customHeight="false" outlineLevel="0" collapsed="false">
      <c r="A73" s="2" t="s">
        <v>26</v>
      </c>
      <c r="B73" s="2" t="s">
        <v>82</v>
      </c>
      <c r="C73" s="2" t="s">
        <v>83</v>
      </c>
      <c r="D73" s="2" t="n">
        <v>30</v>
      </c>
      <c r="E73" s="2" t="s">
        <v>51</v>
      </c>
      <c r="F73" s="2" t="s">
        <v>30</v>
      </c>
      <c r="G73" s="2" t="n">
        <v>0.919889</v>
      </c>
      <c r="H73" s="2" t="n">
        <v>0.930194</v>
      </c>
      <c r="I73" s="2" t="n">
        <v>0.925013</v>
      </c>
      <c r="J73" s="2" t="n">
        <v>0.853421</v>
      </c>
      <c r="K73" s="2" t="n">
        <v>0.925164</v>
      </c>
      <c r="L73" s="2" t="n">
        <v>0.887845</v>
      </c>
      <c r="M73" s="2" t="n">
        <v>8968</v>
      </c>
      <c r="N73" s="2" t="n">
        <v>8320</v>
      </c>
      <c r="O73" s="3" t="n">
        <v>2049.91</v>
      </c>
      <c r="P73" s="3" t="n">
        <v>2417.05</v>
      </c>
      <c r="Q73" s="2" t="s">
        <v>31</v>
      </c>
      <c r="R73" s="2" t="s">
        <v>32</v>
      </c>
      <c r="S73" s="2" t="n">
        <f aca="false">TRUE()</f>
        <v>1</v>
      </c>
      <c r="T73" s="2" t="n">
        <f aca="false">FALSE()</f>
        <v>0</v>
      </c>
      <c r="U73" s="2" t="s">
        <v>33</v>
      </c>
      <c r="V73" s="2" t="s">
        <v>118</v>
      </c>
      <c r="W73" s="2" t="s">
        <v>39</v>
      </c>
      <c r="X73" s="2" t="s">
        <v>53</v>
      </c>
    </row>
    <row r="74" customFormat="false" ht="13" hidden="false" customHeight="false" outlineLevel="0" collapsed="false">
      <c r="A74" s="2" t="s">
        <v>26</v>
      </c>
      <c r="B74" s="2" t="s">
        <v>82</v>
      </c>
      <c r="C74" s="2" t="s">
        <v>83</v>
      </c>
      <c r="D74" s="2" t="n">
        <v>30</v>
      </c>
      <c r="E74" s="2" t="s">
        <v>51</v>
      </c>
      <c r="F74" s="2" t="s">
        <v>41</v>
      </c>
      <c r="G74" s="2" t="n">
        <v>0.919889</v>
      </c>
      <c r="H74" s="2" t="n">
        <v>0.930194</v>
      </c>
      <c r="I74" s="2" t="n">
        <v>0.925013</v>
      </c>
      <c r="J74" s="2" t="n">
        <v>0.853421</v>
      </c>
      <c r="K74" s="2" t="n">
        <v>0.925164</v>
      </c>
      <c r="L74" s="2" t="n">
        <v>0.887845</v>
      </c>
      <c r="M74" s="2" t="n">
        <v>8968</v>
      </c>
      <c r="N74" s="2" t="n">
        <v>8320</v>
      </c>
      <c r="O74" s="3" t="n">
        <v>2070.86</v>
      </c>
      <c r="P74" s="3" t="n">
        <v>2440.15</v>
      </c>
      <c r="Q74" s="2" t="s">
        <v>31</v>
      </c>
      <c r="R74" s="2" t="s">
        <v>32</v>
      </c>
      <c r="S74" s="2" t="n">
        <f aca="false">TRUE()</f>
        <v>1</v>
      </c>
      <c r="T74" s="2" t="n">
        <f aca="false">FALSE()</f>
        <v>0</v>
      </c>
      <c r="U74" s="2" t="s">
        <v>33</v>
      </c>
      <c r="V74" s="2" t="s">
        <v>119</v>
      </c>
      <c r="W74" s="2" t="s">
        <v>39</v>
      </c>
      <c r="X74" s="2" t="s">
        <v>53</v>
      </c>
    </row>
    <row r="75" customFormat="false" ht="13" hidden="false" customHeight="false" outlineLevel="0" collapsed="false">
      <c r="A75" s="2" t="s">
        <v>26</v>
      </c>
      <c r="B75" s="2" t="s">
        <v>82</v>
      </c>
      <c r="C75" s="2" t="s">
        <v>83</v>
      </c>
      <c r="D75" s="2" t="n">
        <v>50</v>
      </c>
      <c r="E75" s="2" t="s">
        <v>29</v>
      </c>
      <c r="F75" s="2" t="s">
        <v>30</v>
      </c>
      <c r="G75" s="2" t="n">
        <v>0.927858</v>
      </c>
      <c r="H75" s="2" t="n">
        <v>0.953843</v>
      </c>
      <c r="I75" s="2" t="n">
        <v>0.940671</v>
      </c>
      <c r="J75" s="2" t="n">
        <v>0.904046</v>
      </c>
      <c r="K75" s="2" t="n">
        <v>0.952685</v>
      </c>
      <c r="L75" s="2" t="n">
        <v>0.927728</v>
      </c>
      <c r="M75" s="2" t="n">
        <v>9196</v>
      </c>
      <c r="N75" s="2" t="n">
        <v>8960</v>
      </c>
      <c r="O75" s="3" t="n">
        <v>34.17</v>
      </c>
      <c r="P75" s="3" t="n">
        <v>116.09</v>
      </c>
      <c r="Q75" s="2" t="s">
        <v>31</v>
      </c>
      <c r="R75" s="2" t="s">
        <v>32</v>
      </c>
      <c r="S75" s="2" t="n">
        <f aca="false">TRUE()</f>
        <v>1</v>
      </c>
      <c r="T75" s="2" t="n">
        <f aca="false">FALSE()</f>
        <v>0</v>
      </c>
      <c r="U75" s="2" t="s">
        <v>33</v>
      </c>
      <c r="V75" s="2" t="s">
        <v>120</v>
      </c>
      <c r="W75" s="2" t="s">
        <v>35</v>
      </c>
      <c r="X75" s="2" t="s">
        <v>36</v>
      </c>
    </row>
    <row r="76" customFormat="false" ht="13" hidden="false" customHeight="false" outlineLevel="0" collapsed="false">
      <c r="A76" s="2" t="s">
        <v>26</v>
      </c>
      <c r="B76" s="2" t="s">
        <v>82</v>
      </c>
      <c r="C76" s="2" t="s">
        <v>83</v>
      </c>
      <c r="D76" s="2" t="n">
        <v>50</v>
      </c>
      <c r="E76" s="2" t="s">
        <v>37</v>
      </c>
      <c r="F76" s="2" t="s">
        <v>30</v>
      </c>
      <c r="G76" s="2" t="n">
        <v>0.927893</v>
      </c>
      <c r="H76" s="2" t="n">
        <v>0.931646</v>
      </c>
      <c r="I76" s="2" t="n">
        <v>0.929766</v>
      </c>
      <c r="J76" s="2" t="n">
        <v>0.75031</v>
      </c>
      <c r="K76" s="2" t="n">
        <v>0.916814</v>
      </c>
      <c r="L76" s="2" t="n">
        <v>0.825247</v>
      </c>
      <c r="M76" s="2" t="n">
        <v>8982</v>
      </c>
      <c r="N76" s="2" t="n">
        <v>7263</v>
      </c>
      <c r="O76" s="3" t="n">
        <v>572.41</v>
      </c>
      <c r="P76" s="3" t="n">
        <v>1349.07</v>
      </c>
      <c r="Q76" s="2" t="s">
        <v>31</v>
      </c>
      <c r="R76" s="2" t="s">
        <v>32</v>
      </c>
      <c r="S76" s="2" t="n">
        <f aca="false">TRUE()</f>
        <v>1</v>
      </c>
      <c r="T76" s="2" t="n">
        <f aca="false">FALSE()</f>
        <v>0</v>
      </c>
      <c r="U76" s="2" t="s">
        <v>33</v>
      </c>
      <c r="V76" s="2" t="s">
        <v>121</v>
      </c>
      <c r="W76" s="2" t="s">
        <v>39</v>
      </c>
      <c r="X76" s="2" t="s">
        <v>40</v>
      </c>
    </row>
    <row r="77" customFormat="false" ht="13" hidden="false" customHeight="false" outlineLevel="0" collapsed="false">
      <c r="A77" s="2" t="s">
        <v>26</v>
      </c>
      <c r="B77" s="2" t="s">
        <v>82</v>
      </c>
      <c r="C77" s="2" t="s">
        <v>83</v>
      </c>
      <c r="D77" s="2" t="n">
        <v>50</v>
      </c>
      <c r="E77" s="2" t="s">
        <v>37</v>
      </c>
      <c r="F77" s="2" t="s">
        <v>41</v>
      </c>
      <c r="G77" s="2" t="n">
        <v>0.793795</v>
      </c>
      <c r="H77" s="2" t="n">
        <v>0.944715</v>
      </c>
      <c r="I77" s="2" t="n">
        <v>0.862704</v>
      </c>
      <c r="J77" s="2" t="n">
        <v>0.667596</v>
      </c>
      <c r="K77" s="2" t="n">
        <v>0.934944</v>
      </c>
      <c r="L77" s="2" t="n">
        <v>0.77897</v>
      </c>
      <c r="M77" s="2" t="n">
        <v>9108</v>
      </c>
      <c r="N77" s="2" t="n">
        <v>7660</v>
      </c>
      <c r="O77" s="3" t="n">
        <v>573.2</v>
      </c>
      <c r="P77" s="3" t="n">
        <v>1347.07</v>
      </c>
      <c r="Q77" s="2" t="s">
        <v>31</v>
      </c>
      <c r="R77" s="2" t="s">
        <v>32</v>
      </c>
      <c r="S77" s="2" t="n">
        <f aca="false">TRUE()</f>
        <v>1</v>
      </c>
      <c r="T77" s="2" t="n">
        <f aca="false">FALSE()</f>
        <v>0</v>
      </c>
      <c r="U77" s="2" t="s">
        <v>33</v>
      </c>
      <c r="V77" s="2" t="s">
        <v>122</v>
      </c>
      <c r="W77" s="2" t="s">
        <v>39</v>
      </c>
      <c r="X77" s="2" t="s">
        <v>40</v>
      </c>
    </row>
    <row r="78" customFormat="false" ht="13" hidden="false" customHeight="false" outlineLevel="0" collapsed="false">
      <c r="A78" s="2" t="s">
        <v>26</v>
      </c>
      <c r="B78" s="2" t="s">
        <v>82</v>
      </c>
      <c r="C78" s="2" t="s">
        <v>83</v>
      </c>
      <c r="D78" s="2" t="n">
        <v>50</v>
      </c>
      <c r="E78" s="2" t="s">
        <v>43</v>
      </c>
      <c r="F78" s="2" t="s">
        <v>30</v>
      </c>
      <c r="G78" s="2" t="n">
        <v>0.904554</v>
      </c>
      <c r="H78" s="2" t="n">
        <v>0.945649</v>
      </c>
      <c r="I78" s="2" t="n">
        <v>0.924645</v>
      </c>
      <c r="J78" s="2" t="n">
        <v>0.891954</v>
      </c>
      <c r="K78" s="2" t="n">
        <v>0.944923</v>
      </c>
      <c r="L78" s="2" t="n">
        <v>0.917675</v>
      </c>
      <c r="M78" s="2" t="n">
        <v>9117</v>
      </c>
      <c r="N78" s="2" t="n">
        <v>8990</v>
      </c>
      <c r="O78" s="3" t="n">
        <v>102.33</v>
      </c>
      <c r="P78" s="3" t="n">
        <v>442</v>
      </c>
      <c r="Q78" s="2" t="s">
        <v>31</v>
      </c>
      <c r="R78" s="2" t="s">
        <v>32</v>
      </c>
      <c r="S78" s="2" t="n">
        <f aca="false">TRUE()</f>
        <v>1</v>
      </c>
      <c r="T78" s="2" t="n">
        <f aca="false">FALSE()</f>
        <v>0</v>
      </c>
      <c r="U78" s="2" t="s">
        <v>33</v>
      </c>
      <c r="V78" s="2" t="s">
        <v>123</v>
      </c>
      <c r="W78" s="2" t="s">
        <v>39</v>
      </c>
      <c r="X78" s="2" t="s">
        <v>45</v>
      </c>
    </row>
    <row r="79" customFormat="false" ht="13" hidden="false" customHeight="false" outlineLevel="0" collapsed="false">
      <c r="A79" s="2" t="s">
        <v>26</v>
      </c>
      <c r="B79" s="2" t="s">
        <v>82</v>
      </c>
      <c r="C79" s="2" t="s">
        <v>83</v>
      </c>
      <c r="D79" s="2" t="n">
        <v>50</v>
      </c>
      <c r="E79" s="2" t="s">
        <v>43</v>
      </c>
      <c r="F79" s="2" t="s">
        <v>41</v>
      </c>
      <c r="G79" s="2" t="n">
        <v>0.901339</v>
      </c>
      <c r="H79" s="2" t="n">
        <v>0.949487</v>
      </c>
      <c r="I79" s="2" t="n">
        <v>0.924787</v>
      </c>
      <c r="J79" s="2" t="n">
        <v>0.888736</v>
      </c>
      <c r="K79" s="2" t="n">
        <v>0.948807</v>
      </c>
      <c r="L79" s="2" t="n">
        <v>0.917789</v>
      </c>
      <c r="M79" s="2" t="n">
        <v>9154</v>
      </c>
      <c r="N79" s="2" t="n">
        <v>9026</v>
      </c>
      <c r="O79" s="3" t="n">
        <v>251.88</v>
      </c>
      <c r="P79" s="3" t="n">
        <v>1183.84</v>
      </c>
      <c r="Q79" s="2" t="s">
        <v>31</v>
      </c>
      <c r="R79" s="2" t="s">
        <v>32</v>
      </c>
      <c r="S79" s="2" t="n">
        <f aca="false">TRUE()</f>
        <v>1</v>
      </c>
      <c r="T79" s="2" t="n">
        <f aca="false">FALSE()</f>
        <v>0</v>
      </c>
      <c r="U79" s="2" t="s">
        <v>33</v>
      </c>
      <c r="V79" s="2" t="s">
        <v>124</v>
      </c>
      <c r="W79" s="2" t="s">
        <v>39</v>
      </c>
      <c r="X79" s="2" t="s">
        <v>45</v>
      </c>
    </row>
    <row r="80" customFormat="false" ht="13" hidden="false" customHeight="false" outlineLevel="0" collapsed="false">
      <c r="A80" s="2" t="s">
        <v>26</v>
      </c>
      <c r="B80" s="2" t="s">
        <v>82</v>
      </c>
      <c r="C80" s="2" t="s">
        <v>83</v>
      </c>
      <c r="D80" s="2" t="n">
        <v>50</v>
      </c>
      <c r="E80" s="2" t="s">
        <v>47</v>
      </c>
      <c r="F80" s="2" t="s">
        <v>30</v>
      </c>
      <c r="G80" s="2" t="n">
        <v>0.890209</v>
      </c>
      <c r="H80" s="2" t="n">
        <v>0.925112</v>
      </c>
      <c r="I80" s="2" t="n">
        <v>0.907325</v>
      </c>
      <c r="J80" s="2" t="n">
        <v>0.840004</v>
      </c>
      <c r="K80" s="2" t="n">
        <v>0.920989</v>
      </c>
      <c r="L80" s="2" t="n">
        <v>0.878634</v>
      </c>
      <c r="M80" s="2" t="n">
        <v>8919</v>
      </c>
      <c r="N80" s="2" t="n">
        <v>8416</v>
      </c>
      <c r="O80" s="3" t="n">
        <v>227.73</v>
      </c>
      <c r="P80" s="3" t="n">
        <v>200.23</v>
      </c>
      <c r="Q80" s="2" t="s">
        <v>31</v>
      </c>
      <c r="R80" s="2" t="s">
        <v>32</v>
      </c>
      <c r="S80" s="2" t="n">
        <f aca="false">TRUE()</f>
        <v>1</v>
      </c>
      <c r="T80" s="2" t="n">
        <f aca="false">FALSE()</f>
        <v>0</v>
      </c>
      <c r="U80" s="2" t="s">
        <v>33</v>
      </c>
      <c r="V80" s="2" t="s">
        <v>125</v>
      </c>
      <c r="W80" s="2" t="s">
        <v>39</v>
      </c>
      <c r="X80" s="2" t="s">
        <v>49</v>
      </c>
    </row>
    <row r="81" customFormat="false" ht="13" hidden="false" customHeight="false" outlineLevel="0" collapsed="false">
      <c r="A81" s="2" t="s">
        <v>26</v>
      </c>
      <c r="B81" s="2" t="s">
        <v>82</v>
      </c>
      <c r="C81" s="2" t="s">
        <v>83</v>
      </c>
      <c r="D81" s="2" t="n">
        <v>50</v>
      </c>
      <c r="E81" s="2" t="s">
        <v>47</v>
      </c>
      <c r="F81" s="2" t="s">
        <v>41</v>
      </c>
      <c r="G81" s="2" t="n">
        <v>0.719006</v>
      </c>
      <c r="H81" s="2" t="n">
        <v>0.93901</v>
      </c>
      <c r="I81" s="2" t="n">
        <v>0.814412</v>
      </c>
      <c r="J81" s="2" t="n">
        <v>0.672941</v>
      </c>
      <c r="K81" s="2" t="n">
        <v>0.935107</v>
      </c>
      <c r="L81" s="2" t="n">
        <v>0.782653</v>
      </c>
      <c r="M81" s="2" t="n">
        <v>9053</v>
      </c>
      <c r="N81" s="2" t="n">
        <v>8473</v>
      </c>
      <c r="O81" s="3" t="n">
        <v>277.01</v>
      </c>
      <c r="P81" s="3" t="n">
        <v>240.4</v>
      </c>
      <c r="Q81" s="2" t="s">
        <v>31</v>
      </c>
      <c r="R81" s="2" t="s">
        <v>32</v>
      </c>
      <c r="S81" s="2" t="n">
        <f aca="false">TRUE()</f>
        <v>1</v>
      </c>
      <c r="T81" s="2" t="n">
        <f aca="false">FALSE()</f>
        <v>0</v>
      </c>
      <c r="U81" s="2" t="s">
        <v>33</v>
      </c>
      <c r="V81" s="2" t="s">
        <v>126</v>
      </c>
      <c r="W81" s="2" t="s">
        <v>39</v>
      </c>
      <c r="X81" s="2" t="s">
        <v>49</v>
      </c>
    </row>
    <row r="82" customFormat="false" ht="13" hidden="false" customHeight="false" outlineLevel="0" collapsed="false">
      <c r="A82" s="2" t="s">
        <v>26</v>
      </c>
      <c r="B82" s="2" t="s">
        <v>82</v>
      </c>
      <c r="C82" s="2" t="s">
        <v>83</v>
      </c>
      <c r="D82" s="2" t="n">
        <v>50</v>
      </c>
      <c r="E82" s="2" t="s">
        <v>51</v>
      </c>
      <c r="F82" s="2" t="s">
        <v>30</v>
      </c>
      <c r="G82" s="2" t="n">
        <v>0.921203</v>
      </c>
      <c r="H82" s="2" t="n">
        <v>0.933721</v>
      </c>
      <c r="I82" s="2" t="n">
        <v>0.92742</v>
      </c>
      <c r="J82" s="2" t="n">
        <v>0.855506</v>
      </c>
      <c r="K82" s="2" t="n">
        <v>0.928992</v>
      </c>
      <c r="L82" s="2" t="n">
        <v>0.890736</v>
      </c>
      <c r="M82" s="2" t="n">
        <v>9002</v>
      </c>
      <c r="N82" s="2" t="n">
        <v>8360</v>
      </c>
      <c r="O82" s="3" t="n">
        <v>5199.22</v>
      </c>
      <c r="P82" s="3" t="n">
        <v>5628.25</v>
      </c>
      <c r="Q82" s="2" t="s">
        <v>31</v>
      </c>
      <c r="R82" s="2" t="s">
        <v>32</v>
      </c>
      <c r="S82" s="2" t="n">
        <f aca="false">TRUE()</f>
        <v>1</v>
      </c>
      <c r="T82" s="2" t="n">
        <f aca="false">FALSE()</f>
        <v>0</v>
      </c>
      <c r="U82" s="2" t="s">
        <v>33</v>
      </c>
      <c r="V82" s="2" t="s">
        <v>127</v>
      </c>
      <c r="W82" s="2" t="s">
        <v>39</v>
      </c>
      <c r="X82" s="2" t="s">
        <v>53</v>
      </c>
    </row>
    <row r="83" customFormat="false" ht="13" hidden="false" customHeight="false" outlineLevel="0" collapsed="false">
      <c r="A83" s="2" t="s">
        <v>26</v>
      </c>
      <c r="B83" s="2" t="s">
        <v>82</v>
      </c>
      <c r="C83" s="2" t="s">
        <v>83</v>
      </c>
      <c r="D83" s="2" t="n">
        <v>50</v>
      </c>
      <c r="E83" s="2" t="s">
        <v>51</v>
      </c>
      <c r="F83" s="2" t="s">
        <v>41</v>
      </c>
      <c r="G83" s="2" t="n">
        <v>0.921203</v>
      </c>
      <c r="H83" s="2" t="n">
        <v>0.933721</v>
      </c>
      <c r="I83" s="2" t="n">
        <v>0.92742</v>
      </c>
      <c r="J83" s="2" t="n">
        <v>0.855506</v>
      </c>
      <c r="K83" s="2" t="n">
        <v>0.928992</v>
      </c>
      <c r="L83" s="2" t="n">
        <v>0.890736</v>
      </c>
      <c r="M83" s="2" t="n">
        <v>9002</v>
      </c>
      <c r="N83" s="2" t="n">
        <v>8360</v>
      </c>
      <c r="O83" s="3" t="n">
        <v>5391.12</v>
      </c>
      <c r="P83" s="3" t="n">
        <v>5801.01</v>
      </c>
      <c r="Q83" s="2" t="s">
        <v>31</v>
      </c>
      <c r="R83" s="2" t="s">
        <v>32</v>
      </c>
      <c r="S83" s="2" t="n">
        <f aca="false">TRUE()</f>
        <v>1</v>
      </c>
      <c r="T83" s="2" t="n">
        <f aca="false">FALSE()</f>
        <v>0</v>
      </c>
      <c r="U83" s="2" t="s">
        <v>33</v>
      </c>
      <c r="V83" s="2" t="s">
        <v>128</v>
      </c>
      <c r="W83" s="2" t="s">
        <v>39</v>
      </c>
      <c r="X83" s="2" t="s">
        <v>53</v>
      </c>
    </row>
    <row r="84" customFormat="false" ht="13" hidden="false" customHeight="false" outlineLevel="0" collapsed="false">
      <c r="A84" s="2" t="s">
        <v>26</v>
      </c>
      <c r="B84" s="2" t="s">
        <v>129</v>
      </c>
      <c r="C84" s="2" t="s">
        <v>130</v>
      </c>
      <c r="D84" s="2" t="n">
        <v>50</v>
      </c>
      <c r="E84" s="2" t="s">
        <v>29</v>
      </c>
      <c r="F84" s="2" t="s">
        <v>30</v>
      </c>
      <c r="G84" s="2" t="n">
        <v>0.932775</v>
      </c>
      <c r="H84" s="2" t="n">
        <v>0.935484</v>
      </c>
      <c r="I84" s="2" t="n">
        <v>0.934127</v>
      </c>
      <c r="J84" s="2" t="n">
        <v>0.89606</v>
      </c>
      <c r="K84" s="2" t="n">
        <v>0.933017</v>
      </c>
      <c r="L84" s="2" t="n">
        <v>0.914165</v>
      </c>
      <c r="M84" s="2" t="n">
        <v>9019</v>
      </c>
      <c r="N84" s="2" t="n">
        <v>8664</v>
      </c>
      <c r="O84" s="3" t="n">
        <v>29.83</v>
      </c>
      <c r="P84" s="3" t="n">
        <v>99.97</v>
      </c>
      <c r="Q84" s="2" t="s">
        <v>31</v>
      </c>
      <c r="R84" s="2" t="s">
        <v>32</v>
      </c>
      <c r="S84" s="2" t="n">
        <f aca="false">TRUE()</f>
        <v>1</v>
      </c>
      <c r="T84" s="2" t="n">
        <f aca="false">FALSE()</f>
        <v>0</v>
      </c>
      <c r="U84" s="2" t="s">
        <v>33</v>
      </c>
      <c r="V84" s="2" t="s">
        <v>131</v>
      </c>
      <c r="W84" s="2" t="s">
        <v>35</v>
      </c>
      <c r="X84" s="2" t="s">
        <v>36</v>
      </c>
    </row>
    <row r="85" customFormat="false" ht="13" hidden="false" customHeight="false" outlineLevel="0" collapsed="false">
      <c r="A85" s="2" t="s">
        <v>26</v>
      </c>
      <c r="B85" s="2" t="s">
        <v>132</v>
      </c>
      <c r="C85" s="2" t="s">
        <v>133</v>
      </c>
      <c r="D85" s="2" t="n">
        <v>30</v>
      </c>
      <c r="E85" s="2" t="s">
        <v>29</v>
      </c>
      <c r="F85" s="2" t="s">
        <v>30</v>
      </c>
      <c r="G85" s="2" t="n">
        <v>0.935411</v>
      </c>
      <c r="H85" s="2" t="n">
        <v>0.949383</v>
      </c>
      <c r="I85" s="2" t="n">
        <v>0.942345</v>
      </c>
      <c r="J85" s="2" t="n">
        <v>0.905161</v>
      </c>
      <c r="K85" s="2" t="n">
        <v>0.94778</v>
      </c>
      <c r="L85" s="2" t="n">
        <v>0.92598</v>
      </c>
      <c r="M85" s="2" t="n">
        <v>9153</v>
      </c>
      <c r="N85" s="2" t="n">
        <v>8857</v>
      </c>
      <c r="O85" s="3" t="n">
        <v>11.53</v>
      </c>
      <c r="P85" s="3" t="n">
        <v>33.89</v>
      </c>
      <c r="Q85" s="2" t="s">
        <v>31</v>
      </c>
      <c r="R85" s="2" t="s">
        <v>32</v>
      </c>
      <c r="S85" s="2" t="n">
        <f aca="false">TRUE()</f>
        <v>1</v>
      </c>
      <c r="T85" s="2" t="n">
        <f aca="false">FALSE()</f>
        <v>0</v>
      </c>
      <c r="U85" s="2" t="s">
        <v>33</v>
      </c>
      <c r="V85" s="2" t="s">
        <v>134</v>
      </c>
      <c r="W85" s="2" t="s">
        <v>35</v>
      </c>
      <c r="X85" s="2" t="s">
        <v>36</v>
      </c>
    </row>
    <row r="86" customFormat="false" ht="13" hidden="false" customHeight="false" outlineLevel="0" collapsed="false">
      <c r="A86" s="2" t="s">
        <v>26</v>
      </c>
      <c r="B86" s="2" t="s">
        <v>135</v>
      </c>
      <c r="C86" s="2" t="s">
        <v>136</v>
      </c>
      <c r="D86" s="2" t="n">
        <v>57</v>
      </c>
      <c r="E86" s="2" t="s">
        <v>29</v>
      </c>
      <c r="F86" s="2" t="s">
        <v>30</v>
      </c>
      <c r="G86" s="2" t="n">
        <v>0.359877</v>
      </c>
      <c r="H86" s="2" t="n">
        <v>0.937973</v>
      </c>
      <c r="I86" s="2" t="n">
        <v>0.520176</v>
      </c>
      <c r="J86" s="2" t="n">
        <v>0.338586</v>
      </c>
      <c r="K86" s="2" t="n">
        <v>0.934329</v>
      </c>
      <c r="L86" s="2" t="n">
        <v>0.49705</v>
      </c>
      <c r="M86" s="2" t="n">
        <v>9043</v>
      </c>
      <c r="N86" s="2" t="n">
        <v>8508</v>
      </c>
      <c r="O86" s="3" t="n">
        <v>56.5</v>
      </c>
      <c r="P86" s="3" t="n">
        <v>315.5</v>
      </c>
      <c r="Q86" s="2" t="s">
        <v>31</v>
      </c>
      <c r="R86" s="2" t="s">
        <v>32</v>
      </c>
      <c r="S86" s="2" t="n">
        <f aca="false">TRUE()</f>
        <v>1</v>
      </c>
      <c r="T86" s="2" t="n">
        <f aca="false">FALSE()</f>
        <v>0</v>
      </c>
      <c r="U86" s="2" t="s">
        <v>33</v>
      </c>
      <c r="V86" s="2" t="s">
        <v>137</v>
      </c>
      <c r="W86" s="2" t="s">
        <v>35</v>
      </c>
      <c r="X86" s="2" t="s">
        <v>36</v>
      </c>
    </row>
    <row r="87" customFormat="false" ht="13" hidden="false" customHeight="false" outlineLevel="0" collapsed="false">
      <c r="A87" s="2" t="s">
        <v>26</v>
      </c>
      <c r="B87" s="2" t="s">
        <v>138</v>
      </c>
      <c r="C87" s="2" t="s">
        <v>139</v>
      </c>
      <c r="D87" s="2" t="n">
        <v>57</v>
      </c>
      <c r="E87" s="2" t="s">
        <v>29</v>
      </c>
      <c r="F87" s="2" t="s">
        <v>30</v>
      </c>
      <c r="G87" s="2" t="n">
        <v>0.632839</v>
      </c>
      <c r="H87" s="2" t="n">
        <v>0.951457</v>
      </c>
      <c r="I87" s="2" t="n">
        <v>0.760109</v>
      </c>
      <c r="J87" s="2" t="n">
        <v>0.607589</v>
      </c>
      <c r="K87" s="2" t="n">
        <v>0.949542</v>
      </c>
      <c r="L87" s="2" t="n">
        <v>0.741018</v>
      </c>
      <c r="M87" s="2" t="n">
        <v>9173</v>
      </c>
      <c r="N87" s="2" t="n">
        <v>8807</v>
      </c>
      <c r="O87" s="3" t="n">
        <v>40</v>
      </c>
      <c r="P87" s="3" t="n">
        <v>233.99</v>
      </c>
      <c r="Q87" s="2" t="s">
        <v>31</v>
      </c>
      <c r="R87" s="2" t="s">
        <v>32</v>
      </c>
      <c r="S87" s="2" t="n">
        <f aca="false">TRUE()</f>
        <v>1</v>
      </c>
      <c r="T87" s="2" t="n">
        <f aca="false">FALSE()</f>
        <v>0</v>
      </c>
      <c r="U87" s="2" t="s">
        <v>33</v>
      </c>
      <c r="V87" s="2" t="s">
        <v>140</v>
      </c>
      <c r="W87" s="2" t="s">
        <v>35</v>
      </c>
      <c r="X87" s="2" t="s">
        <v>36</v>
      </c>
    </row>
    <row r="88" customFormat="false" ht="13" hidden="false" customHeight="false" outlineLevel="0" collapsed="false">
      <c r="I88" s="4"/>
      <c r="J88" s="4"/>
      <c r="K88" s="4"/>
      <c r="L88" s="4"/>
    </row>
    <row r="89" customFormat="false" ht="13" hidden="false" customHeight="false" outlineLevel="0" collapsed="false">
      <c r="G89" s="5"/>
    </row>
    <row r="90" customFormat="false" ht="13" hidden="false" customHeight="false" outlineLevel="0" collapsed="false">
      <c r="A90" s="1" t="s">
        <v>141</v>
      </c>
      <c r="B90" s="2"/>
      <c r="C90" s="2" t="s">
        <v>142</v>
      </c>
      <c r="D90" s="2"/>
      <c r="E90" s="2"/>
      <c r="F90" s="2"/>
      <c r="G90" s="2"/>
      <c r="H90" s="2"/>
      <c r="I90" s="2"/>
      <c r="J90" s="2"/>
      <c r="K90" s="2"/>
    </row>
    <row r="91" customFormat="false" ht="13" hidden="false" customHeight="false" outlineLevel="0" collapsed="false">
      <c r="A91" s="2"/>
      <c r="B91" s="2"/>
      <c r="C91" s="2"/>
      <c r="D91" s="2"/>
      <c r="E91" s="6" t="s">
        <v>143</v>
      </c>
      <c r="F91" s="6"/>
      <c r="G91" s="6"/>
      <c r="H91" s="6"/>
      <c r="I91" s="6"/>
      <c r="J91" s="6"/>
      <c r="K91" s="6"/>
    </row>
    <row r="92" customFormat="false" ht="13" hidden="false" customHeight="false" outlineLevel="0" collapsed="false">
      <c r="A92" s="2" t="s">
        <v>144</v>
      </c>
      <c r="B92" s="2" t="s">
        <v>145</v>
      </c>
      <c r="C92" s="2" t="s">
        <v>146</v>
      </c>
      <c r="D92" s="2" t="s">
        <v>147</v>
      </c>
      <c r="E92" s="2" t="n">
        <v>-2500</v>
      </c>
      <c r="F92" s="2" t="s">
        <v>148</v>
      </c>
      <c r="G92" s="2" t="s">
        <v>149</v>
      </c>
      <c r="H92" s="2" t="s">
        <v>150</v>
      </c>
      <c r="I92" s="2" t="s">
        <v>151</v>
      </c>
      <c r="J92" s="2" t="s">
        <v>152</v>
      </c>
      <c r="K92" s="2" t="s">
        <v>153</v>
      </c>
    </row>
    <row r="93" customFormat="false" ht="13" hidden="false" customHeight="false" outlineLevel="0" collapsed="false">
      <c r="A93" s="2" t="s">
        <v>154</v>
      </c>
      <c r="B93" s="7" t="s">
        <v>155</v>
      </c>
      <c r="C93" s="2" t="s">
        <v>156</v>
      </c>
      <c r="D93" s="7" t="s">
        <v>157</v>
      </c>
      <c r="E93" s="8" t="n">
        <v>413</v>
      </c>
      <c r="F93" s="8" t="n">
        <v>48</v>
      </c>
      <c r="G93" s="8" t="n">
        <v>33</v>
      </c>
      <c r="H93" s="8" t="n">
        <v>6</v>
      </c>
      <c r="I93" s="8" t="n">
        <v>2</v>
      </c>
      <c r="J93" s="8" t="n">
        <v>0</v>
      </c>
      <c r="K93" s="8" t="n">
        <v>2</v>
      </c>
    </row>
    <row r="94" customFormat="false" ht="13" hidden="false" customHeight="false" outlineLevel="0" collapsed="false">
      <c r="A94" s="2" t="s">
        <v>154</v>
      </c>
      <c r="B94" s="7" t="s">
        <v>155</v>
      </c>
      <c r="C94" s="2" t="s">
        <v>156</v>
      </c>
      <c r="D94" s="7" t="s">
        <v>158</v>
      </c>
      <c r="E94" s="8" t="n">
        <v>236</v>
      </c>
      <c r="F94" s="8" t="n">
        <v>36</v>
      </c>
      <c r="G94" s="8" t="n">
        <v>26</v>
      </c>
      <c r="H94" s="8" t="n">
        <v>13</v>
      </c>
      <c r="I94" s="8" t="n">
        <v>7</v>
      </c>
      <c r="J94" s="8" t="n">
        <v>6</v>
      </c>
      <c r="K94" s="8" t="n">
        <v>7</v>
      </c>
    </row>
    <row r="95" customFormat="false" ht="13" hidden="false" customHeight="false" outlineLevel="0" collapsed="false">
      <c r="A95" s="2" t="s">
        <v>154</v>
      </c>
      <c r="B95" s="7" t="s">
        <v>155</v>
      </c>
      <c r="C95" s="2" t="s">
        <v>159</v>
      </c>
      <c r="D95" s="7" t="s">
        <v>157</v>
      </c>
      <c r="E95" s="8" t="n">
        <v>323</v>
      </c>
      <c r="F95" s="8" t="n">
        <v>12</v>
      </c>
      <c r="G95" s="8" t="n">
        <v>4</v>
      </c>
      <c r="H95" s="8" t="n">
        <v>1</v>
      </c>
      <c r="I95" s="8" t="n">
        <v>1</v>
      </c>
      <c r="J95" s="8" t="n">
        <v>1</v>
      </c>
      <c r="K95" s="8" t="n">
        <v>0</v>
      </c>
    </row>
    <row r="96" customFormat="false" ht="13" hidden="false" customHeight="false" outlineLevel="0" collapsed="false">
      <c r="A96" s="2" t="s">
        <v>154</v>
      </c>
      <c r="B96" s="7" t="s">
        <v>155</v>
      </c>
      <c r="C96" s="2" t="s">
        <v>159</v>
      </c>
      <c r="D96" s="7" t="s">
        <v>158</v>
      </c>
      <c r="E96" s="8" t="n">
        <v>38</v>
      </c>
      <c r="F96" s="8" t="n">
        <v>2</v>
      </c>
      <c r="G96" s="8" t="n">
        <v>2</v>
      </c>
      <c r="H96" s="8" t="n">
        <v>0</v>
      </c>
      <c r="I96" s="8" t="n">
        <v>0</v>
      </c>
      <c r="J96" s="8" t="n">
        <v>0</v>
      </c>
      <c r="K96" s="8" t="n">
        <v>0</v>
      </c>
    </row>
    <row r="97" customFormat="false" ht="13" hidden="false" customHeight="false" outlineLevel="0" collapsed="false">
      <c r="A97" s="2" t="s">
        <v>154</v>
      </c>
      <c r="B97" s="7" t="s">
        <v>160</v>
      </c>
      <c r="C97" s="2" t="s">
        <v>156</v>
      </c>
      <c r="D97" s="7" t="s">
        <v>157</v>
      </c>
      <c r="E97" s="8" t="n">
        <v>37</v>
      </c>
      <c r="F97" s="8" t="n">
        <v>14</v>
      </c>
      <c r="G97" s="8" t="n">
        <v>5</v>
      </c>
      <c r="H97" s="8" t="n">
        <v>0</v>
      </c>
      <c r="I97" s="8" t="n">
        <v>1</v>
      </c>
      <c r="J97" s="8" t="n">
        <v>0</v>
      </c>
      <c r="K97" s="8" t="n">
        <v>0</v>
      </c>
    </row>
    <row r="98" customFormat="false" ht="13" hidden="false" customHeight="false" outlineLevel="0" collapsed="false">
      <c r="A98" s="2" t="s">
        <v>154</v>
      </c>
      <c r="B98" s="7" t="s">
        <v>160</v>
      </c>
      <c r="C98" s="2" t="s">
        <v>156</v>
      </c>
      <c r="D98" s="7" t="s">
        <v>158</v>
      </c>
      <c r="E98" s="8" t="n">
        <v>16</v>
      </c>
      <c r="F98" s="8" t="n">
        <v>17</v>
      </c>
      <c r="G98" s="8" t="n">
        <v>14</v>
      </c>
      <c r="H98" s="8" t="n">
        <v>1</v>
      </c>
      <c r="I98" s="8" t="n">
        <v>0</v>
      </c>
      <c r="J98" s="8" t="n">
        <v>0</v>
      </c>
      <c r="K98" s="8" t="n">
        <v>0</v>
      </c>
    </row>
    <row r="99" customFormat="false" ht="13" hidden="false" customHeight="false" outlineLevel="0" collapsed="false">
      <c r="A99" s="2" t="s">
        <v>154</v>
      </c>
      <c r="B99" s="7" t="s">
        <v>160</v>
      </c>
      <c r="C99" s="2" t="s">
        <v>159</v>
      </c>
      <c r="D99" s="7" t="s">
        <v>157</v>
      </c>
      <c r="E99" s="8" t="n">
        <v>122</v>
      </c>
      <c r="F99" s="8" t="n">
        <v>0</v>
      </c>
      <c r="G99" s="8" t="n">
        <v>5</v>
      </c>
      <c r="H99" s="8" t="n">
        <v>1</v>
      </c>
      <c r="I99" s="8" t="n">
        <v>1</v>
      </c>
      <c r="J99" s="8" t="n">
        <v>1</v>
      </c>
      <c r="K99" s="8" t="n">
        <v>2</v>
      </c>
    </row>
    <row r="100" customFormat="false" ht="13" hidden="false" customHeight="false" outlineLevel="0" collapsed="false">
      <c r="A100" s="2" t="s">
        <v>154</v>
      </c>
      <c r="B100" s="7" t="s">
        <v>160</v>
      </c>
      <c r="C100" s="2" t="s">
        <v>159</v>
      </c>
      <c r="D100" s="7" t="s">
        <v>158</v>
      </c>
      <c r="E100" s="8" t="n">
        <v>38</v>
      </c>
      <c r="F100" s="8" t="n">
        <v>1</v>
      </c>
      <c r="G100" s="8" t="n">
        <v>0</v>
      </c>
      <c r="H100" s="8" t="n">
        <v>0</v>
      </c>
      <c r="I100" s="8" t="n">
        <v>0</v>
      </c>
      <c r="J100" s="8" t="n">
        <v>0</v>
      </c>
      <c r="K100" s="8" t="n">
        <v>0</v>
      </c>
    </row>
    <row r="101" customFormat="false" ht="13" hidden="false" customHeight="false" outlineLevel="0" collapsed="false">
      <c r="A101" s="2" t="s">
        <v>154</v>
      </c>
      <c r="B101" s="7" t="s">
        <v>161</v>
      </c>
      <c r="C101" s="2" t="s">
        <v>156</v>
      </c>
      <c r="D101" s="7" t="s">
        <v>157</v>
      </c>
      <c r="E101" s="8" t="n">
        <v>2010</v>
      </c>
      <c r="F101" s="8" t="n">
        <v>42</v>
      </c>
      <c r="G101" s="8" t="n">
        <v>8</v>
      </c>
      <c r="H101" s="8" t="n">
        <v>0</v>
      </c>
      <c r="I101" s="8" t="n">
        <v>0</v>
      </c>
      <c r="J101" s="8" t="n">
        <v>0</v>
      </c>
      <c r="K101" s="8" t="n">
        <v>0</v>
      </c>
    </row>
    <row r="102" customFormat="false" ht="13" hidden="false" customHeight="false" outlineLevel="0" collapsed="false">
      <c r="A102" s="2" t="s">
        <v>154</v>
      </c>
      <c r="B102" s="7" t="s">
        <v>161</v>
      </c>
      <c r="C102" s="2" t="s">
        <v>156</v>
      </c>
      <c r="D102" s="7" t="s">
        <v>158</v>
      </c>
      <c r="E102" s="8" t="n">
        <v>2457</v>
      </c>
      <c r="F102" s="8" t="n">
        <v>73</v>
      </c>
      <c r="G102" s="8" t="n">
        <v>17</v>
      </c>
      <c r="H102" s="8" t="n">
        <v>0</v>
      </c>
      <c r="I102" s="8" t="n">
        <v>0</v>
      </c>
      <c r="J102" s="8" t="n">
        <v>0</v>
      </c>
      <c r="K102" s="8" t="n">
        <v>0</v>
      </c>
    </row>
    <row r="103" customFormat="false" ht="13" hidden="false" customHeight="false" outlineLevel="0" collapsed="false">
      <c r="A103" s="2" t="s">
        <v>154</v>
      </c>
      <c r="B103" s="7" t="s">
        <v>161</v>
      </c>
      <c r="C103" s="2" t="s">
        <v>159</v>
      </c>
      <c r="D103" s="7" t="s">
        <v>157</v>
      </c>
      <c r="E103" s="8" t="n">
        <v>1995</v>
      </c>
      <c r="F103" s="8" t="n">
        <v>67</v>
      </c>
      <c r="G103" s="8" t="n">
        <v>45</v>
      </c>
      <c r="H103" s="8" t="n">
        <v>10</v>
      </c>
      <c r="I103" s="8" t="n">
        <v>6</v>
      </c>
      <c r="J103" s="8" t="n">
        <v>6</v>
      </c>
      <c r="K103" s="8" t="n">
        <v>9</v>
      </c>
    </row>
    <row r="104" customFormat="false" ht="13" hidden="false" customHeight="false" outlineLevel="0" collapsed="false">
      <c r="A104" s="2" t="s">
        <v>154</v>
      </c>
      <c r="B104" s="7" t="s">
        <v>161</v>
      </c>
      <c r="C104" s="2" t="s">
        <v>159</v>
      </c>
      <c r="D104" s="7" t="s">
        <v>158</v>
      </c>
      <c r="E104" s="8" t="n">
        <v>1573</v>
      </c>
      <c r="F104" s="8" t="n">
        <v>55</v>
      </c>
      <c r="G104" s="8" t="n">
        <v>40</v>
      </c>
      <c r="H104" s="8" t="n">
        <v>3</v>
      </c>
      <c r="I104" s="8" t="n">
        <v>2</v>
      </c>
      <c r="J104" s="8" t="n">
        <v>0</v>
      </c>
      <c r="K104" s="8" t="n">
        <v>4</v>
      </c>
    </row>
    <row r="105" customFormat="false" ht="13" hidden="false" customHeight="false" outlineLevel="0" collapsed="false">
      <c r="A105" s="2" t="s">
        <v>162</v>
      </c>
      <c r="B105" s="7" t="s">
        <v>155</v>
      </c>
      <c r="C105" s="2" t="s">
        <v>156</v>
      </c>
      <c r="D105" s="7" t="s">
        <v>157</v>
      </c>
      <c r="E105" s="8" t="n">
        <v>247</v>
      </c>
      <c r="F105" s="8" t="n">
        <v>5</v>
      </c>
      <c r="G105" s="8" t="n">
        <v>1</v>
      </c>
      <c r="H105" s="8" t="n">
        <v>2</v>
      </c>
      <c r="I105" s="8" t="n">
        <v>2</v>
      </c>
      <c r="J105" s="8" t="n">
        <v>0</v>
      </c>
      <c r="K105" s="8" t="n">
        <v>2</v>
      </c>
    </row>
    <row r="106" customFormat="false" ht="13" hidden="false" customHeight="false" outlineLevel="0" collapsed="false">
      <c r="A106" s="2" t="s">
        <v>162</v>
      </c>
      <c r="B106" s="7" t="s">
        <v>155</v>
      </c>
      <c r="C106" s="2" t="s">
        <v>156</v>
      </c>
      <c r="D106" s="7" t="s">
        <v>158</v>
      </c>
      <c r="E106" s="8" t="n">
        <v>170</v>
      </c>
      <c r="F106" s="8" t="n">
        <v>6</v>
      </c>
      <c r="G106" s="8" t="n">
        <v>0</v>
      </c>
      <c r="H106" s="8" t="n">
        <v>3</v>
      </c>
      <c r="I106" s="8" t="n">
        <v>1</v>
      </c>
      <c r="J106" s="8" t="n">
        <v>6</v>
      </c>
      <c r="K106" s="8" t="n">
        <v>7</v>
      </c>
    </row>
    <row r="107" customFormat="false" ht="13" hidden="false" customHeight="false" outlineLevel="0" collapsed="false">
      <c r="A107" s="2" t="s">
        <v>162</v>
      </c>
      <c r="B107" s="7" t="s">
        <v>155</v>
      </c>
      <c r="C107" s="2" t="s">
        <v>159</v>
      </c>
      <c r="D107" s="7" t="s">
        <v>157</v>
      </c>
      <c r="E107" s="8" t="n">
        <v>76</v>
      </c>
      <c r="F107" s="8" t="n">
        <v>9</v>
      </c>
      <c r="G107" s="8" t="n">
        <v>2</v>
      </c>
      <c r="H107" s="8" t="n">
        <v>5</v>
      </c>
      <c r="I107" s="8" t="n">
        <v>6</v>
      </c>
      <c r="J107" s="8" t="n">
        <v>6</v>
      </c>
      <c r="K107" s="8" t="n">
        <v>4</v>
      </c>
    </row>
    <row r="108" customFormat="false" ht="13" hidden="false" customHeight="false" outlineLevel="0" collapsed="false">
      <c r="A108" s="2" t="s">
        <v>162</v>
      </c>
      <c r="B108" s="7" t="s">
        <v>155</v>
      </c>
      <c r="C108" s="2" t="s">
        <v>159</v>
      </c>
      <c r="D108" s="7" t="s">
        <v>158</v>
      </c>
      <c r="E108" s="8" t="n">
        <v>31</v>
      </c>
      <c r="F108" s="8" t="n">
        <v>1</v>
      </c>
      <c r="G108" s="8" t="n">
        <v>4</v>
      </c>
      <c r="H108" s="8" t="n">
        <v>0</v>
      </c>
      <c r="I108" s="8" t="n">
        <v>1</v>
      </c>
      <c r="J108" s="8" t="n">
        <v>0</v>
      </c>
      <c r="K108" s="8" t="n">
        <v>1</v>
      </c>
    </row>
    <row r="109" customFormat="false" ht="13" hidden="false" customHeight="false" outlineLevel="0" collapsed="false">
      <c r="A109" s="2" t="s">
        <v>162</v>
      </c>
      <c r="B109" s="7" t="s">
        <v>160</v>
      </c>
      <c r="C109" s="2" t="s">
        <v>156</v>
      </c>
      <c r="D109" s="7" t="s">
        <v>157</v>
      </c>
      <c r="E109" s="8" t="n">
        <v>0</v>
      </c>
      <c r="F109" s="8" t="n">
        <v>0</v>
      </c>
      <c r="G109" s="8" t="n">
        <v>0</v>
      </c>
      <c r="H109" s="8" t="n">
        <v>0</v>
      </c>
      <c r="I109" s="8" t="n">
        <v>0</v>
      </c>
      <c r="J109" s="8" t="n">
        <v>0</v>
      </c>
      <c r="K109" s="8" t="n">
        <v>0</v>
      </c>
    </row>
    <row r="110" customFormat="false" ht="13" hidden="false" customHeight="false" outlineLevel="0" collapsed="false">
      <c r="A110" s="2" t="s">
        <v>162</v>
      </c>
      <c r="B110" s="7" t="s">
        <v>160</v>
      </c>
      <c r="C110" s="2" t="s">
        <v>156</v>
      </c>
      <c r="D110" s="7" t="s">
        <v>158</v>
      </c>
      <c r="E110" s="8" t="n">
        <v>0</v>
      </c>
      <c r="F110" s="8" t="n">
        <v>0</v>
      </c>
      <c r="G110" s="8" t="n">
        <v>0</v>
      </c>
      <c r="H110" s="8" t="n">
        <v>0</v>
      </c>
      <c r="I110" s="8" t="n">
        <v>0</v>
      </c>
      <c r="J110" s="8" t="n">
        <v>0</v>
      </c>
      <c r="K110" s="8" t="n">
        <v>0</v>
      </c>
    </row>
    <row r="111" customFormat="false" ht="13" hidden="false" customHeight="false" outlineLevel="0" collapsed="false">
      <c r="A111" s="2" t="s">
        <v>162</v>
      </c>
      <c r="B111" s="7" t="s">
        <v>160</v>
      </c>
      <c r="C111" s="2" t="s">
        <v>159</v>
      </c>
      <c r="D111" s="7" t="s">
        <v>157</v>
      </c>
      <c r="E111" s="8" t="n">
        <v>0</v>
      </c>
      <c r="F111" s="8" t="n">
        <v>0</v>
      </c>
      <c r="G111" s="8" t="n">
        <v>0</v>
      </c>
      <c r="H111" s="8" t="n">
        <v>0</v>
      </c>
      <c r="I111" s="8" t="n">
        <v>0</v>
      </c>
      <c r="J111" s="8" t="n">
        <v>0</v>
      </c>
      <c r="K111" s="8" t="n">
        <v>0</v>
      </c>
    </row>
    <row r="112" customFormat="false" ht="13" hidden="false" customHeight="false" outlineLevel="0" collapsed="false">
      <c r="A112" s="2" t="s">
        <v>162</v>
      </c>
      <c r="B112" s="7" t="s">
        <v>160</v>
      </c>
      <c r="C112" s="2" t="s">
        <v>159</v>
      </c>
      <c r="D112" s="7" t="s">
        <v>158</v>
      </c>
      <c r="E112" s="8" t="n">
        <v>0</v>
      </c>
      <c r="F112" s="8" t="n">
        <v>0</v>
      </c>
      <c r="G112" s="8" t="n">
        <v>0</v>
      </c>
      <c r="H112" s="8" t="n">
        <v>0</v>
      </c>
      <c r="I112" s="8" t="n">
        <v>0</v>
      </c>
      <c r="J112" s="8" t="n">
        <v>0</v>
      </c>
      <c r="K112" s="8" t="n">
        <v>0</v>
      </c>
    </row>
    <row r="113" customFormat="false" ht="13" hidden="false" customHeight="false" outlineLevel="0" collapsed="false">
      <c r="A113" s="2" t="s">
        <v>162</v>
      </c>
      <c r="B113" s="7" t="s">
        <v>161</v>
      </c>
      <c r="C113" s="2" t="s">
        <v>156</v>
      </c>
      <c r="D113" s="7" t="s">
        <v>157</v>
      </c>
      <c r="E113" s="8" t="n">
        <v>0</v>
      </c>
      <c r="F113" s="8" t="n">
        <v>0</v>
      </c>
      <c r="G113" s="8" t="n">
        <v>0</v>
      </c>
      <c r="H113" s="8" t="n">
        <v>0</v>
      </c>
      <c r="I113" s="8" t="n">
        <v>0</v>
      </c>
      <c r="J113" s="8" t="n">
        <v>0</v>
      </c>
      <c r="K113" s="8" t="n">
        <v>0</v>
      </c>
    </row>
    <row r="114" customFormat="false" ht="13" hidden="false" customHeight="false" outlineLevel="0" collapsed="false">
      <c r="A114" s="2" t="s">
        <v>162</v>
      </c>
      <c r="B114" s="7" t="s">
        <v>161</v>
      </c>
      <c r="C114" s="2" t="s">
        <v>156</v>
      </c>
      <c r="D114" s="7" t="s">
        <v>158</v>
      </c>
      <c r="E114" s="8" t="n">
        <v>0</v>
      </c>
      <c r="F114" s="8" t="n">
        <v>0</v>
      </c>
      <c r="G114" s="8" t="n">
        <v>0</v>
      </c>
      <c r="H114" s="8" t="n">
        <v>0</v>
      </c>
      <c r="I114" s="8" t="n">
        <v>0</v>
      </c>
      <c r="J114" s="8" t="n">
        <v>0</v>
      </c>
      <c r="K114" s="8" t="n">
        <v>0</v>
      </c>
    </row>
    <row r="115" customFormat="false" ht="13" hidden="false" customHeight="false" outlineLevel="0" collapsed="false">
      <c r="A115" s="2" t="s">
        <v>162</v>
      </c>
      <c r="B115" s="7" t="s">
        <v>161</v>
      </c>
      <c r="C115" s="2" t="s">
        <v>159</v>
      </c>
      <c r="D115" s="7" t="s">
        <v>157</v>
      </c>
      <c r="E115" s="8" t="n">
        <v>0</v>
      </c>
      <c r="F115" s="8" t="n">
        <v>0</v>
      </c>
      <c r="G115" s="8" t="n">
        <v>0</v>
      </c>
      <c r="H115" s="8" t="n">
        <v>0</v>
      </c>
      <c r="I115" s="8" t="n">
        <v>0</v>
      </c>
      <c r="J115" s="8" t="n">
        <v>0</v>
      </c>
      <c r="K115" s="8" t="n">
        <v>0</v>
      </c>
    </row>
    <row r="116" customFormat="false" ht="13" hidden="false" customHeight="false" outlineLevel="0" collapsed="false">
      <c r="A116" s="2" t="s">
        <v>162</v>
      </c>
      <c r="B116" s="7" t="s">
        <v>161</v>
      </c>
      <c r="C116" s="2" t="s">
        <v>159</v>
      </c>
      <c r="D116" s="7" t="s">
        <v>158</v>
      </c>
      <c r="E116" s="8" t="n">
        <v>0</v>
      </c>
      <c r="F116" s="8" t="n">
        <v>0</v>
      </c>
      <c r="G116" s="8" t="n">
        <v>0</v>
      </c>
      <c r="H116" s="8" t="n">
        <v>0</v>
      </c>
      <c r="I116" s="8" t="n">
        <v>0</v>
      </c>
      <c r="J116" s="8" t="n">
        <v>0</v>
      </c>
      <c r="K116" s="8" t="n">
        <v>0</v>
      </c>
    </row>
    <row r="117" customFormat="false" ht="13" hidden="false" customHeight="false" outlineLevel="0" collapsed="false">
      <c r="A117" s="2" t="s">
        <v>163</v>
      </c>
      <c r="B117" s="7" t="s">
        <v>155</v>
      </c>
      <c r="C117" s="2" t="s">
        <v>156</v>
      </c>
      <c r="D117" s="7" t="s">
        <v>157</v>
      </c>
      <c r="E117" s="8" t="n">
        <v>636</v>
      </c>
      <c r="F117" s="8" t="n">
        <v>58</v>
      </c>
      <c r="G117" s="8" t="n">
        <v>40</v>
      </c>
      <c r="H117" s="8" t="n">
        <v>6</v>
      </c>
      <c r="I117" s="8" t="n">
        <v>2</v>
      </c>
      <c r="J117" s="8" t="n">
        <v>0</v>
      </c>
      <c r="K117" s="8" t="n">
        <v>2</v>
      </c>
    </row>
    <row r="118" customFormat="false" ht="13" hidden="false" customHeight="false" outlineLevel="0" collapsed="false">
      <c r="A118" s="2" t="s">
        <v>163</v>
      </c>
      <c r="B118" s="7" t="s">
        <v>155</v>
      </c>
      <c r="C118" s="2" t="s">
        <v>156</v>
      </c>
      <c r="D118" s="7" t="s">
        <v>158</v>
      </c>
      <c r="E118" s="8" t="n">
        <v>401</v>
      </c>
      <c r="F118" s="8" t="n">
        <v>39</v>
      </c>
      <c r="G118" s="8" t="n">
        <v>39</v>
      </c>
      <c r="H118" s="8" t="n">
        <v>13</v>
      </c>
      <c r="I118" s="8" t="n">
        <v>7</v>
      </c>
      <c r="J118" s="8" t="n">
        <v>6</v>
      </c>
      <c r="K118" s="8" t="n">
        <v>7</v>
      </c>
    </row>
    <row r="119" customFormat="false" ht="13" hidden="false" customHeight="false" outlineLevel="0" collapsed="false">
      <c r="A119" s="2" t="s">
        <v>163</v>
      </c>
      <c r="B119" s="7" t="s">
        <v>155</v>
      </c>
      <c r="C119" s="2" t="s">
        <v>159</v>
      </c>
      <c r="D119" s="7" t="s">
        <v>157</v>
      </c>
      <c r="E119" s="8" t="n">
        <v>591</v>
      </c>
      <c r="F119" s="8" t="n">
        <v>17</v>
      </c>
      <c r="G119" s="8" t="n">
        <v>5</v>
      </c>
      <c r="H119" s="8" t="n">
        <v>1</v>
      </c>
      <c r="I119" s="8" t="n">
        <v>1</v>
      </c>
      <c r="J119" s="8" t="n">
        <v>1</v>
      </c>
      <c r="K119" s="8" t="n">
        <v>0</v>
      </c>
    </row>
    <row r="120" customFormat="false" ht="13" hidden="false" customHeight="false" outlineLevel="0" collapsed="false">
      <c r="A120" s="2" t="s">
        <v>163</v>
      </c>
      <c r="B120" s="7" t="s">
        <v>155</v>
      </c>
      <c r="C120" s="2" t="s">
        <v>159</v>
      </c>
      <c r="D120" s="7" t="s">
        <v>158</v>
      </c>
      <c r="E120" s="8" t="n">
        <v>107</v>
      </c>
      <c r="F120" s="8" t="n">
        <v>2</v>
      </c>
      <c r="G120" s="8" t="n">
        <v>3</v>
      </c>
      <c r="H120" s="8" t="n">
        <v>0</v>
      </c>
      <c r="I120" s="8" t="n">
        <v>0</v>
      </c>
      <c r="J120" s="8" t="n">
        <v>0</v>
      </c>
      <c r="K120" s="8" t="n">
        <v>0</v>
      </c>
    </row>
    <row r="121" customFormat="false" ht="13" hidden="false" customHeight="false" outlineLevel="0" collapsed="false">
      <c r="A121" s="2" t="s">
        <v>163</v>
      </c>
      <c r="B121" s="7" t="s">
        <v>160</v>
      </c>
      <c r="C121" s="2" t="s">
        <v>156</v>
      </c>
      <c r="D121" s="7" t="s">
        <v>157</v>
      </c>
      <c r="E121" s="8" t="n">
        <v>279</v>
      </c>
      <c r="F121" s="8" t="n">
        <v>4</v>
      </c>
      <c r="G121" s="8" t="n">
        <v>0</v>
      </c>
      <c r="H121" s="8" t="n">
        <v>0</v>
      </c>
      <c r="I121" s="8" t="n">
        <v>0</v>
      </c>
      <c r="J121" s="8" t="n">
        <v>0</v>
      </c>
      <c r="K121" s="8" t="n">
        <v>0</v>
      </c>
    </row>
    <row r="122" customFormat="false" ht="13" hidden="false" customHeight="false" outlineLevel="0" collapsed="false">
      <c r="A122" s="2" t="s">
        <v>163</v>
      </c>
      <c r="B122" s="7" t="s">
        <v>160</v>
      </c>
      <c r="C122" s="2" t="s">
        <v>156</v>
      </c>
      <c r="D122" s="7" t="s">
        <v>158</v>
      </c>
      <c r="E122" s="8" t="n">
        <v>293</v>
      </c>
      <c r="F122" s="8" t="n">
        <v>1</v>
      </c>
      <c r="G122" s="8" t="n">
        <v>0</v>
      </c>
      <c r="H122" s="8" t="n">
        <v>0</v>
      </c>
      <c r="I122" s="8" t="n">
        <v>0</v>
      </c>
      <c r="J122" s="8" t="n">
        <v>0</v>
      </c>
      <c r="K122" s="8" t="n">
        <v>0</v>
      </c>
    </row>
    <row r="123" customFormat="false" ht="13" hidden="false" customHeight="false" outlineLevel="0" collapsed="false">
      <c r="A123" s="2" t="s">
        <v>163</v>
      </c>
      <c r="B123" s="7" t="s">
        <v>160</v>
      </c>
      <c r="C123" s="2" t="s">
        <v>159</v>
      </c>
      <c r="D123" s="7" t="s">
        <v>157</v>
      </c>
      <c r="E123" s="8" t="n">
        <v>136</v>
      </c>
      <c r="F123" s="8" t="n">
        <v>0</v>
      </c>
      <c r="G123" s="8" t="n">
        <v>1</v>
      </c>
      <c r="H123" s="8" t="n">
        <v>0</v>
      </c>
      <c r="I123" s="8" t="n">
        <v>0</v>
      </c>
      <c r="J123" s="8" t="n">
        <v>0</v>
      </c>
      <c r="K123" s="8" t="n">
        <v>0</v>
      </c>
    </row>
    <row r="124" customFormat="false" ht="13" hidden="false" customHeight="false" outlineLevel="0" collapsed="false">
      <c r="A124" s="2" t="s">
        <v>163</v>
      </c>
      <c r="B124" s="7" t="s">
        <v>160</v>
      </c>
      <c r="C124" s="2" t="s">
        <v>159</v>
      </c>
      <c r="D124" s="7" t="s">
        <v>158</v>
      </c>
      <c r="E124" s="8" t="n">
        <v>96</v>
      </c>
      <c r="F124" s="8" t="n">
        <v>2</v>
      </c>
      <c r="G124" s="8" t="n">
        <v>1</v>
      </c>
      <c r="H124" s="8" t="n">
        <v>1</v>
      </c>
      <c r="I124" s="8" t="n">
        <v>0</v>
      </c>
      <c r="J124" s="8" t="n">
        <v>0</v>
      </c>
      <c r="K124" s="8" t="n">
        <v>0</v>
      </c>
    </row>
    <row r="125" customFormat="false" ht="13" hidden="false" customHeight="false" outlineLevel="0" collapsed="false">
      <c r="A125" s="2" t="s">
        <v>163</v>
      </c>
      <c r="B125" s="7" t="s">
        <v>161</v>
      </c>
      <c r="C125" s="2" t="s">
        <v>156</v>
      </c>
      <c r="D125" s="7" t="s">
        <v>157</v>
      </c>
      <c r="E125" s="8" t="n">
        <v>1816</v>
      </c>
      <c r="F125" s="8" t="n">
        <v>72</v>
      </c>
      <c r="G125" s="8" t="n">
        <v>1</v>
      </c>
      <c r="H125" s="8" t="n">
        <v>0</v>
      </c>
      <c r="I125" s="8" t="n">
        <v>0</v>
      </c>
      <c r="J125" s="8" t="n">
        <v>0</v>
      </c>
      <c r="K125" s="8" t="n">
        <v>0</v>
      </c>
    </row>
    <row r="126" customFormat="false" ht="13" hidden="false" customHeight="false" outlineLevel="0" collapsed="false">
      <c r="A126" s="2" t="s">
        <v>163</v>
      </c>
      <c r="B126" s="7" t="s">
        <v>161</v>
      </c>
      <c r="C126" s="2" t="s">
        <v>156</v>
      </c>
      <c r="D126" s="7" t="s">
        <v>158</v>
      </c>
      <c r="E126" s="8" t="n">
        <v>2251</v>
      </c>
      <c r="F126" s="8" t="n">
        <v>18</v>
      </c>
      <c r="G126" s="8" t="n">
        <v>0</v>
      </c>
      <c r="H126" s="8" t="n">
        <v>0</v>
      </c>
      <c r="I126" s="8" t="n">
        <v>0</v>
      </c>
      <c r="J126" s="8" t="n">
        <v>0</v>
      </c>
      <c r="K126" s="8" t="n">
        <v>0</v>
      </c>
    </row>
    <row r="127" customFormat="false" ht="13" hidden="false" customHeight="false" outlineLevel="0" collapsed="false">
      <c r="A127" s="2" t="s">
        <v>163</v>
      </c>
      <c r="B127" s="7" t="s">
        <v>161</v>
      </c>
      <c r="C127" s="2" t="s">
        <v>159</v>
      </c>
      <c r="D127" s="7" t="s">
        <v>157</v>
      </c>
      <c r="E127" s="8" t="n">
        <v>1523</v>
      </c>
      <c r="F127" s="8" t="n">
        <v>52</v>
      </c>
      <c r="G127" s="8" t="n">
        <v>39</v>
      </c>
      <c r="H127" s="8" t="n">
        <v>7</v>
      </c>
      <c r="I127" s="8" t="n">
        <v>4</v>
      </c>
      <c r="J127" s="8" t="n">
        <v>4</v>
      </c>
      <c r="K127" s="8" t="n">
        <v>5</v>
      </c>
    </row>
    <row r="128" customFormat="false" ht="13" hidden="false" customHeight="false" outlineLevel="0" collapsed="false">
      <c r="A128" s="2" t="s">
        <v>163</v>
      </c>
      <c r="B128" s="7" t="s">
        <v>161</v>
      </c>
      <c r="C128" s="2" t="s">
        <v>159</v>
      </c>
      <c r="D128" s="7" t="s">
        <v>158</v>
      </c>
      <c r="E128" s="8" t="n">
        <v>1698</v>
      </c>
      <c r="F128" s="8" t="n">
        <v>60</v>
      </c>
      <c r="G128" s="8" t="n">
        <v>43</v>
      </c>
      <c r="H128" s="8" t="n">
        <v>6</v>
      </c>
      <c r="I128" s="8" t="n">
        <v>2</v>
      </c>
      <c r="J128" s="8" t="n">
        <v>1</v>
      </c>
      <c r="K128" s="8" t="n">
        <v>5</v>
      </c>
    </row>
    <row r="129" customFormat="false" ht="13" hidden="false" customHeight="false" outlineLevel="0" collapsed="false">
      <c r="A129" s="2" t="s">
        <v>164</v>
      </c>
      <c r="B129" s="7" t="s">
        <v>155</v>
      </c>
      <c r="C129" s="2" t="s">
        <v>156</v>
      </c>
      <c r="D129" s="7" t="s">
        <v>157</v>
      </c>
      <c r="E129" s="8" t="n">
        <v>102</v>
      </c>
      <c r="F129" s="8" t="n">
        <v>11</v>
      </c>
      <c r="G129" s="8" t="n">
        <v>23</v>
      </c>
      <c r="H129" s="8" t="n">
        <v>6</v>
      </c>
      <c r="I129" s="8" t="n">
        <v>2</v>
      </c>
      <c r="J129" s="8" t="n">
        <v>0</v>
      </c>
      <c r="K129" s="8" t="n">
        <v>2</v>
      </c>
    </row>
    <row r="130" customFormat="false" ht="13" hidden="false" customHeight="false" outlineLevel="0" collapsed="false">
      <c r="A130" s="2" t="s">
        <v>164</v>
      </c>
      <c r="B130" s="7" t="s">
        <v>155</v>
      </c>
      <c r="C130" s="2" t="s">
        <v>156</v>
      </c>
      <c r="D130" s="7" t="s">
        <v>158</v>
      </c>
      <c r="E130" s="8" t="n">
        <v>114</v>
      </c>
      <c r="F130" s="8" t="n">
        <v>18</v>
      </c>
      <c r="G130" s="8" t="n">
        <v>22</v>
      </c>
      <c r="H130" s="8" t="n">
        <v>13</v>
      </c>
      <c r="I130" s="8" t="n">
        <v>7</v>
      </c>
      <c r="J130" s="8" t="n">
        <v>6</v>
      </c>
      <c r="K130" s="8" t="n">
        <v>7</v>
      </c>
    </row>
    <row r="131" customFormat="false" ht="13" hidden="false" customHeight="false" outlineLevel="0" collapsed="false">
      <c r="A131" s="2" t="s">
        <v>164</v>
      </c>
      <c r="B131" s="7" t="s">
        <v>155</v>
      </c>
      <c r="C131" s="2" t="s">
        <v>159</v>
      </c>
      <c r="D131" s="7" t="s">
        <v>157</v>
      </c>
      <c r="E131" s="8" t="n">
        <v>103</v>
      </c>
      <c r="F131" s="8" t="n">
        <v>9</v>
      </c>
      <c r="G131" s="8" t="n">
        <v>2</v>
      </c>
      <c r="H131" s="8" t="n">
        <v>5</v>
      </c>
      <c r="I131" s="8" t="n">
        <v>2</v>
      </c>
      <c r="J131" s="8" t="n">
        <v>1</v>
      </c>
      <c r="K131" s="8" t="n">
        <v>2</v>
      </c>
    </row>
    <row r="132" customFormat="false" ht="13" hidden="false" customHeight="false" outlineLevel="0" collapsed="false">
      <c r="A132" s="2" t="s">
        <v>164</v>
      </c>
      <c r="B132" s="7" t="s">
        <v>155</v>
      </c>
      <c r="C132" s="2" t="s">
        <v>159</v>
      </c>
      <c r="D132" s="7" t="s">
        <v>158</v>
      </c>
      <c r="E132" s="8" t="n">
        <v>46</v>
      </c>
      <c r="F132" s="8" t="n">
        <v>1</v>
      </c>
      <c r="G132" s="8" t="n">
        <v>3</v>
      </c>
      <c r="H132" s="8" t="n">
        <v>0</v>
      </c>
      <c r="I132" s="8" t="n">
        <v>0</v>
      </c>
      <c r="J132" s="8" t="n">
        <v>0</v>
      </c>
      <c r="K132" s="8" t="n">
        <v>2</v>
      </c>
    </row>
    <row r="133" customFormat="false" ht="13" hidden="false" customHeight="false" outlineLevel="0" collapsed="false">
      <c r="A133" s="2" t="s">
        <v>164</v>
      </c>
      <c r="B133" s="7" t="s">
        <v>160</v>
      </c>
      <c r="C133" s="2" t="s">
        <v>156</v>
      </c>
      <c r="D133" s="7" t="s">
        <v>157</v>
      </c>
      <c r="E133" s="8" t="n">
        <v>389</v>
      </c>
      <c r="F133" s="8" t="n">
        <v>7</v>
      </c>
      <c r="G133" s="8" t="n">
        <v>2</v>
      </c>
      <c r="H133" s="8" t="n">
        <v>0</v>
      </c>
      <c r="I133" s="8" t="n">
        <v>0</v>
      </c>
      <c r="J133" s="8" t="n">
        <v>0</v>
      </c>
      <c r="K133" s="8" t="n">
        <v>0</v>
      </c>
    </row>
    <row r="134" customFormat="false" ht="13" hidden="false" customHeight="false" outlineLevel="0" collapsed="false">
      <c r="A134" s="2" t="s">
        <v>164</v>
      </c>
      <c r="B134" s="7" t="s">
        <v>160</v>
      </c>
      <c r="C134" s="2" t="s">
        <v>156</v>
      </c>
      <c r="D134" s="7" t="s">
        <v>158</v>
      </c>
      <c r="E134" s="8" t="n">
        <v>86</v>
      </c>
      <c r="F134" s="8" t="n">
        <v>13</v>
      </c>
      <c r="G134" s="8" t="n">
        <v>1</v>
      </c>
      <c r="H134" s="8" t="n">
        <v>0</v>
      </c>
      <c r="I134" s="8" t="n">
        <v>0</v>
      </c>
      <c r="J134" s="8" t="n">
        <v>0</v>
      </c>
      <c r="K134" s="8" t="n">
        <v>0</v>
      </c>
    </row>
    <row r="135" customFormat="false" ht="13" hidden="false" customHeight="false" outlineLevel="0" collapsed="false">
      <c r="A135" s="2" t="s">
        <v>164</v>
      </c>
      <c r="B135" s="7" t="s">
        <v>160</v>
      </c>
      <c r="C135" s="2" t="s">
        <v>159</v>
      </c>
      <c r="D135" s="7" t="s">
        <v>157</v>
      </c>
      <c r="E135" s="8" t="n">
        <v>232</v>
      </c>
      <c r="F135" s="8" t="n">
        <v>0</v>
      </c>
      <c r="G135" s="8" t="n">
        <v>4</v>
      </c>
      <c r="H135" s="8" t="n">
        <v>1</v>
      </c>
      <c r="I135" s="8" t="n">
        <v>0</v>
      </c>
      <c r="J135" s="8" t="n">
        <v>1</v>
      </c>
      <c r="K135" s="8" t="n">
        <v>0</v>
      </c>
    </row>
    <row r="136" customFormat="false" ht="13" hidden="false" customHeight="false" outlineLevel="0" collapsed="false">
      <c r="A136" s="2" t="s">
        <v>164</v>
      </c>
      <c r="B136" s="7" t="s">
        <v>160</v>
      </c>
      <c r="C136" s="2" t="s">
        <v>159</v>
      </c>
      <c r="D136" s="7" t="s">
        <v>158</v>
      </c>
      <c r="E136" s="8" t="n">
        <v>42</v>
      </c>
      <c r="F136" s="8" t="n">
        <v>0</v>
      </c>
      <c r="G136" s="8" t="n">
        <v>0</v>
      </c>
      <c r="H136" s="8" t="n">
        <v>0</v>
      </c>
      <c r="I136" s="8" t="n">
        <v>0</v>
      </c>
      <c r="J136" s="8" t="n">
        <v>0</v>
      </c>
      <c r="K136" s="8" t="n">
        <v>0</v>
      </c>
    </row>
    <row r="137" customFormat="false" ht="13" hidden="false" customHeight="false" outlineLevel="0" collapsed="false">
      <c r="A137" s="2" t="s">
        <v>164</v>
      </c>
      <c r="B137" s="7" t="s">
        <v>161</v>
      </c>
      <c r="C137" s="2" t="s">
        <v>156</v>
      </c>
      <c r="D137" s="7" t="s">
        <v>157</v>
      </c>
      <c r="E137" s="8" t="n">
        <v>2449</v>
      </c>
      <c r="F137" s="8" t="n">
        <v>43</v>
      </c>
      <c r="G137" s="8" t="n">
        <v>19</v>
      </c>
      <c r="H137" s="8" t="n">
        <v>0</v>
      </c>
      <c r="I137" s="8" t="n">
        <v>0</v>
      </c>
      <c r="J137" s="8" t="n">
        <v>0</v>
      </c>
      <c r="K137" s="8" t="n">
        <v>0</v>
      </c>
    </row>
    <row r="138" customFormat="false" ht="13" hidden="false" customHeight="false" outlineLevel="0" collapsed="false">
      <c r="A138" s="2" t="s">
        <v>164</v>
      </c>
      <c r="B138" s="7" t="s">
        <v>161</v>
      </c>
      <c r="C138" s="2" t="s">
        <v>156</v>
      </c>
      <c r="D138" s="7" t="s">
        <v>158</v>
      </c>
      <c r="E138" s="8" t="n">
        <v>2444</v>
      </c>
      <c r="F138" s="8" t="n">
        <v>133</v>
      </c>
      <c r="G138" s="8" t="n">
        <v>20</v>
      </c>
      <c r="H138" s="8" t="n">
        <v>0</v>
      </c>
      <c r="I138" s="8" t="n">
        <v>0</v>
      </c>
      <c r="J138" s="8" t="n">
        <v>0</v>
      </c>
      <c r="K138" s="8" t="n">
        <v>0</v>
      </c>
    </row>
    <row r="139" customFormat="false" ht="13" hidden="false" customHeight="false" outlineLevel="0" collapsed="false">
      <c r="A139" s="2" t="s">
        <v>164</v>
      </c>
      <c r="B139" s="7" t="s">
        <v>161</v>
      </c>
      <c r="C139" s="2" t="s">
        <v>159</v>
      </c>
      <c r="D139" s="7" t="s">
        <v>157</v>
      </c>
      <c r="E139" s="8" t="n">
        <v>2259</v>
      </c>
      <c r="F139" s="8" t="n">
        <v>65</v>
      </c>
      <c r="G139" s="8" t="n">
        <v>34</v>
      </c>
      <c r="H139" s="8" t="n">
        <v>4</v>
      </c>
      <c r="I139" s="8" t="n">
        <v>0</v>
      </c>
      <c r="J139" s="8" t="n">
        <v>0</v>
      </c>
      <c r="K139" s="8" t="n">
        <v>0</v>
      </c>
    </row>
    <row r="140" customFormat="false" ht="13" hidden="false" customHeight="false" outlineLevel="0" collapsed="false">
      <c r="A140" s="2" t="s">
        <v>164</v>
      </c>
      <c r="B140" s="7" t="s">
        <v>161</v>
      </c>
      <c r="C140" s="2" t="s">
        <v>159</v>
      </c>
      <c r="D140" s="7" t="s">
        <v>158</v>
      </c>
      <c r="E140" s="8" t="n">
        <v>1521</v>
      </c>
      <c r="F140" s="8" t="n">
        <v>61</v>
      </c>
      <c r="G140" s="8" t="n">
        <v>52</v>
      </c>
      <c r="H140" s="8" t="n">
        <v>5</v>
      </c>
      <c r="I140" s="8" t="n">
        <v>7</v>
      </c>
      <c r="J140" s="8" t="n">
        <v>6</v>
      </c>
      <c r="K140" s="8" t="n">
        <v>9</v>
      </c>
    </row>
    <row r="141" customFormat="false" ht="13" hidden="false" customHeight="false" outlineLevel="0" collapsed="false">
      <c r="A141" s="2" t="s">
        <v>165</v>
      </c>
      <c r="B141" s="7" t="s">
        <v>155</v>
      </c>
      <c r="C141" s="2" t="s">
        <v>156</v>
      </c>
      <c r="D141" s="7" t="s">
        <v>157</v>
      </c>
      <c r="E141" s="8" t="n">
        <v>452</v>
      </c>
      <c r="F141" s="8" t="n">
        <v>60</v>
      </c>
      <c r="G141" s="8" t="n">
        <v>40</v>
      </c>
      <c r="H141" s="8" t="n">
        <v>6</v>
      </c>
      <c r="I141" s="8" t="n">
        <v>2</v>
      </c>
      <c r="J141" s="8" t="n">
        <v>0</v>
      </c>
      <c r="K141" s="8" t="n">
        <v>2</v>
      </c>
    </row>
    <row r="142" customFormat="false" ht="13" hidden="false" customHeight="false" outlineLevel="0" collapsed="false">
      <c r="A142" s="2" t="s">
        <v>165</v>
      </c>
      <c r="B142" s="7" t="s">
        <v>155</v>
      </c>
      <c r="C142" s="2" t="s">
        <v>156</v>
      </c>
      <c r="D142" s="7" t="s">
        <v>158</v>
      </c>
      <c r="E142" s="8" t="n">
        <v>246</v>
      </c>
      <c r="F142" s="8" t="n">
        <v>40</v>
      </c>
      <c r="G142" s="8" t="n">
        <v>38</v>
      </c>
      <c r="H142" s="8" t="n">
        <v>13</v>
      </c>
      <c r="I142" s="8" t="n">
        <v>7</v>
      </c>
      <c r="J142" s="8" t="n">
        <v>6</v>
      </c>
      <c r="K142" s="8" t="n">
        <v>7</v>
      </c>
    </row>
    <row r="143" customFormat="false" ht="13" hidden="false" customHeight="false" outlineLevel="0" collapsed="false">
      <c r="A143" s="2" t="s">
        <v>165</v>
      </c>
      <c r="B143" s="7" t="s">
        <v>155</v>
      </c>
      <c r="C143" s="2" t="s">
        <v>159</v>
      </c>
      <c r="D143" s="7" t="s">
        <v>157</v>
      </c>
      <c r="E143" s="8" t="n">
        <v>360</v>
      </c>
      <c r="F143" s="8" t="n">
        <v>26</v>
      </c>
      <c r="G143" s="8" t="n">
        <v>20</v>
      </c>
      <c r="H143" s="8" t="n">
        <v>8</v>
      </c>
      <c r="I143" s="8" t="n">
        <v>3</v>
      </c>
      <c r="J143" s="8" t="n">
        <v>2</v>
      </c>
      <c r="K143" s="8" t="n">
        <v>4</v>
      </c>
    </row>
    <row r="144" customFormat="false" ht="13" hidden="false" customHeight="false" outlineLevel="0" collapsed="false">
      <c r="A144" s="2" t="s">
        <v>165</v>
      </c>
      <c r="B144" s="7" t="s">
        <v>155</v>
      </c>
      <c r="C144" s="2" t="s">
        <v>159</v>
      </c>
      <c r="D144" s="7" t="s">
        <v>158</v>
      </c>
      <c r="E144" s="8" t="n">
        <v>52</v>
      </c>
      <c r="F144" s="8" t="n">
        <v>5</v>
      </c>
      <c r="G144" s="8" t="n">
        <v>8</v>
      </c>
      <c r="H144" s="8" t="n">
        <v>0</v>
      </c>
      <c r="I144" s="8" t="n">
        <v>1</v>
      </c>
      <c r="J144" s="8" t="n">
        <v>0</v>
      </c>
      <c r="K144" s="8" t="n">
        <v>1</v>
      </c>
    </row>
    <row r="145" customFormat="false" ht="13" hidden="false" customHeight="false" outlineLevel="0" collapsed="false">
      <c r="A145" s="2" t="s">
        <v>165</v>
      </c>
      <c r="B145" s="7" t="s">
        <v>160</v>
      </c>
      <c r="C145" s="2" t="s">
        <v>156</v>
      </c>
      <c r="D145" s="7" t="s">
        <v>157</v>
      </c>
      <c r="E145" s="8" t="n">
        <v>0</v>
      </c>
      <c r="F145" s="8" t="n">
        <v>0</v>
      </c>
      <c r="G145" s="8" t="n">
        <v>0</v>
      </c>
      <c r="H145" s="8" t="n">
        <v>0</v>
      </c>
      <c r="I145" s="8" t="n">
        <v>0</v>
      </c>
      <c r="J145" s="8" t="n">
        <v>0</v>
      </c>
      <c r="K145" s="8" t="n">
        <v>0</v>
      </c>
    </row>
    <row r="146" customFormat="false" ht="13" hidden="false" customHeight="false" outlineLevel="0" collapsed="false">
      <c r="A146" s="2" t="s">
        <v>165</v>
      </c>
      <c r="B146" s="7" t="s">
        <v>160</v>
      </c>
      <c r="C146" s="2" t="s">
        <v>156</v>
      </c>
      <c r="D146" s="7" t="s">
        <v>158</v>
      </c>
      <c r="E146" s="8" t="n">
        <v>0</v>
      </c>
      <c r="F146" s="8" t="n">
        <v>0</v>
      </c>
      <c r="G146" s="8" t="n">
        <v>0</v>
      </c>
      <c r="H146" s="8" t="n">
        <v>0</v>
      </c>
      <c r="I146" s="8" t="n">
        <v>0</v>
      </c>
      <c r="J146" s="8" t="n">
        <v>0</v>
      </c>
      <c r="K146" s="8" t="n">
        <v>0</v>
      </c>
    </row>
    <row r="147" customFormat="false" ht="13" hidden="false" customHeight="false" outlineLevel="0" collapsed="false">
      <c r="A147" s="2" t="s">
        <v>165</v>
      </c>
      <c r="B147" s="7" t="s">
        <v>160</v>
      </c>
      <c r="C147" s="2" t="s">
        <v>159</v>
      </c>
      <c r="D147" s="7" t="s">
        <v>157</v>
      </c>
      <c r="E147" s="8" t="n">
        <v>0</v>
      </c>
      <c r="F147" s="8" t="n">
        <v>0</v>
      </c>
      <c r="G147" s="8" t="n">
        <v>0</v>
      </c>
      <c r="H147" s="8" t="n">
        <v>0</v>
      </c>
      <c r="I147" s="8" t="n">
        <v>0</v>
      </c>
      <c r="J147" s="8" t="n">
        <v>0</v>
      </c>
      <c r="K147" s="8" t="n">
        <v>0</v>
      </c>
    </row>
    <row r="148" customFormat="false" ht="13" hidden="false" customHeight="false" outlineLevel="0" collapsed="false">
      <c r="A148" s="2" t="s">
        <v>165</v>
      </c>
      <c r="B148" s="7" t="s">
        <v>160</v>
      </c>
      <c r="C148" s="2" t="s">
        <v>159</v>
      </c>
      <c r="D148" s="7" t="s">
        <v>158</v>
      </c>
      <c r="E148" s="8" t="n">
        <v>0</v>
      </c>
      <c r="F148" s="8" t="n">
        <v>0</v>
      </c>
      <c r="G148" s="8" t="n">
        <v>0</v>
      </c>
      <c r="H148" s="8" t="n">
        <v>0</v>
      </c>
      <c r="I148" s="8" t="n">
        <v>0</v>
      </c>
      <c r="J148" s="8" t="n">
        <v>0</v>
      </c>
      <c r="K148" s="8" t="n">
        <v>0</v>
      </c>
    </row>
    <row r="149" customFormat="false" ht="13" hidden="false" customHeight="false" outlineLevel="0" collapsed="false">
      <c r="A149" s="2" t="s">
        <v>165</v>
      </c>
      <c r="B149" s="7" t="s">
        <v>161</v>
      </c>
      <c r="C149" s="2" t="s">
        <v>156</v>
      </c>
      <c r="D149" s="7" t="s">
        <v>157</v>
      </c>
      <c r="E149" s="8" t="n">
        <v>0</v>
      </c>
      <c r="F149" s="8" t="n">
        <v>0</v>
      </c>
      <c r="G149" s="8" t="n">
        <v>0</v>
      </c>
      <c r="H149" s="8" t="n">
        <v>0</v>
      </c>
      <c r="I149" s="8" t="n">
        <v>0</v>
      </c>
      <c r="J149" s="8" t="n">
        <v>0</v>
      </c>
      <c r="K149" s="8" t="n">
        <v>0</v>
      </c>
    </row>
    <row r="150" customFormat="false" ht="13" hidden="false" customHeight="false" outlineLevel="0" collapsed="false">
      <c r="A150" s="2" t="s">
        <v>165</v>
      </c>
      <c r="B150" s="7" t="s">
        <v>161</v>
      </c>
      <c r="C150" s="2" t="s">
        <v>156</v>
      </c>
      <c r="D150" s="7" t="s">
        <v>158</v>
      </c>
      <c r="E150" s="8" t="n">
        <v>0</v>
      </c>
      <c r="F150" s="8" t="n">
        <v>0</v>
      </c>
      <c r="G150" s="8" t="n">
        <v>0</v>
      </c>
      <c r="H150" s="8" t="n">
        <v>0</v>
      </c>
      <c r="I150" s="8" t="n">
        <v>0</v>
      </c>
      <c r="J150" s="8" t="n">
        <v>0</v>
      </c>
      <c r="K150" s="8" t="n">
        <v>0</v>
      </c>
    </row>
    <row r="151" customFormat="false" ht="13" hidden="false" customHeight="false" outlineLevel="0" collapsed="false">
      <c r="A151" s="2" t="s">
        <v>165</v>
      </c>
      <c r="B151" s="7" t="s">
        <v>161</v>
      </c>
      <c r="C151" s="2" t="s">
        <v>159</v>
      </c>
      <c r="D151" s="7" t="s">
        <v>157</v>
      </c>
      <c r="E151" s="8" t="n">
        <v>0</v>
      </c>
      <c r="F151" s="8" t="n">
        <v>0</v>
      </c>
      <c r="G151" s="8" t="n">
        <v>0</v>
      </c>
      <c r="H151" s="8" t="n">
        <v>0</v>
      </c>
      <c r="I151" s="8" t="n">
        <v>0</v>
      </c>
      <c r="J151" s="8" t="n">
        <v>0</v>
      </c>
      <c r="K151" s="8" t="n">
        <v>0</v>
      </c>
    </row>
    <row r="152" customFormat="false" ht="13" hidden="false" customHeight="false" outlineLevel="0" collapsed="false">
      <c r="A152" s="2" t="s">
        <v>165</v>
      </c>
      <c r="B152" s="2" t="s">
        <v>161</v>
      </c>
      <c r="C152" s="2" t="s">
        <v>159</v>
      </c>
      <c r="D152" s="7" t="s">
        <v>158</v>
      </c>
      <c r="E152" s="8" t="n">
        <v>0</v>
      </c>
      <c r="F152" s="8" t="n">
        <v>0</v>
      </c>
      <c r="G152" s="8" t="n">
        <v>0</v>
      </c>
      <c r="H152" s="8" t="n">
        <v>0</v>
      </c>
      <c r="I152" s="8" t="n">
        <v>0</v>
      </c>
      <c r="J152" s="8" t="n">
        <v>0</v>
      </c>
      <c r="K152" s="8" t="n">
        <v>0</v>
      </c>
    </row>
    <row r="153" customFormat="false" ht="13" hidden="false" customHeight="false" outlineLevel="0" collapsed="false">
      <c r="A153" s="2" t="s">
        <v>166</v>
      </c>
      <c r="B153" s="2" t="s">
        <v>155</v>
      </c>
      <c r="C153" s="2" t="s">
        <v>156</v>
      </c>
      <c r="D153" s="7" t="s">
        <v>157</v>
      </c>
      <c r="E153" s="8" t="n">
        <v>455</v>
      </c>
      <c r="F153" s="8" t="n">
        <v>46</v>
      </c>
      <c r="G153" s="8" t="n">
        <v>34</v>
      </c>
      <c r="H153" s="8" t="n">
        <v>6</v>
      </c>
      <c r="I153" s="8" t="n">
        <v>2</v>
      </c>
      <c r="J153" s="8" t="n">
        <v>0</v>
      </c>
      <c r="K153" s="8" t="n">
        <v>2</v>
      </c>
    </row>
    <row r="154" customFormat="false" ht="13" hidden="false" customHeight="false" outlineLevel="0" collapsed="false">
      <c r="A154" s="2" t="s">
        <v>166</v>
      </c>
      <c r="B154" s="2" t="s">
        <v>155</v>
      </c>
      <c r="C154" s="2" t="s">
        <v>156</v>
      </c>
      <c r="D154" s="7" t="s">
        <v>158</v>
      </c>
      <c r="E154" s="8" t="n">
        <v>194</v>
      </c>
      <c r="F154" s="8" t="n">
        <v>27</v>
      </c>
      <c r="G154" s="8" t="n">
        <v>16</v>
      </c>
      <c r="H154" s="8" t="n">
        <v>12</v>
      </c>
      <c r="I154" s="8" t="n">
        <v>5</v>
      </c>
      <c r="J154" s="8" t="n">
        <v>6</v>
      </c>
      <c r="K154" s="8" t="n">
        <v>7</v>
      </c>
    </row>
    <row r="155" customFormat="false" ht="13" hidden="false" customHeight="false" outlineLevel="0" collapsed="false">
      <c r="A155" s="2" t="s">
        <v>166</v>
      </c>
      <c r="B155" s="2" t="s">
        <v>155</v>
      </c>
      <c r="C155" s="2" t="s">
        <v>159</v>
      </c>
      <c r="D155" s="7" t="s">
        <v>157</v>
      </c>
      <c r="E155" s="8" t="n">
        <v>346</v>
      </c>
      <c r="F155" s="8" t="n">
        <v>19</v>
      </c>
      <c r="G155" s="8" t="n">
        <v>5</v>
      </c>
      <c r="H155" s="8" t="n">
        <v>4</v>
      </c>
      <c r="I155" s="8" t="n">
        <v>1</v>
      </c>
      <c r="J155" s="8" t="n">
        <v>0</v>
      </c>
      <c r="K155" s="8" t="n">
        <v>2</v>
      </c>
    </row>
    <row r="156" customFormat="false" ht="13" hidden="false" customHeight="false" outlineLevel="0" collapsed="false">
      <c r="A156" s="2" t="s">
        <v>166</v>
      </c>
      <c r="B156" s="2" t="s">
        <v>155</v>
      </c>
      <c r="C156" s="2" t="s">
        <v>159</v>
      </c>
      <c r="D156" s="7" t="s">
        <v>158</v>
      </c>
      <c r="E156" s="8" t="n">
        <v>21</v>
      </c>
      <c r="F156" s="8" t="n">
        <v>3</v>
      </c>
      <c r="G156" s="8" t="n">
        <v>3</v>
      </c>
      <c r="H156" s="8" t="n">
        <v>0</v>
      </c>
      <c r="I156" s="8" t="n">
        <v>0</v>
      </c>
      <c r="J156" s="8" t="n">
        <v>0</v>
      </c>
      <c r="K156" s="8" t="n">
        <v>0</v>
      </c>
    </row>
    <row r="157" customFormat="false" ht="13" hidden="false" customHeight="false" outlineLevel="0" collapsed="false">
      <c r="A157" s="2" t="s">
        <v>166</v>
      </c>
      <c r="B157" s="2" t="s">
        <v>160</v>
      </c>
      <c r="C157" s="2" t="s">
        <v>156</v>
      </c>
      <c r="D157" s="7" t="s">
        <v>157</v>
      </c>
      <c r="E157" s="8" t="n">
        <v>36</v>
      </c>
      <c r="F157" s="8" t="n">
        <v>9</v>
      </c>
      <c r="G157" s="8" t="n">
        <v>2</v>
      </c>
      <c r="H157" s="8" t="n">
        <v>0</v>
      </c>
      <c r="I157" s="8" t="n">
        <v>1</v>
      </c>
      <c r="J157" s="8" t="n">
        <v>0</v>
      </c>
      <c r="K157" s="8" t="n">
        <v>0</v>
      </c>
    </row>
    <row r="158" customFormat="false" ht="13" hidden="false" customHeight="false" outlineLevel="0" collapsed="false">
      <c r="A158" s="2" t="s">
        <v>166</v>
      </c>
      <c r="B158" s="2" t="s">
        <v>160</v>
      </c>
      <c r="C158" s="2" t="s">
        <v>156</v>
      </c>
      <c r="D158" s="7" t="s">
        <v>158</v>
      </c>
      <c r="E158" s="8" t="n">
        <v>16</v>
      </c>
      <c r="F158" s="8" t="n">
        <v>11</v>
      </c>
      <c r="G158" s="8" t="n">
        <v>6</v>
      </c>
      <c r="H158" s="8" t="n">
        <v>0</v>
      </c>
      <c r="I158" s="8" t="n">
        <v>0</v>
      </c>
      <c r="J158" s="8" t="n">
        <v>0</v>
      </c>
      <c r="K158" s="8" t="n">
        <v>0</v>
      </c>
    </row>
    <row r="159" customFormat="false" ht="13" hidden="false" customHeight="false" outlineLevel="0" collapsed="false">
      <c r="A159" s="2" t="s">
        <v>166</v>
      </c>
      <c r="B159" s="2" t="s">
        <v>160</v>
      </c>
      <c r="C159" s="2" t="s">
        <v>159</v>
      </c>
      <c r="D159" s="7" t="s">
        <v>157</v>
      </c>
      <c r="E159" s="8" t="n">
        <v>161</v>
      </c>
      <c r="F159" s="8" t="n">
        <v>0</v>
      </c>
      <c r="G159" s="8" t="n">
        <v>5</v>
      </c>
      <c r="H159" s="8" t="n">
        <v>2</v>
      </c>
      <c r="I159" s="8" t="n">
        <v>1</v>
      </c>
      <c r="J159" s="8" t="n">
        <v>0</v>
      </c>
      <c r="K159" s="8" t="n">
        <v>0</v>
      </c>
    </row>
    <row r="160" customFormat="false" ht="13" hidden="false" customHeight="false" outlineLevel="0" collapsed="false">
      <c r="A160" s="2" t="s">
        <v>166</v>
      </c>
      <c r="B160" s="2" t="s">
        <v>160</v>
      </c>
      <c r="C160" s="2" t="s">
        <v>159</v>
      </c>
      <c r="D160" s="7" t="s">
        <v>158</v>
      </c>
      <c r="E160" s="8" t="n">
        <v>33</v>
      </c>
      <c r="F160" s="8" t="n">
        <v>0</v>
      </c>
      <c r="G160" s="8" t="n">
        <v>0</v>
      </c>
      <c r="H160" s="8" t="n">
        <v>0</v>
      </c>
      <c r="I160" s="8" t="n">
        <v>0</v>
      </c>
      <c r="J160" s="8" t="n">
        <v>1</v>
      </c>
      <c r="K160" s="8" t="n">
        <v>0</v>
      </c>
    </row>
    <row r="161" customFormat="false" ht="13" hidden="false" customHeight="false" outlineLevel="0" collapsed="false">
      <c r="A161" s="2" t="s">
        <v>166</v>
      </c>
      <c r="B161" s="2" t="s">
        <v>161</v>
      </c>
      <c r="C161" s="2" t="s">
        <v>156</v>
      </c>
      <c r="D161" s="7" t="s">
        <v>157</v>
      </c>
      <c r="E161" s="8" t="n">
        <v>2006</v>
      </c>
      <c r="F161" s="8" t="n">
        <v>44</v>
      </c>
      <c r="G161" s="8" t="n">
        <v>9</v>
      </c>
      <c r="H161" s="8" t="n">
        <v>0</v>
      </c>
      <c r="I161" s="8" t="n">
        <v>0</v>
      </c>
      <c r="J161" s="8" t="n">
        <v>0</v>
      </c>
      <c r="K161" s="8" t="n">
        <v>0</v>
      </c>
    </row>
    <row r="162" customFormat="false" ht="13" hidden="false" customHeight="false" outlineLevel="0" collapsed="false">
      <c r="A162" s="2" t="s">
        <v>166</v>
      </c>
      <c r="B162" s="2" t="s">
        <v>161</v>
      </c>
      <c r="C162" s="2" t="s">
        <v>156</v>
      </c>
      <c r="D162" s="7" t="s">
        <v>158</v>
      </c>
      <c r="E162" s="8" t="n">
        <v>2466</v>
      </c>
      <c r="F162" s="8" t="n">
        <v>76</v>
      </c>
      <c r="G162" s="8" t="n">
        <v>26</v>
      </c>
      <c r="H162" s="8" t="n">
        <v>1</v>
      </c>
      <c r="I162" s="8" t="n">
        <v>2</v>
      </c>
      <c r="J162" s="8" t="n">
        <v>0</v>
      </c>
      <c r="K162" s="8" t="n">
        <v>0</v>
      </c>
    </row>
    <row r="163" customFormat="false" ht="13" hidden="false" customHeight="false" outlineLevel="0" collapsed="false">
      <c r="A163" s="2" t="s">
        <v>166</v>
      </c>
      <c r="B163" s="2" t="s">
        <v>161</v>
      </c>
      <c r="C163" s="2" t="s">
        <v>159</v>
      </c>
      <c r="D163" s="7" t="s">
        <v>157</v>
      </c>
      <c r="E163" s="8" t="n">
        <v>2019</v>
      </c>
      <c r="F163" s="8" t="n">
        <v>64</v>
      </c>
      <c r="G163" s="8" t="n">
        <v>44</v>
      </c>
      <c r="H163" s="8" t="n">
        <v>7</v>
      </c>
      <c r="I163" s="8" t="n">
        <v>5</v>
      </c>
      <c r="J163" s="8" t="n">
        <v>7</v>
      </c>
      <c r="K163" s="8" t="n">
        <v>7</v>
      </c>
    </row>
    <row r="164" customFormat="false" ht="13" hidden="false" customHeight="false" outlineLevel="0" collapsed="false">
      <c r="A164" s="2" t="s">
        <v>166</v>
      </c>
      <c r="B164" s="2" t="s">
        <v>161</v>
      </c>
      <c r="C164" s="2" t="s">
        <v>159</v>
      </c>
      <c r="D164" s="7" t="s">
        <v>158</v>
      </c>
      <c r="E164" s="8" t="n">
        <v>1543</v>
      </c>
      <c r="F164" s="8" t="n">
        <v>50</v>
      </c>
      <c r="G164" s="8" t="n">
        <v>39</v>
      </c>
      <c r="H164" s="8" t="n">
        <v>3</v>
      </c>
      <c r="I164" s="8" t="n">
        <v>3</v>
      </c>
      <c r="J164" s="8" t="n">
        <v>0</v>
      </c>
      <c r="K164" s="8" t="n">
        <v>4</v>
      </c>
    </row>
    <row r="165" customFormat="false" ht="13" hidden="false" customHeight="false" outlineLevel="0" collapsed="false">
      <c r="A165" s="2" t="s">
        <v>167</v>
      </c>
      <c r="B165" s="2" t="s">
        <v>155</v>
      </c>
      <c r="C165" s="2" t="s">
        <v>156</v>
      </c>
      <c r="D165" s="7" t="s">
        <v>157</v>
      </c>
      <c r="E165" s="8" t="n">
        <v>269</v>
      </c>
      <c r="F165" s="8" t="n">
        <v>9</v>
      </c>
      <c r="G165" s="8" t="n">
        <v>7</v>
      </c>
      <c r="H165" s="8" t="n">
        <v>3</v>
      </c>
      <c r="I165" s="8" t="n">
        <v>2</v>
      </c>
      <c r="J165" s="8" t="n">
        <v>0</v>
      </c>
      <c r="K165" s="8" t="n">
        <v>2</v>
      </c>
    </row>
    <row r="166" customFormat="false" ht="13" hidden="false" customHeight="false" outlineLevel="0" collapsed="false">
      <c r="A166" s="2" t="s">
        <v>167</v>
      </c>
      <c r="B166" s="2" t="s">
        <v>155</v>
      </c>
      <c r="C166" s="2" t="s">
        <v>156</v>
      </c>
      <c r="D166" s="7" t="s">
        <v>158</v>
      </c>
      <c r="E166" s="8" t="n">
        <v>171</v>
      </c>
      <c r="F166" s="8" t="n">
        <v>6</v>
      </c>
      <c r="G166" s="8" t="n">
        <v>2</v>
      </c>
      <c r="H166" s="8" t="n">
        <v>2</v>
      </c>
      <c r="I166" s="8" t="n">
        <v>2</v>
      </c>
      <c r="J166" s="8" t="n">
        <v>3</v>
      </c>
      <c r="K166" s="8" t="n">
        <v>6</v>
      </c>
    </row>
    <row r="167" customFormat="false" ht="13" hidden="false" customHeight="false" outlineLevel="0" collapsed="false">
      <c r="A167" s="2" t="s">
        <v>167</v>
      </c>
      <c r="B167" s="2" t="s">
        <v>155</v>
      </c>
      <c r="C167" s="2" t="s">
        <v>159</v>
      </c>
      <c r="D167" s="7" t="s">
        <v>157</v>
      </c>
      <c r="E167" s="8" t="n">
        <v>96</v>
      </c>
      <c r="F167" s="8" t="n">
        <v>12</v>
      </c>
      <c r="G167" s="8" t="n">
        <v>11</v>
      </c>
      <c r="H167" s="8" t="n">
        <v>7</v>
      </c>
      <c r="I167" s="8" t="n">
        <v>4</v>
      </c>
      <c r="J167" s="8" t="n">
        <v>4</v>
      </c>
      <c r="K167" s="8" t="n">
        <v>4</v>
      </c>
    </row>
    <row r="168" customFormat="false" ht="13" hidden="false" customHeight="false" outlineLevel="0" collapsed="false">
      <c r="A168" s="2" t="s">
        <v>167</v>
      </c>
      <c r="B168" s="2" t="s">
        <v>155</v>
      </c>
      <c r="C168" s="2" t="s">
        <v>159</v>
      </c>
      <c r="D168" s="7" t="s">
        <v>158</v>
      </c>
      <c r="E168" s="8" t="n">
        <v>38</v>
      </c>
      <c r="F168" s="8" t="n">
        <v>6</v>
      </c>
      <c r="G168" s="8" t="n">
        <v>6</v>
      </c>
      <c r="H168" s="8" t="n">
        <v>0</v>
      </c>
      <c r="I168" s="8" t="n">
        <v>0</v>
      </c>
      <c r="J168" s="8" t="n">
        <v>0</v>
      </c>
      <c r="K168" s="8" t="n">
        <v>1</v>
      </c>
    </row>
    <row r="169" customFormat="false" ht="13" hidden="false" customHeight="false" outlineLevel="0" collapsed="false">
      <c r="A169" s="2" t="s">
        <v>167</v>
      </c>
      <c r="B169" s="2" t="s">
        <v>160</v>
      </c>
      <c r="C169" s="2" t="s">
        <v>156</v>
      </c>
      <c r="D169" s="7" t="s">
        <v>157</v>
      </c>
      <c r="E169" s="8" t="n">
        <v>0</v>
      </c>
      <c r="F169" s="8" t="n">
        <v>0</v>
      </c>
      <c r="G169" s="8" t="n">
        <v>0</v>
      </c>
      <c r="H169" s="8" t="n">
        <v>0</v>
      </c>
      <c r="I169" s="8" t="n">
        <v>0</v>
      </c>
      <c r="J169" s="8" t="n">
        <v>0</v>
      </c>
      <c r="K169" s="8" t="n">
        <v>0</v>
      </c>
    </row>
    <row r="170" customFormat="false" ht="13" hidden="false" customHeight="false" outlineLevel="0" collapsed="false">
      <c r="A170" s="2" t="s">
        <v>167</v>
      </c>
      <c r="B170" s="2" t="s">
        <v>160</v>
      </c>
      <c r="C170" s="2" t="s">
        <v>156</v>
      </c>
      <c r="D170" s="7" t="s">
        <v>158</v>
      </c>
      <c r="E170" s="8" t="n">
        <v>0</v>
      </c>
      <c r="F170" s="8" t="n">
        <v>0</v>
      </c>
      <c r="G170" s="8" t="n">
        <v>0</v>
      </c>
      <c r="H170" s="8" t="n">
        <v>0</v>
      </c>
      <c r="I170" s="8" t="n">
        <v>0</v>
      </c>
      <c r="J170" s="8" t="n">
        <v>0</v>
      </c>
      <c r="K170" s="8" t="n">
        <v>0</v>
      </c>
    </row>
    <row r="171" customFormat="false" ht="13" hidden="false" customHeight="false" outlineLevel="0" collapsed="false">
      <c r="A171" s="2" t="s">
        <v>167</v>
      </c>
      <c r="B171" s="2" t="s">
        <v>160</v>
      </c>
      <c r="C171" s="2" t="s">
        <v>159</v>
      </c>
      <c r="D171" s="7" t="s">
        <v>157</v>
      </c>
      <c r="E171" s="8" t="n">
        <v>0</v>
      </c>
      <c r="F171" s="8" t="n">
        <v>0</v>
      </c>
      <c r="G171" s="8" t="n">
        <v>0</v>
      </c>
      <c r="H171" s="8" t="n">
        <v>0</v>
      </c>
      <c r="I171" s="8" t="n">
        <v>0</v>
      </c>
      <c r="J171" s="8" t="n">
        <v>0</v>
      </c>
      <c r="K171" s="8" t="n">
        <v>0</v>
      </c>
    </row>
    <row r="172" customFormat="false" ht="13" hidden="false" customHeight="false" outlineLevel="0" collapsed="false">
      <c r="A172" s="2" t="s">
        <v>167</v>
      </c>
      <c r="B172" s="2" t="s">
        <v>160</v>
      </c>
      <c r="C172" s="2" t="s">
        <v>159</v>
      </c>
      <c r="D172" s="7" t="s">
        <v>158</v>
      </c>
      <c r="E172" s="8" t="n">
        <v>0</v>
      </c>
      <c r="F172" s="8" t="n">
        <v>0</v>
      </c>
      <c r="G172" s="8" t="n">
        <v>0</v>
      </c>
      <c r="H172" s="8" t="n">
        <v>0</v>
      </c>
      <c r="I172" s="8" t="n">
        <v>0</v>
      </c>
      <c r="J172" s="8" t="n">
        <v>0</v>
      </c>
      <c r="K172" s="8" t="n">
        <v>0</v>
      </c>
    </row>
    <row r="173" customFormat="false" ht="13" hidden="false" customHeight="false" outlineLevel="0" collapsed="false">
      <c r="A173" s="2" t="s">
        <v>167</v>
      </c>
      <c r="B173" s="2" t="s">
        <v>161</v>
      </c>
      <c r="C173" s="2" t="s">
        <v>156</v>
      </c>
      <c r="D173" s="7" t="s">
        <v>157</v>
      </c>
      <c r="E173" s="8" t="n">
        <v>0</v>
      </c>
      <c r="F173" s="8" t="n">
        <v>0</v>
      </c>
      <c r="G173" s="8" t="n">
        <v>0</v>
      </c>
      <c r="H173" s="8" t="n">
        <v>0</v>
      </c>
      <c r="I173" s="8" t="n">
        <v>0</v>
      </c>
      <c r="J173" s="8" t="n">
        <v>0</v>
      </c>
      <c r="K173" s="8" t="n">
        <v>0</v>
      </c>
    </row>
    <row r="174" customFormat="false" ht="13" hidden="false" customHeight="false" outlineLevel="0" collapsed="false">
      <c r="A174" s="2" t="s">
        <v>167</v>
      </c>
      <c r="B174" s="2" t="s">
        <v>161</v>
      </c>
      <c r="C174" s="2" t="s">
        <v>156</v>
      </c>
      <c r="D174" s="7" t="s">
        <v>158</v>
      </c>
      <c r="E174" s="8" t="n">
        <v>0</v>
      </c>
      <c r="F174" s="8" t="n">
        <v>0</v>
      </c>
      <c r="G174" s="8" t="n">
        <v>0</v>
      </c>
      <c r="H174" s="8" t="n">
        <v>0</v>
      </c>
      <c r="I174" s="8" t="n">
        <v>0</v>
      </c>
      <c r="J174" s="8" t="n">
        <v>0</v>
      </c>
      <c r="K174" s="8" t="n">
        <v>0</v>
      </c>
    </row>
    <row r="175" customFormat="false" ht="13" hidden="false" customHeight="false" outlineLevel="0" collapsed="false">
      <c r="A175" s="2" t="s">
        <v>167</v>
      </c>
      <c r="B175" s="2" t="s">
        <v>161</v>
      </c>
      <c r="C175" s="2" t="s">
        <v>159</v>
      </c>
      <c r="D175" s="7" t="s">
        <v>157</v>
      </c>
      <c r="E175" s="8" t="n">
        <v>0</v>
      </c>
      <c r="F175" s="8" t="n">
        <v>0</v>
      </c>
      <c r="G175" s="8" t="n">
        <v>0</v>
      </c>
      <c r="H175" s="8" t="n">
        <v>0</v>
      </c>
      <c r="I175" s="8" t="n">
        <v>0</v>
      </c>
      <c r="J175" s="8" t="n">
        <v>0</v>
      </c>
      <c r="K175" s="8" t="n">
        <v>0</v>
      </c>
    </row>
    <row r="176" customFormat="false" ht="13" hidden="false" customHeight="false" outlineLevel="0" collapsed="false">
      <c r="A176" s="2" t="s">
        <v>167</v>
      </c>
      <c r="B176" s="2" t="s">
        <v>161</v>
      </c>
      <c r="C176" s="2" t="s">
        <v>159</v>
      </c>
      <c r="D176" s="7" t="s">
        <v>158</v>
      </c>
      <c r="E176" s="8" t="n">
        <v>0</v>
      </c>
      <c r="F176" s="8" t="n">
        <v>0</v>
      </c>
      <c r="G176" s="8" t="n">
        <v>0</v>
      </c>
      <c r="H176" s="8" t="n">
        <v>0</v>
      </c>
      <c r="I176" s="8" t="n">
        <v>0</v>
      </c>
      <c r="J176" s="8" t="n">
        <v>0</v>
      </c>
      <c r="K176" s="8" t="n">
        <v>0</v>
      </c>
    </row>
    <row r="177" customFormat="false" ht="13" hidden="false" customHeight="false" outlineLevel="0" collapsed="false">
      <c r="A177" s="2" t="s">
        <v>168</v>
      </c>
      <c r="B177" s="2" t="s">
        <v>155</v>
      </c>
      <c r="C177" s="2" t="s">
        <v>156</v>
      </c>
      <c r="D177" s="7" t="s">
        <v>157</v>
      </c>
      <c r="E177" s="8" t="n">
        <v>624</v>
      </c>
      <c r="F177" s="8" t="n">
        <v>59</v>
      </c>
      <c r="G177" s="8" t="n">
        <v>37</v>
      </c>
      <c r="H177" s="8" t="n">
        <v>6</v>
      </c>
      <c r="I177" s="8" t="n">
        <v>2</v>
      </c>
      <c r="J177" s="8" t="n">
        <v>0</v>
      </c>
      <c r="K177" s="8" t="n">
        <v>2</v>
      </c>
    </row>
    <row r="178" customFormat="false" ht="13" hidden="false" customHeight="false" outlineLevel="0" collapsed="false">
      <c r="A178" s="2" t="s">
        <v>168</v>
      </c>
      <c r="B178" s="2" t="s">
        <v>155</v>
      </c>
      <c r="C178" s="2" t="s">
        <v>156</v>
      </c>
      <c r="D178" s="7" t="s">
        <v>158</v>
      </c>
      <c r="E178" s="8" t="n">
        <v>261</v>
      </c>
      <c r="F178" s="8" t="n">
        <v>29</v>
      </c>
      <c r="G178" s="8" t="n">
        <v>22</v>
      </c>
      <c r="H178" s="8" t="n">
        <v>12</v>
      </c>
      <c r="I178" s="8" t="n">
        <v>7</v>
      </c>
      <c r="J178" s="8" t="n">
        <v>6</v>
      </c>
      <c r="K178" s="8" t="n">
        <v>7</v>
      </c>
    </row>
    <row r="179" customFormat="false" ht="13" hidden="false" customHeight="false" outlineLevel="0" collapsed="false">
      <c r="A179" s="2" t="s">
        <v>168</v>
      </c>
      <c r="B179" s="2" t="s">
        <v>155</v>
      </c>
      <c r="C179" s="2" t="s">
        <v>159</v>
      </c>
      <c r="D179" s="7" t="s">
        <v>157</v>
      </c>
      <c r="E179" s="8" t="n">
        <v>491</v>
      </c>
      <c r="F179" s="8" t="n">
        <v>21</v>
      </c>
      <c r="G179" s="8" t="n">
        <v>9</v>
      </c>
      <c r="H179" s="8" t="n">
        <v>3</v>
      </c>
      <c r="I179" s="8" t="n">
        <v>2</v>
      </c>
      <c r="J179" s="8" t="n">
        <v>1</v>
      </c>
      <c r="K179" s="8" t="n">
        <v>3</v>
      </c>
    </row>
    <row r="180" customFormat="false" ht="13" hidden="false" customHeight="false" outlineLevel="0" collapsed="false">
      <c r="A180" s="2" t="s">
        <v>168</v>
      </c>
      <c r="B180" s="2" t="s">
        <v>155</v>
      </c>
      <c r="C180" s="2" t="s">
        <v>159</v>
      </c>
      <c r="D180" s="7" t="s">
        <v>158</v>
      </c>
      <c r="E180" s="8" t="n">
        <v>68</v>
      </c>
      <c r="F180" s="8" t="n">
        <v>3</v>
      </c>
      <c r="G180" s="8" t="n">
        <v>4</v>
      </c>
      <c r="H180" s="8" t="n">
        <v>0</v>
      </c>
      <c r="I180" s="8" t="n">
        <v>0</v>
      </c>
      <c r="J180" s="8" t="n">
        <v>0</v>
      </c>
      <c r="K180" s="8" t="n">
        <v>0</v>
      </c>
    </row>
    <row r="181" customFormat="false" ht="13" hidden="false" customHeight="false" outlineLevel="0" collapsed="false">
      <c r="A181" s="2" t="s">
        <v>168</v>
      </c>
      <c r="B181" s="2" t="s">
        <v>160</v>
      </c>
      <c r="C181" s="2" t="s">
        <v>156</v>
      </c>
      <c r="D181" s="7" t="s">
        <v>157</v>
      </c>
      <c r="E181" s="8" t="n">
        <v>201</v>
      </c>
      <c r="F181" s="8" t="n">
        <v>2</v>
      </c>
      <c r="G181" s="8" t="n">
        <v>0</v>
      </c>
      <c r="H181" s="8" t="n">
        <v>0</v>
      </c>
      <c r="I181" s="8" t="n">
        <v>0</v>
      </c>
      <c r="J181" s="8" t="n">
        <v>0</v>
      </c>
      <c r="K181" s="8" t="n">
        <v>0</v>
      </c>
    </row>
    <row r="182" customFormat="false" ht="13" hidden="false" customHeight="false" outlineLevel="0" collapsed="false">
      <c r="A182" s="2" t="s">
        <v>168</v>
      </c>
      <c r="B182" s="2" t="s">
        <v>160</v>
      </c>
      <c r="C182" s="2" t="s">
        <v>156</v>
      </c>
      <c r="D182" s="7" t="s">
        <v>158</v>
      </c>
      <c r="E182" s="8" t="n">
        <v>61</v>
      </c>
      <c r="F182" s="8" t="n">
        <v>0</v>
      </c>
      <c r="G182" s="8" t="n">
        <v>0</v>
      </c>
      <c r="H182" s="8" t="n">
        <v>0</v>
      </c>
      <c r="I182" s="8" t="n">
        <v>0</v>
      </c>
      <c r="J182" s="8" t="n">
        <v>0</v>
      </c>
      <c r="K182" s="8" t="n">
        <v>0</v>
      </c>
    </row>
    <row r="183" customFormat="false" ht="13" hidden="false" customHeight="false" outlineLevel="0" collapsed="false">
      <c r="A183" s="2" t="s">
        <v>168</v>
      </c>
      <c r="B183" s="2" t="s">
        <v>160</v>
      </c>
      <c r="C183" s="2" t="s">
        <v>159</v>
      </c>
      <c r="D183" s="7" t="s">
        <v>157</v>
      </c>
      <c r="E183" s="8" t="n">
        <v>91</v>
      </c>
      <c r="F183" s="8" t="n">
        <v>3</v>
      </c>
      <c r="G183" s="8" t="n">
        <v>1</v>
      </c>
      <c r="H183" s="8" t="n">
        <v>0</v>
      </c>
      <c r="I183" s="8" t="n">
        <v>0</v>
      </c>
      <c r="J183" s="8" t="n">
        <v>0</v>
      </c>
      <c r="K183" s="8" t="n">
        <v>0</v>
      </c>
    </row>
    <row r="184" customFormat="false" ht="13" hidden="false" customHeight="false" outlineLevel="0" collapsed="false">
      <c r="A184" s="2" t="s">
        <v>168</v>
      </c>
      <c r="B184" s="2" t="s">
        <v>160</v>
      </c>
      <c r="C184" s="2" t="s">
        <v>159</v>
      </c>
      <c r="D184" s="7" t="s">
        <v>158</v>
      </c>
      <c r="E184" s="8" t="n">
        <v>47</v>
      </c>
      <c r="F184" s="8" t="n">
        <v>0</v>
      </c>
      <c r="G184" s="8" t="n">
        <v>1</v>
      </c>
      <c r="H184" s="8" t="n">
        <v>0</v>
      </c>
      <c r="I184" s="8" t="n">
        <v>0</v>
      </c>
      <c r="J184" s="8" t="n">
        <v>0</v>
      </c>
      <c r="K184" s="8" t="n">
        <v>0</v>
      </c>
    </row>
    <row r="185" customFormat="false" ht="13" hidden="false" customHeight="false" outlineLevel="0" collapsed="false">
      <c r="A185" s="2" t="s">
        <v>168</v>
      </c>
      <c r="B185" s="2" t="s">
        <v>161</v>
      </c>
      <c r="C185" s="2" t="s">
        <v>156</v>
      </c>
      <c r="D185" s="7" t="s">
        <v>157</v>
      </c>
      <c r="E185" s="8" t="n">
        <v>2363</v>
      </c>
      <c r="F185" s="8" t="n">
        <v>92</v>
      </c>
      <c r="G185" s="8" t="n">
        <v>11</v>
      </c>
      <c r="H185" s="8" t="n">
        <v>0</v>
      </c>
      <c r="I185" s="8" t="n">
        <v>0</v>
      </c>
      <c r="J185" s="8" t="n">
        <v>0</v>
      </c>
      <c r="K185" s="8" t="n">
        <v>0</v>
      </c>
    </row>
    <row r="186" customFormat="false" ht="13" hidden="false" customHeight="false" outlineLevel="0" collapsed="false">
      <c r="A186" s="2" t="s">
        <v>168</v>
      </c>
      <c r="B186" s="2" t="s">
        <v>161</v>
      </c>
      <c r="C186" s="2" t="s">
        <v>156</v>
      </c>
      <c r="D186" s="7" t="s">
        <v>158</v>
      </c>
      <c r="E186" s="8" t="n">
        <v>1850</v>
      </c>
      <c r="F186" s="8" t="n">
        <v>6</v>
      </c>
      <c r="G186" s="8" t="n">
        <v>2</v>
      </c>
      <c r="H186" s="8" t="n">
        <v>0</v>
      </c>
      <c r="I186" s="8" t="n">
        <v>0</v>
      </c>
      <c r="J186" s="8" t="n">
        <v>0</v>
      </c>
      <c r="K186" s="8" t="n">
        <v>0</v>
      </c>
    </row>
    <row r="187" customFormat="false" ht="13" hidden="false" customHeight="false" outlineLevel="0" collapsed="false">
      <c r="A187" s="2" t="s">
        <v>168</v>
      </c>
      <c r="B187" s="2" t="s">
        <v>161</v>
      </c>
      <c r="C187" s="2" t="s">
        <v>159</v>
      </c>
      <c r="D187" s="7" t="s">
        <v>157</v>
      </c>
      <c r="E187" s="8" t="n">
        <v>1825</v>
      </c>
      <c r="F187" s="8" t="n">
        <v>59</v>
      </c>
      <c r="G187" s="8" t="n">
        <v>32</v>
      </c>
      <c r="H187" s="8" t="n">
        <v>7</v>
      </c>
      <c r="I187" s="8" t="n">
        <v>3</v>
      </c>
      <c r="J187" s="8" t="n">
        <v>4</v>
      </c>
      <c r="K187" s="8" t="n">
        <v>5</v>
      </c>
    </row>
    <row r="188" customFormat="false" ht="13" hidden="false" customHeight="false" outlineLevel="0" collapsed="false">
      <c r="A188" s="2" t="s">
        <v>168</v>
      </c>
      <c r="B188" s="2" t="s">
        <v>161</v>
      </c>
      <c r="C188" s="2" t="s">
        <v>159</v>
      </c>
      <c r="D188" s="7" t="s">
        <v>158</v>
      </c>
      <c r="E188" s="8" t="n">
        <v>1533</v>
      </c>
      <c r="F188" s="8" t="n">
        <v>48</v>
      </c>
      <c r="G188" s="8" t="n">
        <v>37</v>
      </c>
      <c r="H188" s="8" t="n">
        <v>3</v>
      </c>
      <c r="I188" s="8" t="n">
        <v>2</v>
      </c>
      <c r="J188" s="8" t="n">
        <v>0</v>
      </c>
      <c r="K188" s="8" t="n">
        <v>3</v>
      </c>
    </row>
    <row r="189" customFormat="false" ht="13" hidden="false" customHeight="false" outlineLevel="0" collapsed="false">
      <c r="A189" s="2" t="s">
        <v>169</v>
      </c>
      <c r="B189" s="2" t="s">
        <v>155</v>
      </c>
      <c r="C189" s="2" t="s">
        <v>156</v>
      </c>
      <c r="D189" s="7" t="s">
        <v>157</v>
      </c>
      <c r="E189" s="8" t="n">
        <v>145</v>
      </c>
      <c r="F189" s="8" t="n">
        <v>10</v>
      </c>
      <c r="G189" s="8" t="n">
        <v>8</v>
      </c>
      <c r="H189" s="8" t="n">
        <v>2</v>
      </c>
      <c r="I189" s="8" t="n">
        <v>2</v>
      </c>
      <c r="J189" s="8" t="n">
        <v>0</v>
      </c>
      <c r="K189" s="8" t="n">
        <v>2</v>
      </c>
    </row>
    <row r="190" customFormat="false" ht="13" hidden="false" customHeight="false" outlineLevel="0" collapsed="false">
      <c r="A190" s="2" t="s">
        <v>169</v>
      </c>
      <c r="B190" s="2" t="s">
        <v>155</v>
      </c>
      <c r="C190" s="2" t="s">
        <v>156</v>
      </c>
      <c r="D190" s="7" t="s">
        <v>158</v>
      </c>
      <c r="E190" s="8" t="n">
        <v>114</v>
      </c>
      <c r="F190" s="8" t="n">
        <v>15</v>
      </c>
      <c r="G190" s="8" t="n">
        <v>6</v>
      </c>
      <c r="H190" s="8" t="n">
        <v>8</v>
      </c>
      <c r="I190" s="8" t="n">
        <v>2</v>
      </c>
      <c r="J190" s="8" t="n">
        <v>4</v>
      </c>
      <c r="K190" s="8" t="n">
        <v>6</v>
      </c>
    </row>
    <row r="191" customFormat="false" ht="13" hidden="false" customHeight="false" outlineLevel="0" collapsed="false">
      <c r="A191" s="2" t="s">
        <v>169</v>
      </c>
      <c r="B191" s="2" t="s">
        <v>155</v>
      </c>
      <c r="C191" s="2" t="s">
        <v>159</v>
      </c>
      <c r="D191" s="7" t="s">
        <v>157</v>
      </c>
      <c r="E191" s="8" t="n">
        <v>103</v>
      </c>
      <c r="F191" s="8" t="n">
        <v>9</v>
      </c>
      <c r="G191" s="8" t="n">
        <v>6</v>
      </c>
      <c r="H191" s="8" t="n">
        <v>6</v>
      </c>
      <c r="I191" s="8" t="n">
        <v>2</v>
      </c>
      <c r="J191" s="8" t="n">
        <v>1</v>
      </c>
      <c r="K191" s="8" t="n">
        <v>3</v>
      </c>
    </row>
    <row r="192" customFormat="false" ht="13" hidden="false" customHeight="false" outlineLevel="0" collapsed="false">
      <c r="A192" s="2" t="s">
        <v>169</v>
      </c>
      <c r="B192" s="2" t="s">
        <v>155</v>
      </c>
      <c r="C192" s="2" t="s">
        <v>159</v>
      </c>
      <c r="D192" s="7" t="s">
        <v>158</v>
      </c>
      <c r="E192" s="8" t="n">
        <v>41</v>
      </c>
      <c r="F192" s="8" t="n">
        <v>2</v>
      </c>
      <c r="G192" s="8" t="n">
        <v>4</v>
      </c>
      <c r="H192" s="8" t="n">
        <v>0</v>
      </c>
      <c r="I192" s="8" t="n">
        <v>0</v>
      </c>
      <c r="J192" s="8" t="n">
        <v>0</v>
      </c>
      <c r="K192" s="8" t="n">
        <v>1</v>
      </c>
    </row>
    <row r="193" customFormat="false" ht="13" hidden="false" customHeight="false" outlineLevel="0" collapsed="false">
      <c r="A193" s="2" t="s">
        <v>169</v>
      </c>
      <c r="B193" s="2" t="s">
        <v>160</v>
      </c>
      <c r="C193" s="2" t="s">
        <v>156</v>
      </c>
      <c r="D193" s="7" t="s">
        <v>157</v>
      </c>
      <c r="E193" s="8" t="n">
        <v>329</v>
      </c>
      <c r="F193" s="8" t="n">
        <v>18</v>
      </c>
      <c r="G193" s="8" t="n">
        <v>2</v>
      </c>
      <c r="H193" s="8" t="n">
        <v>2</v>
      </c>
      <c r="I193" s="8" t="n">
        <v>1</v>
      </c>
      <c r="J193" s="8" t="n">
        <v>1</v>
      </c>
      <c r="K193" s="8" t="n">
        <v>1</v>
      </c>
    </row>
    <row r="194" customFormat="false" ht="13" hidden="false" customHeight="false" outlineLevel="0" collapsed="false">
      <c r="A194" s="2" t="s">
        <v>169</v>
      </c>
      <c r="B194" s="2" t="s">
        <v>160</v>
      </c>
      <c r="C194" s="2" t="s">
        <v>156</v>
      </c>
      <c r="D194" s="7" t="s">
        <v>158</v>
      </c>
      <c r="E194" s="8" t="n">
        <v>71</v>
      </c>
      <c r="F194" s="8" t="n">
        <v>8</v>
      </c>
      <c r="G194" s="8" t="n">
        <v>4</v>
      </c>
      <c r="H194" s="8" t="n">
        <v>2</v>
      </c>
      <c r="I194" s="8" t="n">
        <v>1</v>
      </c>
      <c r="J194" s="8" t="n">
        <v>1</v>
      </c>
      <c r="K194" s="8" t="n">
        <v>1</v>
      </c>
    </row>
    <row r="195" customFormat="false" ht="13" hidden="false" customHeight="false" outlineLevel="0" collapsed="false">
      <c r="A195" s="2" t="s">
        <v>169</v>
      </c>
      <c r="B195" s="2" t="s">
        <v>160</v>
      </c>
      <c r="C195" s="2" t="s">
        <v>159</v>
      </c>
      <c r="D195" s="7" t="s">
        <v>157</v>
      </c>
      <c r="E195" s="8" t="n">
        <v>216</v>
      </c>
      <c r="F195" s="8" t="n">
        <v>0</v>
      </c>
      <c r="G195" s="8" t="n">
        <v>3</v>
      </c>
      <c r="H195" s="8" t="n">
        <v>1</v>
      </c>
      <c r="I195" s="8" t="n">
        <v>0</v>
      </c>
      <c r="J195" s="8" t="n">
        <v>0</v>
      </c>
      <c r="K195" s="8" t="n">
        <v>0</v>
      </c>
    </row>
    <row r="196" customFormat="false" ht="13" hidden="false" customHeight="false" outlineLevel="0" collapsed="false">
      <c r="A196" s="2" t="s">
        <v>169</v>
      </c>
      <c r="B196" s="2" t="s">
        <v>160</v>
      </c>
      <c r="C196" s="2" t="s">
        <v>159</v>
      </c>
      <c r="D196" s="7" t="s">
        <v>158</v>
      </c>
      <c r="E196" s="8" t="n">
        <v>36</v>
      </c>
      <c r="F196" s="8" t="n">
        <v>0</v>
      </c>
      <c r="G196" s="8" t="n">
        <v>0</v>
      </c>
      <c r="H196" s="8" t="n">
        <v>0</v>
      </c>
      <c r="I196" s="8" t="n">
        <v>0</v>
      </c>
      <c r="J196" s="8" t="n">
        <v>0</v>
      </c>
      <c r="K196" s="8" t="n">
        <v>0</v>
      </c>
    </row>
    <row r="197" customFormat="false" ht="13" hidden="false" customHeight="false" outlineLevel="0" collapsed="false">
      <c r="A197" s="2" t="s">
        <v>169</v>
      </c>
      <c r="B197" s="2" t="s">
        <v>161</v>
      </c>
      <c r="C197" s="2" t="s">
        <v>156</v>
      </c>
      <c r="D197" s="7" t="s">
        <v>157</v>
      </c>
      <c r="E197" s="8" t="n">
        <v>2430</v>
      </c>
      <c r="F197" s="8" t="n">
        <v>42</v>
      </c>
      <c r="G197" s="8" t="n">
        <v>19</v>
      </c>
      <c r="H197" s="8" t="n">
        <v>1</v>
      </c>
      <c r="I197" s="8" t="n">
        <v>0</v>
      </c>
      <c r="J197" s="8" t="n">
        <v>1</v>
      </c>
      <c r="K197" s="8" t="n">
        <v>0</v>
      </c>
    </row>
    <row r="198" customFormat="false" ht="13" hidden="false" customHeight="false" outlineLevel="0" collapsed="false">
      <c r="A198" s="2" t="s">
        <v>169</v>
      </c>
      <c r="B198" s="2" t="s">
        <v>161</v>
      </c>
      <c r="C198" s="2" t="s">
        <v>156</v>
      </c>
      <c r="D198" s="7" t="s">
        <v>158</v>
      </c>
      <c r="E198" s="8" t="n">
        <v>2424</v>
      </c>
      <c r="F198" s="8" t="n">
        <v>135</v>
      </c>
      <c r="G198" s="8" t="n">
        <v>50</v>
      </c>
      <c r="H198" s="8" t="n">
        <v>8</v>
      </c>
      <c r="I198" s="8" t="n">
        <v>5</v>
      </c>
      <c r="J198" s="8" t="n">
        <v>1</v>
      </c>
      <c r="K198" s="8" t="n">
        <v>1</v>
      </c>
    </row>
    <row r="199" customFormat="false" ht="13" hidden="false" customHeight="false" outlineLevel="0" collapsed="false">
      <c r="A199" s="2" t="s">
        <v>169</v>
      </c>
      <c r="B199" s="2" t="s">
        <v>161</v>
      </c>
      <c r="C199" s="2" t="s">
        <v>159</v>
      </c>
      <c r="D199" s="7" t="s">
        <v>157</v>
      </c>
      <c r="E199" s="8" t="n">
        <v>2264</v>
      </c>
      <c r="F199" s="8" t="n">
        <v>72</v>
      </c>
      <c r="G199" s="8" t="n">
        <v>38</v>
      </c>
      <c r="H199" s="8" t="n">
        <v>3</v>
      </c>
      <c r="I199" s="8" t="n">
        <v>4</v>
      </c>
      <c r="J199" s="8" t="n">
        <v>4</v>
      </c>
      <c r="K199" s="8" t="n">
        <v>4</v>
      </c>
    </row>
    <row r="200" customFormat="false" ht="13" hidden="false" customHeight="false" outlineLevel="0" collapsed="false">
      <c r="A200" s="2" t="s">
        <v>169</v>
      </c>
      <c r="B200" s="2" t="s">
        <v>161</v>
      </c>
      <c r="C200" s="2" t="s">
        <v>159</v>
      </c>
      <c r="D200" s="7" t="s">
        <v>158</v>
      </c>
      <c r="E200" s="8" t="n">
        <v>1521</v>
      </c>
      <c r="F200" s="8" t="n">
        <v>53</v>
      </c>
      <c r="G200" s="8" t="n">
        <v>43</v>
      </c>
      <c r="H200" s="8" t="n">
        <v>5</v>
      </c>
      <c r="I200" s="8" t="n">
        <v>3</v>
      </c>
      <c r="J200" s="8" t="n">
        <v>2</v>
      </c>
      <c r="K200" s="8" t="n">
        <v>5</v>
      </c>
    </row>
    <row r="201" customFormat="false" ht="13" hidden="false" customHeight="false" outlineLevel="0" collapsed="false">
      <c r="A201" s="2" t="s">
        <v>170</v>
      </c>
      <c r="B201" s="2" t="s">
        <v>155</v>
      </c>
      <c r="C201" s="2" t="s">
        <v>156</v>
      </c>
      <c r="D201" s="7" t="s">
        <v>157</v>
      </c>
      <c r="E201" s="8" t="n">
        <v>523</v>
      </c>
      <c r="F201" s="8" t="n">
        <v>58</v>
      </c>
      <c r="G201" s="8" t="n">
        <v>37</v>
      </c>
      <c r="H201" s="8" t="n">
        <v>6</v>
      </c>
      <c r="I201" s="8" t="n">
        <v>2</v>
      </c>
      <c r="J201" s="8" t="n">
        <v>0</v>
      </c>
      <c r="K201" s="8" t="n">
        <v>2</v>
      </c>
    </row>
    <row r="202" customFormat="false" ht="13" hidden="false" customHeight="false" outlineLevel="0" collapsed="false">
      <c r="A202" s="2" t="s">
        <v>170</v>
      </c>
      <c r="B202" s="2" t="s">
        <v>155</v>
      </c>
      <c r="C202" s="2" t="s">
        <v>156</v>
      </c>
      <c r="D202" s="7" t="s">
        <v>158</v>
      </c>
      <c r="E202" s="8" t="n">
        <v>273</v>
      </c>
      <c r="F202" s="8" t="n">
        <v>33</v>
      </c>
      <c r="G202" s="8" t="n">
        <v>20</v>
      </c>
      <c r="H202" s="8" t="n">
        <v>13</v>
      </c>
      <c r="I202" s="8" t="n">
        <v>7</v>
      </c>
      <c r="J202" s="8" t="n">
        <v>6</v>
      </c>
      <c r="K202" s="8" t="n">
        <v>7</v>
      </c>
    </row>
    <row r="203" customFormat="false" ht="13" hidden="false" customHeight="false" outlineLevel="0" collapsed="false">
      <c r="A203" s="2" t="s">
        <v>170</v>
      </c>
      <c r="B203" s="2" t="s">
        <v>155</v>
      </c>
      <c r="C203" s="2" t="s">
        <v>159</v>
      </c>
      <c r="D203" s="7" t="s">
        <v>157</v>
      </c>
      <c r="E203" s="8" t="n">
        <v>379</v>
      </c>
      <c r="F203" s="8" t="n">
        <v>28</v>
      </c>
      <c r="G203" s="8" t="n">
        <v>22</v>
      </c>
      <c r="H203" s="8" t="n">
        <v>9</v>
      </c>
      <c r="I203" s="8" t="n">
        <v>3</v>
      </c>
      <c r="J203" s="8" t="n">
        <v>1</v>
      </c>
      <c r="K203" s="8" t="n">
        <v>5</v>
      </c>
    </row>
    <row r="204" customFormat="false" ht="13" hidden="false" customHeight="false" outlineLevel="0" collapsed="false">
      <c r="A204" s="2" t="s">
        <v>170</v>
      </c>
      <c r="B204" s="2" t="s">
        <v>155</v>
      </c>
      <c r="C204" s="2" t="s">
        <v>159</v>
      </c>
      <c r="D204" s="7" t="s">
        <v>158</v>
      </c>
      <c r="E204" s="8" t="n">
        <v>49</v>
      </c>
      <c r="F204" s="8" t="n">
        <v>9</v>
      </c>
      <c r="G204" s="8" t="n">
        <v>8</v>
      </c>
      <c r="H204" s="8" t="n">
        <v>0</v>
      </c>
      <c r="I204" s="8" t="n">
        <v>1</v>
      </c>
      <c r="J204" s="8" t="n">
        <v>0</v>
      </c>
      <c r="K204" s="8" t="n">
        <v>1</v>
      </c>
    </row>
    <row r="205" customFormat="false" ht="13" hidden="false" customHeight="false" outlineLevel="0" collapsed="false">
      <c r="A205" s="2" t="s">
        <v>170</v>
      </c>
      <c r="B205" s="2" t="s">
        <v>160</v>
      </c>
      <c r="C205" s="2" t="s">
        <v>156</v>
      </c>
      <c r="D205" s="7" t="s">
        <v>157</v>
      </c>
      <c r="E205" s="8" t="n">
        <v>0</v>
      </c>
      <c r="F205" s="8" t="n">
        <v>0</v>
      </c>
      <c r="G205" s="8" t="n">
        <v>0</v>
      </c>
      <c r="H205" s="8" t="n">
        <v>0</v>
      </c>
      <c r="I205" s="8" t="n">
        <v>0</v>
      </c>
      <c r="J205" s="8" t="n">
        <v>0</v>
      </c>
      <c r="K205" s="8" t="n">
        <v>0</v>
      </c>
    </row>
    <row r="206" customFormat="false" ht="13" hidden="false" customHeight="false" outlineLevel="0" collapsed="false">
      <c r="A206" s="2" t="s">
        <v>170</v>
      </c>
      <c r="B206" s="2" t="s">
        <v>160</v>
      </c>
      <c r="C206" s="2" t="s">
        <v>156</v>
      </c>
      <c r="D206" s="7" t="s">
        <v>158</v>
      </c>
      <c r="E206" s="8" t="n">
        <v>0</v>
      </c>
      <c r="F206" s="8" t="n">
        <v>0</v>
      </c>
      <c r="G206" s="8" t="n">
        <v>0</v>
      </c>
      <c r="H206" s="8" t="n">
        <v>0</v>
      </c>
      <c r="I206" s="8" t="n">
        <v>0</v>
      </c>
      <c r="J206" s="8" t="n">
        <v>0</v>
      </c>
      <c r="K206" s="8" t="n">
        <v>0</v>
      </c>
    </row>
    <row r="207" customFormat="false" ht="13" hidden="false" customHeight="false" outlineLevel="0" collapsed="false">
      <c r="A207" s="2" t="s">
        <v>170</v>
      </c>
      <c r="B207" s="2" t="s">
        <v>160</v>
      </c>
      <c r="C207" s="2" t="s">
        <v>159</v>
      </c>
      <c r="D207" s="7" t="s">
        <v>157</v>
      </c>
      <c r="E207" s="8" t="n">
        <v>0</v>
      </c>
      <c r="F207" s="8" t="n">
        <v>0</v>
      </c>
      <c r="G207" s="8" t="n">
        <v>0</v>
      </c>
      <c r="H207" s="8" t="n">
        <v>0</v>
      </c>
      <c r="I207" s="8" t="n">
        <v>0</v>
      </c>
      <c r="J207" s="8" t="n">
        <v>0</v>
      </c>
      <c r="K207" s="8" t="n">
        <v>0</v>
      </c>
    </row>
    <row r="208" customFormat="false" ht="13" hidden="false" customHeight="false" outlineLevel="0" collapsed="false">
      <c r="A208" s="2" t="s">
        <v>170</v>
      </c>
      <c r="B208" s="2" t="s">
        <v>160</v>
      </c>
      <c r="C208" s="2" t="s">
        <v>159</v>
      </c>
      <c r="D208" s="7" t="s">
        <v>158</v>
      </c>
      <c r="E208" s="8" t="n">
        <v>0</v>
      </c>
      <c r="F208" s="8" t="n">
        <v>0</v>
      </c>
      <c r="G208" s="8" t="n">
        <v>0</v>
      </c>
      <c r="H208" s="8" t="n">
        <v>0</v>
      </c>
      <c r="I208" s="8" t="n">
        <v>0</v>
      </c>
      <c r="J208" s="8" t="n">
        <v>0</v>
      </c>
      <c r="K208" s="8" t="n">
        <v>0</v>
      </c>
    </row>
    <row r="209" customFormat="false" ht="13" hidden="false" customHeight="false" outlineLevel="0" collapsed="false">
      <c r="A209" s="2" t="s">
        <v>170</v>
      </c>
      <c r="B209" s="2" t="s">
        <v>161</v>
      </c>
      <c r="C209" s="2" t="s">
        <v>156</v>
      </c>
      <c r="D209" s="7" t="s">
        <v>157</v>
      </c>
      <c r="E209" s="8" t="n">
        <v>0</v>
      </c>
      <c r="F209" s="8" t="n">
        <v>0</v>
      </c>
      <c r="G209" s="8" t="n">
        <v>0</v>
      </c>
      <c r="H209" s="8" t="n">
        <v>0</v>
      </c>
      <c r="I209" s="8" t="n">
        <v>0</v>
      </c>
      <c r="J209" s="8" t="n">
        <v>0</v>
      </c>
      <c r="K209" s="8" t="n">
        <v>0</v>
      </c>
    </row>
    <row r="210" customFormat="false" ht="13" hidden="false" customHeight="false" outlineLevel="0" collapsed="false">
      <c r="A210" s="2" t="s">
        <v>170</v>
      </c>
      <c r="B210" s="2" t="s">
        <v>161</v>
      </c>
      <c r="C210" s="2" t="s">
        <v>156</v>
      </c>
      <c r="D210" s="7" t="s">
        <v>158</v>
      </c>
      <c r="E210" s="8" t="n">
        <v>0</v>
      </c>
      <c r="F210" s="8" t="n">
        <v>0</v>
      </c>
      <c r="G210" s="8" t="n">
        <v>0</v>
      </c>
      <c r="H210" s="8" t="n">
        <v>0</v>
      </c>
      <c r="I210" s="8" t="n">
        <v>0</v>
      </c>
      <c r="J210" s="8" t="n">
        <v>0</v>
      </c>
      <c r="K210" s="8" t="n">
        <v>0</v>
      </c>
    </row>
    <row r="211" customFormat="false" ht="13" hidden="false" customHeight="false" outlineLevel="0" collapsed="false">
      <c r="A211" s="2" t="s">
        <v>170</v>
      </c>
      <c r="B211" s="2" t="s">
        <v>161</v>
      </c>
      <c r="C211" s="2" t="s">
        <v>159</v>
      </c>
      <c r="D211" s="7" t="s">
        <v>157</v>
      </c>
      <c r="E211" s="8" t="n">
        <v>0</v>
      </c>
      <c r="F211" s="8" t="n">
        <v>0</v>
      </c>
      <c r="G211" s="8" t="n">
        <v>0</v>
      </c>
      <c r="H211" s="8" t="n">
        <v>0</v>
      </c>
      <c r="I211" s="8" t="n">
        <v>0</v>
      </c>
      <c r="J211" s="8" t="n">
        <v>0</v>
      </c>
      <c r="K211" s="8" t="n">
        <v>0</v>
      </c>
    </row>
    <row r="212" customFormat="false" ht="13" hidden="false" customHeight="false" outlineLevel="0" collapsed="false">
      <c r="A212" s="2" t="s">
        <v>170</v>
      </c>
      <c r="B212" s="2" t="s">
        <v>161</v>
      </c>
      <c r="C212" s="2" t="s">
        <v>159</v>
      </c>
      <c r="D212" s="7" t="s">
        <v>158</v>
      </c>
      <c r="E212" s="8" t="n">
        <v>0</v>
      </c>
      <c r="F212" s="8" t="n">
        <v>0</v>
      </c>
      <c r="G212" s="8" t="n">
        <v>0</v>
      </c>
      <c r="H212" s="8" t="n">
        <v>0</v>
      </c>
      <c r="I212" s="8" t="n">
        <v>0</v>
      </c>
      <c r="J212" s="8" t="n">
        <v>0</v>
      </c>
      <c r="K212" s="8" t="n">
        <v>0</v>
      </c>
    </row>
  </sheetData>
  <mergeCells count="1">
    <mergeCell ref="E91:K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8.66"/>
    <col collapsed="false" customWidth="true" hidden="false" outlineLevel="0" max="3" min="3" style="0" width="27.16"/>
    <col collapsed="false" customWidth="true" hidden="false" outlineLevel="0" max="4" min="4" style="0" width="32.16"/>
  </cols>
  <sheetData>
    <row r="1" customFormat="false" ht="15.75" hidden="false" customHeight="true" outlineLevel="0" collapsed="false">
      <c r="A1" s="1" t="s">
        <v>465</v>
      </c>
      <c r="B1" s="2" t="s">
        <v>466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2"/>
      <c r="B2" s="2" t="s">
        <v>385</v>
      </c>
      <c r="C2" s="2" t="s">
        <v>386</v>
      </c>
      <c r="D2" s="2" t="s">
        <v>467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 t="s">
        <v>468</v>
      </c>
      <c r="B3" s="2" t="s">
        <v>469</v>
      </c>
      <c r="C3" s="2" t="s">
        <v>469</v>
      </c>
      <c r="D3" s="2" t="s">
        <v>469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true" outlineLevel="0" collapsed="false">
      <c r="A4" s="2" t="s">
        <v>470</v>
      </c>
      <c r="B4" s="2" t="n">
        <v>26902</v>
      </c>
      <c r="C4" s="2" t="n">
        <v>24892</v>
      </c>
      <c r="D4" s="2" t="n">
        <v>33349</v>
      </c>
      <c r="F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true" outlineLevel="0" collapsed="false">
      <c r="A5" s="2" t="s">
        <v>471</v>
      </c>
      <c r="B5" s="2" t="n">
        <v>2742</v>
      </c>
      <c r="C5" s="2" t="n">
        <v>1452</v>
      </c>
      <c r="D5" s="2" t="n">
        <v>3379</v>
      </c>
      <c r="F5" s="2"/>
      <c r="G5" s="40"/>
      <c r="H5" s="40"/>
      <c r="I5" s="40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true" outlineLevel="0" collapsed="false">
      <c r="A6" s="2" t="s">
        <v>472</v>
      </c>
      <c r="B6" s="2" t="n">
        <v>387</v>
      </c>
      <c r="C6" s="2" t="n">
        <v>12512</v>
      </c>
      <c r="D6" s="2" t="n">
        <v>1311</v>
      </c>
      <c r="E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true" outlineLevel="0" collapsed="false">
      <c r="A7" s="2" t="s">
        <v>473</v>
      </c>
      <c r="B7" s="2" t="n">
        <f aca="false">SUM(B4:B6)</f>
        <v>30031</v>
      </c>
      <c r="C7" s="2" t="n">
        <f aca="false">SUM(C4:C6)</f>
        <v>38856</v>
      </c>
      <c r="D7" s="2" t="n">
        <f aca="false">SUM(D4:D6)</f>
        <v>38039</v>
      </c>
      <c r="E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 t="s">
        <v>474</v>
      </c>
      <c r="B8" s="5" t="n">
        <f aca="false">B4/$B$7</f>
        <v>0.895807665412407</v>
      </c>
      <c r="C8" s="5" t="n">
        <f aca="false">C4/$C$7</f>
        <v>0.640621782993618</v>
      </c>
      <c r="D8" s="5" t="n">
        <f aca="false">D4/$D$7</f>
        <v>0.876705486474408</v>
      </c>
      <c r="E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 t="s">
        <v>475</v>
      </c>
      <c r="B9" s="5" t="n">
        <f aca="false">B5/$B$7</f>
        <v>0.0913056508274783</v>
      </c>
      <c r="C9" s="5" t="n">
        <f aca="false">C5/$C$7</f>
        <v>0.0373687461395923</v>
      </c>
      <c r="D9" s="5" t="n">
        <f aca="false">D5/$D$7</f>
        <v>0.0888298851179053</v>
      </c>
      <c r="E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 t="s">
        <v>476</v>
      </c>
      <c r="B10" s="5" t="n">
        <f aca="false">B6/$B$7</f>
        <v>0.0128866837601145</v>
      </c>
      <c r="C10" s="5" t="n">
        <f aca="false">C6/$C$7</f>
        <v>0.32200947086679</v>
      </c>
      <c r="D10" s="5" t="n">
        <f aca="false">D6/$D$7</f>
        <v>0.0344646284076868</v>
      </c>
      <c r="E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1" t="s">
        <v>477</v>
      </c>
      <c r="B11" s="41" t="n">
        <f aca="false">SUM(B14:B16,B18)/(3600*24)</f>
        <v>0.337203240740741</v>
      </c>
      <c r="C11" s="41" t="n">
        <f aca="false">SUM(C14:C16,C19)/(3600*24)</f>
        <v>1.00381631944444</v>
      </c>
      <c r="D11" s="41" t="n">
        <f aca="false">SUM(C14:C16,C19,D21:D23,D25)/(3600*24)</f>
        <v>2.10639537037037</v>
      </c>
      <c r="E11" s="41" t="n">
        <f aca="false">D11*7</f>
        <v>14.7447675925926</v>
      </c>
      <c r="F11" s="40" t="n">
        <f aca="false">D11*(11/(31/32))</f>
        <v>23.9177796893668</v>
      </c>
      <c r="G11" s="40" t="n">
        <f aca="false">SUM(E11:F11)</f>
        <v>38.6625472819594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true" outlineLevel="0" collapsed="false"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E13" s="21"/>
      <c r="F13" s="2"/>
      <c r="G13" s="3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true" outlineLevel="0" collapsed="false">
      <c r="A14" s="2" t="s">
        <v>478</v>
      </c>
      <c r="B14" s="2" t="n">
        <f aca="false">6816.98+397.75</f>
        <v>7214.73</v>
      </c>
      <c r="C14" s="2" t="n">
        <f aca="false">25322.94+1799.75</f>
        <v>27122.69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 t="s">
        <v>479</v>
      </c>
      <c r="B15" s="2" t="n">
        <f aca="false">12056.82+163.06</f>
        <v>12219.88</v>
      </c>
      <c r="C15" s="2" t="n">
        <f aca="false">29010.56+1145.45</f>
        <v>30156.01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true" outlineLevel="0" collapsed="false">
      <c r="A16" s="2" t="s">
        <v>480</v>
      </c>
      <c r="B16" s="2" t="n">
        <f aca="false">9368.83+170.42</f>
        <v>9539.25</v>
      </c>
      <c r="C16" s="2" t="n">
        <f aca="false">28429.55+1015.88</f>
        <v>29445.43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B17" s="2"/>
      <c r="C17" s="2"/>
      <c r="D17" s="2"/>
      <c r="E17" s="2"/>
      <c r="F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 t="s">
        <v>481</v>
      </c>
      <c r="B18" s="2" t="n">
        <f aca="false">157.21+3.29</f>
        <v>160.5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 t="s">
        <v>482</v>
      </c>
      <c r="B19" s="2"/>
      <c r="C19" s="3" t="n">
        <f aca="false">5.29+0.31</f>
        <v>5.6</v>
      </c>
      <c r="D19" s="2"/>
      <c r="E19" s="2"/>
      <c r="F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true" outlineLevel="0" collapsed="false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 t="s">
        <v>483</v>
      </c>
      <c r="B21" s="2"/>
      <c r="C21" s="2"/>
      <c r="D21" s="2" t="n">
        <f aca="false">26952.53+2326.44</f>
        <v>29278.97</v>
      </c>
      <c r="E21" s="3" t="n">
        <f aca="false">SUM(D21:D23)/(3600)</f>
        <v>26.4598055555555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true" outlineLevel="0" collapsed="false">
      <c r="A22" s="2" t="s">
        <v>484</v>
      </c>
      <c r="B22" s="2"/>
      <c r="C22" s="2"/>
      <c r="D22" s="2" t="n">
        <f aca="false">32375.16+1465.71</f>
        <v>33840.87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 t="s">
        <v>485</v>
      </c>
      <c r="B23" s="2"/>
      <c r="C23" s="2"/>
      <c r="D23" s="2" t="n">
        <f aca="false">30933.69+1201.77</f>
        <v>32135.46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true" outlineLevel="0" collapsed="false">
      <c r="A25" s="2" t="s">
        <v>486</v>
      </c>
      <c r="B25" s="2"/>
      <c r="C25" s="2"/>
      <c r="D25" s="2" t="n">
        <f aca="false">7.11+0.42</f>
        <v>7.53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3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3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3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3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3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3" hidden="false" customHeight="false" outlineLevel="0" collapsed="false">
      <c r="A56" s="2"/>
      <c r="B56" s="5"/>
      <c r="C56" s="5"/>
      <c r="D56" s="5"/>
      <c r="E56" s="2"/>
      <c r="F56" s="5"/>
      <c r="G56" s="5"/>
      <c r="H56" s="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3" hidden="false" customHeight="false" outlineLevel="0" collapsed="false">
      <c r="A57" s="2"/>
      <c r="B57" s="5"/>
      <c r="C57" s="5"/>
      <c r="D57" s="5"/>
      <c r="E57" s="2"/>
      <c r="F57" s="5"/>
      <c r="G57" s="5"/>
      <c r="H57" s="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3" hidden="false" customHeight="false" outlineLevel="0" collapsed="false">
      <c r="A58" s="2"/>
      <c r="B58" s="5"/>
      <c r="C58" s="5"/>
      <c r="D58" s="5"/>
      <c r="E58" s="2"/>
      <c r="F58" s="5"/>
      <c r="G58" s="5"/>
      <c r="H58" s="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3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3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3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3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3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3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3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3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3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3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3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3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3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3" hidden="false" customHeight="false" outlineLevel="0" collapsed="false">
      <c r="A72" s="2"/>
      <c r="B72" s="5"/>
      <c r="C72" s="5"/>
      <c r="D72" s="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3" hidden="false" customHeight="false" outlineLevel="0" collapsed="false">
      <c r="A73" s="2"/>
      <c r="B73" s="5"/>
      <c r="C73" s="5"/>
      <c r="D73" s="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3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3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3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3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3" hidden="false" customHeight="false" outlineLevel="0" collapsed="false">
      <c r="A78" s="2"/>
      <c r="B78" s="5"/>
      <c r="C78" s="5"/>
      <c r="D78" s="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3" hidden="false" customHeight="false" outlineLevel="0" collapsed="false">
      <c r="A79" s="2"/>
      <c r="B79" s="5"/>
      <c r="C79" s="5"/>
      <c r="D79" s="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3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3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3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3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3" hidden="false" customHeight="false" outlineLevel="0" collapsed="false">
      <c r="A84" s="2"/>
      <c r="B84" s="5"/>
      <c r="C84" s="5"/>
      <c r="D84" s="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3" hidden="false" customHeight="false" outlineLevel="0" collapsed="false">
      <c r="A85" s="2"/>
      <c r="B85" s="5"/>
      <c r="C85" s="5"/>
      <c r="D85" s="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3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3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3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3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3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3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3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3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3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3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3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3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3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3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3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3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3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3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3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3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3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3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3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3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3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3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3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3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3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3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3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3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3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3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3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3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3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3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3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3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3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3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3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3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3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3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3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3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3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3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3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3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3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3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3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3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3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3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3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3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3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3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3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3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3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3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3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3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3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3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3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3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3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3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3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3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3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3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3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3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3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3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3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3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3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3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3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3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3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3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3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3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3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3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3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3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3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3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3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3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3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3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3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3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3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3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3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3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3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3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3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3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3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3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3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3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3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3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3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3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3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3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3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3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3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3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3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3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3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3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3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3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3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3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3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3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3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3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3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3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3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3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3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3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3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3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3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3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3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3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3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3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3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3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3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3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3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3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3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3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3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3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3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3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3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3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3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3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3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3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3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3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3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3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3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3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3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3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3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3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3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3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3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3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3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3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3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3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3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3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3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3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3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3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3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3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3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3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3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3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3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3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3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3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3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3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3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3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3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3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3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3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3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3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3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3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3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3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3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3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3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3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3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3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3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3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3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3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3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3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3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3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3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3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3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3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3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3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3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3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3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3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3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3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3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3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3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3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3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3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3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3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3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3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3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3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3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3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3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3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3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3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3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3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3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3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3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3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3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3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3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3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3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3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3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3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3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3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3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3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3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3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3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3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3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3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3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3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3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3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3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3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3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3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3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3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3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3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3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3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3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3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3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3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3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3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3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3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3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3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3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3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3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3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3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3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3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3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3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3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3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3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3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3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3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3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3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3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3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3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3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3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3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3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3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3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3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3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3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3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3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3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3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3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3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3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3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3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3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3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3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3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3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3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3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3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3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3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3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3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3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3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3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3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3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3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3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3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3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3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3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3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3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3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3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3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3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3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3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3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3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3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3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3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3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3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3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3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3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3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3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3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3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3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3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3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3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3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3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3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3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3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3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3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3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3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3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3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3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3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3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3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3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3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3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3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3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3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3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3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3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3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3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3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3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3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3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3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3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3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3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3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3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3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3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3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3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3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3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3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3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3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3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3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3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3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3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3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3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3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3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3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3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3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3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3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3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3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3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3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3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3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3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3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3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3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3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3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3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3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3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3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3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3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3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3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3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3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3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3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3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3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3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3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3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3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3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3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3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3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3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3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3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3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3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3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3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3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3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3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3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3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3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3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3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3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3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3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3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3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3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3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3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3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3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3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3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3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3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3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3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3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3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3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3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3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3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3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3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3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3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3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3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3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3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3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3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3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3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3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3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3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3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3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3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3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3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3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3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3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3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3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3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3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3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3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3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3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3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3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3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3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3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3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3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3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3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3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3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3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3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3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3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3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3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3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3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3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3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3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3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3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3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3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3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3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3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3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3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3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3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3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3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3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3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3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3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3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3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3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3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3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3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3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3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3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3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3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3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3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3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3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3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3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3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3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3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3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3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3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3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3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3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3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3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3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3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3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3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3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3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3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3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3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3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3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3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3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3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3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3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3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3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3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3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3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3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3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3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3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3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3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3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3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3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3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3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3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3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3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3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3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3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3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3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3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3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3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3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3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3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3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3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3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3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3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3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3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3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3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3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3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3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3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3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3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3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3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3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3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3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3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3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3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3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3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3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3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3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3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3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3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3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3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3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3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3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3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3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3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3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3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3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3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3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3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3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3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3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3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3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3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3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3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3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3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3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3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3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3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3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3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3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3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3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3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3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3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3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3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3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3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3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3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3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3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3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3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3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3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3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3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3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3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3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3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3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3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3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3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3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3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3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3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3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3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3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3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3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3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3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3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3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3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3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3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3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3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3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3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3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3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3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3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3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3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3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3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3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3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3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3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3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3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3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3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3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3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3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3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3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3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3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3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3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3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3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3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3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3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3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3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3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3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3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3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3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3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3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3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3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3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3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3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3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3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3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3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3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3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3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3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3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3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3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3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3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3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3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3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3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3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3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3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3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3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3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3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3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3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3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3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3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3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3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3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3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3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3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3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3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3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3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3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3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3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3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3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3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3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4.66"/>
  </cols>
  <sheetData>
    <row r="1" customFormat="false" ht="15.75" hidden="false" customHeight="true" outlineLevel="0" collapsed="false">
      <c r="A1" s="1" t="s">
        <v>487</v>
      </c>
      <c r="C1" s="2" t="s">
        <v>488</v>
      </c>
    </row>
    <row r="2" customFormat="false" ht="15.75" hidden="false" customHeight="true" outlineLevel="0" collapsed="false">
      <c r="A2" s="1" t="s">
        <v>489</v>
      </c>
      <c r="B2" s="1" t="s">
        <v>490</v>
      </c>
      <c r="C2" s="1" t="s">
        <v>491</v>
      </c>
      <c r="D2" s="1" t="s">
        <v>492</v>
      </c>
      <c r="E2" s="1" t="s">
        <v>493</v>
      </c>
      <c r="F2" s="1" t="s">
        <v>494</v>
      </c>
      <c r="G2" s="1" t="s">
        <v>495</v>
      </c>
      <c r="H2" s="1" t="s">
        <v>496</v>
      </c>
      <c r="I2" s="1" t="s">
        <v>497</v>
      </c>
    </row>
    <row r="3" customFormat="false" ht="15.75" hidden="false" customHeight="true" outlineLevel="0" collapsed="false">
      <c r="A3" s="1" t="s">
        <v>470</v>
      </c>
      <c r="B3" s="2" t="n">
        <v>29385</v>
      </c>
      <c r="C3" s="2" t="n">
        <v>29282</v>
      </c>
      <c r="D3" s="2" t="n">
        <v>29418</v>
      </c>
      <c r="E3" s="2" t="n">
        <v>29345</v>
      </c>
      <c r="F3" s="2" t="n">
        <v>30687</v>
      </c>
      <c r="G3" s="2" t="n">
        <v>29280</v>
      </c>
      <c r="H3" s="2" t="n">
        <v>28941</v>
      </c>
      <c r="I3" s="3" t="n">
        <f aca="false">AVERAGE(B3:H3)</f>
        <v>29476.8571428571</v>
      </c>
    </row>
    <row r="4" customFormat="false" ht="15.75" hidden="false" customHeight="true" outlineLevel="0" collapsed="false">
      <c r="A4" s="1" t="s">
        <v>471</v>
      </c>
      <c r="B4" s="2" t="n">
        <v>2016</v>
      </c>
      <c r="C4" s="2" t="n">
        <v>2042</v>
      </c>
      <c r="D4" s="2" t="n">
        <v>2282</v>
      </c>
      <c r="E4" s="42" t="n">
        <v>1446</v>
      </c>
      <c r="F4" s="42" t="n">
        <v>1841</v>
      </c>
      <c r="G4" s="2" t="n">
        <v>1537</v>
      </c>
      <c r="H4" s="2" t="n">
        <v>1676</v>
      </c>
      <c r="I4" s="3" t="n">
        <f aca="false">AVERAGE(B4:H4)</f>
        <v>1834.28571428571</v>
      </c>
    </row>
    <row r="5" customFormat="false" ht="15.75" hidden="false" customHeight="true" outlineLevel="0" collapsed="false">
      <c r="A5" s="1" t="s">
        <v>472</v>
      </c>
      <c r="B5" s="2" t="n">
        <v>147</v>
      </c>
      <c r="C5" s="2" t="n">
        <v>114</v>
      </c>
      <c r="D5" s="2" t="n">
        <v>124</v>
      </c>
      <c r="E5" s="2" t="n">
        <v>217</v>
      </c>
      <c r="F5" s="2" t="n">
        <v>170</v>
      </c>
      <c r="G5" s="2" t="n">
        <v>225</v>
      </c>
      <c r="H5" s="2" t="n">
        <v>229</v>
      </c>
      <c r="I5" s="3" t="n">
        <f aca="false">AVERAGE(B5:H5)</f>
        <v>175.142857142857</v>
      </c>
      <c r="O5" s="42"/>
      <c r="P5" s="42"/>
    </row>
    <row r="6" customFormat="false" ht="15.75" hidden="false" customHeight="true" outlineLevel="0" collapsed="false">
      <c r="A6" s="1" t="s">
        <v>473</v>
      </c>
      <c r="B6" s="2" t="n">
        <f aca="false">SUM(B3:B5)</f>
        <v>31548</v>
      </c>
      <c r="C6" s="2" t="n">
        <f aca="false">SUM(C3:C5)</f>
        <v>31438</v>
      </c>
      <c r="D6" s="2" t="n">
        <f aca="false">SUM(D3:D5)</f>
        <v>31824</v>
      </c>
      <c r="E6" s="2" t="n">
        <f aca="false">SUM(E3:E5)</f>
        <v>31008</v>
      </c>
      <c r="F6" s="2" t="n">
        <f aca="false">SUM(F3:F5)</f>
        <v>32698</v>
      </c>
      <c r="G6" s="2" t="n">
        <f aca="false">SUM(G3:G5)</f>
        <v>31042</v>
      </c>
      <c r="H6" s="2" t="n">
        <f aca="false">SUM(H3:H5)</f>
        <v>30846</v>
      </c>
      <c r="I6" s="3" t="n">
        <f aca="false">AVERAGE(B6:H6)</f>
        <v>31486.2857142857</v>
      </c>
    </row>
    <row r="7" customFormat="false" ht="15.75" hidden="false" customHeight="true" outlineLevel="0" collapsed="false">
      <c r="A7" s="1" t="s">
        <v>498</v>
      </c>
      <c r="B7" s="5" t="n">
        <f aca="false">B3/B$6</f>
        <v>0.931437809052872</v>
      </c>
      <c r="C7" s="5" t="n">
        <f aca="false">C3/C$6</f>
        <v>0.931420573827852</v>
      </c>
      <c r="D7" s="5" t="n">
        <f aca="false">D3/D$6</f>
        <v>0.924396681749623</v>
      </c>
      <c r="E7" s="5" t="n">
        <f aca="false">E3/E$6</f>
        <v>0.946368679050567</v>
      </c>
      <c r="F7" s="5" t="n">
        <f aca="false">F3/F$6</f>
        <v>0.93849776744755</v>
      </c>
      <c r="G7" s="5" t="n">
        <f aca="false">G3/G$6</f>
        <v>0.943238193415373</v>
      </c>
      <c r="H7" s="5" t="n">
        <f aca="false">H3/H$6</f>
        <v>0.938241587239837</v>
      </c>
      <c r="I7" s="43" t="n">
        <f aca="false">AVERAGE(B7:H7)</f>
        <v>0.936228755969096</v>
      </c>
    </row>
    <row r="8" customFormat="false" ht="15.75" hidden="false" customHeight="true" outlineLevel="0" collapsed="false">
      <c r="A8" s="1" t="s">
        <v>499</v>
      </c>
      <c r="B8" s="5" t="n">
        <f aca="false">B4/B$6</f>
        <v>0.0639026245720806</v>
      </c>
      <c r="C8" s="5" t="n">
        <f aca="false">C4/C$6</f>
        <v>0.0649532413003372</v>
      </c>
      <c r="D8" s="5" t="n">
        <f aca="false">D4/D$6</f>
        <v>0.0717068878833585</v>
      </c>
      <c r="E8" s="5" t="n">
        <f aca="false">E4/E$6</f>
        <v>0.0466331269349845</v>
      </c>
      <c r="F8" s="5" t="n">
        <f aca="false">F4/F$6</f>
        <v>0.0563031378065937</v>
      </c>
      <c r="G8" s="5" t="n">
        <f aca="false">G4/G$6</f>
        <v>0.0495135622704723</v>
      </c>
      <c r="H8" s="5" t="n">
        <f aca="false">H4/H$6</f>
        <v>0.0543344355832199</v>
      </c>
      <c r="I8" s="43" t="n">
        <f aca="false">AVERAGE(B8:H8)</f>
        <v>0.0581924309072924</v>
      </c>
    </row>
    <row r="9" customFormat="false" ht="15.75" hidden="false" customHeight="true" outlineLevel="0" collapsed="false">
      <c r="A9" s="1" t="s">
        <v>472</v>
      </c>
      <c r="B9" s="5" t="n">
        <f aca="false">B5/B$6</f>
        <v>0.00465956637504755</v>
      </c>
      <c r="C9" s="5" t="n">
        <f aca="false">C5/C$6</f>
        <v>0.00362618487181118</v>
      </c>
      <c r="D9" s="5" t="n">
        <f aca="false">D5/D$6</f>
        <v>0.0038964303670186</v>
      </c>
      <c r="E9" s="5" t="n">
        <f aca="false">E5/E$6</f>
        <v>0.00699819401444788</v>
      </c>
      <c r="F9" s="5" t="n">
        <f aca="false">F5/F$6</f>
        <v>0.00519909474585602</v>
      </c>
      <c r="G9" s="5" t="n">
        <f aca="false">G5/G$6</f>
        <v>0.00724824431415502</v>
      </c>
      <c r="H9" s="5" t="n">
        <f aca="false">H5/H$6</f>
        <v>0.00742397717694353</v>
      </c>
      <c r="I9" s="43" t="n">
        <f aca="false">AVERAGE(B9:H9)</f>
        <v>0.0055788131236114</v>
      </c>
    </row>
    <row r="10" customFormat="false" ht="15.75" hidden="false" customHeight="true" outlineLevel="0" collapsed="false">
      <c r="F10" s="42"/>
    </row>
    <row r="11" customFormat="false" ht="15.75" hidden="false" customHeight="true" outlineLevel="0" collapsed="false">
      <c r="B11" s="42"/>
    </row>
    <row r="12" customFormat="false" ht="15.75" hidden="false" customHeight="true" outlineLevel="0" collapsed="false">
      <c r="B12" s="42"/>
    </row>
    <row r="13" customFormat="false" ht="15.75" hidden="false" customHeight="true" outlineLevel="0" collapsed="false">
      <c r="B1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3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F1" activeCellId="0" sqref="F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3.16"/>
  </cols>
  <sheetData>
    <row r="1" customFormat="false" ht="15.75" hidden="false" customHeight="true" outlineLevel="0" collapsed="false">
      <c r="A1" s="1" t="s">
        <v>500</v>
      </c>
      <c r="B1" s="24" t="s">
        <v>501</v>
      </c>
      <c r="C1" s="44"/>
      <c r="D1" s="44"/>
      <c r="E1" s="44"/>
      <c r="F1" s="44"/>
      <c r="G1" s="44"/>
      <c r="H1" s="44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6"/>
      <c r="Y1" s="46"/>
      <c r="Z1" s="46"/>
      <c r="AA1" s="46"/>
      <c r="AB1" s="46"/>
      <c r="AC1" s="46"/>
      <c r="AD1" s="46"/>
      <c r="AE1" s="46"/>
    </row>
    <row r="2" customFormat="false" ht="15.75" hidden="false" customHeight="true" outlineLevel="0" collapsed="false">
      <c r="A2" s="44" t="s">
        <v>3</v>
      </c>
      <c r="B2" s="44" t="s">
        <v>4</v>
      </c>
      <c r="C2" s="44" t="s">
        <v>6</v>
      </c>
      <c r="D2" s="44" t="s">
        <v>7</v>
      </c>
      <c r="E2" s="44" t="s">
        <v>502</v>
      </c>
      <c r="F2" s="44" t="s">
        <v>503</v>
      </c>
      <c r="G2" s="44" t="s">
        <v>504</v>
      </c>
      <c r="H2" s="44" t="s">
        <v>505</v>
      </c>
      <c r="I2" s="45" t="s">
        <v>8</v>
      </c>
      <c r="J2" s="45" t="s">
        <v>9</v>
      </c>
      <c r="K2" s="45" t="s">
        <v>10</v>
      </c>
      <c r="L2" s="45" t="s">
        <v>506</v>
      </c>
      <c r="M2" s="45" t="s">
        <v>507</v>
      </c>
      <c r="N2" s="45" t="s">
        <v>450</v>
      </c>
      <c r="O2" s="45" t="s">
        <v>449</v>
      </c>
      <c r="P2" s="45" t="s">
        <v>508</v>
      </c>
      <c r="Q2" s="45" t="s">
        <v>18</v>
      </c>
      <c r="R2" s="45" t="s">
        <v>19</v>
      </c>
      <c r="S2" s="45" t="s">
        <v>20</v>
      </c>
      <c r="T2" s="45" t="s">
        <v>21</v>
      </c>
      <c r="U2" s="45" t="s">
        <v>22</v>
      </c>
      <c r="V2" s="45" t="s">
        <v>23</v>
      </c>
      <c r="W2" s="45" t="s">
        <v>25</v>
      </c>
      <c r="X2" s="46" t="s">
        <v>509</v>
      </c>
      <c r="Y2" s="46" t="s">
        <v>510</v>
      </c>
      <c r="Z2" s="46" t="s">
        <v>511</v>
      </c>
      <c r="AA2" s="46" t="s">
        <v>512</v>
      </c>
      <c r="AB2" s="46" t="s">
        <v>513</v>
      </c>
      <c r="AC2" s="46" t="s">
        <v>514</v>
      </c>
      <c r="AD2" s="46" t="s">
        <v>515</v>
      </c>
      <c r="AE2" s="46" t="s">
        <v>516</v>
      </c>
    </row>
    <row r="3" customFormat="false" ht="15.75" hidden="false" customHeight="true" outlineLevel="0" collapsed="false">
      <c r="A3" s="2" t="s">
        <v>517</v>
      </c>
      <c r="B3" s="2" t="s">
        <v>83</v>
      </c>
      <c r="C3" s="47" t="s">
        <v>29</v>
      </c>
      <c r="D3" s="8" t="s">
        <v>518</v>
      </c>
      <c r="E3" s="8" t="s">
        <v>519</v>
      </c>
      <c r="F3" s="8" t="s">
        <v>520</v>
      </c>
      <c r="G3" s="8" t="s">
        <v>521</v>
      </c>
      <c r="H3" s="47" t="n">
        <v>0.07</v>
      </c>
      <c r="I3" s="35" t="n">
        <v>0.0822807650667629</v>
      </c>
      <c r="J3" s="35" t="n">
        <v>0.241142252776308</v>
      </c>
      <c r="K3" s="35" t="n">
        <v>0.122696085026234</v>
      </c>
      <c r="L3" s="8" t="n">
        <v>456</v>
      </c>
      <c r="M3" s="8" t="n">
        <v>456</v>
      </c>
      <c r="N3" s="8" t="n">
        <v>5086</v>
      </c>
      <c r="O3" s="8" t="n">
        <v>1435</v>
      </c>
      <c r="P3" s="8" t="n">
        <f aca="false">SUM(M3,O3)</f>
        <v>1891</v>
      </c>
      <c r="Q3" s="2" t="s">
        <v>522</v>
      </c>
      <c r="R3" s="2" t="s">
        <v>32</v>
      </c>
      <c r="S3" s="2" t="n">
        <f aca="false">TRUE()</f>
        <v>1</v>
      </c>
      <c r="T3" s="2" t="n">
        <f aca="false">FALSE()</f>
        <v>0</v>
      </c>
      <c r="U3" s="2" t="s">
        <v>33</v>
      </c>
      <c r="V3" s="2" t="s">
        <v>523</v>
      </c>
      <c r="W3" s="2" t="s">
        <v>524</v>
      </c>
      <c r="X3" s="8" t="s">
        <v>525</v>
      </c>
      <c r="Y3" s="8" t="n">
        <v>13</v>
      </c>
      <c r="Z3" s="8" t="n">
        <f aca="false">N3-Y3</f>
        <v>5073</v>
      </c>
      <c r="AA3" s="35" t="n">
        <f aca="false">M3/(M3+Z3)</f>
        <v>0.0824742268041237</v>
      </c>
      <c r="AB3" s="8" t="s">
        <v>476</v>
      </c>
      <c r="AC3" s="8" t="n">
        <f aca="false">IF(AB3="NA",O3,O3-AB3)</f>
        <v>1435</v>
      </c>
      <c r="AD3" s="35" t="n">
        <f aca="false">M3/(M3+AC3)</f>
        <v>0.241142252776309</v>
      </c>
      <c r="AE3" s="35" t="n">
        <f aca="false">(2*AA3*AD3)/(AA3+AD3)</f>
        <v>0.122911051212938</v>
      </c>
    </row>
    <row r="4" customFormat="false" ht="15.75" hidden="false" customHeight="true" outlineLevel="0" collapsed="false">
      <c r="A4" s="2" t="s">
        <v>517</v>
      </c>
      <c r="B4" s="2" t="s">
        <v>83</v>
      </c>
      <c r="C4" s="47" t="s">
        <v>29</v>
      </c>
      <c r="D4" s="8" t="s">
        <v>518</v>
      </c>
      <c r="E4" s="8" t="s">
        <v>526</v>
      </c>
      <c r="F4" s="8" t="s">
        <v>520</v>
      </c>
      <c r="G4" s="8" t="s">
        <v>527</v>
      </c>
      <c r="H4" s="47" t="n">
        <v>0.1</v>
      </c>
      <c r="I4" s="35" t="n">
        <v>0.0830181883666486</v>
      </c>
      <c r="J4" s="35" t="n">
        <v>0.243786356425171</v>
      </c>
      <c r="K4" s="35" t="n">
        <v>0.123858140784524</v>
      </c>
      <c r="L4" s="8" t="n">
        <v>461</v>
      </c>
      <c r="M4" s="8" t="n">
        <v>461</v>
      </c>
      <c r="N4" s="8" t="n">
        <v>5092</v>
      </c>
      <c r="O4" s="8" t="n">
        <v>1430</v>
      </c>
      <c r="P4" s="8" t="n">
        <f aca="false">SUM(M4,O4)</f>
        <v>1891</v>
      </c>
      <c r="Q4" s="2" t="s">
        <v>522</v>
      </c>
      <c r="R4" s="2" t="s">
        <v>32</v>
      </c>
      <c r="S4" s="2" t="n">
        <f aca="false">TRUE()</f>
        <v>1</v>
      </c>
      <c r="T4" s="2" t="n">
        <f aca="false">FALSE()</f>
        <v>0</v>
      </c>
      <c r="U4" s="2" t="s">
        <v>33</v>
      </c>
      <c r="V4" s="2" t="s">
        <v>528</v>
      </c>
      <c r="W4" s="2" t="s">
        <v>524</v>
      </c>
      <c r="X4" s="8" t="s">
        <v>525</v>
      </c>
      <c r="Y4" s="8" t="n">
        <v>13</v>
      </c>
      <c r="Z4" s="8" t="n">
        <f aca="false">N4-Y4</f>
        <v>5079</v>
      </c>
      <c r="AA4" s="35" t="n">
        <f aca="false">M4/(M4+Z4)</f>
        <v>0.0832129963898917</v>
      </c>
      <c r="AB4" s="8" t="s">
        <v>476</v>
      </c>
      <c r="AC4" s="8" t="n">
        <f aca="false">IF(AB4="NA",O4,O4-AB4)</f>
        <v>1430</v>
      </c>
      <c r="AD4" s="35" t="n">
        <f aca="false">M4/(M4+AC4)</f>
        <v>0.243786356425172</v>
      </c>
      <c r="AE4" s="35" t="n">
        <f aca="false">(2*AA4*AD4)/(AA4+AD4)</f>
        <v>0.124074821692908</v>
      </c>
    </row>
    <row r="5" customFormat="false" ht="15.75" hidden="false" customHeight="true" outlineLevel="0" collapsed="false">
      <c r="A5" s="2" t="s">
        <v>517</v>
      </c>
      <c r="B5" s="2" t="s">
        <v>83</v>
      </c>
      <c r="C5" s="47" t="s">
        <v>29</v>
      </c>
      <c r="D5" s="8" t="s">
        <v>518</v>
      </c>
      <c r="E5" s="8" t="s">
        <v>526</v>
      </c>
      <c r="F5" s="8" t="s">
        <v>529</v>
      </c>
      <c r="G5" s="8" t="s">
        <v>530</v>
      </c>
      <c r="H5" s="47" t="n">
        <v>0.14</v>
      </c>
      <c r="I5" s="35" t="n">
        <v>0.0844540075309306</v>
      </c>
      <c r="J5" s="35" t="n">
        <v>0.249074563722897</v>
      </c>
      <c r="K5" s="35" t="n">
        <v>0.126138189608998</v>
      </c>
      <c r="L5" s="8" t="n">
        <v>471</v>
      </c>
      <c r="M5" s="8" t="n">
        <v>471</v>
      </c>
      <c r="N5" s="8" t="n">
        <v>5106</v>
      </c>
      <c r="O5" s="8" t="n">
        <v>1420</v>
      </c>
      <c r="P5" s="8" t="n">
        <f aca="false">SUM(M5,O5)</f>
        <v>1891</v>
      </c>
      <c r="Q5" s="2" t="s">
        <v>522</v>
      </c>
      <c r="R5" s="2" t="s">
        <v>32</v>
      </c>
      <c r="S5" s="2" t="n">
        <f aca="false">TRUE()</f>
        <v>1</v>
      </c>
      <c r="T5" s="2" t="n">
        <f aca="false">FALSE()</f>
        <v>0</v>
      </c>
      <c r="U5" s="2" t="s">
        <v>33</v>
      </c>
      <c r="V5" s="2" t="s">
        <v>531</v>
      </c>
      <c r="W5" s="2" t="s">
        <v>524</v>
      </c>
      <c r="X5" s="8" t="s">
        <v>525</v>
      </c>
      <c r="Y5" s="8" t="n">
        <v>14</v>
      </c>
      <c r="Z5" s="8" t="n">
        <f aca="false">N5-Y5</f>
        <v>5092</v>
      </c>
      <c r="AA5" s="35" t="n">
        <f aca="false">M5/(M5+Z5)</f>
        <v>0.0846665468272515</v>
      </c>
      <c r="AB5" s="8" t="s">
        <v>476</v>
      </c>
      <c r="AC5" s="8" t="n">
        <f aca="false">IF(AB5="NA",O5,O5-AB5)</f>
        <v>1420</v>
      </c>
      <c r="AD5" s="35" t="n">
        <f aca="false">M5/(M5+AC5)</f>
        <v>0.249074563722898</v>
      </c>
      <c r="AE5" s="35" t="n">
        <f aca="false">(2*AA5*AD5)/(AA5+AD5)</f>
        <v>0.126375100617118</v>
      </c>
    </row>
    <row r="6" customFormat="false" ht="15.75" hidden="false" customHeight="true" outlineLevel="0" collapsed="false">
      <c r="A6" s="2" t="s">
        <v>517</v>
      </c>
      <c r="B6" s="2" t="s">
        <v>83</v>
      </c>
      <c r="C6" s="47" t="s">
        <v>29</v>
      </c>
      <c r="D6" s="8" t="s">
        <v>518</v>
      </c>
      <c r="E6" s="8" t="s">
        <v>526</v>
      </c>
      <c r="F6" s="8" t="s">
        <v>532</v>
      </c>
      <c r="G6" s="8" t="s">
        <v>533</v>
      </c>
      <c r="H6" s="47" t="n">
        <v>0.21</v>
      </c>
      <c r="I6" s="35" t="n">
        <v>0.0941656322042915</v>
      </c>
      <c r="J6" s="35" t="n">
        <v>0.280803807509254</v>
      </c>
      <c r="K6" s="35" t="n">
        <v>0.141035856573705</v>
      </c>
      <c r="L6" s="8" t="n">
        <v>531</v>
      </c>
      <c r="M6" s="8" t="n">
        <v>531</v>
      </c>
      <c r="N6" s="8" t="n">
        <v>5108</v>
      </c>
      <c r="O6" s="8" t="n">
        <v>1360</v>
      </c>
      <c r="P6" s="8" t="n">
        <f aca="false">SUM(M6,O6)</f>
        <v>1891</v>
      </c>
      <c r="Q6" s="2" t="s">
        <v>522</v>
      </c>
      <c r="R6" s="2" t="s">
        <v>32</v>
      </c>
      <c r="S6" s="2" t="n">
        <f aca="false">TRUE()</f>
        <v>1</v>
      </c>
      <c r="T6" s="2" t="n">
        <f aca="false">FALSE()</f>
        <v>0</v>
      </c>
      <c r="U6" s="2" t="s">
        <v>33</v>
      </c>
      <c r="V6" s="2" t="s">
        <v>534</v>
      </c>
      <c r="W6" s="2" t="s">
        <v>524</v>
      </c>
      <c r="X6" s="8" t="s">
        <v>525</v>
      </c>
      <c r="Y6" s="8" t="n">
        <v>15</v>
      </c>
      <c r="Z6" s="8" t="n">
        <f aca="false">N6-Y6</f>
        <v>5093</v>
      </c>
      <c r="AA6" s="35" t="n">
        <f aca="false">M6/(M6+Z6)</f>
        <v>0.0944167852062589</v>
      </c>
      <c r="AB6" s="8" t="s">
        <v>476</v>
      </c>
      <c r="AC6" s="8" t="n">
        <f aca="false">IF(AB6="NA",O6,O6-AB6)</f>
        <v>1360</v>
      </c>
      <c r="AD6" s="35" t="n">
        <f aca="false">M6/(M6+AC6)</f>
        <v>0.280803807509254</v>
      </c>
      <c r="AE6" s="35" t="n">
        <f aca="false">(2*AA6*AD6)/(AA6+AD6)</f>
        <v>0.141317365269461</v>
      </c>
    </row>
    <row r="7" customFormat="false" ht="15.75" hidden="false" customHeight="true" outlineLevel="0" collapsed="false">
      <c r="A7" s="2" t="s">
        <v>517</v>
      </c>
      <c r="B7" s="2" t="s">
        <v>83</v>
      </c>
      <c r="C7" s="47" t="s">
        <v>29</v>
      </c>
      <c r="D7" s="8" t="s">
        <v>518</v>
      </c>
      <c r="E7" s="8" t="s">
        <v>526</v>
      </c>
      <c r="F7" s="8" t="s">
        <v>535</v>
      </c>
      <c r="G7" s="8" t="s">
        <v>536</v>
      </c>
      <c r="H7" s="47" t="n">
        <v>0.28</v>
      </c>
      <c r="I7" s="35" t="n">
        <v>0.111710457630067</v>
      </c>
      <c r="J7" s="35" t="n">
        <v>0.339502908514013</v>
      </c>
      <c r="K7" s="35" t="n">
        <v>0.168106834249803</v>
      </c>
      <c r="L7" s="8" t="n">
        <v>642</v>
      </c>
      <c r="M7" s="8" t="n">
        <v>642</v>
      </c>
      <c r="N7" s="8" t="n">
        <v>5105</v>
      </c>
      <c r="O7" s="8" t="n">
        <v>1249</v>
      </c>
      <c r="P7" s="8" t="n">
        <f aca="false">SUM(M7,O7)</f>
        <v>1891</v>
      </c>
      <c r="Q7" s="2" t="s">
        <v>522</v>
      </c>
      <c r="R7" s="2" t="s">
        <v>32</v>
      </c>
      <c r="S7" s="2" t="n">
        <f aca="false">TRUE()</f>
        <v>1</v>
      </c>
      <c r="T7" s="2" t="n">
        <f aca="false">FALSE()</f>
        <v>0</v>
      </c>
      <c r="U7" s="2" t="s">
        <v>33</v>
      </c>
      <c r="V7" s="2" t="s">
        <v>537</v>
      </c>
      <c r="W7" s="2" t="s">
        <v>524</v>
      </c>
      <c r="X7" s="8" t="s">
        <v>525</v>
      </c>
      <c r="Y7" s="8" t="n">
        <v>11</v>
      </c>
      <c r="Z7" s="8" t="n">
        <f aca="false">N7-Y7</f>
        <v>5094</v>
      </c>
      <c r="AA7" s="35" t="n">
        <f aca="false">M7/(M7+Z7)</f>
        <v>0.111924686192469</v>
      </c>
      <c r="AB7" s="8" t="s">
        <v>476</v>
      </c>
      <c r="AC7" s="8" t="n">
        <f aca="false">IF(AB7="NA",O7,O7-AB7)</f>
        <v>1249</v>
      </c>
      <c r="AD7" s="35" t="n">
        <f aca="false">M7/(M7+AC7)</f>
        <v>0.339502908514014</v>
      </c>
      <c r="AE7" s="35" t="n">
        <f aca="false">(2*AA7*AD7)/(AA7+AD7)</f>
        <v>0.168349285433329</v>
      </c>
    </row>
    <row r="8" customFormat="false" ht="15.75" hidden="false" customHeight="true" outlineLevel="0" collapsed="false">
      <c r="A8" s="48" t="s">
        <v>517</v>
      </c>
      <c r="B8" s="48" t="s">
        <v>83</v>
      </c>
      <c r="C8" s="49" t="s">
        <v>29</v>
      </c>
      <c r="D8" s="50" t="s">
        <v>538</v>
      </c>
      <c r="E8" s="50" t="s">
        <v>519</v>
      </c>
      <c r="F8" s="50" t="s">
        <v>520</v>
      </c>
      <c r="G8" s="50" t="s">
        <v>521</v>
      </c>
      <c r="H8" s="49" t="n">
        <v>0.07</v>
      </c>
      <c r="I8" s="51" t="n">
        <v>0.6547884187</v>
      </c>
      <c r="J8" s="51" t="n">
        <v>0.1554732946</v>
      </c>
      <c r="K8" s="51" t="n">
        <v>0.2512820513</v>
      </c>
      <c r="L8" s="48" t="n">
        <v>294</v>
      </c>
      <c r="M8" s="48" t="n">
        <v>294</v>
      </c>
      <c r="N8" s="48" t="n">
        <v>155</v>
      </c>
      <c r="O8" s="48" t="n">
        <v>1597</v>
      </c>
      <c r="P8" s="50" t="n">
        <f aca="false">SUM(M8,O8)</f>
        <v>1891</v>
      </c>
      <c r="Q8" s="48" t="s">
        <v>522</v>
      </c>
      <c r="R8" s="48" t="s">
        <v>32</v>
      </c>
      <c r="S8" s="48" t="n">
        <f aca="false">TRUE()</f>
        <v>1</v>
      </c>
      <c r="T8" s="48" t="n">
        <f aca="false">FALSE()</f>
        <v>0</v>
      </c>
      <c r="U8" s="48" t="s">
        <v>33</v>
      </c>
      <c r="V8" s="48" t="s">
        <v>539</v>
      </c>
      <c r="W8" s="48" t="s">
        <v>524</v>
      </c>
      <c r="X8" s="50" t="s">
        <v>525</v>
      </c>
      <c r="Y8" s="48" t="n">
        <v>0</v>
      </c>
      <c r="Z8" s="50" t="n">
        <f aca="false">N8-Y8</f>
        <v>155</v>
      </c>
      <c r="AA8" s="52" t="n">
        <f aca="false">M8/(M8+Z8)</f>
        <v>0.654788418708241</v>
      </c>
      <c r="AB8" s="48" t="n">
        <v>1586</v>
      </c>
      <c r="AC8" s="50" t="n">
        <f aca="false">IF(AB8="NA",O8,O8-AB8)</f>
        <v>11</v>
      </c>
      <c r="AD8" s="52" t="n">
        <f aca="false">M8/(M8+AC8)</f>
        <v>0.963934426229508</v>
      </c>
      <c r="AE8" s="52" t="n">
        <f aca="false">(2*AA8*AD8)/(AA8+AD8)</f>
        <v>0.779840848806366</v>
      </c>
    </row>
    <row r="9" customFormat="false" ht="15.75" hidden="false" customHeight="true" outlineLevel="0" collapsed="false">
      <c r="A9" s="48" t="s">
        <v>517</v>
      </c>
      <c r="B9" s="48" t="s">
        <v>83</v>
      </c>
      <c r="C9" s="49" t="s">
        <v>29</v>
      </c>
      <c r="D9" s="50" t="s">
        <v>538</v>
      </c>
      <c r="E9" s="50" t="s">
        <v>526</v>
      </c>
      <c r="F9" s="50" t="s">
        <v>520</v>
      </c>
      <c r="G9" s="50" t="s">
        <v>527</v>
      </c>
      <c r="H9" s="49" t="n">
        <v>0.1</v>
      </c>
      <c r="I9" s="51" t="n">
        <v>0.7635327635</v>
      </c>
      <c r="J9" s="51" t="n">
        <v>0.2834479112</v>
      </c>
      <c r="K9" s="51" t="n">
        <v>0.4134207482</v>
      </c>
      <c r="L9" s="48" t="n">
        <v>536</v>
      </c>
      <c r="M9" s="48" t="n">
        <v>536</v>
      </c>
      <c r="N9" s="48" t="n">
        <v>166</v>
      </c>
      <c r="O9" s="48" t="n">
        <v>1355</v>
      </c>
      <c r="P9" s="50" t="n">
        <f aca="false">SUM(M9,O9)</f>
        <v>1891</v>
      </c>
      <c r="Q9" s="48" t="s">
        <v>522</v>
      </c>
      <c r="R9" s="48" t="s">
        <v>32</v>
      </c>
      <c r="S9" s="48" t="n">
        <f aca="false">TRUE()</f>
        <v>1</v>
      </c>
      <c r="T9" s="48" t="n">
        <f aca="false">FALSE()</f>
        <v>0</v>
      </c>
      <c r="U9" s="48" t="s">
        <v>33</v>
      </c>
      <c r="V9" s="48" t="s">
        <v>540</v>
      </c>
      <c r="W9" s="48" t="s">
        <v>524</v>
      </c>
      <c r="X9" s="50" t="s">
        <v>525</v>
      </c>
      <c r="Y9" s="48" t="n">
        <v>0</v>
      </c>
      <c r="Z9" s="50" t="n">
        <f aca="false">N9-Y9</f>
        <v>166</v>
      </c>
      <c r="AA9" s="52" t="n">
        <f aca="false">M9/(M9+Z9)</f>
        <v>0.763532763532764</v>
      </c>
      <c r="AB9" s="48" t="n">
        <v>1313</v>
      </c>
      <c r="AC9" s="50" t="n">
        <f aca="false">IF(AB9="NA",O9,O9-AB9)</f>
        <v>42</v>
      </c>
      <c r="AD9" s="52" t="n">
        <f aca="false">M9/(M9+AC9)</f>
        <v>0.927335640138408</v>
      </c>
      <c r="AE9" s="52" t="n">
        <f aca="false">(2*AA9*AD9)/(AA9+AD9)</f>
        <v>0.8375</v>
      </c>
    </row>
    <row r="10" customFormat="false" ht="15.75" hidden="false" customHeight="true" outlineLevel="0" collapsed="false">
      <c r="A10" s="48" t="s">
        <v>517</v>
      </c>
      <c r="B10" s="48" t="s">
        <v>83</v>
      </c>
      <c r="C10" s="49" t="s">
        <v>29</v>
      </c>
      <c r="D10" s="50" t="s">
        <v>538</v>
      </c>
      <c r="E10" s="50" t="s">
        <v>526</v>
      </c>
      <c r="F10" s="50" t="s">
        <v>529</v>
      </c>
      <c r="G10" s="50" t="s">
        <v>530</v>
      </c>
      <c r="H10" s="49" t="n">
        <v>0.14</v>
      </c>
      <c r="I10" s="51" t="n">
        <v>0.82224429</v>
      </c>
      <c r="J10" s="51" t="n">
        <v>0.4378635643</v>
      </c>
      <c r="K10" s="51" t="n">
        <v>0.5714285714</v>
      </c>
      <c r="L10" s="48" t="n">
        <v>828</v>
      </c>
      <c r="M10" s="48" t="n">
        <v>828</v>
      </c>
      <c r="N10" s="48" t="n">
        <v>179</v>
      </c>
      <c r="O10" s="48" t="n">
        <v>1063</v>
      </c>
      <c r="P10" s="50" t="n">
        <f aca="false">SUM(M10,O10)</f>
        <v>1891</v>
      </c>
      <c r="Q10" s="48" t="s">
        <v>522</v>
      </c>
      <c r="R10" s="48" t="s">
        <v>32</v>
      </c>
      <c r="S10" s="48" t="n">
        <f aca="false">TRUE()</f>
        <v>1</v>
      </c>
      <c r="T10" s="48" t="n">
        <f aca="false">FALSE()</f>
        <v>0</v>
      </c>
      <c r="U10" s="48" t="s">
        <v>33</v>
      </c>
      <c r="V10" s="48" t="s">
        <v>541</v>
      </c>
      <c r="W10" s="48" t="s">
        <v>524</v>
      </c>
      <c r="X10" s="50" t="s">
        <v>525</v>
      </c>
      <c r="Y10" s="48" t="n">
        <v>0</v>
      </c>
      <c r="Z10" s="50" t="n">
        <f aca="false">N10-Y10</f>
        <v>179</v>
      </c>
      <c r="AA10" s="52" t="n">
        <f aca="false">M10/(M10+Z10)</f>
        <v>0.822244289970208</v>
      </c>
      <c r="AB10" s="48" t="n">
        <v>1010</v>
      </c>
      <c r="AC10" s="50" t="n">
        <f aca="false">IF(AB10="NA",O10,O10-AB10)</f>
        <v>53</v>
      </c>
      <c r="AD10" s="52" t="n">
        <f aca="false">M10/(M10+AC10)</f>
        <v>0.939841089670828</v>
      </c>
      <c r="AE10" s="52" t="n">
        <f aca="false">(2*AA10*AD10)/(AA10+AD10)</f>
        <v>0.877118644067796</v>
      </c>
    </row>
    <row r="11" customFormat="false" ht="15.75" hidden="false" customHeight="true" outlineLevel="0" collapsed="false">
      <c r="A11" s="48" t="s">
        <v>517</v>
      </c>
      <c r="B11" s="48" t="s">
        <v>83</v>
      </c>
      <c r="C11" s="49" t="s">
        <v>29</v>
      </c>
      <c r="D11" s="50" t="s">
        <v>538</v>
      </c>
      <c r="E11" s="50" t="s">
        <v>526</v>
      </c>
      <c r="F11" s="50" t="s">
        <v>532</v>
      </c>
      <c r="G11" s="50" t="s">
        <v>533</v>
      </c>
      <c r="H11" s="49" t="n">
        <v>0.21</v>
      </c>
      <c r="I11" s="51" t="n">
        <v>0.8411522634</v>
      </c>
      <c r="J11" s="51" t="n">
        <v>0.5404547858</v>
      </c>
      <c r="K11" s="51" t="n">
        <v>0.6580811333</v>
      </c>
      <c r="L11" s="48" t="n">
        <v>1022</v>
      </c>
      <c r="M11" s="48" t="n">
        <v>1022</v>
      </c>
      <c r="N11" s="48" t="n">
        <v>193</v>
      </c>
      <c r="O11" s="48" t="n">
        <v>869</v>
      </c>
      <c r="P11" s="50" t="n">
        <f aca="false">SUM(M11,O11)</f>
        <v>1891</v>
      </c>
      <c r="Q11" s="48" t="s">
        <v>522</v>
      </c>
      <c r="R11" s="48" t="s">
        <v>32</v>
      </c>
      <c r="S11" s="48" t="n">
        <f aca="false">TRUE()</f>
        <v>1</v>
      </c>
      <c r="T11" s="48" t="n">
        <f aca="false">FALSE()</f>
        <v>0</v>
      </c>
      <c r="U11" s="48" t="s">
        <v>33</v>
      </c>
      <c r="V11" s="48" t="s">
        <v>542</v>
      </c>
      <c r="W11" s="48" t="s">
        <v>524</v>
      </c>
      <c r="X11" s="50" t="s">
        <v>525</v>
      </c>
      <c r="Y11" s="48" t="n">
        <v>0</v>
      </c>
      <c r="Z11" s="50" t="n">
        <f aca="false">N11-Y11</f>
        <v>193</v>
      </c>
      <c r="AA11" s="52" t="n">
        <f aca="false">M11/(M11+Z11)</f>
        <v>0.841152263374486</v>
      </c>
      <c r="AB11" s="48" t="n">
        <v>808</v>
      </c>
      <c r="AC11" s="50" t="n">
        <f aca="false">IF(AB11="NA",O11,O11-AB11)</f>
        <v>61</v>
      </c>
      <c r="AD11" s="52" t="n">
        <f aca="false">M11/(M11+AC11)</f>
        <v>0.943674976915974</v>
      </c>
      <c r="AE11" s="52" t="n">
        <f aca="false">(2*AA11*AD11)/(AA11+AD11)</f>
        <v>0.88946910356832</v>
      </c>
    </row>
    <row r="12" customFormat="false" ht="15.75" hidden="false" customHeight="true" outlineLevel="0" collapsed="false">
      <c r="A12" s="48" t="s">
        <v>517</v>
      </c>
      <c r="B12" s="48" t="s">
        <v>83</v>
      </c>
      <c r="C12" s="49" t="s">
        <v>29</v>
      </c>
      <c r="D12" s="50" t="s">
        <v>538</v>
      </c>
      <c r="E12" s="50" t="s">
        <v>526</v>
      </c>
      <c r="F12" s="50" t="s">
        <v>535</v>
      </c>
      <c r="G12" s="50" t="s">
        <v>536</v>
      </c>
      <c r="H12" s="49" t="n">
        <v>0.28</v>
      </c>
      <c r="I12" s="51" t="n">
        <v>0.8323651452</v>
      </c>
      <c r="J12" s="51" t="n">
        <v>0.530407192</v>
      </c>
      <c r="K12" s="51" t="n">
        <v>0.6479328165</v>
      </c>
      <c r="L12" s="48" t="n">
        <v>1003</v>
      </c>
      <c r="M12" s="48" t="n">
        <v>1003</v>
      </c>
      <c r="N12" s="48" t="n">
        <v>202</v>
      </c>
      <c r="O12" s="48" t="n">
        <v>888</v>
      </c>
      <c r="P12" s="50" t="n">
        <f aca="false">SUM(M12,O12)</f>
        <v>1891</v>
      </c>
      <c r="Q12" s="48" t="s">
        <v>522</v>
      </c>
      <c r="R12" s="48" t="s">
        <v>32</v>
      </c>
      <c r="S12" s="48" t="n">
        <f aca="false">TRUE()</f>
        <v>1</v>
      </c>
      <c r="T12" s="48" t="n">
        <f aca="false">FALSE()</f>
        <v>0</v>
      </c>
      <c r="U12" s="48" t="s">
        <v>33</v>
      </c>
      <c r="V12" s="48" t="s">
        <v>543</v>
      </c>
      <c r="W12" s="48" t="s">
        <v>524</v>
      </c>
      <c r="X12" s="50" t="s">
        <v>525</v>
      </c>
      <c r="Y12" s="48" t="n">
        <v>0</v>
      </c>
      <c r="Z12" s="50" t="n">
        <f aca="false">N12-Y12</f>
        <v>202</v>
      </c>
      <c r="AA12" s="52" t="n">
        <f aca="false">M12/(M12+Z12)</f>
        <v>0.832365145228216</v>
      </c>
      <c r="AB12" s="48" t="n">
        <v>834</v>
      </c>
      <c r="AC12" s="50" t="n">
        <f aca="false">IF(AB12="NA",O12,O12-AB12)</f>
        <v>54</v>
      </c>
      <c r="AD12" s="52" t="n">
        <f aca="false">M12/(M12+AC12)</f>
        <v>0.948912015137181</v>
      </c>
      <c r="AE12" s="52" t="n">
        <f aca="false">(2*AA12*AD12)/(AA12+AD12)</f>
        <v>0.886825817860301</v>
      </c>
    </row>
    <row r="13" customFormat="false" ht="15.75" hidden="false" customHeight="true" outlineLevel="0" collapsed="false">
      <c r="A13" s="2" t="s">
        <v>517</v>
      </c>
      <c r="B13" s="2" t="s">
        <v>83</v>
      </c>
      <c r="C13" s="8" t="s">
        <v>386</v>
      </c>
      <c r="D13" s="8" t="s">
        <v>518</v>
      </c>
      <c r="E13" s="8" t="s">
        <v>519</v>
      </c>
      <c r="F13" s="8" t="s">
        <v>520</v>
      </c>
      <c r="G13" s="8" t="s">
        <v>521</v>
      </c>
      <c r="H13" s="47" t="n">
        <v>0.07</v>
      </c>
      <c r="I13" s="35" t="n">
        <v>0.0770962296004501</v>
      </c>
      <c r="J13" s="35" t="n">
        <v>0.217345319936541</v>
      </c>
      <c r="K13" s="35" t="n">
        <v>0.113818886734976</v>
      </c>
      <c r="L13" s="8" t="n">
        <v>411</v>
      </c>
      <c r="M13" s="8" t="n">
        <v>411</v>
      </c>
      <c r="N13" s="8" t="n">
        <v>4920</v>
      </c>
      <c r="O13" s="8" t="n">
        <v>1480</v>
      </c>
      <c r="P13" s="8" t="n">
        <f aca="false">SUM(M13,O13)</f>
        <v>1891</v>
      </c>
      <c r="Q13" s="2" t="s">
        <v>522</v>
      </c>
      <c r="R13" s="2" t="s">
        <v>32</v>
      </c>
      <c r="S13" s="2" t="n">
        <f aca="false">TRUE()</f>
        <v>1</v>
      </c>
      <c r="T13" s="2" t="n">
        <f aca="false">FALSE()</f>
        <v>0</v>
      </c>
      <c r="U13" s="2" t="s">
        <v>33</v>
      </c>
      <c r="V13" s="2" t="s">
        <v>544</v>
      </c>
      <c r="W13" s="2" t="s">
        <v>545</v>
      </c>
      <c r="X13" s="8" t="s">
        <v>525</v>
      </c>
      <c r="Y13" s="8" t="n">
        <v>25</v>
      </c>
      <c r="Z13" s="8" t="n">
        <f aca="false">N13-Y13</f>
        <v>4895</v>
      </c>
      <c r="AA13" s="35" t="n">
        <f aca="false">M13/(M13+Z13)</f>
        <v>0.07745947983415</v>
      </c>
      <c r="AB13" s="8" t="s">
        <v>476</v>
      </c>
      <c r="AC13" s="8" t="n">
        <f aca="false">IF(AB13="NA",O13,O13-AB13)</f>
        <v>1480</v>
      </c>
      <c r="AD13" s="35" t="n">
        <f aca="false">M13/(M13+AC13)</f>
        <v>0.217345319936542</v>
      </c>
      <c r="AE13" s="35" t="n">
        <f aca="false">(2*AA13*AD13)/(AA13+AD13)</f>
        <v>0.114214255939975</v>
      </c>
    </row>
    <row r="14" customFormat="false" ht="15.75" hidden="false" customHeight="true" outlineLevel="0" collapsed="false">
      <c r="A14" s="2" t="s">
        <v>517</v>
      </c>
      <c r="B14" s="2" t="s">
        <v>83</v>
      </c>
      <c r="C14" s="8" t="s">
        <v>386</v>
      </c>
      <c r="D14" s="8" t="s">
        <v>518</v>
      </c>
      <c r="E14" s="8" t="s">
        <v>526</v>
      </c>
      <c r="F14" s="8" t="s">
        <v>520</v>
      </c>
      <c r="G14" s="8" t="s">
        <v>527</v>
      </c>
      <c r="H14" s="47" t="n">
        <v>0.1</v>
      </c>
      <c r="I14" s="35" t="n">
        <v>0.0764904386951631</v>
      </c>
      <c r="J14" s="35" t="n">
        <v>0.215758857747223</v>
      </c>
      <c r="K14" s="35" t="n">
        <v>0.112941176470588</v>
      </c>
      <c r="L14" s="8" t="n">
        <v>408</v>
      </c>
      <c r="M14" s="8" t="n">
        <v>408</v>
      </c>
      <c r="N14" s="8" t="n">
        <v>4926</v>
      </c>
      <c r="O14" s="8" t="n">
        <v>1483</v>
      </c>
      <c r="P14" s="8" t="n">
        <f aca="false">SUM(M14,O14)</f>
        <v>1891</v>
      </c>
      <c r="Q14" s="2" t="s">
        <v>522</v>
      </c>
      <c r="R14" s="2" t="s">
        <v>32</v>
      </c>
      <c r="S14" s="2" t="n">
        <f aca="false">TRUE()</f>
        <v>1</v>
      </c>
      <c r="T14" s="2" t="n">
        <f aca="false">FALSE()</f>
        <v>0</v>
      </c>
      <c r="U14" s="2" t="s">
        <v>33</v>
      </c>
      <c r="V14" s="2" t="s">
        <v>546</v>
      </c>
      <c r="W14" s="2" t="s">
        <v>545</v>
      </c>
      <c r="X14" s="8" t="s">
        <v>525</v>
      </c>
      <c r="Y14" s="8" t="n">
        <v>25</v>
      </c>
      <c r="Z14" s="8" t="n">
        <f aca="false">N14-Y14</f>
        <v>4901</v>
      </c>
      <c r="AA14" s="35" t="n">
        <f aca="false">M14/(M14+Z14)</f>
        <v>0.0768506310039555</v>
      </c>
      <c r="AB14" s="8" t="s">
        <v>476</v>
      </c>
      <c r="AC14" s="8" t="n">
        <f aca="false">IF(AB14="NA",O14,O14-AB14)</f>
        <v>1483</v>
      </c>
      <c r="AD14" s="35" t="n">
        <f aca="false">M14/(M14+AC14)</f>
        <v>0.215758857747224</v>
      </c>
      <c r="AE14" s="35" t="n">
        <f aca="false">(2*AA14*AD14)/(AA14+AD14)</f>
        <v>0.113333333333333</v>
      </c>
    </row>
    <row r="15" customFormat="false" ht="15.75" hidden="false" customHeight="true" outlineLevel="0" collapsed="false">
      <c r="A15" s="2" t="s">
        <v>517</v>
      </c>
      <c r="B15" s="2" t="s">
        <v>83</v>
      </c>
      <c r="C15" s="8" t="s">
        <v>386</v>
      </c>
      <c r="D15" s="8" t="s">
        <v>518</v>
      </c>
      <c r="E15" s="8" t="s">
        <v>526</v>
      </c>
      <c r="F15" s="8" t="s">
        <v>529</v>
      </c>
      <c r="G15" s="8" t="s">
        <v>530</v>
      </c>
      <c r="H15" s="47" t="n">
        <v>0.14</v>
      </c>
      <c r="I15" s="35" t="n">
        <v>0.0783505154639175</v>
      </c>
      <c r="J15" s="35" t="n">
        <v>0.221047065044949</v>
      </c>
      <c r="K15" s="35" t="n">
        <v>0.115693329642955</v>
      </c>
      <c r="L15" s="8" t="n">
        <v>418</v>
      </c>
      <c r="M15" s="8" t="n">
        <v>418</v>
      </c>
      <c r="N15" s="8" t="n">
        <v>4917</v>
      </c>
      <c r="O15" s="8" t="n">
        <v>1473</v>
      </c>
      <c r="P15" s="8" t="n">
        <f aca="false">SUM(M15,O15)</f>
        <v>1891</v>
      </c>
      <c r="Q15" s="2" t="s">
        <v>522</v>
      </c>
      <c r="R15" s="2" t="s">
        <v>32</v>
      </c>
      <c r="S15" s="2" t="n">
        <f aca="false">TRUE()</f>
        <v>1</v>
      </c>
      <c r="T15" s="2" t="n">
        <f aca="false">FALSE()</f>
        <v>0</v>
      </c>
      <c r="U15" s="2" t="s">
        <v>33</v>
      </c>
      <c r="V15" s="2" t="s">
        <v>547</v>
      </c>
      <c r="W15" s="2" t="s">
        <v>545</v>
      </c>
      <c r="X15" s="8" t="s">
        <v>525</v>
      </c>
      <c r="Y15" s="8" t="n">
        <v>26</v>
      </c>
      <c r="Z15" s="8" t="n">
        <f aca="false">N15-Y15</f>
        <v>4891</v>
      </c>
      <c r="AA15" s="35" t="n">
        <f aca="false">M15/(M15+Z15)</f>
        <v>0.0787342249011113</v>
      </c>
      <c r="AB15" s="8" t="s">
        <v>476</v>
      </c>
      <c r="AC15" s="8" t="n">
        <f aca="false">IF(AB15="NA",O15,O15-AB15)</f>
        <v>1473</v>
      </c>
      <c r="AD15" s="35" t="n">
        <f aca="false">M15/(M15+AC15)</f>
        <v>0.22104706504495</v>
      </c>
      <c r="AE15" s="35" t="n">
        <f aca="false">(2*AA15*AD15)/(AA15+AD15)</f>
        <v>0.116111111111111</v>
      </c>
    </row>
    <row r="16" customFormat="false" ht="15.75" hidden="false" customHeight="true" outlineLevel="0" collapsed="false">
      <c r="A16" s="2" t="s">
        <v>517</v>
      </c>
      <c r="B16" s="2" t="s">
        <v>83</v>
      </c>
      <c r="C16" s="8" t="s">
        <v>386</v>
      </c>
      <c r="D16" s="8" t="s">
        <v>518</v>
      </c>
      <c r="E16" s="8" t="s">
        <v>526</v>
      </c>
      <c r="F16" s="8" t="s">
        <v>532</v>
      </c>
      <c r="G16" s="8" t="s">
        <v>533</v>
      </c>
      <c r="H16" s="47" t="n">
        <v>0.21</v>
      </c>
      <c r="I16" s="35" t="n">
        <v>0.0883936861652739</v>
      </c>
      <c r="J16" s="35" t="n">
        <v>0.25171866737176</v>
      </c>
      <c r="K16" s="35" t="n">
        <v>0.130841121495327</v>
      </c>
      <c r="L16" s="8" t="n">
        <v>476</v>
      </c>
      <c r="M16" s="8" t="n">
        <v>476</v>
      </c>
      <c r="N16" s="8" t="n">
        <v>4909</v>
      </c>
      <c r="O16" s="8" t="n">
        <v>1415</v>
      </c>
      <c r="P16" s="8" t="n">
        <f aca="false">SUM(M16,O16)</f>
        <v>1891</v>
      </c>
      <c r="Q16" s="2" t="s">
        <v>522</v>
      </c>
      <c r="R16" s="2" t="s">
        <v>32</v>
      </c>
      <c r="S16" s="2" t="n">
        <f aca="false">TRUE()</f>
        <v>1</v>
      </c>
      <c r="T16" s="2" t="n">
        <f aca="false">FALSE()</f>
        <v>0</v>
      </c>
      <c r="U16" s="2" t="s">
        <v>33</v>
      </c>
      <c r="V16" s="2" t="s">
        <v>548</v>
      </c>
      <c r="W16" s="2" t="s">
        <v>545</v>
      </c>
      <c r="X16" s="8" t="s">
        <v>525</v>
      </c>
      <c r="Y16" s="8" t="n">
        <v>29</v>
      </c>
      <c r="Z16" s="8" t="n">
        <f aca="false">N16-Y16</f>
        <v>4880</v>
      </c>
      <c r="AA16" s="35" t="n">
        <f aca="false">M16/(M16+Z16)</f>
        <v>0.0888722927557879</v>
      </c>
      <c r="AB16" s="8" t="s">
        <v>476</v>
      </c>
      <c r="AC16" s="8" t="n">
        <f aca="false">IF(AB16="NA",O16,O16-AB16)</f>
        <v>1415</v>
      </c>
      <c r="AD16" s="35" t="n">
        <f aca="false">M16/(M16+AC16)</f>
        <v>0.251718667371761</v>
      </c>
      <c r="AE16" s="35" t="n">
        <f aca="false">(2*AA16*AD16)/(AA16+AD16)</f>
        <v>0.131364702635573</v>
      </c>
    </row>
    <row r="17" customFormat="false" ht="15.75" hidden="false" customHeight="true" outlineLevel="0" collapsed="false">
      <c r="A17" s="2" t="s">
        <v>517</v>
      </c>
      <c r="B17" s="2" t="s">
        <v>83</v>
      </c>
      <c r="C17" s="8" t="s">
        <v>386</v>
      </c>
      <c r="D17" s="8" t="s">
        <v>518</v>
      </c>
      <c r="E17" s="8" t="s">
        <v>526</v>
      </c>
      <c r="F17" s="8" t="s">
        <v>535</v>
      </c>
      <c r="G17" s="8" t="s">
        <v>536</v>
      </c>
      <c r="H17" s="47" t="n">
        <v>0.28</v>
      </c>
      <c r="I17" s="35" t="n">
        <v>0.107989784750091</v>
      </c>
      <c r="J17" s="35" t="n">
        <v>0.313061872025383</v>
      </c>
      <c r="K17" s="35" t="n">
        <v>0.160585921605859</v>
      </c>
      <c r="L17" s="8" t="n">
        <v>592</v>
      </c>
      <c r="M17" s="8" t="n">
        <v>592</v>
      </c>
      <c r="N17" s="8" t="n">
        <v>4890</v>
      </c>
      <c r="O17" s="8" t="n">
        <v>1299</v>
      </c>
      <c r="P17" s="8" t="n">
        <f aca="false">SUM(M17,O17)</f>
        <v>1891</v>
      </c>
      <c r="Q17" s="2" t="s">
        <v>522</v>
      </c>
      <c r="R17" s="2" t="s">
        <v>32</v>
      </c>
      <c r="S17" s="2" t="n">
        <f aca="false">TRUE()</f>
        <v>1</v>
      </c>
      <c r="T17" s="2" t="n">
        <f aca="false">FALSE()</f>
        <v>0</v>
      </c>
      <c r="U17" s="2" t="s">
        <v>33</v>
      </c>
      <c r="V17" s="2" t="s">
        <v>549</v>
      </c>
      <c r="W17" s="2" t="s">
        <v>545</v>
      </c>
      <c r="X17" s="8" t="s">
        <v>525</v>
      </c>
      <c r="Y17" s="8" t="n">
        <v>25</v>
      </c>
      <c r="Z17" s="8" t="n">
        <f aca="false">N17-Y17</f>
        <v>4865</v>
      </c>
      <c r="AA17" s="35" t="n">
        <f aca="false">M17/(M17+Z17)</f>
        <v>0.108484515301448</v>
      </c>
      <c r="AB17" s="8" t="s">
        <v>476</v>
      </c>
      <c r="AC17" s="8" t="n">
        <f aca="false">IF(AB17="NA",O17,O17-AB17)</f>
        <v>1299</v>
      </c>
      <c r="AD17" s="35" t="n">
        <f aca="false">M17/(M17+AC17)</f>
        <v>0.313061872025383</v>
      </c>
      <c r="AE17" s="35" t="n">
        <f aca="false">(2*AA17*AD17)/(AA17+AD17)</f>
        <v>0.16113228089276</v>
      </c>
    </row>
    <row r="19" customFormat="false" ht="15.75" hidden="false" customHeight="true" outlineLevel="0" collapsed="false">
      <c r="AD19" s="5"/>
    </row>
    <row r="20" customFormat="false" ht="15.75" hidden="false" customHeight="true" outlineLevel="0" collapsed="false">
      <c r="AD20" s="5" t="n">
        <f aca="false">AVERAGE(AD8:AD12)</f>
        <v>0.94473962961838</v>
      </c>
    </row>
    <row r="21" customFormat="false" ht="15.75" hidden="false" customHeight="true" outlineLevel="0" collapsed="false">
      <c r="AD21" s="5"/>
    </row>
    <row r="22" customFormat="false" ht="15.75" hidden="false" customHeight="true" outlineLevel="0" collapsed="false">
      <c r="O22" s="53"/>
      <c r="AD22" s="5"/>
    </row>
    <row r="23" customFormat="false" ht="15.75" hidden="false" customHeight="true" outlineLevel="0" collapsed="false">
      <c r="P23" s="8"/>
      <c r="X23" s="8"/>
      <c r="Z23" s="54"/>
      <c r="AA23" s="55"/>
      <c r="AC23" s="8"/>
      <c r="AD23" s="55"/>
      <c r="AE23" s="35"/>
    </row>
    <row r="24" customFormat="false" ht="15.75" hidden="false" customHeight="true" outlineLevel="0" collapsed="false">
      <c r="P24" s="8"/>
      <c r="X24" s="8"/>
      <c r="Z24" s="54"/>
      <c r="AA24" s="55"/>
      <c r="AC24" s="8"/>
      <c r="AD24" s="55"/>
      <c r="AE24" s="35"/>
    </row>
    <row r="25" customFormat="false" ht="15.75" hidden="false" customHeight="true" outlineLevel="0" collapsed="false">
      <c r="X25" s="8"/>
      <c r="Z25" s="8"/>
      <c r="AA25" s="55"/>
    </row>
    <row r="26" customFormat="false" ht="15.75" hidden="false" customHeight="true" outlineLevel="0" collapsed="false">
      <c r="P26" s="8"/>
      <c r="X26" s="8"/>
      <c r="Z26" s="54"/>
      <c r="AA26" s="55"/>
      <c r="AC26" s="8"/>
      <c r="AD26" s="55"/>
      <c r="AE26" s="35"/>
    </row>
    <row r="27" customFormat="false" ht="15.75" hidden="false" customHeight="true" outlineLevel="0" collapsed="false">
      <c r="P27" s="8"/>
      <c r="X27" s="8"/>
      <c r="Z27" s="54"/>
      <c r="AA27" s="55"/>
      <c r="AC27" s="8"/>
      <c r="AD27" s="55"/>
      <c r="AE27" s="35"/>
    </row>
    <row r="28" customFormat="false" ht="15.75" hidden="false" customHeight="true" outlineLevel="0" collapsed="false">
      <c r="P28" s="8"/>
      <c r="X28" s="8"/>
      <c r="Z28" s="54"/>
      <c r="AA28" s="55"/>
      <c r="AC28" s="8"/>
      <c r="AD28" s="55"/>
      <c r="AE28" s="35"/>
    </row>
    <row r="29" customFormat="false" ht="15.75" hidden="false" customHeight="true" outlineLevel="0" collapsed="false">
      <c r="P29" s="8"/>
      <c r="X29" s="8"/>
      <c r="Z29" s="54"/>
      <c r="AA29" s="55"/>
      <c r="AC29" s="8"/>
      <c r="AD29" s="55"/>
      <c r="AE29" s="35"/>
    </row>
    <row r="30" customFormat="false" ht="15.75" hidden="false" customHeight="true" outlineLevel="0" collapsed="false">
      <c r="P30" s="8"/>
      <c r="X30" s="8"/>
      <c r="Z30" s="54"/>
      <c r="AA30" s="55"/>
      <c r="AC30" s="8"/>
      <c r="AD30" s="55"/>
      <c r="AE30" s="35"/>
    </row>
    <row r="32" customFormat="false" ht="15.75" hidden="false" customHeight="true" outlineLevel="0" collapsed="false">
      <c r="P32" s="8"/>
    </row>
    <row r="34" customFormat="false" ht="15.75" hidden="false" customHeight="true" outlineLevel="0" collapsed="false">
      <c r="C34" s="56"/>
    </row>
    <row r="35" customFormat="false" ht="15.75" hidden="false" customHeight="true" outlineLevel="0" collapsed="false">
      <c r="C35" s="56"/>
    </row>
    <row r="38" customFormat="false" ht="15.75" hidden="false" customHeight="true" outlineLevel="0" collapsed="false">
      <c r="A38" s="2"/>
      <c r="P38" s="8"/>
    </row>
    <row r="44" customFormat="false" ht="15.75" hidden="false" customHeight="true" outlineLevel="0" collapsed="false">
      <c r="A44" s="2"/>
    </row>
    <row r="45" customFormat="false" ht="15.75" hidden="false" customHeight="true" outlineLevel="0" collapsed="false">
      <c r="A45" s="2"/>
    </row>
    <row r="46" customFormat="false" ht="15.75" hidden="false" customHeight="true" outlineLevel="0" collapsed="false">
      <c r="A46" s="2"/>
      <c r="C46" s="47"/>
      <c r="D46" s="8"/>
      <c r="E46" s="8"/>
      <c r="F46" s="8"/>
      <c r="G46" s="8"/>
      <c r="H46" s="47"/>
      <c r="P46" s="8"/>
    </row>
    <row r="47" customFormat="false" ht="15.75" hidden="false" customHeight="true" outlineLevel="0" collapsed="false">
      <c r="A47" s="2"/>
      <c r="C47" s="47"/>
      <c r="D47" s="8"/>
      <c r="E47" s="8"/>
      <c r="F47" s="8"/>
      <c r="G47" s="8"/>
      <c r="H47" s="47"/>
      <c r="P47" s="8"/>
    </row>
    <row r="48" customFormat="false" ht="15.75" hidden="false" customHeight="true" outlineLevel="0" collapsed="false">
      <c r="A48" s="2"/>
      <c r="C48" s="47"/>
      <c r="D48" s="8"/>
      <c r="E48" s="8"/>
      <c r="F48" s="8"/>
      <c r="G48" s="8"/>
      <c r="H48" s="47"/>
      <c r="P48" s="8"/>
    </row>
    <row r="49" customFormat="false" ht="15.75" hidden="false" customHeight="true" outlineLevel="0" collapsed="false">
      <c r="A49" s="2"/>
      <c r="C49" s="47"/>
      <c r="D49" s="8"/>
      <c r="E49" s="8"/>
      <c r="F49" s="8"/>
      <c r="G49" s="8"/>
      <c r="H49" s="47"/>
      <c r="P49" s="8"/>
    </row>
    <row r="50" customFormat="false" ht="15.75" hidden="false" customHeight="true" outlineLevel="0" collapsed="false">
      <c r="C50" s="47"/>
      <c r="D50" s="8"/>
      <c r="E50" s="8"/>
      <c r="F50" s="8"/>
      <c r="G50" s="8"/>
      <c r="H50" s="47"/>
      <c r="P50" s="8"/>
    </row>
    <row r="51" customFormat="false" ht="13" hidden="false" customHeight="false" outlineLevel="0" collapsed="false">
      <c r="A51" s="2"/>
      <c r="C51" s="47"/>
      <c r="D51" s="8"/>
      <c r="E51" s="8"/>
      <c r="F51" s="8"/>
      <c r="G51" s="8"/>
      <c r="H51" s="47"/>
      <c r="P51" s="8"/>
    </row>
    <row r="52" customFormat="false" ht="13" hidden="false" customHeight="false" outlineLevel="0" collapsed="false">
      <c r="A52" s="2"/>
      <c r="C52" s="47"/>
      <c r="D52" s="8"/>
      <c r="E52" s="8"/>
      <c r="F52" s="8"/>
      <c r="G52" s="8"/>
      <c r="H52" s="47"/>
      <c r="P52" s="8"/>
    </row>
    <row r="53" customFormat="false" ht="13" hidden="false" customHeight="false" outlineLevel="0" collapsed="false">
      <c r="A53" s="2"/>
      <c r="C53" s="47"/>
      <c r="D53" s="8"/>
      <c r="E53" s="8"/>
      <c r="F53" s="8"/>
      <c r="G53" s="8"/>
      <c r="H53" s="47"/>
      <c r="P53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2.16"/>
    <col collapsed="false" customWidth="true" hidden="false" outlineLevel="0" max="3" min="2" style="0" width="24.16"/>
  </cols>
  <sheetData>
    <row r="1" customFormat="false" ht="15.75" hidden="false" customHeight="true" outlineLevel="0" collapsed="false">
      <c r="A1" s="1" t="s">
        <v>550</v>
      </c>
      <c r="B1" s="57" t="s">
        <v>551</v>
      </c>
      <c r="C1" s="58"/>
    </row>
    <row r="2" customFormat="false" ht="15.75" hidden="false" customHeight="true" outlineLevel="0" collapsed="false">
      <c r="B2" s="59" t="s">
        <v>552</v>
      </c>
      <c r="C2" s="59"/>
    </row>
    <row r="3" customFormat="false" ht="15.75" hidden="false" customHeight="true" outlineLevel="0" collapsed="false">
      <c r="A3" s="60" t="s">
        <v>146</v>
      </c>
      <c r="B3" s="60" t="s">
        <v>553</v>
      </c>
      <c r="C3" s="60" t="s">
        <v>554</v>
      </c>
      <c r="G3" s="60"/>
      <c r="H3" s="60"/>
      <c r="I3" s="60"/>
    </row>
    <row r="4" customFormat="false" ht="15.75" hidden="false" customHeight="true" outlineLevel="0" collapsed="false">
      <c r="A4" s="1" t="s">
        <v>159</v>
      </c>
      <c r="B4" s="53" t="n">
        <v>13024</v>
      </c>
      <c r="C4" s="53" t="n">
        <v>2053</v>
      </c>
      <c r="G4" s="1"/>
      <c r="H4" s="61"/>
      <c r="I4" s="61"/>
    </row>
    <row r="5" customFormat="false" ht="15.75" hidden="false" customHeight="true" outlineLevel="0" collapsed="false">
      <c r="A5" s="1" t="s">
        <v>156</v>
      </c>
      <c r="B5" s="53" t="n">
        <v>16256</v>
      </c>
      <c r="C5" s="53" t="n">
        <v>1787</v>
      </c>
      <c r="G5" s="1"/>
      <c r="H5" s="61"/>
      <c r="I5" s="61"/>
    </row>
    <row r="6" customFormat="false" ht="15.75" hidden="false" customHeight="true" outlineLevel="0" collapsed="false">
      <c r="A6" s="1" t="s">
        <v>446</v>
      </c>
      <c r="B6" s="53" t="n">
        <v>106</v>
      </c>
      <c r="C6" s="53" t="n">
        <v>11</v>
      </c>
    </row>
    <row r="7" customFormat="false" ht="15.75" hidden="false" customHeight="true" outlineLevel="0" collapsed="false">
      <c r="A7" s="1" t="s">
        <v>451</v>
      </c>
      <c r="B7" s="53" t="n">
        <v>94</v>
      </c>
      <c r="C7" s="53" t="n">
        <v>0</v>
      </c>
    </row>
    <row r="8" customFormat="false" ht="15.75" hidden="false" customHeight="true" outlineLevel="0" collapsed="false">
      <c r="A8" s="1"/>
    </row>
  </sheetData>
  <mergeCells count="1">
    <mergeCell ref="B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5" min="1" style="0" width="11.5"/>
    <col collapsed="false" customWidth="true" hidden="false" outlineLevel="0" max="8" min="6" style="0" width="14.01"/>
    <col collapsed="false" customWidth="true" hidden="false" outlineLevel="0" max="9" min="9" style="0" width="23.16"/>
    <col collapsed="false" customWidth="true" hidden="false" outlineLevel="0" max="10" min="10" style="0" width="14.34"/>
  </cols>
  <sheetData>
    <row r="1" customFormat="false" ht="15.75" hidden="false" customHeight="true" outlineLevel="0" collapsed="false">
      <c r="A1" s="1" t="s">
        <v>555</v>
      </c>
      <c r="B1" s="1"/>
      <c r="C1" s="2" t="s">
        <v>556</v>
      </c>
      <c r="D1" s="1"/>
      <c r="E1" s="1"/>
      <c r="F1" s="1"/>
      <c r="G1" s="1"/>
      <c r="H1" s="1"/>
      <c r="I1" s="1"/>
      <c r="J1" s="1"/>
    </row>
    <row r="2" customFormat="false" ht="15.75" hidden="false" customHeight="true" outlineLevel="0" collapsed="false">
      <c r="A2" s="1" t="s">
        <v>557</v>
      </c>
      <c r="B2" s="1" t="s">
        <v>558</v>
      </c>
      <c r="C2" s="1" t="s">
        <v>559</v>
      </c>
      <c r="D2" s="1" t="s">
        <v>146</v>
      </c>
      <c r="E2" s="1" t="s">
        <v>143</v>
      </c>
      <c r="F2" s="1" t="s">
        <v>560</v>
      </c>
      <c r="G2" s="1" t="s">
        <v>561</v>
      </c>
      <c r="H2" s="1" t="s">
        <v>562</v>
      </c>
      <c r="I2" s="1" t="s">
        <v>563</v>
      </c>
      <c r="J2" s="1"/>
    </row>
    <row r="3" customFormat="false" ht="15.75" hidden="false" customHeight="true" outlineLevel="0" collapsed="false">
      <c r="A3" s="62" t="s">
        <v>564</v>
      </c>
      <c r="B3" s="63" t="n">
        <v>77833341</v>
      </c>
      <c r="C3" s="63" t="n">
        <v>77833419</v>
      </c>
      <c r="D3" s="62" t="s">
        <v>159</v>
      </c>
      <c r="E3" s="63" t="n">
        <v>-78</v>
      </c>
      <c r="F3" s="2" t="n">
        <v>0.056</v>
      </c>
      <c r="G3" s="56" t="s">
        <v>565</v>
      </c>
      <c r="H3" s="2" t="s">
        <v>566</v>
      </c>
      <c r="I3" s="24" t="s">
        <v>476</v>
      </c>
    </row>
    <row r="4" customFormat="false" ht="15.75" hidden="false" customHeight="true" outlineLevel="0" collapsed="false">
      <c r="A4" s="2" t="s">
        <v>564</v>
      </c>
      <c r="B4" s="8" t="n">
        <v>146001331</v>
      </c>
      <c r="C4" s="8" t="n">
        <v>146001417</v>
      </c>
      <c r="D4" s="2" t="s">
        <v>159</v>
      </c>
      <c r="E4" s="8" t="n">
        <v>-86</v>
      </c>
      <c r="F4" s="8" t="n">
        <v>0.073</v>
      </c>
      <c r="G4" s="2" t="s">
        <v>567</v>
      </c>
      <c r="H4" s="2" t="s">
        <v>476</v>
      </c>
      <c r="I4" s="24" t="s">
        <v>568</v>
      </c>
    </row>
    <row r="5" customFormat="false" ht="15.75" hidden="false" customHeight="true" outlineLevel="0" collapsed="false">
      <c r="A5" s="62" t="s">
        <v>564</v>
      </c>
      <c r="B5" s="63" t="n">
        <v>154713959</v>
      </c>
      <c r="C5" s="63" t="n">
        <v>154714646</v>
      </c>
      <c r="D5" s="62" t="s">
        <v>446</v>
      </c>
      <c r="E5" s="63" t="n">
        <v>687</v>
      </c>
      <c r="F5" s="2" t="n">
        <v>0.065</v>
      </c>
      <c r="G5" s="56" t="s">
        <v>569</v>
      </c>
      <c r="H5" s="2" t="s">
        <v>570</v>
      </c>
      <c r="I5" s="24" t="s">
        <v>571</v>
      </c>
    </row>
    <row r="6" customFormat="false" ht="15.75" hidden="false" customHeight="true" outlineLevel="0" collapsed="false">
      <c r="A6" s="62" t="s">
        <v>564</v>
      </c>
      <c r="B6" s="63" t="n">
        <v>165689950</v>
      </c>
      <c r="C6" s="63" t="n">
        <v>165690068</v>
      </c>
      <c r="D6" s="62" t="s">
        <v>159</v>
      </c>
      <c r="E6" s="63" t="n">
        <v>-118</v>
      </c>
      <c r="F6" s="2" t="n">
        <v>0.06</v>
      </c>
      <c r="G6" s="56" t="s">
        <v>572</v>
      </c>
      <c r="H6" s="2" t="s">
        <v>573</v>
      </c>
      <c r="I6" s="64" t="s">
        <v>574</v>
      </c>
    </row>
    <row r="7" customFormat="false" ht="15.75" hidden="false" customHeight="true" outlineLevel="0" collapsed="false">
      <c r="A7" s="2" t="s">
        <v>564</v>
      </c>
      <c r="B7" s="8" t="n">
        <v>173106939</v>
      </c>
      <c r="C7" s="8" t="n">
        <v>173107002</v>
      </c>
      <c r="D7" s="2" t="s">
        <v>159</v>
      </c>
      <c r="E7" s="8" t="n">
        <v>-63</v>
      </c>
      <c r="F7" s="8" t="n">
        <v>0.053</v>
      </c>
      <c r="G7" s="2" t="s">
        <v>575</v>
      </c>
      <c r="H7" s="2" t="s">
        <v>476</v>
      </c>
      <c r="I7" s="24" t="s">
        <v>576</v>
      </c>
    </row>
    <row r="8" customFormat="false" ht="15.75" hidden="false" customHeight="true" outlineLevel="0" collapsed="false">
      <c r="A8" s="2" t="s">
        <v>577</v>
      </c>
      <c r="B8" s="8" t="n">
        <v>85313194</v>
      </c>
      <c r="C8" s="8" t="n">
        <v>85313250</v>
      </c>
      <c r="D8" s="2" t="s">
        <v>159</v>
      </c>
      <c r="E8" s="8" t="n">
        <v>-56</v>
      </c>
      <c r="F8" s="8" t="n">
        <v>0.122</v>
      </c>
      <c r="G8" s="2" t="s">
        <v>578</v>
      </c>
      <c r="H8" s="2" t="s">
        <v>476</v>
      </c>
      <c r="I8" s="24" t="s">
        <v>579</v>
      </c>
    </row>
    <row r="9" customFormat="false" ht="15.75" hidden="false" customHeight="true" outlineLevel="0" collapsed="false">
      <c r="A9" s="2" t="s">
        <v>577</v>
      </c>
      <c r="B9" s="8" t="n">
        <v>88454874</v>
      </c>
      <c r="C9" s="8" t="n">
        <v>88454925</v>
      </c>
      <c r="D9" s="2" t="s">
        <v>159</v>
      </c>
      <c r="E9" s="8" t="n">
        <v>-51</v>
      </c>
      <c r="F9" s="8" t="n">
        <v>0.061</v>
      </c>
      <c r="G9" s="2" t="s">
        <v>580</v>
      </c>
      <c r="H9" s="2" t="s">
        <v>476</v>
      </c>
      <c r="I9" s="24" t="s">
        <v>581</v>
      </c>
    </row>
    <row r="10" customFormat="false" ht="15.75" hidden="false" customHeight="true" outlineLevel="0" collapsed="false">
      <c r="A10" s="2" t="s">
        <v>577</v>
      </c>
      <c r="B10" s="8" t="n">
        <v>156635216</v>
      </c>
      <c r="C10" s="8" t="n">
        <v>156635310</v>
      </c>
      <c r="D10" s="2" t="s">
        <v>159</v>
      </c>
      <c r="E10" s="8" t="n">
        <v>-94</v>
      </c>
      <c r="F10" s="8" t="n">
        <v>0.066</v>
      </c>
      <c r="G10" s="2" t="s">
        <v>582</v>
      </c>
      <c r="H10" s="2" t="s">
        <v>476</v>
      </c>
      <c r="I10" s="24" t="s">
        <v>476</v>
      </c>
    </row>
    <row r="11" customFormat="false" ht="15.75" hidden="false" customHeight="true" outlineLevel="0" collapsed="false">
      <c r="A11" s="62" t="s">
        <v>583</v>
      </c>
      <c r="B11" s="63" t="n">
        <v>183926086</v>
      </c>
      <c r="C11" s="63" t="n">
        <v>183926260</v>
      </c>
      <c r="D11" s="62" t="s">
        <v>159</v>
      </c>
      <c r="E11" s="63" t="n">
        <v>-174</v>
      </c>
      <c r="F11" s="2" t="n">
        <v>0.051</v>
      </c>
      <c r="G11" s="56" t="s">
        <v>584</v>
      </c>
      <c r="H11" s="2" t="s">
        <v>585</v>
      </c>
      <c r="I11" s="64" t="s">
        <v>586</v>
      </c>
    </row>
    <row r="12" customFormat="false" ht="15.75" hidden="false" customHeight="true" outlineLevel="0" collapsed="false">
      <c r="A12" s="2" t="s">
        <v>587</v>
      </c>
      <c r="B12" s="8" t="n">
        <v>56693466</v>
      </c>
      <c r="C12" s="8" t="n">
        <v>56693563</v>
      </c>
      <c r="D12" s="2" t="s">
        <v>159</v>
      </c>
      <c r="E12" s="8" t="n">
        <v>-97</v>
      </c>
      <c r="F12" s="8" t="n">
        <v>0.054</v>
      </c>
      <c r="G12" s="2" t="s">
        <v>584</v>
      </c>
      <c r="H12" s="2" t="s">
        <v>476</v>
      </c>
      <c r="I12" s="24" t="s">
        <v>588</v>
      </c>
    </row>
    <row r="13" customFormat="false" ht="15.75" hidden="false" customHeight="true" outlineLevel="0" collapsed="false">
      <c r="A13" s="2" t="s">
        <v>589</v>
      </c>
      <c r="B13" s="8" t="n">
        <v>175435836</v>
      </c>
      <c r="C13" s="8" t="n">
        <v>175435968</v>
      </c>
      <c r="D13" s="2" t="s">
        <v>159</v>
      </c>
      <c r="E13" s="8" t="n">
        <v>-132</v>
      </c>
      <c r="F13" s="8" t="n">
        <v>0.056</v>
      </c>
      <c r="G13" s="2" t="s">
        <v>590</v>
      </c>
      <c r="H13" s="2" t="s">
        <v>476</v>
      </c>
      <c r="I13" s="24" t="s">
        <v>591</v>
      </c>
    </row>
    <row r="14" customFormat="false" ht="15.75" hidden="false" customHeight="true" outlineLevel="0" collapsed="false">
      <c r="A14" s="2" t="s">
        <v>592</v>
      </c>
      <c r="B14" s="8" t="n">
        <v>11617620</v>
      </c>
      <c r="C14" s="8" t="n">
        <v>11617698</v>
      </c>
      <c r="D14" s="2" t="s">
        <v>159</v>
      </c>
      <c r="E14" s="8" t="n">
        <v>-78</v>
      </c>
      <c r="F14" s="8" t="n">
        <v>0.061</v>
      </c>
      <c r="G14" s="2" t="s">
        <v>593</v>
      </c>
      <c r="H14" s="2" t="s">
        <v>476</v>
      </c>
      <c r="I14" s="24" t="s">
        <v>591</v>
      </c>
    </row>
    <row r="15" customFormat="false" ht="15.75" hidden="false" customHeight="true" outlineLevel="0" collapsed="false">
      <c r="A15" s="62" t="s">
        <v>592</v>
      </c>
      <c r="B15" s="63" t="n">
        <v>22836783</v>
      </c>
      <c r="C15" s="63" t="n">
        <v>22836783</v>
      </c>
      <c r="D15" s="62" t="s">
        <v>156</v>
      </c>
      <c r="E15" s="63" t="n">
        <v>50</v>
      </c>
      <c r="F15" s="2" t="n">
        <v>0.141</v>
      </c>
      <c r="G15" s="56" t="s">
        <v>594</v>
      </c>
      <c r="H15" s="2" t="s">
        <v>476</v>
      </c>
      <c r="I15" s="24" t="s">
        <v>595</v>
      </c>
    </row>
    <row r="16" customFormat="false" ht="15.75" hidden="false" customHeight="true" outlineLevel="0" collapsed="false">
      <c r="A16" s="62" t="s">
        <v>592</v>
      </c>
      <c r="B16" s="63" t="n">
        <v>68284654</v>
      </c>
      <c r="C16" s="63" t="n">
        <v>68284782</v>
      </c>
      <c r="D16" s="62" t="s">
        <v>159</v>
      </c>
      <c r="E16" s="63" t="n">
        <v>-128</v>
      </c>
      <c r="F16" s="2" t="n">
        <v>0.133</v>
      </c>
      <c r="G16" s="56" t="s">
        <v>596</v>
      </c>
      <c r="H16" s="2" t="s">
        <v>597</v>
      </c>
      <c r="I16" s="24" t="s">
        <v>598</v>
      </c>
    </row>
    <row r="17" customFormat="false" ht="15.75" hidden="false" customHeight="true" outlineLevel="0" collapsed="false">
      <c r="A17" s="2" t="s">
        <v>599</v>
      </c>
      <c r="B17" s="8" t="n">
        <v>91590430</v>
      </c>
      <c r="C17" s="8" t="n">
        <v>91590557</v>
      </c>
      <c r="D17" s="2" t="s">
        <v>159</v>
      </c>
      <c r="E17" s="8" t="n">
        <v>-127</v>
      </c>
      <c r="F17" s="8" t="n">
        <v>0.143</v>
      </c>
      <c r="G17" s="2" t="s">
        <v>600</v>
      </c>
      <c r="H17" s="2" t="s">
        <v>476</v>
      </c>
      <c r="I17" s="24" t="s">
        <v>576</v>
      </c>
    </row>
    <row r="18" customFormat="false" ht="15.75" hidden="false" customHeight="true" outlineLevel="0" collapsed="false">
      <c r="A18" s="62" t="s">
        <v>599</v>
      </c>
      <c r="B18" s="63" t="n">
        <v>125071529</v>
      </c>
      <c r="C18" s="63" t="n">
        <v>125071646</v>
      </c>
      <c r="D18" s="62" t="s">
        <v>159</v>
      </c>
      <c r="E18" s="63" t="n">
        <v>-117</v>
      </c>
      <c r="F18" s="2" t="n">
        <v>0.058</v>
      </c>
      <c r="G18" s="56" t="s">
        <v>593</v>
      </c>
      <c r="H18" s="2" t="s">
        <v>601</v>
      </c>
      <c r="I18" s="24" t="s">
        <v>602</v>
      </c>
    </row>
    <row r="19" customFormat="false" ht="15.75" hidden="false" customHeight="true" outlineLevel="0" collapsed="false">
      <c r="A19" s="2" t="s">
        <v>599</v>
      </c>
      <c r="B19" s="8" t="n">
        <v>156255435</v>
      </c>
      <c r="C19" s="8" t="n">
        <v>156255485</v>
      </c>
      <c r="D19" s="2" t="s">
        <v>159</v>
      </c>
      <c r="E19" s="8" t="n">
        <v>-50</v>
      </c>
      <c r="F19" s="8" t="n">
        <v>0.056</v>
      </c>
      <c r="G19" s="2" t="s">
        <v>603</v>
      </c>
      <c r="H19" s="2" t="s">
        <v>476</v>
      </c>
      <c r="I19" s="24" t="s">
        <v>476</v>
      </c>
    </row>
    <row r="20" customFormat="false" ht="15.75" hidden="false" customHeight="true" outlineLevel="0" collapsed="false">
      <c r="A20" s="62" t="s">
        <v>604</v>
      </c>
      <c r="B20" s="63" t="n">
        <v>43179532</v>
      </c>
      <c r="C20" s="63" t="n">
        <v>43179606</v>
      </c>
      <c r="D20" s="62" t="s">
        <v>159</v>
      </c>
      <c r="E20" s="63" t="n">
        <v>-74</v>
      </c>
      <c r="F20" s="2" t="n">
        <v>0.051</v>
      </c>
      <c r="G20" s="56" t="s">
        <v>605</v>
      </c>
      <c r="H20" s="2" t="s">
        <v>606</v>
      </c>
      <c r="I20" s="24" t="s">
        <v>607</v>
      </c>
    </row>
    <row r="21" customFormat="false" ht="15.75" hidden="false" customHeight="true" outlineLevel="0" collapsed="false">
      <c r="A21" s="2" t="s">
        <v>608</v>
      </c>
      <c r="B21" s="8" t="n">
        <v>12558757</v>
      </c>
      <c r="C21" s="8" t="n">
        <v>12559268</v>
      </c>
      <c r="D21" s="2" t="s">
        <v>159</v>
      </c>
      <c r="E21" s="8" t="n">
        <v>-511</v>
      </c>
      <c r="F21" s="8" t="n">
        <v>0.081</v>
      </c>
      <c r="G21" s="2" t="s">
        <v>609</v>
      </c>
      <c r="H21" s="2" t="s">
        <v>476</v>
      </c>
      <c r="I21" s="24" t="s">
        <v>576</v>
      </c>
    </row>
    <row r="22" customFormat="false" ht="15.75" hidden="false" customHeight="true" outlineLevel="0" collapsed="false">
      <c r="A22" s="2" t="s">
        <v>608</v>
      </c>
      <c r="B22" s="8" t="n">
        <v>111044304</v>
      </c>
      <c r="C22" s="8" t="n">
        <v>111044364</v>
      </c>
      <c r="D22" s="2" t="s">
        <v>159</v>
      </c>
      <c r="E22" s="8" t="n">
        <v>-60</v>
      </c>
      <c r="F22" s="8" t="n">
        <v>0.056</v>
      </c>
      <c r="G22" s="2" t="s">
        <v>590</v>
      </c>
      <c r="H22" s="2" t="s">
        <v>476</v>
      </c>
      <c r="I22" s="24" t="s">
        <v>476</v>
      </c>
    </row>
    <row r="23" customFormat="false" ht="15.75" hidden="false" customHeight="true" outlineLevel="0" collapsed="false">
      <c r="A23" s="2" t="s">
        <v>608</v>
      </c>
      <c r="B23" s="8" t="n">
        <v>134470288</v>
      </c>
      <c r="C23" s="8" t="n">
        <v>134470369</v>
      </c>
      <c r="D23" s="2" t="s">
        <v>159</v>
      </c>
      <c r="E23" s="8" t="n">
        <v>-81</v>
      </c>
      <c r="F23" s="8" t="n">
        <v>0.154</v>
      </c>
      <c r="G23" s="2" t="s">
        <v>610</v>
      </c>
      <c r="H23" s="2" t="s">
        <v>476</v>
      </c>
      <c r="I23" s="24" t="s">
        <v>476</v>
      </c>
    </row>
    <row r="24" customFormat="false" ht="15.75" hidden="false" customHeight="true" outlineLevel="0" collapsed="false">
      <c r="A24" s="2" t="s">
        <v>611</v>
      </c>
      <c r="B24" s="8" t="n">
        <v>56777240</v>
      </c>
      <c r="C24" s="8" t="n">
        <v>56777310</v>
      </c>
      <c r="D24" s="2" t="s">
        <v>159</v>
      </c>
      <c r="E24" s="8" t="n">
        <v>-70</v>
      </c>
      <c r="F24" s="8" t="n">
        <v>0.056</v>
      </c>
      <c r="G24" s="2" t="s">
        <v>590</v>
      </c>
      <c r="H24" s="2" t="s">
        <v>476</v>
      </c>
      <c r="I24" s="24" t="s">
        <v>612</v>
      </c>
    </row>
    <row r="25" customFormat="false" ht="15.75" hidden="false" customHeight="true" outlineLevel="0" collapsed="false">
      <c r="A25" s="2" t="s">
        <v>613</v>
      </c>
      <c r="B25" s="8" t="n">
        <v>446105</v>
      </c>
      <c r="C25" s="8" t="n">
        <v>446174</v>
      </c>
      <c r="D25" s="2" t="s">
        <v>159</v>
      </c>
      <c r="E25" s="8" t="n">
        <v>-69</v>
      </c>
      <c r="F25" s="8" t="n">
        <v>0.05</v>
      </c>
      <c r="G25" s="2" t="s">
        <v>614</v>
      </c>
      <c r="H25" s="2" t="s">
        <v>476</v>
      </c>
      <c r="I25" s="24" t="s">
        <v>476</v>
      </c>
    </row>
    <row r="26" customFormat="false" ht="15.75" hidden="false" customHeight="true" outlineLevel="0" collapsed="false">
      <c r="A26" s="62" t="s">
        <v>613</v>
      </c>
      <c r="B26" s="63" t="n">
        <v>122901941</v>
      </c>
      <c r="C26" s="63" t="n">
        <v>122902115</v>
      </c>
      <c r="D26" s="62" t="s">
        <v>159</v>
      </c>
      <c r="E26" s="63" t="n">
        <v>-174</v>
      </c>
      <c r="F26" s="2" t="n">
        <v>0.089</v>
      </c>
      <c r="G26" s="56" t="s">
        <v>615</v>
      </c>
      <c r="H26" s="2" t="s">
        <v>616</v>
      </c>
      <c r="I26" s="24" t="s">
        <v>617</v>
      </c>
    </row>
    <row r="27" customFormat="false" ht="15.75" hidden="false" customHeight="true" outlineLevel="0" collapsed="false">
      <c r="A27" s="2" t="s">
        <v>618</v>
      </c>
      <c r="B27" s="8" t="n">
        <v>98577329</v>
      </c>
      <c r="C27" s="8" t="n">
        <v>98577379</v>
      </c>
      <c r="D27" s="2" t="s">
        <v>159</v>
      </c>
      <c r="E27" s="8" t="n">
        <v>-50</v>
      </c>
      <c r="F27" s="8" t="n">
        <v>0.053</v>
      </c>
      <c r="G27" s="2" t="s">
        <v>619</v>
      </c>
      <c r="H27" s="2" t="s">
        <v>476</v>
      </c>
      <c r="I27" s="24" t="s">
        <v>620</v>
      </c>
    </row>
    <row r="28" customFormat="false" ht="15.75" hidden="false" customHeight="true" outlineLevel="0" collapsed="false">
      <c r="A28" s="62" t="s">
        <v>621</v>
      </c>
      <c r="B28" s="63" t="n">
        <v>81577431</v>
      </c>
      <c r="C28" s="63" t="n">
        <v>81577492</v>
      </c>
      <c r="D28" s="62" t="s">
        <v>159</v>
      </c>
      <c r="E28" s="63" t="n">
        <v>-61</v>
      </c>
      <c r="F28" s="2" t="n">
        <v>0.082</v>
      </c>
      <c r="G28" s="56" t="s">
        <v>622</v>
      </c>
      <c r="H28" s="2" t="s">
        <v>623</v>
      </c>
      <c r="I28" s="24" t="s">
        <v>476</v>
      </c>
    </row>
    <row r="29" customFormat="false" ht="15.75" hidden="false" customHeight="true" outlineLevel="0" collapsed="false">
      <c r="A29" s="62" t="s">
        <v>621</v>
      </c>
      <c r="B29" s="63" t="n">
        <v>83658291</v>
      </c>
      <c r="C29" s="63" t="n">
        <v>83658396</v>
      </c>
      <c r="D29" s="62" t="s">
        <v>159</v>
      </c>
      <c r="E29" s="63" t="n">
        <v>-105</v>
      </c>
      <c r="F29" s="2" t="n">
        <v>0.085</v>
      </c>
      <c r="G29" s="56" t="s">
        <v>624</v>
      </c>
      <c r="H29" s="2" t="s">
        <v>625</v>
      </c>
      <c r="I29" s="24" t="s">
        <v>476</v>
      </c>
    </row>
    <row r="30" customFormat="false" ht="15.75" hidden="false" customHeight="true" outlineLevel="0" collapsed="false">
      <c r="A30" s="65" t="s">
        <v>626</v>
      </c>
      <c r="B30" s="66" t="n">
        <v>52953606</v>
      </c>
      <c r="C30" s="66" t="n">
        <v>52953846</v>
      </c>
      <c r="D30" s="65" t="s">
        <v>159</v>
      </c>
      <c r="E30" s="66" t="n">
        <v>-240</v>
      </c>
      <c r="F30" s="66" t="n">
        <v>0.057</v>
      </c>
      <c r="G30" s="65" t="s">
        <v>627</v>
      </c>
      <c r="H30" s="65" t="s">
        <v>476</v>
      </c>
      <c r="I30" s="67" t="s">
        <v>476</v>
      </c>
    </row>
    <row r="31" customFormat="false" ht="15.75" hidden="false" customHeight="true" outlineLevel="0" collapsed="false">
      <c r="A31" s="68" t="s">
        <v>626</v>
      </c>
      <c r="B31" s="69" t="n">
        <v>79319838</v>
      </c>
      <c r="C31" s="69" t="n">
        <v>79319965</v>
      </c>
      <c r="D31" s="68" t="s">
        <v>159</v>
      </c>
      <c r="E31" s="69" t="n">
        <v>-127</v>
      </c>
      <c r="F31" s="65" t="n">
        <v>0.056</v>
      </c>
      <c r="G31" s="70" t="s">
        <v>628</v>
      </c>
      <c r="H31" s="65" t="s">
        <v>629</v>
      </c>
      <c r="I31" s="67" t="s">
        <v>476</v>
      </c>
    </row>
    <row r="32" customFormat="false" ht="15.75" hidden="false" customHeight="true" outlineLevel="0" collapsed="false">
      <c r="A32" s="62" t="s">
        <v>630</v>
      </c>
      <c r="B32" s="63" t="n">
        <v>9998656</v>
      </c>
      <c r="C32" s="63" t="n">
        <v>9998772</v>
      </c>
      <c r="D32" s="62" t="s">
        <v>159</v>
      </c>
      <c r="E32" s="63" t="n">
        <v>-116</v>
      </c>
      <c r="F32" s="2" t="n">
        <v>0.054</v>
      </c>
      <c r="G32" s="56" t="s">
        <v>631</v>
      </c>
      <c r="H32" s="2" t="s">
        <v>632</v>
      </c>
      <c r="I32" s="24" t="s">
        <v>633</v>
      </c>
    </row>
    <row r="33" customFormat="false" ht="15.75" hidden="false" customHeight="true" outlineLevel="0" collapsed="false">
      <c r="A33" s="2" t="s">
        <v>630</v>
      </c>
      <c r="B33" s="8" t="n">
        <v>18284232</v>
      </c>
      <c r="C33" s="8" t="n">
        <v>18284346</v>
      </c>
      <c r="D33" s="2" t="s">
        <v>159</v>
      </c>
      <c r="E33" s="8" t="n">
        <v>-114</v>
      </c>
      <c r="F33" s="8" t="n">
        <v>0.103</v>
      </c>
      <c r="G33" s="2" t="s">
        <v>634</v>
      </c>
      <c r="H33" s="2" t="s">
        <v>476</v>
      </c>
      <c r="I33" s="24" t="s">
        <v>620</v>
      </c>
    </row>
    <row r="34" customFormat="false" ht="15.75" hidden="false" customHeight="true" outlineLevel="0" collapsed="false">
      <c r="A34" s="62" t="s">
        <v>630</v>
      </c>
      <c r="B34" s="63" t="n">
        <v>36978158</v>
      </c>
      <c r="C34" s="63" t="n">
        <v>36978208</v>
      </c>
      <c r="D34" s="62" t="s">
        <v>159</v>
      </c>
      <c r="E34" s="63" t="n">
        <v>-50</v>
      </c>
      <c r="F34" s="2" t="n">
        <v>0.057</v>
      </c>
      <c r="G34" s="56" t="s">
        <v>580</v>
      </c>
      <c r="H34" s="2" t="s">
        <v>635</v>
      </c>
      <c r="I34" s="24" t="s">
        <v>476</v>
      </c>
    </row>
    <row r="35" customFormat="false" ht="15.75" hidden="false" customHeight="true" outlineLevel="0" collapsed="false">
      <c r="A35" s="62" t="s">
        <v>636</v>
      </c>
      <c r="B35" s="63" t="n">
        <v>36075696</v>
      </c>
      <c r="C35" s="63" t="n">
        <v>36075781</v>
      </c>
      <c r="D35" s="62" t="s">
        <v>159</v>
      </c>
      <c r="E35" s="63" t="n">
        <v>-85</v>
      </c>
      <c r="F35" s="2" t="n">
        <v>0.07</v>
      </c>
      <c r="G35" s="56" t="s">
        <v>637</v>
      </c>
      <c r="H35" s="2" t="s">
        <v>476</v>
      </c>
      <c r="I35" s="64" t="s">
        <v>638</v>
      </c>
    </row>
    <row r="36" customFormat="false" ht="15.75" hidden="false" customHeight="true" outlineLevel="0" collapsed="false">
      <c r="A36" s="62" t="s">
        <v>636</v>
      </c>
      <c r="B36" s="63" t="n">
        <v>50101045</v>
      </c>
      <c r="C36" s="63" t="n">
        <v>50101213</v>
      </c>
      <c r="D36" s="62" t="s">
        <v>159</v>
      </c>
      <c r="E36" s="63" t="n">
        <v>-168</v>
      </c>
      <c r="F36" s="2" t="n">
        <v>0.054</v>
      </c>
      <c r="G36" s="56" t="s">
        <v>631</v>
      </c>
      <c r="H36" s="2" t="s">
        <v>639</v>
      </c>
      <c r="I36" s="24" t="s">
        <v>476</v>
      </c>
    </row>
    <row r="39" customFormat="false" ht="15.75" hidden="false" customHeight="true" outlineLevel="0" collapsed="false">
      <c r="A39" s="62"/>
      <c r="B39" s="63"/>
      <c r="C39" s="63"/>
      <c r="D39" s="62"/>
      <c r="E39" s="63"/>
      <c r="G39" s="56"/>
      <c r="I39" s="24"/>
    </row>
    <row r="43" customFormat="false" ht="15.75" hidden="false" customHeight="true" outlineLevel="0" collapsed="false">
      <c r="A43" s="2"/>
      <c r="B43" s="8"/>
      <c r="C43" s="8"/>
      <c r="D43" s="2"/>
      <c r="E43" s="8"/>
      <c r="F43" s="8"/>
      <c r="I43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true" outlineLevel="0" collapsed="false">
      <c r="A1" s="1" t="s">
        <v>640</v>
      </c>
      <c r="B1" s="14"/>
      <c r="C1" s="24" t="s">
        <v>641</v>
      </c>
      <c r="D1" s="14"/>
      <c r="E1" s="14"/>
      <c r="F1" s="14"/>
      <c r="G1" s="14"/>
      <c r="H1" s="14"/>
      <c r="I1" s="14"/>
      <c r="J1" s="14"/>
      <c r="K1" s="14"/>
      <c r="L1" s="14"/>
    </row>
    <row r="2" customFormat="false" ht="15.75" hidden="false" customHeight="true" outlineLevel="0" collapsed="false">
      <c r="A2" s="14" t="s">
        <v>642</v>
      </c>
      <c r="B2" s="14" t="s">
        <v>643</v>
      </c>
      <c r="C2" s="14" t="s">
        <v>644</v>
      </c>
      <c r="D2" s="14" t="s">
        <v>645</v>
      </c>
      <c r="E2" s="14" t="s">
        <v>646</v>
      </c>
      <c r="F2" s="14" t="s">
        <v>647</v>
      </c>
      <c r="G2" s="14" t="s">
        <v>648</v>
      </c>
      <c r="H2" s="14" t="s">
        <v>649</v>
      </c>
      <c r="I2" s="14" t="s">
        <v>650</v>
      </c>
      <c r="J2" s="14" t="s">
        <v>651</v>
      </c>
      <c r="K2" s="14" t="s">
        <v>652</v>
      </c>
      <c r="L2" s="14" t="s">
        <v>653</v>
      </c>
    </row>
    <row r="3" customFormat="false" ht="15.75" hidden="false" customHeight="true" outlineLevel="0" collapsed="false">
      <c r="A3" s="14" t="s">
        <v>654</v>
      </c>
      <c r="B3" s="14" t="s">
        <v>655</v>
      </c>
      <c r="C3" s="14" t="s">
        <v>656</v>
      </c>
      <c r="D3" s="14" t="s">
        <v>657</v>
      </c>
      <c r="E3" s="14" t="s">
        <v>658</v>
      </c>
      <c r="F3" s="20" t="n">
        <v>0</v>
      </c>
      <c r="G3" s="14" t="s">
        <v>659</v>
      </c>
      <c r="H3" s="14" t="s">
        <v>660</v>
      </c>
      <c r="I3" s="14" t="s">
        <v>661</v>
      </c>
      <c r="J3" s="15" t="n">
        <v>137150</v>
      </c>
      <c r="K3" s="15" t="n">
        <v>2</v>
      </c>
      <c r="L3" s="15" t="n">
        <v>0.0063216</v>
      </c>
    </row>
    <row r="4" customFormat="false" ht="15.75" hidden="false" customHeight="true" outlineLevel="0" collapsed="false">
      <c r="A4" s="14" t="s">
        <v>662</v>
      </c>
      <c r="B4" s="14" t="s">
        <v>663</v>
      </c>
      <c r="C4" s="14" t="s">
        <v>656</v>
      </c>
      <c r="D4" s="14" t="s">
        <v>657</v>
      </c>
      <c r="E4" s="14" t="s">
        <v>658</v>
      </c>
      <c r="F4" s="20" t="n">
        <v>0</v>
      </c>
      <c r="G4" s="14" t="s">
        <v>659</v>
      </c>
      <c r="H4" s="14" t="s">
        <v>660</v>
      </c>
      <c r="I4" s="14" t="s">
        <v>661</v>
      </c>
      <c r="J4" s="15" t="n">
        <v>137150</v>
      </c>
      <c r="K4" s="15" t="n">
        <v>2</v>
      </c>
      <c r="L4" s="15" t="n">
        <v>0.0063216</v>
      </c>
    </row>
    <row r="5" customFormat="false" ht="15.75" hidden="false" customHeight="true" outlineLevel="0" collapsed="false">
      <c r="A5" s="14" t="s">
        <v>664</v>
      </c>
      <c r="B5" s="14" t="s">
        <v>665</v>
      </c>
      <c r="C5" s="14" t="s">
        <v>666</v>
      </c>
      <c r="D5" s="14" t="s">
        <v>667</v>
      </c>
      <c r="E5" s="14" t="s">
        <v>658</v>
      </c>
      <c r="F5" s="20" t="n">
        <v>0</v>
      </c>
      <c r="G5" s="14" t="s">
        <v>668</v>
      </c>
      <c r="H5" s="14" t="s">
        <v>669</v>
      </c>
      <c r="I5" s="14" t="s">
        <v>670</v>
      </c>
      <c r="J5" s="15" t="n">
        <v>603201</v>
      </c>
      <c r="K5" s="15" t="n">
        <v>3</v>
      </c>
      <c r="L5" s="71" t="n">
        <v>1.5612E-012</v>
      </c>
    </row>
    <row r="6" customFormat="false" ht="15.75" hidden="false" customHeight="true" outlineLevel="0" collapsed="false">
      <c r="A6" s="14" t="s">
        <v>671</v>
      </c>
      <c r="B6" s="14" t="s">
        <v>672</v>
      </c>
      <c r="C6" s="14" t="s">
        <v>666</v>
      </c>
      <c r="D6" s="14" t="s">
        <v>667</v>
      </c>
      <c r="E6" s="14" t="s">
        <v>658</v>
      </c>
      <c r="F6" s="20" t="n">
        <v>0</v>
      </c>
      <c r="G6" s="14" t="s">
        <v>668</v>
      </c>
      <c r="H6" s="14" t="s">
        <v>669</v>
      </c>
      <c r="I6" s="14" t="s">
        <v>670</v>
      </c>
      <c r="J6" s="15" t="n">
        <v>603201</v>
      </c>
      <c r="K6" s="15" t="n">
        <v>3</v>
      </c>
      <c r="L6" s="71" t="n">
        <v>1.5612E-012</v>
      </c>
    </row>
    <row r="7" customFormat="false" ht="15.75" hidden="false" customHeight="true" outlineLevel="0" collapsed="false">
      <c r="A7" s="14" t="s">
        <v>673</v>
      </c>
      <c r="B7" s="14" t="s">
        <v>674</v>
      </c>
      <c r="C7" s="14" t="s">
        <v>675</v>
      </c>
      <c r="D7" s="14" t="s">
        <v>676</v>
      </c>
      <c r="E7" s="14" t="s">
        <v>658</v>
      </c>
      <c r="F7" s="20" t="n">
        <v>1</v>
      </c>
      <c r="G7" s="14" t="s">
        <v>677</v>
      </c>
      <c r="H7" s="14" t="s">
        <v>678</v>
      </c>
      <c r="I7" s="14" t="s">
        <v>679</v>
      </c>
      <c r="J7" s="15" t="n">
        <v>611192</v>
      </c>
      <c r="K7" s="15" t="n">
        <v>0</v>
      </c>
      <c r="L7" s="15" t="n">
        <v>1</v>
      </c>
    </row>
    <row r="8" customFormat="false" ht="15.75" hidden="false" customHeight="true" outlineLevel="0" collapsed="false">
      <c r="A8" s="14" t="s">
        <v>680</v>
      </c>
      <c r="B8" s="14" t="s">
        <v>681</v>
      </c>
      <c r="C8" s="14" t="s">
        <v>675</v>
      </c>
      <c r="D8" s="14" t="s">
        <v>676</v>
      </c>
      <c r="E8" s="14" t="s">
        <v>658</v>
      </c>
      <c r="F8" s="20" t="n">
        <v>1</v>
      </c>
      <c r="G8" s="14" t="s">
        <v>677</v>
      </c>
      <c r="H8" s="14" t="s">
        <v>678</v>
      </c>
      <c r="I8" s="14" t="s">
        <v>679</v>
      </c>
      <c r="J8" s="15" t="n">
        <v>611192</v>
      </c>
      <c r="K8" s="15" t="n">
        <v>0</v>
      </c>
      <c r="L8" s="15" t="n">
        <v>1</v>
      </c>
    </row>
    <row r="9" customFormat="false" ht="15.75" hidden="false" customHeight="true" outlineLevel="0" collapsed="false">
      <c r="A9" s="14" t="s">
        <v>682</v>
      </c>
      <c r="B9" s="14" t="s">
        <v>683</v>
      </c>
      <c r="C9" s="14" t="s">
        <v>675</v>
      </c>
      <c r="D9" s="14" t="s">
        <v>676</v>
      </c>
      <c r="E9" s="14" t="s">
        <v>658</v>
      </c>
      <c r="F9" s="20" t="n">
        <v>1</v>
      </c>
      <c r="G9" s="14" t="s">
        <v>677</v>
      </c>
      <c r="H9" s="14" t="s">
        <v>678</v>
      </c>
      <c r="I9" s="14" t="s">
        <v>679</v>
      </c>
      <c r="J9" s="15" t="n">
        <v>611192</v>
      </c>
      <c r="K9" s="15" t="n">
        <v>0</v>
      </c>
      <c r="L9" s="15" t="n">
        <v>1</v>
      </c>
    </row>
    <row r="10" customFormat="false" ht="15.75" hidden="false" customHeight="true" outlineLevel="0" collapsed="false">
      <c r="A10" s="14" t="s">
        <v>684</v>
      </c>
      <c r="B10" s="14" t="s">
        <v>685</v>
      </c>
      <c r="C10" s="14" t="s">
        <v>675</v>
      </c>
      <c r="D10" s="14" t="s">
        <v>676</v>
      </c>
      <c r="E10" s="14" t="s">
        <v>658</v>
      </c>
      <c r="F10" s="20" t="n">
        <v>1</v>
      </c>
      <c r="G10" s="14" t="s">
        <v>677</v>
      </c>
      <c r="H10" s="14" t="s">
        <v>678</v>
      </c>
      <c r="I10" s="14" t="s">
        <v>679</v>
      </c>
      <c r="J10" s="15" t="n">
        <v>611192</v>
      </c>
      <c r="K10" s="15" t="n">
        <v>0</v>
      </c>
      <c r="L10" s="15" t="n">
        <v>1</v>
      </c>
    </row>
    <row r="11" customFormat="false" ht="15.75" hidden="false" customHeight="true" outlineLevel="0" collapsed="false">
      <c r="A11" s="14" t="s">
        <v>686</v>
      </c>
      <c r="B11" s="14" t="s">
        <v>687</v>
      </c>
      <c r="C11" s="14" t="s">
        <v>688</v>
      </c>
      <c r="D11" s="14" t="s">
        <v>689</v>
      </c>
      <c r="E11" s="14" t="s">
        <v>658</v>
      </c>
      <c r="F11" s="15" t="n">
        <v>1</v>
      </c>
      <c r="G11" s="72" t="s">
        <v>690</v>
      </c>
      <c r="H11" s="14"/>
      <c r="I11" s="14"/>
      <c r="J11" s="14"/>
      <c r="K11" s="15" t="n">
        <v>0</v>
      </c>
      <c r="L11" s="15" t="n">
        <v>1</v>
      </c>
    </row>
    <row r="12" customFormat="false" ht="15.75" hidden="false" customHeight="true" outlineLevel="0" collapsed="false">
      <c r="A12" s="14" t="s">
        <v>691</v>
      </c>
      <c r="B12" s="14" t="s">
        <v>692</v>
      </c>
      <c r="C12" s="14" t="s">
        <v>693</v>
      </c>
      <c r="D12" s="14" t="s">
        <v>694</v>
      </c>
      <c r="E12" s="14" t="s">
        <v>695</v>
      </c>
      <c r="F12" s="15" t="n">
        <v>1</v>
      </c>
      <c r="G12" s="72" t="s">
        <v>696</v>
      </c>
      <c r="H12" s="73" t="s">
        <v>697</v>
      </c>
      <c r="I12" s="73" t="s">
        <v>698</v>
      </c>
      <c r="J12" s="15" t="n">
        <v>300382</v>
      </c>
      <c r="K12" s="15" t="n">
        <v>1</v>
      </c>
      <c r="L12" s="15" t="n">
        <v>0.90814</v>
      </c>
    </row>
    <row r="13" customFormat="false" ht="15.75" hidden="false" customHeight="true" outlineLevel="0" collapsed="false">
      <c r="A13" s="14" t="s">
        <v>699</v>
      </c>
      <c r="B13" s="14" t="s">
        <v>700</v>
      </c>
      <c r="C13" s="14" t="s">
        <v>701</v>
      </c>
      <c r="D13" s="14" t="s">
        <v>702</v>
      </c>
      <c r="E13" s="14" t="s">
        <v>658</v>
      </c>
      <c r="F13" s="15"/>
      <c r="G13" s="14" t="s">
        <v>703</v>
      </c>
      <c r="H13" s="14" t="s">
        <v>704</v>
      </c>
      <c r="I13" s="14" t="s">
        <v>705</v>
      </c>
      <c r="J13" s="15" t="n">
        <v>614215</v>
      </c>
      <c r="K13" s="15" t="n">
        <v>7</v>
      </c>
      <c r="L13" s="71" t="n">
        <v>2.6051E-014</v>
      </c>
    </row>
    <row r="14" customFormat="false" ht="15.75" hidden="false" customHeight="true" outlineLevel="0" collapsed="false">
      <c r="A14" s="14" t="s">
        <v>691</v>
      </c>
      <c r="B14" s="14" t="s">
        <v>692</v>
      </c>
      <c r="C14" s="14" t="s">
        <v>706</v>
      </c>
      <c r="D14" s="14" t="s">
        <v>707</v>
      </c>
      <c r="E14" s="14" t="s">
        <v>708</v>
      </c>
      <c r="F14" s="15" t="n">
        <v>1</v>
      </c>
      <c r="G14" s="72" t="s">
        <v>709</v>
      </c>
      <c r="H14" s="74" t="s">
        <v>710</v>
      </c>
      <c r="I14" s="74" t="s">
        <v>711</v>
      </c>
      <c r="J14" s="15" t="n">
        <v>300556</v>
      </c>
      <c r="K14" s="15" t="n">
        <v>2</v>
      </c>
      <c r="L14" s="15" t="n">
        <v>0.87089</v>
      </c>
    </row>
    <row r="15" customFormat="false" ht="15.75" hidden="false" customHeight="true" outlineLevel="0" collapsed="false">
      <c r="A15" s="14" t="s">
        <v>712</v>
      </c>
      <c r="B15" s="14" t="s">
        <v>713</v>
      </c>
      <c r="C15" s="14" t="s">
        <v>714</v>
      </c>
      <c r="D15" s="14" t="s">
        <v>715</v>
      </c>
      <c r="E15" s="14" t="s">
        <v>716</v>
      </c>
      <c r="F15" s="15" t="n">
        <v>1</v>
      </c>
      <c r="G15" s="75" t="s">
        <v>717</v>
      </c>
      <c r="H15" s="75" t="s">
        <v>718</v>
      </c>
      <c r="I15" s="75" t="s">
        <v>719</v>
      </c>
      <c r="J15" s="15" t="n">
        <v>605870</v>
      </c>
      <c r="K15" s="15" t="n">
        <v>3</v>
      </c>
      <c r="L15" s="71" t="n">
        <v>1.2026E-012</v>
      </c>
    </row>
    <row r="16" customFormat="false" ht="15.75" hidden="false" customHeight="true" outlineLevel="0" collapsed="false">
      <c r="A16" s="14" t="s">
        <v>720</v>
      </c>
      <c r="B16" s="14" t="s">
        <v>721</v>
      </c>
      <c r="C16" s="14" t="s">
        <v>722</v>
      </c>
      <c r="D16" s="14" t="s">
        <v>723</v>
      </c>
      <c r="E16" s="14" t="s">
        <v>658</v>
      </c>
      <c r="F16" s="15" t="n">
        <v>1</v>
      </c>
      <c r="G16" s="74" t="s">
        <v>724</v>
      </c>
      <c r="H16" s="74" t="s">
        <v>725</v>
      </c>
      <c r="I16" s="74" t="s">
        <v>726</v>
      </c>
      <c r="J16" s="15" t="n">
        <v>607270</v>
      </c>
      <c r="K16" s="15" t="n">
        <v>0</v>
      </c>
      <c r="L16" s="15" t="n">
        <v>0.99934</v>
      </c>
    </row>
    <row r="17" customFormat="false" ht="15.75" hidden="false" customHeight="true" outlineLevel="0" collapsed="false">
      <c r="A17" s="14" t="s">
        <v>727</v>
      </c>
      <c r="B17" s="14" t="s">
        <v>728</v>
      </c>
      <c r="C17" s="14" t="s">
        <v>722</v>
      </c>
      <c r="D17" s="14" t="s">
        <v>723</v>
      </c>
      <c r="E17" s="14" t="s">
        <v>658</v>
      </c>
      <c r="F17" s="15" t="n">
        <v>1</v>
      </c>
      <c r="G17" s="74" t="s">
        <v>724</v>
      </c>
      <c r="H17" s="74" t="s">
        <v>725</v>
      </c>
      <c r="I17" s="74" t="s">
        <v>726</v>
      </c>
      <c r="J17" s="15" t="n">
        <v>607270</v>
      </c>
      <c r="K17" s="15" t="n">
        <v>0</v>
      </c>
      <c r="L17" s="15" t="n">
        <v>0.99934</v>
      </c>
    </row>
    <row r="18" customFormat="false" ht="15.75" hidden="false" customHeight="true" outlineLevel="0" collapsed="false">
      <c r="A18" s="14" t="s">
        <v>729</v>
      </c>
      <c r="B18" s="14" t="s">
        <v>730</v>
      </c>
      <c r="C18" s="14" t="s">
        <v>722</v>
      </c>
      <c r="D18" s="14" t="s">
        <v>723</v>
      </c>
      <c r="E18" s="14" t="s">
        <v>658</v>
      </c>
      <c r="F18" s="15" t="n">
        <v>1</v>
      </c>
      <c r="G18" s="74" t="s">
        <v>724</v>
      </c>
      <c r="H18" s="74" t="s">
        <v>725</v>
      </c>
      <c r="I18" s="74" t="s">
        <v>726</v>
      </c>
      <c r="J18" s="15" t="n">
        <v>607270</v>
      </c>
      <c r="K18" s="15" t="n">
        <v>0</v>
      </c>
      <c r="L18" s="15" t="n">
        <v>0.99934</v>
      </c>
    </row>
    <row r="19" customFormat="false" ht="15.75" hidden="false" customHeight="true" outlineLevel="0" collapsed="false">
      <c r="A19" s="14" t="s">
        <v>731</v>
      </c>
      <c r="B19" s="14" t="s">
        <v>732</v>
      </c>
      <c r="C19" s="14" t="s">
        <v>733</v>
      </c>
      <c r="D19" s="14" t="s">
        <v>734</v>
      </c>
      <c r="E19" s="14" t="s">
        <v>658</v>
      </c>
      <c r="F19" s="15" t="n">
        <v>1</v>
      </c>
      <c r="G19" s="76" t="s">
        <v>735</v>
      </c>
      <c r="H19" s="76" t="s">
        <v>736</v>
      </c>
      <c r="I19" s="76" t="s">
        <v>737</v>
      </c>
      <c r="J19" s="15" t="n">
        <v>610194</v>
      </c>
      <c r="K19" s="15" t="n">
        <v>4</v>
      </c>
      <c r="L19" s="71" t="n">
        <v>2.8116E-007</v>
      </c>
    </row>
    <row r="20" customFormat="false" ht="15.75" hidden="false" customHeight="true" outlineLevel="0" collapsed="false">
      <c r="A20" s="14" t="s">
        <v>738</v>
      </c>
      <c r="B20" s="14" t="s">
        <v>739</v>
      </c>
      <c r="C20" s="14" t="s">
        <v>740</v>
      </c>
      <c r="D20" s="14" t="s">
        <v>741</v>
      </c>
      <c r="E20" s="14" t="s">
        <v>658</v>
      </c>
      <c r="F20" s="15" t="n">
        <v>1</v>
      </c>
      <c r="G20" s="75" t="s">
        <v>742</v>
      </c>
      <c r="H20" s="14"/>
      <c r="I20" s="14"/>
      <c r="J20" s="14"/>
      <c r="K20" s="15" t="n">
        <v>2</v>
      </c>
      <c r="L20" s="15" t="n">
        <v>0.00013819</v>
      </c>
    </row>
    <row r="21" customFormat="false" ht="15.75" hidden="false" customHeight="true" outlineLevel="0" collapsed="false">
      <c r="A21" s="14" t="s">
        <v>743</v>
      </c>
      <c r="B21" s="14" t="s">
        <v>744</v>
      </c>
      <c r="C21" s="14" t="s">
        <v>745</v>
      </c>
      <c r="D21" s="14" t="s">
        <v>746</v>
      </c>
      <c r="E21" s="14" t="s">
        <v>658</v>
      </c>
      <c r="F21" s="15" t="n">
        <v>1</v>
      </c>
      <c r="G21" s="74" t="s">
        <v>747</v>
      </c>
      <c r="H21" s="74" t="s">
        <v>748</v>
      </c>
      <c r="I21" s="14" t="s">
        <v>749</v>
      </c>
      <c r="J21" s="15" t="n">
        <v>606557</v>
      </c>
      <c r="K21" s="15" t="n">
        <v>1</v>
      </c>
      <c r="L21" s="15" t="n">
        <v>0.96998</v>
      </c>
    </row>
    <row r="22" customFormat="false" ht="15.75" hidden="false" customHeight="true" outlineLevel="0" collapsed="false">
      <c r="A22" s="14" t="s">
        <v>691</v>
      </c>
      <c r="B22" s="14" t="s">
        <v>692</v>
      </c>
      <c r="C22" s="14" t="s">
        <v>750</v>
      </c>
      <c r="D22" s="14" t="s">
        <v>751</v>
      </c>
      <c r="E22" s="14" t="s">
        <v>658</v>
      </c>
      <c r="F22" s="15" t="n">
        <v>0</v>
      </c>
      <c r="G22" s="14" t="s">
        <v>752</v>
      </c>
      <c r="H22" s="14" t="s">
        <v>753</v>
      </c>
      <c r="I22" s="14" t="s">
        <v>754</v>
      </c>
      <c r="J22" s="15" t="n">
        <v>300485</v>
      </c>
      <c r="K22" s="15" t="n">
        <v>0</v>
      </c>
      <c r="L22" s="15" t="n">
        <v>1</v>
      </c>
    </row>
    <row r="23" customFormat="false" ht="15.75" hidden="false" customHeight="true" outlineLevel="0" collapsed="false">
      <c r="A23" s="14" t="s">
        <v>755</v>
      </c>
      <c r="B23" s="14" t="s">
        <v>756</v>
      </c>
      <c r="C23" s="14" t="s">
        <v>757</v>
      </c>
      <c r="D23" s="14" t="s">
        <v>758</v>
      </c>
      <c r="E23" s="14" t="s">
        <v>658</v>
      </c>
      <c r="F23" s="15" t="n">
        <v>1</v>
      </c>
      <c r="G23" s="75" t="s">
        <v>759</v>
      </c>
      <c r="H23" s="75" t="s">
        <v>760</v>
      </c>
      <c r="I23" s="75" t="s">
        <v>761</v>
      </c>
      <c r="J23" s="15" t="n">
        <v>604902</v>
      </c>
      <c r="K23" s="15" t="n">
        <v>3</v>
      </c>
      <c r="L23" s="15" t="n">
        <v>0.00010409</v>
      </c>
    </row>
    <row r="24" customFormat="false" ht="15.75" hidden="false" customHeight="true" outlineLevel="0" collapsed="false">
      <c r="A24" s="14" t="s">
        <v>762</v>
      </c>
      <c r="B24" s="14" t="s">
        <v>763</v>
      </c>
      <c r="C24" s="14" t="s">
        <v>757</v>
      </c>
      <c r="D24" s="14" t="s">
        <v>758</v>
      </c>
      <c r="E24" s="14" t="s">
        <v>658</v>
      </c>
      <c r="F24" s="15" t="n">
        <v>1</v>
      </c>
      <c r="G24" s="75" t="s">
        <v>759</v>
      </c>
      <c r="H24" s="75" t="s">
        <v>760</v>
      </c>
      <c r="I24" s="75" t="s">
        <v>761</v>
      </c>
      <c r="J24" s="15" t="n">
        <v>604902</v>
      </c>
      <c r="K24" s="15" t="n">
        <v>3</v>
      </c>
      <c r="L24" s="15" t="n">
        <v>0.00010409</v>
      </c>
    </row>
    <row r="25" customFormat="false" ht="15.75" hidden="false" customHeight="true" outlineLevel="0" collapsed="false">
      <c r="A25" s="14" t="s">
        <v>764</v>
      </c>
      <c r="B25" s="14" t="s">
        <v>765</v>
      </c>
      <c r="C25" s="14" t="s">
        <v>757</v>
      </c>
      <c r="D25" s="14" t="s">
        <v>758</v>
      </c>
      <c r="E25" s="14" t="s">
        <v>658</v>
      </c>
      <c r="F25" s="15" t="n">
        <v>1</v>
      </c>
      <c r="G25" s="75" t="s">
        <v>759</v>
      </c>
      <c r="H25" s="75" t="s">
        <v>760</v>
      </c>
      <c r="I25" s="75" t="s">
        <v>761</v>
      </c>
      <c r="J25" s="15" t="n">
        <v>604902</v>
      </c>
      <c r="K25" s="15" t="n">
        <v>3</v>
      </c>
      <c r="L25" s="15" t="n">
        <v>0.00010409</v>
      </c>
    </row>
    <row r="26" customFormat="false" ht="15.75" hidden="false" customHeight="true" outlineLevel="0" collapsed="false">
      <c r="A26" s="14" t="s">
        <v>766</v>
      </c>
      <c r="B26" s="14" t="s">
        <v>767</v>
      </c>
      <c r="C26" s="14" t="s">
        <v>757</v>
      </c>
      <c r="D26" s="14" t="s">
        <v>758</v>
      </c>
      <c r="E26" s="14" t="s">
        <v>658</v>
      </c>
      <c r="F26" s="15" t="n">
        <v>1</v>
      </c>
      <c r="G26" s="75" t="s">
        <v>759</v>
      </c>
      <c r="H26" s="75" t="s">
        <v>760</v>
      </c>
      <c r="I26" s="75" t="s">
        <v>761</v>
      </c>
      <c r="J26" s="15" t="n">
        <v>604902</v>
      </c>
      <c r="K26" s="15" t="n">
        <v>3</v>
      </c>
      <c r="L26" s="15" t="n">
        <v>0.00010409</v>
      </c>
    </row>
    <row r="27" customFormat="false" ht="15.75" hidden="false" customHeight="true" outlineLevel="0" collapsed="false">
      <c r="A27" s="14" t="s">
        <v>768</v>
      </c>
      <c r="B27" s="14" t="s">
        <v>769</v>
      </c>
      <c r="C27" s="14" t="s">
        <v>757</v>
      </c>
      <c r="D27" s="14" t="s">
        <v>758</v>
      </c>
      <c r="E27" s="14" t="s">
        <v>658</v>
      </c>
      <c r="F27" s="15" t="n">
        <v>1</v>
      </c>
      <c r="G27" s="75" t="s">
        <v>759</v>
      </c>
      <c r="H27" s="75" t="s">
        <v>760</v>
      </c>
      <c r="I27" s="75" t="s">
        <v>761</v>
      </c>
      <c r="J27" s="15" t="n">
        <v>604902</v>
      </c>
      <c r="K27" s="15" t="n">
        <v>3</v>
      </c>
      <c r="L27" s="15" t="n">
        <v>0.00010409</v>
      </c>
    </row>
    <row r="28" customFormat="false" ht="15.75" hidden="false" customHeight="true" outlineLevel="0" collapsed="false">
      <c r="A28" s="14" t="s">
        <v>770</v>
      </c>
      <c r="B28" s="14" t="s">
        <v>771</v>
      </c>
      <c r="C28" s="14" t="s">
        <v>757</v>
      </c>
      <c r="D28" s="14" t="s">
        <v>758</v>
      </c>
      <c r="E28" s="14" t="s">
        <v>658</v>
      </c>
      <c r="F28" s="15" t="n">
        <v>1</v>
      </c>
      <c r="G28" s="75" t="s">
        <v>759</v>
      </c>
      <c r="H28" s="75" t="s">
        <v>760</v>
      </c>
      <c r="I28" s="75" t="s">
        <v>761</v>
      </c>
      <c r="J28" s="15" t="n">
        <v>604902</v>
      </c>
      <c r="K28" s="15" t="n">
        <v>3</v>
      </c>
      <c r="L28" s="15" t="n">
        <v>0.00010409</v>
      </c>
    </row>
    <row r="29" customFormat="false" ht="15.75" hidden="false" customHeight="true" outlineLevel="0" collapsed="false">
      <c r="A29" s="14" t="s">
        <v>772</v>
      </c>
      <c r="B29" s="14" t="s">
        <v>773</v>
      </c>
      <c r="C29" s="14" t="s">
        <v>757</v>
      </c>
      <c r="D29" s="14" t="s">
        <v>758</v>
      </c>
      <c r="E29" s="14" t="s">
        <v>658</v>
      </c>
      <c r="F29" s="15" t="n">
        <v>1</v>
      </c>
      <c r="G29" s="75" t="s">
        <v>759</v>
      </c>
      <c r="H29" s="75" t="s">
        <v>760</v>
      </c>
      <c r="I29" s="75" t="s">
        <v>761</v>
      </c>
      <c r="J29" s="15" t="n">
        <v>604902</v>
      </c>
      <c r="K29" s="15" t="n">
        <v>3</v>
      </c>
      <c r="L29" s="15" t="n">
        <v>0.00010409</v>
      </c>
    </row>
    <row r="30" customFormat="false" ht="15.75" hidden="false" customHeight="true" outlineLevel="0" collapsed="false">
      <c r="A30" s="14" t="s">
        <v>774</v>
      </c>
      <c r="B30" s="14" t="s">
        <v>775</v>
      </c>
      <c r="C30" s="14" t="s">
        <v>757</v>
      </c>
      <c r="D30" s="14" t="s">
        <v>758</v>
      </c>
      <c r="E30" s="14" t="s">
        <v>658</v>
      </c>
      <c r="F30" s="15" t="n">
        <v>1</v>
      </c>
      <c r="G30" s="75" t="s">
        <v>759</v>
      </c>
      <c r="H30" s="75" t="s">
        <v>760</v>
      </c>
      <c r="I30" s="75" t="s">
        <v>761</v>
      </c>
      <c r="J30" s="15" t="n">
        <v>604902</v>
      </c>
      <c r="K30" s="15" t="n">
        <v>3</v>
      </c>
      <c r="L30" s="15" t="n">
        <v>0.00010409</v>
      </c>
    </row>
    <row r="31" customFormat="false" ht="15.75" hidden="false" customHeight="true" outlineLevel="0" collapsed="false">
      <c r="A31" s="14" t="s">
        <v>776</v>
      </c>
      <c r="B31" s="14" t="s">
        <v>777</v>
      </c>
      <c r="C31" s="14" t="s">
        <v>778</v>
      </c>
      <c r="D31" s="14" t="s">
        <v>779</v>
      </c>
      <c r="E31" s="14" t="s">
        <v>658</v>
      </c>
      <c r="F31" s="15" t="n">
        <v>1</v>
      </c>
      <c r="G31" s="77" t="s">
        <v>780</v>
      </c>
      <c r="H31" s="77" t="s">
        <v>781</v>
      </c>
      <c r="I31" s="14"/>
      <c r="J31" s="14"/>
      <c r="K31" s="15" t="n">
        <v>1</v>
      </c>
      <c r="L31" s="15" t="n">
        <v>0.95141</v>
      </c>
    </row>
    <row r="32" customFormat="false" ht="15.75" hidden="false" customHeight="true" outlineLevel="0" collapsed="false">
      <c r="A32" s="14" t="s">
        <v>782</v>
      </c>
      <c r="B32" s="14" t="s">
        <v>783</v>
      </c>
      <c r="C32" s="14" t="s">
        <v>778</v>
      </c>
      <c r="D32" s="14" t="s">
        <v>779</v>
      </c>
      <c r="E32" s="14" t="s">
        <v>658</v>
      </c>
      <c r="F32" s="15" t="n">
        <v>1</v>
      </c>
      <c r="G32" s="77" t="s">
        <v>780</v>
      </c>
      <c r="H32" s="77" t="s">
        <v>781</v>
      </c>
      <c r="I32" s="14"/>
      <c r="J32" s="14"/>
      <c r="K32" s="15" t="n">
        <v>1</v>
      </c>
      <c r="L32" s="15" t="n">
        <v>0.95141</v>
      </c>
    </row>
    <row r="33" customFormat="false" ht="15.75" hidden="false" customHeight="true" outlineLevel="0" collapsed="false">
      <c r="A33" s="14" t="s">
        <v>784</v>
      </c>
      <c r="B33" s="14" t="s">
        <v>785</v>
      </c>
      <c r="C33" s="14" t="s">
        <v>786</v>
      </c>
      <c r="D33" s="14" t="s">
        <v>787</v>
      </c>
      <c r="E33" s="14" t="s">
        <v>658</v>
      </c>
      <c r="F33" s="15" t="n">
        <v>1</v>
      </c>
      <c r="G33" s="77" t="s">
        <v>788</v>
      </c>
      <c r="H33" s="77" t="s">
        <v>789</v>
      </c>
      <c r="I33" s="77" t="s">
        <v>790</v>
      </c>
      <c r="J33" s="15" t="n">
        <v>601012</v>
      </c>
      <c r="K33" s="15" t="n">
        <v>0</v>
      </c>
      <c r="L33" s="15" t="n">
        <v>0.99998</v>
      </c>
    </row>
    <row r="34" customFormat="false" ht="15.75" hidden="false" customHeight="true" outlineLevel="0" collapsed="false">
      <c r="A34" s="14" t="s">
        <v>791</v>
      </c>
      <c r="B34" s="14" t="s">
        <v>792</v>
      </c>
      <c r="C34" s="14" t="s">
        <v>793</v>
      </c>
      <c r="D34" s="14" t="s">
        <v>794</v>
      </c>
      <c r="E34" s="14" t="s">
        <v>795</v>
      </c>
      <c r="F34" s="20" t="n">
        <v>0</v>
      </c>
      <c r="G34" s="14" t="s">
        <v>796</v>
      </c>
      <c r="H34" s="14" t="s">
        <v>797</v>
      </c>
      <c r="I34" s="14" t="s">
        <v>798</v>
      </c>
      <c r="J34" s="15" t="n">
        <v>114205</v>
      </c>
      <c r="K34" s="15" t="n">
        <v>0</v>
      </c>
      <c r="L34" s="15" t="n">
        <v>1</v>
      </c>
    </row>
    <row r="35" customFormat="false" ht="15.75" hidden="false" customHeight="true" outlineLevel="0" collapsed="false">
      <c r="A35" s="14" t="s">
        <v>799</v>
      </c>
      <c r="B35" s="14" t="s">
        <v>800</v>
      </c>
      <c r="C35" s="14" t="s">
        <v>793</v>
      </c>
      <c r="D35" s="14" t="s">
        <v>794</v>
      </c>
      <c r="E35" s="14" t="s">
        <v>795</v>
      </c>
      <c r="F35" s="20" t="n">
        <v>0</v>
      </c>
      <c r="G35" s="14" t="s">
        <v>796</v>
      </c>
      <c r="H35" s="14" t="s">
        <v>797</v>
      </c>
      <c r="I35" s="14" t="s">
        <v>798</v>
      </c>
      <c r="J35" s="15" t="n">
        <v>114205</v>
      </c>
      <c r="K35" s="15" t="n">
        <v>0</v>
      </c>
      <c r="L35" s="15" t="n">
        <v>1</v>
      </c>
    </row>
    <row r="36" customFormat="false" ht="15.75" hidden="false" customHeight="true" outlineLevel="0" collapsed="false">
      <c r="A36" s="14" t="s">
        <v>801</v>
      </c>
      <c r="B36" s="14" t="s">
        <v>802</v>
      </c>
      <c r="C36" s="14" t="s">
        <v>803</v>
      </c>
      <c r="D36" s="14" t="s">
        <v>804</v>
      </c>
      <c r="E36" s="14" t="s">
        <v>658</v>
      </c>
      <c r="F36" s="20" t="n">
        <v>1</v>
      </c>
      <c r="G36" s="14" t="s">
        <v>805</v>
      </c>
      <c r="H36" s="14" t="s">
        <v>806</v>
      </c>
      <c r="I36" s="14" t="s">
        <v>807</v>
      </c>
      <c r="J36" s="15" t="n">
        <v>601949</v>
      </c>
      <c r="K36" s="15" t="n">
        <v>2</v>
      </c>
      <c r="L36" s="15" t="n">
        <v>0.030679</v>
      </c>
    </row>
    <row r="37" customFormat="false" ht="15.75" hidden="false" customHeight="true" outlineLevel="0" collapsed="false">
      <c r="A37" s="14" t="s">
        <v>691</v>
      </c>
      <c r="B37" s="14" t="s">
        <v>692</v>
      </c>
      <c r="C37" s="14" t="s">
        <v>808</v>
      </c>
      <c r="D37" s="14" t="s">
        <v>809</v>
      </c>
      <c r="E37" s="14" t="s">
        <v>810</v>
      </c>
      <c r="F37" s="15" t="n">
        <v>1</v>
      </c>
      <c r="G37" s="72" t="s">
        <v>811</v>
      </c>
      <c r="H37" s="74" t="s">
        <v>812</v>
      </c>
      <c r="I37" s="73" t="s">
        <v>813</v>
      </c>
      <c r="J37" s="15" t="n">
        <v>300172</v>
      </c>
      <c r="K37" s="15" t="n">
        <v>0</v>
      </c>
      <c r="L37" s="15" t="n">
        <v>1</v>
      </c>
    </row>
    <row r="38" customFormat="false" ht="15.75" hidden="false" customHeight="true" outlineLevel="0" collapsed="false">
      <c r="A38" s="14" t="s">
        <v>814</v>
      </c>
      <c r="B38" s="14" t="s">
        <v>815</v>
      </c>
      <c r="C38" s="14" t="s">
        <v>816</v>
      </c>
      <c r="D38" s="14" t="s">
        <v>817</v>
      </c>
      <c r="E38" s="14" t="s">
        <v>658</v>
      </c>
      <c r="F38" s="20" t="n">
        <v>1</v>
      </c>
      <c r="G38" s="14" t="s">
        <v>818</v>
      </c>
      <c r="H38" s="14" t="s">
        <v>819</v>
      </c>
      <c r="I38" s="14" t="s">
        <v>820</v>
      </c>
      <c r="J38" s="15" t="n">
        <v>612753</v>
      </c>
      <c r="K38" s="15" t="n">
        <v>5</v>
      </c>
      <c r="L38" s="71" t="n">
        <v>1.5315E-007</v>
      </c>
    </row>
    <row r="39" customFormat="false" ht="15.75" hidden="false" customHeight="true" outlineLevel="0" collapsed="false">
      <c r="A39" s="14" t="s">
        <v>821</v>
      </c>
      <c r="B39" s="14" t="s">
        <v>822</v>
      </c>
      <c r="C39" s="14" t="s">
        <v>823</v>
      </c>
      <c r="D39" s="14" t="s">
        <v>824</v>
      </c>
      <c r="E39" s="14" t="s">
        <v>658</v>
      </c>
      <c r="F39" s="20" t="n">
        <v>0</v>
      </c>
      <c r="G39" s="14" t="s">
        <v>825</v>
      </c>
      <c r="H39" s="14" t="s">
        <v>826</v>
      </c>
      <c r="I39" s="14" t="s">
        <v>827</v>
      </c>
      <c r="J39" s="15" t="n">
        <v>602243</v>
      </c>
      <c r="K39" s="15" t="n">
        <v>6</v>
      </c>
      <c r="L39" s="71" t="n">
        <v>1.0841E-005</v>
      </c>
    </row>
    <row r="40" customFormat="false" ht="15.75" hidden="false" customHeight="true" outlineLevel="0" collapsed="false">
      <c r="A40" s="14" t="s">
        <v>828</v>
      </c>
      <c r="B40" s="14" t="s">
        <v>829</v>
      </c>
      <c r="C40" s="14" t="s">
        <v>830</v>
      </c>
      <c r="D40" s="14" t="s">
        <v>831</v>
      </c>
      <c r="E40" s="14" t="s">
        <v>658</v>
      </c>
      <c r="F40" s="15" t="n">
        <v>1</v>
      </c>
      <c r="G40" s="77" t="s">
        <v>832</v>
      </c>
      <c r="H40" s="14"/>
      <c r="I40" s="14"/>
      <c r="J40" s="14"/>
      <c r="K40" s="15" t="n">
        <v>0</v>
      </c>
      <c r="L40" s="15" t="n">
        <v>1</v>
      </c>
    </row>
    <row r="41" customFormat="false" ht="15.75" hidden="false" customHeight="true" outlineLevel="0" collapsed="false">
      <c r="A41" s="14" t="s">
        <v>833</v>
      </c>
      <c r="B41" s="14" t="s">
        <v>834</v>
      </c>
      <c r="C41" s="14" t="s">
        <v>835</v>
      </c>
      <c r="D41" s="14" t="s">
        <v>836</v>
      </c>
      <c r="E41" s="14" t="s">
        <v>716</v>
      </c>
      <c r="F41" s="20" t="n">
        <v>0</v>
      </c>
      <c r="G41" s="14" t="s">
        <v>837</v>
      </c>
      <c r="H41" s="14" t="s">
        <v>838</v>
      </c>
      <c r="I41" s="14" t="s">
        <v>839</v>
      </c>
      <c r="J41" s="15" t="n">
        <v>192090</v>
      </c>
      <c r="K41" s="15" t="n">
        <v>2</v>
      </c>
      <c r="L41" s="15" t="n">
        <v>0.14631</v>
      </c>
    </row>
    <row r="42" customFormat="false" ht="15.75" hidden="false" customHeight="true" outlineLevel="0" collapsed="false">
      <c r="A42" s="14" t="s">
        <v>691</v>
      </c>
      <c r="B42" s="14" t="s">
        <v>692</v>
      </c>
      <c r="C42" s="14" t="s">
        <v>840</v>
      </c>
      <c r="D42" s="14" t="s">
        <v>841</v>
      </c>
      <c r="E42" s="14" t="s">
        <v>658</v>
      </c>
      <c r="F42" s="15" t="n">
        <v>1</v>
      </c>
      <c r="G42" s="73" t="s">
        <v>842</v>
      </c>
      <c r="H42" s="73" t="s">
        <v>843</v>
      </c>
      <c r="I42" s="73" t="s">
        <v>844</v>
      </c>
      <c r="J42" s="15" t="n">
        <v>300203</v>
      </c>
      <c r="K42" s="15" t="n">
        <v>0</v>
      </c>
      <c r="L42" s="15" t="n">
        <v>0.99932</v>
      </c>
    </row>
    <row r="43" customFormat="false" ht="15.75" hidden="false" customHeight="true" outlineLevel="0" collapsed="false">
      <c r="A43" s="14" t="s">
        <v>845</v>
      </c>
      <c r="B43" s="14" t="s">
        <v>846</v>
      </c>
      <c r="C43" s="14" t="s">
        <v>847</v>
      </c>
      <c r="D43" s="14" t="s">
        <v>848</v>
      </c>
      <c r="E43" s="14" t="s">
        <v>658</v>
      </c>
      <c r="F43" s="20" t="n">
        <v>1</v>
      </c>
      <c r="G43" s="14" t="s">
        <v>849</v>
      </c>
      <c r="H43" s="14" t="s">
        <v>850</v>
      </c>
      <c r="I43" s="14" t="s">
        <v>851</v>
      </c>
      <c r="J43" s="15" t="n">
        <v>616690</v>
      </c>
      <c r="K43" s="15" t="n">
        <v>3</v>
      </c>
      <c r="L43" s="71" t="n">
        <v>1.2281E-012</v>
      </c>
    </row>
    <row r="44" customFormat="false" ht="15.75" hidden="false" customHeight="true" outlineLevel="0" collapsed="false">
      <c r="A44" s="14" t="s">
        <v>852</v>
      </c>
      <c r="B44" s="14" t="s">
        <v>853</v>
      </c>
      <c r="C44" s="14" t="s">
        <v>854</v>
      </c>
      <c r="D44" s="14" t="s">
        <v>855</v>
      </c>
      <c r="E44" s="14" t="s">
        <v>795</v>
      </c>
      <c r="F44" s="15" t="n">
        <v>1</v>
      </c>
      <c r="G44" s="74" t="s">
        <v>747</v>
      </c>
      <c r="H44" s="74" t="s">
        <v>856</v>
      </c>
      <c r="I44" s="72" t="s">
        <v>857</v>
      </c>
      <c r="J44" s="15" t="n">
        <v>604677</v>
      </c>
      <c r="K44" s="14"/>
      <c r="L44" s="14"/>
    </row>
    <row r="45" customFormat="false" ht="15.75" hidden="false" customHeight="true" outlineLevel="0" collapsed="false">
      <c r="A45" s="14" t="s">
        <v>858</v>
      </c>
      <c r="B45" s="14" t="s">
        <v>859</v>
      </c>
      <c r="C45" s="14" t="s">
        <v>860</v>
      </c>
      <c r="D45" s="14" t="s">
        <v>861</v>
      </c>
      <c r="E45" s="14" t="s">
        <v>658</v>
      </c>
      <c r="F45" s="20" t="n">
        <v>0</v>
      </c>
      <c r="G45" s="14" t="s">
        <v>862</v>
      </c>
      <c r="H45" s="14" t="s">
        <v>863</v>
      </c>
      <c r="I45" s="14" t="s">
        <v>864</v>
      </c>
      <c r="J45" s="15" t="n">
        <v>300390</v>
      </c>
      <c r="K45" s="15" t="n">
        <v>0</v>
      </c>
      <c r="L45" s="15" t="n">
        <v>0.99899</v>
      </c>
    </row>
    <row r="46" customFormat="false" ht="15.75" hidden="false" customHeight="true" outlineLevel="0" collapsed="false">
      <c r="A46" s="14" t="s">
        <v>865</v>
      </c>
      <c r="B46" s="14" t="s">
        <v>866</v>
      </c>
      <c r="C46" s="14" t="s">
        <v>867</v>
      </c>
      <c r="D46" s="14" t="s">
        <v>868</v>
      </c>
      <c r="E46" s="14" t="s">
        <v>658</v>
      </c>
      <c r="F46" s="15" t="n">
        <v>1</v>
      </c>
      <c r="G46" s="14" t="s">
        <v>869</v>
      </c>
      <c r="H46" s="75" t="s">
        <v>870</v>
      </c>
      <c r="I46" s="72" t="s">
        <v>871</v>
      </c>
      <c r="J46" s="15" t="n">
        <v>612082</v>
      </c>
      <c r="K46" s="15" t="n">
        <v>0</v>
      </c>
      <c r="L46" s="15" t="n">
        <v>0.99999</v>
      </c>
    </row>
    <row r="47" customFormat="false" ht="15.75" hidden="false" customHeight="true" outlineLevel="0" collapsed="false">
      <c r="A47" s="14" t="s">
        <v>691</v>
      </c>
      <c r="B47" s="14" t="s">
        <v>692</v>
      </c>
      <c r="C47" s="14" t="s">
        <v>872</v>
      </c>
      <c r="D47" s="14" t="s">
        <v>873</v>
      </c>
      <c r="E47" s="14" t="s">
        <v>658</v>
      </c>
      <c r="F47" s="15" t="n">
        <v>1</v>
      </c>
      <c r="G47" s="74" t="s">
        <v>874</v>
      </c>
      <c r="H47" s="74" t="s">
        <v>875</v>
      </c>
      <c r="I47" s="74" t="s">
        <v>876</v>
      </c>
      <c r="J47" s="15" t="n">
        <v>300724</v>
      </c>
      <c r="K47" s="15" t="n">
        <v>0</v>
      </c>
      <c r="L47" s="15" t="n">
        <v>0.99996</v>
      </c>
    </row>
    <row r="48" customFormat="false" ht="15.75" hidden="false" customHeight="true" outlineLevel="0" collapsed="false">
      <c r="A48" s="14" t="s">
        <v>877</v>
      </c>
      <c r="B48" s="14" t="s">
        <v>878</v>
      </c>
      <c r="C48" s="14" t="s">
        <v>879</v>
      </c>
      <c r="D48" s="14" t="s">
        <v>880</v>
      </c>
      <c r="E48" s="14" t="s">
        <v>658</v>
      </c>
      <c r="F48" s="20" t="n">
        <v>0</v>
      </c>
      <c r="G48" s="14" t="s">
        <v>881</v>
      </c>
      <c r="H48" s="14" t="s">
        <v>882</v>
      </c>
      <c r="I48" s="14" t="s">
        <v>883</v>
      </c>
      <c r="J48" s="15" t="n">
        <v>120328</v>
      </c>
      <c r="K48" s="15" t="n">
        <v>2</v>
      </c>
      <c r="L48" s="71" t="n">
        <v>1.7414E-010</v>
      </c>
    </row>
    <row r="49" customFormat="false" ht="15.75" hidden="false" customHeight="true" outlineLevel="0" collapsed="false">
      <c r="A49" s="14" t="s">
        <v>884</v>
      </c>
      <c r="B49" s="14" t="s">
        <v>885</v>
      </c>
      <c r="C49" s="14" t="s">
        <v>879</v>
      </c>
      <c r="D49" s="14" t="s">
        <v>880</v>
      </c>
      <c r="E49" s="14" t="s">
        <v>658</v>
      </c>
      <c r="F49" s="20" t="n">
        <v>0</v>
      </c>
      <c r="G49" s="14" t="s">
        <v>881</v>
      </c>
      <c r="H49" s="14" t="s">
        <v>882</v>
      </c>
      <c r="I49" s="14" t="s">
        <v>883</v>
      </c>
      <c r="J49" s="15" t="n">
        <v>120328</v>
      </c>
      <c r="K49" s="15" t="n">
        <v>2</v>
      </c>
      <c r="L49" s="71" t="n">
        <v>1.7414E-010</v>
      </c>
    </row>
    <row r="50" customFormat="false" ht="15.75" hidden="false" customHeight="true" outlineLevel="0" collapsed="false">
      <c r="A50" s="14" t="s">
        <v>886</v>
      </c>
      <c r="B50" s="14" t="s">
        <v>887</v>
      </c>
      <c r="C50" s="14" t="s">
        <v>879</v>
      </c>
      <c r="D50" s="14" t="s">
        <v>880</v>
      </c>
      <c r="E50" s="14" t="s">
        <v>658</v>
      </c>
      <c r="F50" s="20" t="n">
        <v>0</v>
      </c>
      <c r="G50" s="14" t="s">
        <v>881</v>
      </c>
      <c r="H50" s="14" t="s">
        <v>882</v>
      </c>
      <c r="I50" s="14" t="s">
        <v>883</v>
      </c>
      <c r="J50" s="15" t="n">
        <v>120328</v>
      </c>
      <c r="K50" s="15" t="n">
        <v>2</v>
      </c>
      <c r="L50" s="71" t="n">
        <v>1.7414E-010</v>
      </c>
    </row>
    <row r="51" customFormat="false" ht="13" hidden="false" customHeight="false" outlineLevel="0" collapsed="false">
      <c r="A51" s="14" t="s">
        <v>888</v>
      </c>
      <c r="B51" s="14" t="s">
        <v>889</v>
      </c>
      <c r="C51" s="14" t="s">
        <v>890</v>
      </c>
      <c r="D51" s="14" t="s">
        <v>891</v>
      </c>
      <c r="E51" s="14" t="s">
        <v>658</v>
      </c>
      <c r="F51" s="20" t="n">
        <v>0</v>
      </c>
      <c r="G51" s="14" t="s">
        <v>892</v>
      </c>
      <c r="H51" s="14" t="s">
        <v>893</v>
      </c>
      <c r="I51" s="14" t="s">
        <v>894</v>
      </c>
      <c r="J51" s="15" t="n">
        <v>608461</v>
      </c>
      <c r="K51" s="15" t="n">
        <v>1</v>
      </c>
      <c r="L51" s="15" t="n">
        <v>0.5864</v>
      </c>
    </row>
    <row r="52" customFormat="false" ht="13" hidden="false" customHeight="false" outlineLevel="0" collapsed="false">
      <c r="A52" s="14" t="s">
        <v>895</v>
      </c>
      <c r="B52" s="14" t="s">
        <v>896</v>
      </c>
      <c r="C52" s="14" t="s">
        <v>897</v>
      </c>
      <c r="D52" s="14" t="s">
        <v>898</v>
      </c>
      <c r="E52" s="14" t="s">
        <v>899</v>
      </c>
      <c r="F52" s="15" t="n">
        <v>1</v>
      </c>
      <c r="G52" s="73" t="s">
        <v>900</v>
      </c>
      <c r="H52" s="76" t="s">
        <v>901</v>
      </c>
      <c r="I52" s="73" t="s">
        <v>902</v>
      </c>
      <c r="J52" s="15" t="n">
        <v>120130</v>
      </c>
      <c r="K52" s="15" t="n">
        <v>0</v>
      </c>
      <c r="L52" s="15" t="n">
        <v>1</v>
      </c>
    </row>
    <row r="53" customFormat="false" ht="13" hidden="false" customHeight="false" outlineLevel="0" collapsed="false">
      <c r="A53" s="14" t="s">
        <v>903</v>
      </c>
      <c r="B53" s="14" t="s">
        <v>904</v>
      </c>
      <c r="C53" s="14" t="s">
        <v>905</v>
      </c>
      <c r="D53" s="14" t="s">
        <v>906</v>
      </c>
      <c r="E53" s="14" t="s">
        <v>899</v>
      </c>
      <c r="F53" s="15" t="n">
        <v>1</v>
      </c>
      <c r="G53" s="73" t="s">
        <v>907</v>
      </c>
      <c r="H53" s="14"/>
      <c r="I53" s="75" t="s">
        <v>908</v>
      </c>
      <c r="J53" s="15" t="n">
        <v>120090</v>
      </c>
      <c r="K53" s="15" t="n">
        <v>3</v>
      </c>
      <c r="L53" s="71" t="n">
        <v>3.5842E-015</v>
      </c>
    </row>
    <row r="54" customFormat="false" ht="13" hidden="false" customHeight="false" outlineLevel="0" collapsed="false">
      <c r="A54" s="14" t="s">
        <v>909</v>
      </c>
      <c r="B54" s="14" t="s">
        <v>910</v>
      </c>
      <c r="C54" s="14" t="s">
        <v>905</v>
      </c>
      <c r="D54" s="14" t="s">
        <v>906</v>
      </c>
      <c r="E54" s="14" t="s">
        <v>899</v>
      </c>
      <c r="F54" s="15" t="n">
        <v>1</v>
      </c>
      <c r="G54" s="73" t="s">
        <v>907</v>
      </c>
      <c r="H54" s="14"/>
      <c r="I54" s="75" t="s">
        <v>908</v>
      </c>
      <c r="J54" s="15" t="n">
        <v>120090</v>
      </c>
      <c r="K54" s="15" t="n">
        <v>3</v>
      </c>
      <c r="L54" s="71" t="n">
        <v>3.5842E-015</v>
      </c>
    </row>
    <row r="55" customFormat="false" ht="13" hidden="false" customHeight="false" outlineLevel="0" collapsed="false">
      <c r="A55" s="14" t="s">
        <v>911</v>
      </c>
      <c r="B55" s="14" t="s">
        <v>912</v>
      </c>
      <c r="C55" s="14" t="s">
        <v>913</v>
      </c>
      <c r="D55" s="14" t="s">
        <v>914</v>
      </c>
      <c r="E55" s="14" t="s">
        <v>658</v>
      </c>
      <c r="F55" s="15"/>
      <c r="G55" s="14" t="s">
        <v>915</v>
      </c>
      <c r="H55" s="14" t="s">
        <v>916</v>
      </c>
      <c r="I55" s="14" t="s">
        <v>917</v>
      </c>
      <c r="J55" s="15" t="n">
        <v>120070</v>
      </c>
      <c r="K55" s="15" t="n">
        <v>2</v>
      </c>
      <c r="L55" s="71" t="n">
        <v>1.0699E-012</v>
      </c>
    </row>
    <row r="56" customFormat="false" ht="13" hidden="false" customHeight="false" outlineLevel="0" collapsed="false">
      <c r="A56" s="14" t="s">
        <v>918</v>
      </c>
      <c r="B56" s="14" t="s">
        <v>919</v>
      </c>
      <c r="C56" s="14" t="s">
        <v>920</v>
      </c>
      <c r="D56" s="14" t="s">
        <v>921</v>
      </c>
      <c r="E56" s="14" t="s">
        <v>716</v>
      </c>
      <c r="F56" s="15"/>
      <c r="G56" s="14" t="s">
        <v>922</v>
      </c>
      <c r="H56" s="14" t="s">
        <v>923</v>
      </c>
      <c r="I56" s="14" t="s">
        <v>924</v>
      </c>
      <c r="J56" s="15" t="n">
        <v>120220</v>
      </c>
      <c r="K56" s="15" t="n">
        <v>0</v>
      </c>
      <c r="L56" s="15" t="n">
        <v>0.99995</v>
      </c>
    </row>
    <row r="57" customFormat="false" ht="13" hidden="false" customHeight="false" outlineLevel="0" collapsed="false">
      <c r="A57" s="14" t="s">
        <v>925</v>
      </c>
      <c r="B57" s="14" t="s">
        <v>926</v>
      </c>
      <c r="C57" s="14" t="s">
        <v>927</v>
      </c>
      <c r="D57" s="14" t="s">
        <v>928</v>
      </c>
      <c r="E57" s="14" t="s">
        <v>716</v>
      </c>
      <c r="F57" s="15"/>
      <c r="G57" s="14" t="s">
        <v>929</v>
      </c>
      <c r="H57" s="14" t="s">
        <v>930</v>
      </c>
      <c r="I57" s="14" t="s">
        <v>931</v>
      </c>
      <c r="J57" s="15" t="n">
        <v>607170</v>
      </c>
      <c r="K57" s="15" t="n">
        <v>5</v>
      </c>
      <c r="L57" s="71" t="n">
        <v>1.3432E-011</v>
      </c>
    </row>
    <row r="58" customFormat="false" ht="13" hidden="false" customHeight="false" outlineLevel="0" collapsed="false">
      <c r="A58" s="14" t="s">
        <v>932</v>
      </c>
      <c r="B58" s="14" t="s">
        <v>933</v>
      </c>
      <c r="C58" s="14" t="s">
        <v>934</v>
      </c>
      <c r="D58" s="14" t="s">
        <v>935</v>
      </c>
      <c r="E58" s="14" t="s">
        <v>658</v>
      </c>
      <c r="F58" s="15" t="n">
        <v>1</v>
      </c>
      <c r="G58" s="14" t="s">
        <v>936</v>
      </c>
      <c r="H58" s="76" t="s">
        <v>937</v>
      </c>
      <c r="I58" s="76" t="s">
        <v>938</v>
      </c>
      <c r="J58" s="15" t="n">
        <v>614631</v>
      </c>
      <c r="K58" s="14"/>
      <c r="L58" s="14"/>
    </row>
    <row r="59" customFormat="false" ht="13" hidden="false" customHeight="false" outlineLevel="0" collapsed="false">
      <c r="A59" s="14" t="s">
        <v>939</v>
      </c>
      <c r="B59" s="14" t="s">
        <v>940</v>
      </c>
      <c r="C59" s="14" t="s">
        <v>941</v>
      </c>
      <c r="D59" s="14" t="s">
        <v>942</v>
      </c>
      <c r="E59" s="14" t="s">
        <v>658</v>
      </c>
      <c r="F59" s="15" t="n">
        <v>1</v>
      </c>
      <c r="G59" s="77" t="s">
        <v>943</v>
      </c>
      <c r="H59" s="77" t="s">
        <v>944</v>
      </c>
      <c r="I59" s="77" t="s">
        <v>945</v>
      </c>
      <c r="J59" s="15" t="n">
        <v>604927</v>
      </c>
      <c r="K59" s="15" t="n">
        <v>2</v>
      </c>
      <c r="L59" s="15" t="n">
        <v>0.00059966</v>
      </c>
    </row>
    <row r="60" customFormat="false" ht="13" hidden="false" customHeight="false" outlineLevel="0" collapsed="false">
      <c r="A60" s="14" t="s">
        <v>946</v>
      </c>
      <c r="B60" s="14" t="s">
        <v>947</v>
      </c>
      <c r="C60" s="14" t="s">
        <v>948</v>
      </c>
      <c r="D60" s="14" t="s">
        <v>949</v>
      </c>
      <c r="E60" s="14" t="s">
        <v>658</v>
      </c>
      <c r="F60" s="15" t="n">
        <v>1</v>
      </c>
      <c r="G60" s="77" t="s">
        <v>950</v>
      </c>
      <c r="H60" s="14"/>
      <c r="I60" s="14"/>
      <c r="J60" s="14"/>
      <c r="K60" s="15" t="n">
        <v>0</v>
      </c>
      <c r="L60" s="15" t="n">
        <v>1</v>
      </c>
    </row>
    <row r="61" customFormat="false" ht="13" hidden="false" customHeight="false" outlineLevel="0" collapsed="false">
      <c r="A61" s="14" t="s">
        <v>951</v>
      </c>
      <c r="B61" s="14" t="s">
        <v>952</v>
      </c>
      <c r="C61" s="14" t="s">
        <v>953</v>
      </c>
      <c r="D61" s="14" t="s">
        <v>954</v>
      </c>
      <c r="E61" s="14" t="s">
        <v>658</v>
      </c>
      <c r="F61" s="15" t="n">
        <v>1</v>
      </c>
      <c r="G61" s="74" t="s">
        <v>955</v>
      </c>
      <c r="H61" s="74" t="s">
        <v>956</v>
      </c>
      <c r="I61" s="74" t="s">
        <v>957</v>
      </c>
      <c r="J61" s="15" t="n">
        <v>116896</v>
      </c>
      <c r="K61" s="15" t="n">
        <v>0</v>
      </c>
      <c r="L61" s="15" t="n">
        <v>1</v>
      </c>
    </row>
    <row r="62" customFormat="false" ht="13" hidden="false" customHeight="false" outlineLevel="0" collapsed="false">
      <c r="A62" s="14" t="s">
        <v>958</v>
      </c>
      <c r="B62" s="14" t="s">
        <v>959</v>
      </c>
      <c r="C62" s="14" t="s">
        <v>960</v>
      </c>
      <c r="D62" s="14" t="s">
        <v>961</v>
      </c>
      <c r="E62" s="14" t="s">
        <v>658</v>
      </c>
      <c r="F62" s="15" t="n">
        <v>1</v>
      </c>
      <c r="G62" s="74" t="s">
        <v>962</v>
      </c>
      <c r="H62" s="72" t="s">
        <v>963</v>
      </c>
      <c r="I62" s="72" t="s">
        <v>964</v>
      </c>
      <c r="J62" s="15" t="n">
        <v>120470</v>
      </c>
      <c r="K62" s="15" t="n">
        <v>1</v>
      </c>
      <c r="L62" s="15" t="n">
        <v>0.99448</v>
      </c>
    </row>
    <row r="63" customFormat="false" ht="13" hidden="false" customHeight="false" outlineLevel="0" collapsed="false">
      <c r="A63" s="14" t="s">
        <v>965</v>
      </c>
      <c r="B63" s="14" t="s">
        <v>966</v>
      </c>
      <c r="C63" s="14" t="s">
        <v>967</v>
      </c>
      <c r="D63" s="14" t="s">
        <v>968</v>
      </c>
      <c r="E63" s="14" t="s">
        <v>658</v>
      </c>
      <c r="F63" s="15"/>
      <c r="G63" s="14" t="s">
        <v>969</v>
      </c>
      <c r="H63" s="14" t="s">
        <v>970</v>
      </c>
      <c r="I63" s="14" t="s">
        <v>971</v>
      </c>
      <c r="J63" s="15" t="n">
        <v>107930</v>
      </c>
      <c r="K63" s="15" t="n">
        <v>5</v>
      </c>
      <c r="L63" s="71" t="n">
        <v>3.7519E-008</v>
      </c>
    </row>
    <row r="64" customFormat="false" ht="13" hidden="false" customHeight="false" outlineLevel="0" collapsed="false">
      <c r="A64" s="14" t="s">
        <v>972</v>
      </c>
      <c r="B64" s="14" t="s">
        <v>973</v>
      </c>
      <c r="C64" s="14" t="s">
        <v>974</v>
      </c>
      <c r="D64" s="14" t="s">
        <v>975</v>
      </c>
      <c r="E64" s="14" t="s">
        <v>708</v>
      </c>
      <c r="F64" s="15"/>
      <c r="G64" s="14" t="s">
        <v>976</v>
      </c>
      <c r="H64" s="14" t="s">
        <v>977</v>
      </c>
      <c r="I64" s="14" t="s">
        <v>978</v>
      </c>
      <c r="J64" s="15" t="n">
        <v>191311</v>
      </c>
      <c r="K64" s="15" t="n">
        <v>1</v>
      </c>
      <c r="L64" s="15" t="n">
        <v>0.5503</v>
      </c>
    </row>
    <row r="65" customFormat="false" ht="13" hidden="false" customHeight="false" outlineLevel="0" collapsed="false">
      <c r="A65" s="14" t="s">
        <v>691</v>
      </c>
      <c r="B65" s="14" t="s">
        <v>692</v>
      </c>
      <c r="C65" s="14" t="s">
        <v>979</v>
      </c>
      <c r="D65" s="14" t="s">
        <v>980</v>
      </c>
      <c r="E65" s="14" t="s">
        <v>981</v>
      </c>
      <c r="F65" s="15" t="n">
        <v>1</v>
      </c>
      <c r="G65" s="74" t="s">
        <v>982</v>
      </c>
      <c r="H65" s="74" t="s">
        <v>983</v>
      </c>
      <c r="I65" s="74" t="s">
        <v>984</v>
      </c>
      <c r="J65" s="15" t="n">
        <v>300160</v>
      </c>
      <c r="K65" s="15" t="n">
        <v>0</v>
      </c>
      <c r="L65" s="15" t="n">
        <v>0.99986</v>
      </c>
    </row>
    <row r="66" customFormat="false" ht="13" hidden="false" customHeight="false" outlineLevel="0" collapsed="false">
      <c r="A66" s="14" t="s">
        <v>691</v>
      </c>
      <c r="B66" s="14" t="s">
        <v>692</v>
      </c>
      <c r="C66" s="14" t="s">
        <v>985</v>
      </c>
      <c r="D66" s="14" t="s">
        <v>986</v>
      </c>
      <c r="E66" s="14" t="s">
        <v>658</v>
      </c>
      <c r="F66" s="15" t="s">
        <v>987</v>
      </c>
      <c r="G66" s="14" t="s">
        <v>988</v>
      </c>
      <c r="H66" s="14" t="s">
        <v>989</v>
      </c>
      <c r="I66" s="14" t="s">
        <v>990</v>
      </c>
      <c r="J66" s="15" t="n">
        <v>300377</v>
      </c>
      <c r="K66" s="15" t="n">
        <v>0</v>
      </c>
      <c r="L66" s="15" t="n">
        <v>1</v>
      </c>
    </row>
    <row r="67" customFormat="false" ht="13" hidden="false" customHeight="false" outlineLevel="0" collapsed="false">
      <c r="A67" s="14" t="s">
        <v>991</v>
      </c>
      <c r="B67" s="14" t="s">
        <v>992</v>
      </c>
      <c r="C67" s="14" t="s">
        <v>993</v>
      </c>
      <c r="D67" s="14" t="s">
        <v>994</v>
      </c>
      <c r="E67" s="14" t="s">
        <v>658</v>
      </c>
      <c r="F67" s="15"/>
      <c r="G67" s="14" t="s">
        <v>995</v>
      </c>
      <c r="H67" s="14" t="s">
        <v>996</v>
      </c>
      <c r="I67" s="14" t="s">
        <v>997</v>
      </c>
      <c r="J67" s="15" t="n">
        <v>615462</v>
      </c>
      <c r="K67" s="14"/>
      <c r="L67" s="14"/>
    </row>
    <row r="68" customFormat="false" ht="13" hidden="false" customHeight="false" outlineLevel="0" collapsed="false">
      <c r="A68" s="14" t="s">
        <v>998</v>
      </c>
      <c r="B68" s="14" t="s">
        <v>999</v>
      </c>
      <c r="C68" s="14" t="s">
        <v>993</v>
      </c>
      <c r="D68" s="14" t="s">
        <v>994</v>
      </c>
      <c r="E68" s="14" t="s">
        <v>658</v>
      </c>
      <c r="F68" s="15"/>
      <c r="G68" s="14" t="s">
        <v>995</v>
      </c>
      <c r="H68" s="14" t="s">
        <v>996</v>
      </c>
      <c r="I68" s="14" t="s">
        <v>997</v>
      </c>
      <c r="J68" s="15" t="n">
        <v>615462</v>
      </c>
      <c r="K68" s="14"/>
      <c r="L68" s="14"/>
    </row>
    <row r="69" customFormat="false" ht="13" hidden="false" customHeight="false" outlineLevel="0" collapsed="false">
      <c r="A69" s="14" t="s">
        <v>1000</v>
      </c>
      <c r="B69" s="14" t="s">
        <v>1001</v>
      </c>
      <c r="C69" s="14" t="s">
        <v>1002</v>
      </c>
      <c r="D69" s="14" t="s">
        <v>1003</v>
      </c>
      <c r="E69" s="14" t="s">
        <v>795</v>
      </c>
      <c r="F69" s="15"/>
      <c r="G69" s="14" t="s">
        <v>1004</v>
      </c>
      <c r="H69" s="14" t="s">
        <v>1005</v>
      </c>
      <c r="I69" s="14" t="s">
        <v>1006</v>
      </c>
      <c r="J69" s="15" t="n">
        <v>131243</v>
      </c>
      <c r="K69" s="15" t="n">
        <v>0</v>
      </c>
      <c r="L69" s="15" t="n">
        <v>0.99158</v>
      </c>
    </row>
    <row r="70" customFormat="false" ht="13" hidden="false" customHeight="false" outlineLevel="0" collapsed="false">
      <c r="A70" s="14" t="s">
        <v>691</v>
      </c>
      <c r="B70" s="14" t="s">
        <v>692</v>
      </c>
      <c r="C70" s="14" t="s">
        <v>1007</v>
      </c>
      <c r="D70" s="14" t="s">
        <v>1008</v>
      </c>
      <c r="E70" s="14" t="s">
        <v>658</v>
      </c>
      <c r="F70" s="15" t="n">
        <v>1</v>
      </c>
      <c r="G70" s="73" t="s">
        <v>1009</v>
      </c>
      <c r="H70" s="14" t="s">
        <v>1010</v>
      </c>
      <c r="I70" s="14" t="s">
        <v>1011</v>
      </c>
      <c r="J70" s="15" t="n">
        <v>300161</v>
      </c>
      <c r="K70" s="15" t="n">
        <v>1</v>
      </c>
      <c r="L70" s="15" t="n">
        <v>0.96388</v>
      </c>
    </row>
    <row r="71" customFormat="false" ht="13" hidden="false" customHeight="false" outlineLevel="0" collapsed="false">
      <c r="A71" s="14" t="s">
        <v>1012</v>
      </c>
      <c r="B71" s="14" t="s">
        <v>1013</v>
      </c>
      <c r="C71" s="14" t="s">
        <v>1014</v>
      </c>
      <c r="D71" s="14" t="s">
        <v>1015</v>
      </c>
      <c r="E71" s="14" t="s">
        <v>658</v>
      </c>
      <c r="F71" s="15" t="n">
        <v>0</v>
      </c>
      <c r="G71" s="14" t="s">
        <v>1016</v>
      </c>
      <c r="H71" s="14" t="s">
        <v>1017</v>
      </c>
      <c r="I71" s="14" t="s">
        <v>1018</v>
      </c>
      <c r="J71" s="15" t="n">
        <v>130160</v>
      </c>
      <c r="K71" s="15" t="n">
        <v>4</v>
      </c>
      <c r="L71" s="71" t="n">
        <v>2.1429E-014</v>
      </c>
    </row>
    <row r="72" customFormat="false" ht="13" hidden="false" customHeight="false" outlineLevel="0" collapsed="false">
      <c r="A72" s="14" t="s">
        <v>1019</v>
      </c>
      <c r="B72" s="14" t="s">
        <v>1020</v>
      </c>
      <c r="C72" s="14" t="s">
        <v>1021</v>
      </c>
      <c r="D72" s="14" t="s">
        <v>1022</v>
      </c>
      <c r="E72" s="14" t="s">
        <v>658</v>
      </c>
      <c r="F72" s="15" t="n">
        <v>1</v>
      </c>
      <c r="G72" s="73" t="s">
        <v>1023</v>
      </c>
      <c r="H72" s="73" t="s">
        <v>1024</v>
      </c>
      <c r="I72" s="73" t="s">
        <v>1025</v>
      </c>
      <c r="J72" s="15" t="n">
        <v>608451</v>
      </c>
      <c r="K72" s="15" t="n">
        <v>7</v>
      </c>
      <c r="L72" s="71" t="n">
        <v>4.6037E-006</v>
      </c>
    </row>
    <row r="73" customFormat="false" ht="13" hidden="false" customHeight="false" outlineLevel="0" collapsed="false">
      <c r="A73" s="14" t="s">
        <v>1026</v>
      </c>
      <c r="B73" s="14" t="s">
        <v>1027</v>
      </c>
      <c r="C73" s="14" t="s">
        <v>1028</v>
      </c>
      <c r="D73" s="14" t="s">
        <v>1029</v>
      </c>
      <c r="E73" s="14" t="s">
        <v>658</v>
      </c>
      <c r="F73" s="15"/>
      <c r="G73" s="14" t="s">
        <v>1030</v>
      </c>
      <c r="H73" s="14" t="s">
        <v>1031</v>
      </c>
      <c r="I73" s="14" t="s">
        <v>1032</v>
      </c>
      <c r="J73" s="15" t="n">
        <v>611061</v>
      </c>
      <c r="K73" s="15" t="n">
        <v>2</v>
      </c>
      <c r="L73" s="15" t="n">
        <v>0.31465</v>
      </c>
    </row>
    <row r="74" customFormat="false" ht="13" hidden="false" customHeight="false" outlineLevel="0" collapsed="false">
      <c r="A74" s="14" t="s">
        <v>1033</v>
      </c>
      <c r="B74" s="14" t="s">
        <v>1034</v>
      </c>
      <c r="C74" s="14" t="s">
        <v>1035</v>
      </c>
      <c r="D74" s="14" t="s">
        <v>1036</v>
      </c>
      <c r="E74" s="14" t="s">
        <v>716</v>
      </c>
      <c r="F74" s="15"/>
      <c r="G74" s="14" t="s">
        <v>1037</v>
      </c>
      <c r="H74" s="14" t="s">
        <v>1038</v>
      </c>
      <c r="I74" s="14" t="s">
        <v>1039</v>
      </c>
      <c r="J74" s="15" t="n">
        <v>136352</v>
      </c>
      <c r="K74" s="15" t="n">
        <v>0</v>
      </c>
      <c r="L74" s="15" t="n">
        <v>1</v>
      </c>
    </row>
    <row r="75" customFormat="false" ht="13" hidden="false" customHeight="false" outlineLevel="0" collapsed="false">
      <c r="A75" s="14" t="s">
        <v>1040</v>
      </c>
      <c r="B75" s="14" t="s">
        <v>1041</v>
      </c>
      <c r="C75" s="14" t="s">
        <v>1042</v>
      </c>
      <c r="D75" s="14" t="s">
        <v>1043</v>
      </c>
      <c r="E75" s="14" t="s">
        <v>658</v>
      </c>
      <c r="F75" s="20" t="n">
        <v>1</v>
      </c>
      <c r="G75" s="14" t="s">
        <v>1044</v>
      </c>
      <c r="H75" s="73" t="s">
        <v>1045</v>
      </c>
      <c r="I75" s="73" t="s">
        <v>1046</v>
      </c>
      <c r="J75" s="15" t="n">
        <v>608944</v>
      </c>
      <c r="K75" s="15" t="n">
        <v>6</v>
      </c>
      <c r="L75" s="71" t="n">
        <v>1.5685E-052</v>
      </c>
    </row>
    <row r="76" customFormat="false" ht="13" hidden="false" customHeight="false" outlineLevel="0" collapsed="false">
      <c r="A76" s="14" t="s">
        <v>1047</v>
      </c>
      <c r="B76" s="14" t="s">
        <v>1048</v>
      </c>
      <c r="C76" s="14" t="s">
        <v>1049</v>
      </c>
      <c r="D76" s="14" t="s">
        <v>1050</v>
      </c>
      <c r="E76" s="14" t="s">
        <v>716</v>
      </c>
      <c r="F76" s="15" t="n">
        <v>1</v>
      </c>
      <c r="G76" s="14" t="s">
        <v>1051</v>
      </c>
      <c r="H76" s="73" t="s">
        <v>1052</v>
      </c>
      <c r="I76" s="73" t="s">
        <v>1053</v>
      </c>
      <c r="J76" s="15" t="n">
        <v>137192</v>
      </c>
      <c r="K76" s="15" t="n">
        <v>1</v>
      </c>
      <c r="L76" s="15" t="n">
        <v>0.95138</v>
      </c>
    </row>
    <row r="77" customFormat="false" ht="13" hidden="false" customHeight="false" outlineLevel="0" collapsed="false">
      <c r="A77" s="14" t="s">
        <v>1054</v>
      </c>
      <c r="B77" s="14" t="s">
        <v>1055</v>
      </c>
      <c r="C77" s="14" t="s">
        <v>1049</v>
      </c>
      <c r="D77" s="14" t="s">
        <v>1050</v>
      </c>
      <c r="E77" s="14" t="s">
        <v>716</v>
      </c>
      <c r="F77" s="15" t="n">
        <v>1</v>
      </c>
      <c r="G77" s="14" t="s">
        <v>1051</v>
      </c>
      <c r="H77" s="73" t="s">
        <v>1052</v>
      </c>
      <c r="I77" s="73" t="s">
        <v>1053</v>
      </c>
      <c r="J77" s="15" t="n">
        <v>137192</v>
      </c>
      <c r="K77" s="15" t="n">
        <v>1</v>
      </c>
      <c r="L77" s="15" t="n">
        <v>0.95138</v>
      </c>
    </row>
    <row r="78" customFormat="false" ht="13" hidden="false" customHeight="false" outlineLevel="0" collapsed="false">
      <c r="A78" s="14" t="s">
        <v>691</v>
      </c>
      <c r="B78" s="14" t="s">
        <v>692</v>
      </c>
      <c r="C78" s="14" t="s">
        <v>1056</v>
      </c>
      <c r="D78" s="14" t="s">
        <v>1057</v>
      </c>
      <c r="E78" s="14" t="s">
        <v>658</v>
      </c>
      <c r="F78" s="20" t="n">
        <v>0</v>
      </c>
      <c r="G78" s="14" t="s">
        <v>1058</v>
      </c>
      <c r="H78" s="14" t="s">
        <v>1059</v>
      </c>
      <c r="I78" s="14" t="s">
        <v>1060</v>
      </c>
      <c r="J78" s="15" t="n">
        <v>300474</v>
      </c>
      <c r="K78" s="15" t="n">
        <v>1</v>
      </c>
      <c r="L78" s="15" t="n">
        <v>0.98937</v>
      </c>
    </row>
    <row r="79" customFormat="false" ht="13" hidden="false" customHeight="false" outlineLevel="0" collapsed="false">
      <c r="A79" s="14" t="s">
        <v>1061</v>
      </c>
      <c r="B79" s="14" t="s">
        <v>1062</v>
      </c>
      <c r="C79" s="14" t="s">
        <v>1063</v>
      </c>
      <c r="D79" s="14" t="s">
        <v>1064</v>
      </c>
      <c r="E79" s="14" t="s">
        <v>795</v>
      </c>
      <c r="F79" s="15"/>
      <c r="G79" s="14" t="s">
        <v>1065</v>
      </c>
      <c r="H79" s="14"/>
      <c r="I79" s="14" t="s">
        <v>1066</v>
      </c>
      <c r="J79" s="15" t="n">
        <v>600998</v>
      </c>
      <c r="K79" s="15" t="n">
        <v>1</v>
      </c>
      <c r="L79" s="15" t="n">
        <v>0.98069</v>
      </c>
    </row>
    <row r="80" customFormat="false" ht="13" hidden="false" customHeight="false" outlineLevel="0" collapsed="false">
      <c r="A80" s="14" t="s">
        <v>1067</v>
      </c>
      <c r="B80" s="14" t="s">
        <v>1068</v>
      </c>
      <c r="C80" s="14" t="s">
        <v>1069</v>
      </c>
      <c r="D80" s="14" t="s">
        <v>1070</v>
      </c>
      <c r="E80" s="14" t="s">
        <v>716</v>
      </c>
      <c r="F80" s="15" t="n">
        <v>1</v>
      </c>
      <c r="G80" s="73" t="s">
        <v>1071</v>
      </c>
      <c r="H80" s="73" t="s">
        <v>1072</v>
      </c>
      <c r="I80" s="73" t="s">
        <v>1073</v>
      </c>
      <c r="J80" s="15" t="n">
        <v>138150</v>
      </c>
      <c r="K80" s="15" t="n">
        <v>3</v>
      </c>
      <c r="L80" s="15" t="n">
        <v>0.014233</v>
      </c>
    </row>
    <row r="81" customFormat="false" ht="13" hidden="false" customHeight="false" outlineLevel="0" collapsed="false">
      <c r="A81" s="14" t="s">
        <v>1074</v>
      </c>
      <c r="B81" s="14" t="s">
        <v>1075</v>
      </c>
      <c r="C81" s="14" t="s">
        <v>1076</v>
      </c>
      <c r="D81" s="14" t="s">
        <v>1077</v>
      </c>
      <c r="E81" s="14" t="s">
        <v>658</v>
      </c>
      <c r="F81" s="15"/>
      <c r="G81" s="14" t="s">
        <v>1078</v>
      </c>
      <c r="H81" s="14" t="s">
        <v>1079</v>
      </c>
      <c r="I81" s="14" t="s">
        <v>1080</v>
      </c>
      <c r="J81" s="15" t="n">
        <v>604404</v>
      </c>
      <c r="K81" s="15" t="n">
        <v>2</v>
      </c>
      <c r="L81" s="15" t="n">
        <v>0.14181</v>
      </c>
    </row>
    <row r="82" customFormat="false" ht="13" hidden="false" customHeight="false" outlineLevel="0" collapsed="false">
      <c r="A82" s="14" t="s">
        <v>1081</v>
      </c>
      <c r="B82" s="14" t="s">
        <v>1082</v>
      </c>
      <c r="C82" s="14" t="s">
        <v>1083</v>
      </c>
      <c r="D82" s="14" t="s">
        <v>1084</v>
      </c>
      <c r="E82" s="14" t="s">
        <v>658</v>
      </c>
      <c r="F82" s="15"/>
      <c r="G82" s="14" t="s">
        <v>1085</v>
      </c>
      <c r="H82" s="14" t="s">
        <v>1086</v>
      </c>
      <c r="I82" s="14" t="s">
        <v>1087</v>
      </c>
      <c r="J82" s="15" t="n">
        <v>608317</v>
      </c>
      <c r="K82" s="15" t="n">
        <v>1</v>
      </c>
      <c r="L82" s="15" t="n">
        <v>0.99292</v>
      </c>
    </row>
    <row r="83" customFormat="false" ht="13" hidden="false" customHeight="false" outlineLevel="0" collapsed="false">
      <c r="A83" s="14" t="s">
        <v>1088</v>
      </c>
      <c r="B83" s="14" t="s">
        <v>1089</v>
      </c>
      <c r="C83" s="14" t="s">
        <v>1090</v>
      </c>
      <c r="D83" s="14" t="s">
        <v>1091</v>
      </c>
      <c r="E83" s="14" t="s">
        <v>981</v>
      </c>
      <c r="F83" s="15" t="n">
        <v>1</v>
      </c>
      <c r="G83" s="75" t="s">
        <v>1092</v>
      </c>
      <c r="H83" s="14"/>
      <c r="I83" s="75" t="s">
        <v>1093</v>
      </c>
      <c r="J83" s="15" t="n">
        <v>602368</v>
      </c>
      <c r="K83" s="15" t="n">
        <v>0</v>
      </c>
      <c r="L83" s="15" t="n">
        <v>1</v>
      </c>
    </row>
    <row r="84" customFormat="false" ht="13" hidden="false" customHeight="false" outlineLevel="0" collapsed="false">
      <c r="A84" s="14" t="s">
        <v>1094</v>
      </c>
      <c r="B84" s="14" t="s">
        <v>1095</v>
      </c>
      <c r="C84" s="14" t="s">
        <v>606</v>
      </c>
      <c r="D84" s="14" t="s">
        <v>1096</v>
      </c>
      <c r="E84" s="14" t="s">
        <v>658</v>
      </c>
      <c r="F84" s="15" t="n">
        <v>1</v>
      </c>
      <c r="G84" s="14" t="s">
        <v>1097</v>
      </c>
      <c r="H84" s="72" t="s">
        <v>1098</v>
      </c>
      <c r="I84" s="72" t="s">
        <v>1099</v>
      </c>
      <c r="J84" s="15" t="n">
        <v>610453</v>
      </c>
      <c r="K84" s="15" t="n">
        <v>3</v>
      </c>
      <c r="L84" s="71" t="n">
        <v>6.3392E-008</v>
      </c>
    </row>
    <row r="85" customFormat="false" ht="13" hidden="false" customHeight="false" outlineLevel="0" collapsed="false">
      <c r="A85" s="14" t="s">
        <v>1100</v>
      </c>
      <c r="B85" s="14" t="s">
        <v>1101</v>
      </c>
      <c r="C85" s="14" t="s">
        <v>1102</v>
      </c>
      <c r="D85" s="14" t="s">
        <v>1103</v>
      </c>
      <c r="E85" s="14" t="s">
        <v>658</v>
      </c>
      <c r="F85" s="15" t="n">
        <v>1</v>
      </c>
      <c r="G85" s="74" t="s">
        <v>1104</v>
      </c>
      <c r="H85" s="74" t="s">
        <v>1105</v>
      </c>
      <c r="I85" s="72" t="s">
        <v>1106</v>
      </c>
      <c r="J85" s="15" t="n">
        <v>143054</v>
      </c>
      <c r="K85" s="15" t="n">
        <v>0</v>
      </c>
      <c r="L85" s="15" t="n">
        <v>1</v>
      </c>
    </row>
    <row r="86" customFormat="false" ht="13" hidden="false" customHeight="false" outlineLevel="0" collapsed="false">
      <c r="A86" s="14" t="s">
        <v>858</v>
      </c>
      <c r="B86" s="14" t="s">
        <v>859</v>
      </c>
      <c r="C86" s="14" t="s">
        <v>1107</v>
      </c>
      <c r="D86" s="14" t="s">
        <v>1108</v>
      </c>
      <c r="E86" s="14" t="s">
        <v>716</v>
      </c>
      <c r="F86" s="15" t="n">
        <v>1</v>
      </c>
      <c r="G86" s="77" t="s">
        <v>1109</v>
      </c>
      <c r="H86" s="74" t="s">
        <v>1110</v>
      </c>
      <c r="I86" s="74" t="s">
        <v>1111</v>
      </c>
      <c r="J86" s="15" t="n">
        <v>300610</v>
      </c>
      <c r="K86" s="15" t="n">
        <v>1</v>
      </c>
      <c r="L86" s="15" t="n">
        <v>0.95448</v>
      </c>
    </row>
    <row r="87" customFormat="false" ht="13" hidden="false" customHeight="false" outlineLevel="0" collapsed="false">
      <c r="A87" s="14" t="s">
        <v>691</v>
      </c>
      <c r="B87" s="14" t="s">
        <v>692</v>
      </c>
      <c r="C87" s="14" t="s">
        <v>1112</v>
      </c>
      <c r="D87" s="14" t="s">
        <v>1113</v>
      </c>
      <c r="E87" s="14" t="s">
        <v>658</v>
      </c>
      <c r="F87" s="15" t="n">
        <v>1</v>
      </c>
      <c r="G87" s="72" t="s">
        <v>1114</v>
      </c>
      <c r="H87" s="74" t="s">
        <v>1115</v>
      </c>
      <c r="I87" s="74" t="s">
        <v>1116</v>
      </c>
      <c r="J87" s="15" t="n">
        <v>300206</v>
      </c>
      <c r="K87" s="15" t="n">
        <v>0</v>
      </c>
      <c r="L87" s="15" t="n">
        <v>0.99886</v>
      </c>
    </row>
    <row r="88" customFormat="false" ht="13" hidden="false" customHeight="false" outlineLevel="0" collapsed="false">
      <c r="A88" s="14" t="s">
        <v>1117</v>
      </c>
      <c r="B88" s="14" t="s">
        <v>1118</v>
      </c>
      <c r="C88" s="14" t="s">
        <v>1112</v>
      </c>
      <c r="D88" s="14" t="s">
        <v>1113</v>
      </c>
      <c r="E88" s="14" t="s">
        <v>658</v>
      </c>
      <c r="F88" s="15" t="n">
        <v>1</v>
      </c>
      <c r="G88" s="72" t="s">
        <v>1114</v>
      </c>
      <c r="H88" s="74" t="s">
        <v>1115</v>
      </c>
      <c r="I88" s="74" t="s">
        <v>1116</v>
      </c>
      <c r="J88" s="15" t="n">
        <v>300206</v>
      </c>
      <c r="K88" s="15" t="n">
        <v>0</v>
      </c>
      <c r="L88" s="15" t="n">
        <v>0.99886</v>
      </c>
    </row>
    <row r="89" customFormat="false" ht="13" hidden="false" customHeight="false" outlineLevel="0" collapsed="false">
      <c r="A89" s="14" t="s">
        <v>1119</v>
      </c>
      <c r="B89" s="14" t="s">
        <v>1120</v>
      </c>
      <c r="C89" s="14" t="s">
        <v>1121</v>
      </c>
      <c r="D89" s="14" t="s">
        <v>1122</v>
      </c>
      <c r="E89" s="14" t="s">
        <v>716</v>
      </c>
      <c r="F89" s="15" t="n">
        <v>1</v>
      </c>
      <c r="G89" s="73" t="s">
        <v>1123</v>
      </c>
      <c r="H89" s="73" t="s">
        <v>1124</v>
      </c>
      <c r="I89" s="73" t="s">
        <v>1125</v>
      </c>
      <c r="J89" s="15" t="n">
        <v>600397</v>
      </c>
      <c r="K89" s="15" t="n">
        <v>0</v>
      </c>
      <c r="L89" s="15" t="n">
        <v>0.99977</v>
      </c>
    </row>
    <row r="90" customFormat="false" ht="13" hidden="false" customHeight="false" outlineLevel="0" collapsed="false">
      <c r="A90" s="14" t="s">
        <v>1126</v>
      </c>
      <c r="B90" s="14" t="s">
        <v>1127</v>
      </c>
      <c r="C90" s="14" t="s">
        <v>1128</v>
      </c>
      <c r="D90" s="14" t="s">
        <v>1129</v>
      </c>
      <c r="E90" s="14" t="s">
        <v>716</v>
      </c>
      <c r="F90" s="15"/>
      <c r="G90" s="14" t="s">
        <v>1130</v>
      </c>
      <c r="H90" s="14" t="s">
        <v>1131</v>
      </c>
      <c r="I90" s="14" t="s">
        <v>1132</v>
      </c>
      <c r="J90" s="15" t="n">
        <v>600877</v>
      </c>
      <c r="K90" s="15" t="n">
        <v>2</v>
      </c>
      <c r="L90" s="15" t="n">
        <v>0.54063</v>
      </c>
    </row>
    <row r="91" customFormat="false" ht="13" hidden="false" customHeight="false" outlineLevel="0" collapsed="false">
      <c r="A91" s="14" t="s">
        <v>1133</v>
      </c>
      <c r="B91" s="14" t="s">
        <v>1134</v>
      </c>
      <c r="C91" s="14" t="s">
        <v>1128</v>
      </c>
      <c r="D91" s="14" t="s">
        <v>1129</v>
      </c>
      <c r="E91" s="14" t="s">
        <v>716</v>
      </c>
      <c r="F91" s="15"/>
      <c r="G91" s="14" t="s">
        <v>1130</v>
      </c>
      <c r="H91" s="14" t="s">
        <v>1131</v>
      </c>
      <c r="I91" s="14" t="s">
        <v>1132</v>
      </c>
      <c r="J91" s="15" t="n">
        <v>600877</v>
      </c>
      <c r="K91" s="15" t="n">
        <v>2</v>
      </c>
      <c r="L91" s="15" t="n">
        <v>0.54063</v>
      </c>
    </row>
    <row r="92" customFormat="false" ht="13" hidden="false" customHeight="false" outlineLevel="0" collapsed="false">
      <c r="A92" s="14" t="s">
        <v>1135</v>
      </c>
      <c r="B92" s="14" t="s">
        <v>1136</v>
      </c>
      <c r="C92" s="14" t="s">
        <v>570</v>
      </c>
      <c r="D92" s="14" t="s">
        <v>1137</v>
      </c>
      <c r="E92" s="14" t="s">
        <v>795</v>
      </c>
      <c r="F92" s="15"/>
      <c r="G92" s="14" t="s">
        <v>1138</v>
      </c>
      <c r="H92" s="14" t="s">
        <v>1139</v>
      </c>
      <c r="I92" s="14" t="s">
        <v>1140</v>
      </c>
      <c r="J92" s="15" t="n">
        <v>602983</v>
      </c>
      <c r="K92" s="15" t="n">
        <v>1</v>
      </c>
      <c r="L92" s="15" t="n">
        <v>0.97227</v>
      </c>
    </row>
    <row r="93" customFormat="false" ht="13" hidden="false" customHeight="false" outlineLevel="0" collapsed="false">
      <c r="A93" s="14" t="s">
        <v>1141</v>
      </c>
      <c r="B93" s="14" t="s">
        <v>1142</v>
      </c>
      <c r="C93" s="14" t="s">
        <v>1143</v>
      </c>
      <c r="D93" s="14" t="s">
        <v>1144</v>
      </c>
      <c r="E93" s="14" t="s">
        <v>981</v>
      </c>
      <c r="F93" s="15" t="n">
        <v>1</v>
      </c>
      <c r="G93" s="77" t="s">
        <v>1145</v>
      </c>
      <c r="H93" s="74" t="s">
        <v>1146</v>
      </c>
      <c r="I93" s="77" t="s">
        <v>1147</v>
      </c>
      <c r="J93" s="15" t="n">
        <v>601255</v>
      </c>
      <c r="K93" s="15" t="n">
        <v>0</v>
      </c>
      <c r="L93" s="15" t="n">
        <v>1</v>
      </c>
    </row>
    <row r="94" customFormat="false" ht="13" hidden="false" customHeight="false" outlineLevel="0" collapsed="false">
      <c r="A94" s="14" t="s">
        <v>691</v>
      </c>
      <c r="B94" s="14" t="s">
        <v>692</v>
      </c>
      <c r="C94" s="14" t="s">
        <v>1148</v>
      </c>
      <c r="D94" s="14" t="s">
        <v>1149</v>
      </c>
      <c r="E94" s="14" t="s">
        <v>658</v>
      </c>
      <c r="F94" s="15" t="n">
        <v>1</v>
      </c>
      <c r="G94" s="74" t="s">
        <v>747</v>
      </c>
      <c r="H94" s="74" t="s">
        <v>856</v>
      </c>
      <c r="I94" s="74" t="s">
        <v>1150</v>
      </c>
      <c r="J94" s="15" t="n">
        <v>300980</v>
      </c>
      <c r="K94" s="15" t="n">
        <v>0</v>
      </c>
      <c r="L94" s="15" t="n">
        <v>0.99422</v>
      </c>
    </row>
    <row r="95" customFormat="false" ht="13" hidden="false" customHeight="false" outlineLevel="0" collapsed="false">
      <c r="A95" s="14" t="s">
        <v>1151</v>
      </c>
      <c r="B95" s="14" t="s">
        <v>1152</v>
      </c>
      <c r="C95" s="14" t="s">
        <v>1153</v>
      </c>
      <c r="D95" s="14" t="s">
        <v>1154</v>
      </c>
      <c r="E95" s="14" t="s">
        <v>658</v>
      </c>
      <c r="F95" s="15"/>
      <c r="G95" s="14" t="s">
        <v>1155</v>
      </c>
      <c r="H95" s="14" t="s">
        <v>1156</v>
      </c>
      <c r="I95" s="14" t="s">
        <v>1157</v>
      </c>
      <c r="J95" s="15" t="n">
        <v>615340</v>
      </c>
      <c r="K95" s="15" t="n">
        <v>5</v>
      </c>
      <c r="L95" s="71" t="n">
        <v>3.5382E-006</v>
      </c>
    </row>
    <row r="96" customFormat="false" ht="13" hidden="false" customHeight="false" outlineLevel="0" collapsed="false">
      <c r="A96" s="14" t="s">
        <v>1158</v>
      </c>
      <c r="B96" s="14" t="s">
        <v>1159</v>
      </c>
      <c r="C96" s="14" t="s">
        <v>1160</v>
      </c>
      <c r="D96" s="14" t="s">
        <v>1161</v>
      </c>
      <c r="E96" s="14" t="s">
        <v>658</v>
      </c>
      <c r="F96" s="15" t="n">
        <v>1</v>
      </c>
      <c r="G96" s="74" t="s">
        <v>747</v>
      </c>
      <c r="H96" s="74" t="s">
        <v>856</v>
      </c>
      <c r="I96" s="14" t="s">
        <v>1162</v>
      </c>
      <c r="J96" s="15" t="n">
        <v>606833</v>
      </c>
      <c r="K96" s="15" t="n">
        <v>0</v>
      </c>
      <c r="L96" s="15" t="n">
        <v>1</v>
      </c>
    </row>
    <row r="97" customFormat="false" ht="13" hidden="false" customHeight="false" outlineLevel="0" collapsed="false">
      <c r="A97" s="14" t="s">
        <v>1163</v>
      </c>
      <c r="B97" s="14" t="s">
        <v>1164</v>
      </c>
      <c r="C97" s="14" t="s">
        <v>1165</v>
      </c>
      <c r="D97" s="14" t="s">
        <v>1166</v>
      </c>
      <c r="E97" s="14" t="s">
        <v>658</v>
      </c>
      <c r="F97" s="15"/>
      <c r="G97" s="14" t="s">
        <v>1167</v>
      </c>
      <c r="H97" s="14" t="s">
        <v>1168</v>
      </c>
      <c r="I97" s="14" t="s">
        <v>1169</v>
      </c>
      <c r="J97" s="15" t="n">
        <v>156225</v>
      </c>
      <c r="K97" s="15" t="n">
        <v>3</v>
      </c>
      <c r="L97" s="71" t="n">
        <v>2.4118E-047</v>
      </c>
    </row>
    <row r="98" customFormat="false" ht="13" hidden="false" customHeight="false" outlineLevel="0" collapsed="false">
      <c r="A98" s="14" t="s">
        <v>1170</v>
      </c>
      <c r="B98" s="14" t="s">
        <v>1171</v>
      </c>
      <c r="C98" s="14" t="s">
        <v>1172</v>
      </c>
      <c r="D98" s="14" t="s">
        <v>1173</v>
      </c>
      <c r="E98" s="14" t="s">
        <v>658</v>
      </c>
      <c r="F98" s="15" t="n">
        <v>1</v>
      </c>
      <c r="G98" s="72" t="s">
        <v>1174</v>
      </c>
      <c r="H98" s="76" t="s">
        <v>1175</v>
      </c>
      <c r="I98" s="76" t="s">
        <v>1176</v>
      </c>
      <c r="J98" s="15" t="n">
        <v>603590</v>
      </c>
      <c r="K98" s="14"/>
      <c r="L98" s="14"/>
    </row>
    <row r="99" customFormat="false" ht="13" hidden="false" customHeight="false" outlineLevel="0" collapsed="false">
      <c r="A99" s="14" t="s">
        <v>1177</v>
      </c>
      <c r="B99" s="14" t="s">
        <v>1178</v>
      </c>
      <c r="C99" s="14" t="s">
        <v>1179</v>
      </c>
      <c r="D99" s="14" t="s">
        <v>1180</v>
      </c>
      <c r="E99" s="14" t="s">
        <v>658</v>
      </c>
      <c r="F99" s="15" t="n">
        <v>1</v>
      </c>
      <c r="G99" s="73" t="s">
        <v>1181</v>
      </c>
      <c r="H99" s="72" t="s">
        <v>1182</v>
      </c>
      <c r="I99" s="72" t="s">
        <v>1183</v>
      </c>
      <c r="J99" s="15" t="n">
        <v>609791</v>
      </c>
      <c r="K99" s="15" t="n">
        <v>0</v>
      </c>
      <c r="L99" s="15" t="n">
        <v>0.99413</v>
      </c>
    </row>
    <row r="100" customFormat="false" ht="13" hidden="false" customHeight="false" outlineLevel="0" collapsed="false">
      <c r="A100" s="14" t="s">
        <v>1184</v>
      </c>
      <c r="B100" s="14" t="s">
        <v>1185</v>
      </c>
      <c r="C100" s="14" t="s">
        <v>1186</v>
      </c>
      <c r="D100" s="14" t="s">
        <v>1187</v>
      </c>
      <c r="E100" s="14" t="s">
        <v>658</v>
      </c>
      <c r="F100" s="20" t="n">
        <v>1</v>
      </c>
      <c r="G100" s="14" t="s">
        <v>1188</v>
      </c>
      <c r="H100" s="14" t="s">
        <v>1189</v>
      </c>
      <c r="I100" s="72" t="s">
        <v>1190</v>
      </c>
      <c r="J100" s="15" t="n">
        <v>602575</v>
      </c>
      <c r="K100" s="15" t="n">
        <v>1</v>
      </c>
      <c r="L100" s="15" t="n">
        <v>0.74637</v>
      </c>
    </row>
    <row r="101" customFormat="false" ht="13" hidden="false" customHeight="false" outlineLevel="0" collapsed="false">
      <c r="A101" s="14" t="s">
        <v>1191</v>
      </c>
      <c r="B101" s="14" t="s">
        <v>1192</v>
      </c>
      <c r="C101" s="14" t="s">
        <v>1193</v>
      </c>
      <c r="D101" s="14" t="s">
        <v>1194</v>
      </c>
      <c r="E101" s="14" t="s">
        <v>658</v>
      </c>
      <c r="F101" s="15" t="n">
        <v>1</v>
      </c>
      <c r="G101" s="73" t="s">
        <v>1195</v>
      </c>
      <c r="H101" s="14" t="s">
        <v>1196</v>
      </c>
      <c r="I101" s="14" t="s">
        <v>1197</v>
      </c>
      <c r="J101" s="15" t="n">
        <v>606382</v>
      </c>
      <c r="K101" s="15" t="n">
        <v>0</v>
      </c>
      <c r="L101" s="15" t="n">
        <v>0.99943</v>
      </c>
    </row>
    <row r="102" customFormat="false" ht="13" hidden="false" customHeight="false" outlineLevel="0" collapsed="false">
      <c r="A102" s="14" t="s">
        <v>1198</v>
      </c>
      <c r="B102" s="14" t="s">
        <v>1199</v>
      </c>
      <c r="C102" s="14" t="s">
        <v>1200</v>
      </c>
      <c r="D102" s="14" t="s">
        <v>1201</v>
      </c>
      <c r="E102" s="14" t="s">
        <v>716</v>
      </c>
      <c r="F102" s="15" t="n">
        <v>1</v>
      </c>
      <c r="G102" s="72" t="s">
        <v>1202</v>
      </c>
      <c r="H102" s="74" t="s">
        <v>1203</v>
      </c>
      <c r="I102" s="14" t="s">
        <v>1204</v>
      </c>
      <c r="J102" s="15" t="n">
        <v>604346</v>
      </c>
      <c r="K102" s="15" t="n">
        <v>4</v>
      </c>
      <c r="L102" s="71" t="n">
        <v>1.1812E-008</v>
      </c>
    </row>
    <row r="103" customFormat="false" ht="13" hidden="false" customHeight="false" outlineLevel="0" collapsed="false">
      <c r="A103" s="14" t="s">
        <v>1205</v>
      </c>
      <c r="B103" s="14" t="s">
        <v>1206</v>
      </c>
      <c r="C103" s="14" t="s">
        <v>1207</v>
      </c>
      <c r="D103" s="14" t="s">
        <v>1208</v>
      </c>
      <c r="E103" s="14" t="s">
        <v>716</v>
      </c>
      <c r="F103" s="15"/>
      <c r="G103" s="14" t="s">
        <v>1209</v>
      </c>
      <c r="H103" s="14" t="s">
        <v>1210</v>
      </c>
      <c r="I103" s="14" t="s">
        <v>1211</v>
      </c>
      <c r="J103" s="15" t="n">
        <v>605789</v>
      </c>
      <c r="K103" s="15" t="n">
        <v>1</v>
      </c>
      <c r="L103" s="15" t="n">
        <v>0.8341</v>
      </c>
    </row>
    <row r="104" customFormat="false" ht="13" hidden="false" customHeight="false" outlineLevel="0" collapsed="false">
      <c r="A104" s="14" t="s">
        <v>1212</v>
      </c>
      <c r="B104" s="14" t="s">
        <v>1213</v>
      </c>
      <c r="C104" s="14" t="s">
        <v>1214</v>
      </c>
      <c r="D104" s="14" t="s">
        <v>1215</v>
      </c>
      <c r="E104" s="14" t="s">
        <v>658</v>
      </c>
      <c r="F104" s="15" t="n">
        <v>1</v>
      </c>
      <c r="G104" s="74" t="s">
        <v>1216</v>
      </c>
      <c r="H104" s="77" t="s">
        <v>781</v>
      </c>
      <c r="I104" s="72" t="s">
        <v>1217</v>
      </c>
      <c r="J104" s="15" t="n">
        <v>611472</v>
      </c>
      <c r="K104" s="15" t="n">
        <v>0</v>
      </c>
      <c r="L104" s="15" t="n">
        <v>1</v>
      </c>
    </row>
    <row r="105" customFormat="false" ht="13" hidden="false" customHeight="false" outlineLevel="0" collapsed="false">
      <c r="A105" s="14" t="s">
        <v>1218</v>
      </c>
      <c r="B105" s="14" t="s">
        <v>1219</v>
      </c>
      <c r="C105" s="14" t="s">
        <v>1220</v>
      </c>
      <c r="D105" s="14" t="s">
        <v>1221</v>
      </c>
      <c r="E105" s="14" t="s">
        <v>658</v>
      </c>
      <c r="F105" s="15" t="n">
        <v>1</v>
      </c>
      <c r="G105" s="74" t="s">
        <v>1222</v>
      </c>
      <c r="H105" s="74" t="s">
        <v>1223</v>
      </c>
      <c r="I105" s="72" t="s">
        <v>1224</v>
      </c>
      <c r="J105" s="15" t="n">
        <v>615262</v>
      </c>
      <c r="K105" s="15" t="n">
        <v>9</v>
      </c>
      <c r="L105" s="71" t="n">
        <v>1.3147E-007</v>
      </c>
    </row>
    <row r="106" customFormat="false" ht="13" hidden="false" customHeight="false" outlineLevel="0" collapsed="false">
      <c r="A106" s="14" t="s">
        <v>1225</v>
      </c>
      <c r="B106" s="14" t="s">
        <v>1226</v>
      </c>
      <c r="C106" s="14" t="s">
        <v>1227</v>
      </c>
      <c r="D106" s="14" t="s">
        <v>1228</v>
      </c>
      <c r="E106" s="14" t="s">
        <v>658</v>
      </c>
      <c r="F106" s="15" t="n">
        <v>1</v>
      </c>
      <c r="G106" s="72" t="s">
        <v>1229</v>
      </c>
      <c r="H106" s="14"/>
      <c r="I106" s="14"/>
      <c r="J106" s="14"/>
      <c r="K106" s="15" t="n">
        <v>2</v>
      </c>
      <c r="L106" s="15" t="n">
        <v>0.62406</v>
      </c>
    </row>
    <row r="107" customFormat="false" ht="13" hidden="false" customHeight="false" outlineLevel="0" collapsed="false">
      <c r="A107" s="14" t="s">
        <v>1230</v>
      </c>
      <c r="B107" s="14" t="s">
        <v>1231</v>
      </c>
      <c r="C107" s="14" t="s">
        <v>1232</v>
      </c>
      <c r="D107" s="14" t="s">
        <v>1233</v>
      </c>
      <c r="E107" s="14" t="s">
        <v>658</v>
      </c>
      <c r="F107" s="15" t="n">
        <v>1</v>
      </c>
      <c r="G107" s="14" t="s">
        <v>1234</v>
      </c>
      <c r="H107" s="74" t="s">
        <v>1235</v>
      </c>
      <c r="I107" s="72" t="s">
        <v>1236</v>
      </c>
      <c r="J107" s="15" t="n">
        <v>613084</v>
      </c>
      <c r="K107" s="15" t="n">
        <v>0</v>
      </c>
      <c r="L107" s="15" t="n">
        <v>1</v>
      </c>
    </row>
    <row r="108" customFormat="false" ht="13" hidden="false" customHeight="false" outlineLevel="0" collapsed="false">
      <c r="A108" s="14" t="s">
        <v>1237</v>
      </c>
      <c r="B108" s="14" t="s">
        <v>1238</v>
      </c>
      <c r="C108" s="14" t="s">
        <v>1232</v>
      </c>
      <c r="D108" s="14" t="s">
        <v>1233</v>
      </c>
      <c r="E108" s="14" t="s">
        <v>658</v>
      </c>
      <c r="F108" s="15" t="n">
        <v>1</v>
      </c>
      <c r="G108" s="14" t="s">
        <v>1234</v>
      </c>
      <c r="H108" s="74" t="s">
        <v>1235</v>
      </c>
      <c r="I108" s="72" t="s">
        <v>1236</v>
      </c>
      <c r="J108" s="15" t="n">
        <v>613084</v>
      </c>
      <c r="K108" s="15" t="n">
        <v>0</v>
      </c>
      <c r="L108" s="15" t="n">
        <v>1</v>
      </c>
    </row>
    <row r="109" customFormat="false" ht="13" hidden="false" customHeight="false" outlineLevel="0" collapsed="false">
      <c r="A109" s="14" t="s">
        <v>1239</v>
      </c>
      <c r="B109" s="14" t="s">
        <v>1240</v>
      </c>
      <c r="C109" s="14" t="s">
        <v>1241</v>
      </c>
      <c r="D109" s="14" t="s">
        <v>1242</v>
      </c>
      <c r="E109" s="14" t="s">
        <v>658</v>
      </c>
      <c r="F109" s="15"/>
      <c r="G109" s="14" t="s">
        <v>1243</v>
      </c>
      <c r="H109" s="14"/>
      <c r="I109" s="14"/>
      <c r="J109" s="14"/>
      <c r="K109" s="15" t="n">
        <v>8</v>
      </c>
      <c r="L109" s="15" t="n">
        <v>0.0031709</v>
      </c>
    </row>
    <row r="110" customFormat="false" ht="13" hidden="false" customHeight="false" outlineLevel="0" collapsed="false">
      <c r="A110" s="14" t="s">
        <v>1244</v>
      </c>
      <c r="B110" s="14" t="s">
        <v>1245</v>
      </c>
      <c r="C110" s="14" t="s">
        <v>1246</v>
      </c>
      <c r="D110" s="14" t="s">
        <v>1247</v>
      </c>
      <c r="E110" s="14" t="s">
        <v>658</v>
      </c>
      <c r="F110" s="15"/>
      <c r="G110" s="14" t="s">
        <v>1248</v>
      </c>
      <c r="H110" s="14" t="s">
        <v>1249</v>
      </c>
      <c r="I110" s="14" t="s">
        <v>1250</v>
      </c>
      <c r="J110" s="15" t="n">
        <v>300457</v>
      </c>
      <c r="K110" s="15" t="n">
        <v>0</v>
      </c>
      <c r="L110" s="15" t="n">
        <v>0.99999</v>
      </c>
    </row>
    <row r="111" customFormat="false" ht="13" hidden="false" customHeight="false" outlineLevel="0" collapsed="false">
      <c r="A111" s="14" t="s">
        <v>691</v>
      </c>
      <c r="B111" s="14" t="s">
        <v>692</v>
      </c>
      <c r="C111" s="14" t="s">
        <v>1246</v>
      </c>
      <c r="D111" s="14" t="s">
        <v>1251</v>
      </c>
      <c r="E111" s="14" t="s">
        <v>658</v>
      </c>
      <c r="F111" s="20" t="n">
        <v>0</v>
      </c>
      <c r="G111" s="14" t="s">
        <v>1248</v>
      </c>
      <c r="H111" s="14" t="s">
        <v>1249</v>
      </c>
      <c r="I111" s="14" t="s">
        <v>1250</v>
      </c>
      <c r="J111" s="15" t="n">
        <v>300457</v>
      </c>
      <c r="K111" s="15" t="n">
        <v>0</v>
      </c>
      <c r="L111" s="15" t="n">
        <v>0.99999</v>
      </c>
    </row>
    <row r="112" customFormat="false" ht="13" hidden="false" customHeight="false" outlineLevel="0" collapsed="false">
      <c r="A112" s="14" t="s">
        <v>1252</v>
      </c>
      <c r="B112" s="14" t="s">
        <v>1253</v>
      </c>
      <c r="C112" s="14" t="s">
        <v>1254</v>
      </c>
      <c r="D112" s="14" t="s">
        <v>1255</v>
      </c>
      <c r="E112" s="14" t="s">
        <v>658</v>
      </c>
      <c r="F112" s="20" t="n">
        <v>1</v>
      </c>
      <c r="G112" s="14" t="s">
        <v>1256</v>
      </c>
      <c r="H112" s="14" t="s">
        <v>1257</v>
      </c>
      <c r="I112" s="14"/>
      <c r="J112" s="14"/>
      <c r="K112" s="15" t="n">
        <v>0</v>
      </c>
      <c r="L112" s="15" t="n">
        <v>1</v>
      </c>
    </row>
    <row r="113" customFormat="false" ht="13" hidden="false" customHeight="false" outlineLevel="0" collapsed="false">
      <c r="A113" s="14" t="s">
        <v>691</v>
      </c>
      <c r="B113" s="14" t="s">
        <v>692</v>
      </c>
      <c r="C113" s="14" t="s">
        <v>1258</v>
      </c>
      <c r="D113" s="14" t="s">
        <v>1259</v>
      </c>
      <c r="E113" s="14" t="s">
        <v>658</v>
      </c>
      <c r="F113" s="20" t="n">
        <v>0</v>
      </c>
      <c r="G113" s="14" t="s">
        <v>1260</v>
      </c>
      <c r="H113" s="14" t="s">
        <v>1261</v>
      </c>
      <c r="I113" s="14" t="s">
        <v>1262</v>
      </c>
      <c r="J113" s="15" t="n">
        <v>300278</v>
      </c>
      <c r="K113" s="15" t="n">
        <v>6</v>
      </c>
      <c r="L113" s="15" t="n">
        <v>0.12961</v>
      </c>
    </row>
    <row r="114" customFormat="false" ht="13" hidden="false" customHeight="false" outlineLevel="0" collapsed="false">
      <c r="A114" s="14" t="s">
        <v>1263</v>
      </c>
      <c r="B114" s="14" t="s">
        <v>1264</v>
      </c>
      <c r="C114" s="14" t="s">
        <v>1265</v>
      </c>
      <c r="D114" s="14" t="s">
        <v>1266</v>
      </c>
      <c r="E114" s="14" t="s">
        <v>658</v>
      </c>
      <c r="F114" s="15"/>
      <c r="G114" s="14" t="s">
        <v>1267</v>
      </c>
      <c r="H114" s="14" t="s">
        <v>1268</v>
      </c>
      <c r="I114" s="14" t="s">
        <v>1269</v>
      </c>
      <c r="J114" s="15" t="n">
        <v>603056</v>
      </c>
      <c r="K114" s="15" t="n">
        <v>6</v>
      </c>
      <c r="L114" s="71" t="n">
        <v>7.5667E-013</v>
      </c>
    </row>
    <row r="115" customFormat="false" ht="13" hidden="false" customHeight="false" outlineLevel="0" collapsed="false">
      <c r="A115" s="14" t="s">
        <v>691</v>
      </c>
      <c r="B115" s="14" t="s">
        <v>692</v>
      </c>
      <c r="C115" s="14" t="s">
        <v>1270</v>
      </c>
      <c r="D115" s="14" t="s">
        <v>1271</v>
      </c>
      <c r="E115" s="14" t="s">
        <v>658</v>
      </c>
      <c r="F115" s="15"/>
      <c r="G115" s="14" t="s">
        <v>1272</v>
      </c>
      <c r="H115" s="14" t="s">
        <v>1273</v>
      </c>
      <c r="I115" s="14" t="s">
        <v>1274</v>
      </c>
      <c r="J115" s="15" t="n">
        <v>300461</v>
      </c>
      <c r="K115" s="15" t="n">
        <v>1</v>
      </c>
      <c r="L115" s="15" t="n">
        <v>0.87295</v>
      </c>
    </row>
    <row r="116" customFormat="false" ht="13" hidden="false" customHeight="false" outlineLevel="0" collapsed="false">
      <c r="A116" s="14" t="s">
        <v>1275</v>
      </c>
      <c r="B116" s="14" t="s">
        <v>1276</v>
      </c>
      <c r="C116" s="14" t="s">
        <v>1277</v>
      </c>
      <c r="D116" s="14" t="s">
        <v>1278</v>
      </c>
      <c r="E116" s="14" t="s">
        <v>658</v>
      </c>
      <c r="F116" s="15"/>
      <c r="G116" s="14" t="s">
        <v>1279</v>
      </c>
      <c r="H116" s="14" t="s">
        <v>1280</v>
      </c>
      <c r="I116" s="14" t="s">
        <v>1281</v>
      </c>
      <c r="J116" s="15" t="n">
        <v>612349</v>
      </c>
      <c r="K116" s="15" t="n">
        <v>8</v>
      </c>
      <c r="L116" s="71" t="n">
        <v>6.4046E-023</v>
      </c>
    </row>
    <row r="117" customFormat="false" ht="13" hidden="false" customHeight="false" outlineLevel="0" collapsed="false">
      <c r="A117" s="14" t="s">
        <v>1282</v>
      </c>
      <c r="B117" s="14" t="s">
        <v>1283</v>
      </c>
      <c r="C117" s="14" t="s">
        <v>1284</v>
      </c>
      <c r="D117" s="14" t="s">
        <v>1285</v>
      </c>
      <c r="E117" s="14" t="s">
        <v>658</v>
      </c>
      <c r="F117" s="15"/>
      <c r="G117" s="14" t="s">
        <v>1286</v>
      </c>
      <c r="H117" s="14" t="s">
        <v>1287</v>
      </c>
      <c r="I117" s="14" t="s">
        <v>1288</v>
      </c>
      <c r="J117" s="15" t="n">
        <v>232000</v>
      </c>
      <c r="K117" s="15" t="n">
        <v>4</v>
      </c>
      <c r="L117" s="71" t="n">
        <v>3.1345E-015</v>
      </c>
    </row>
    <row r="118" customFormat="false" ht="13" hidden="false" customHeight="false" outlineLevel="0" collapsed="false">
      <c r="A118" s="14" t="s">
        <v>1289</v>
      </c>
      <c r="B118" s="14" t="s">
        <v>1290</v>
      </c>
      <c r="C118" s="14" t="s">
        <v>1284</v>
      </c>
      <c r="D118" s="14" t="s">
        <v>1285</v>
      </c>
      <c r="E118" s="14" t="s">
        <v>658</v>
      </c>
      <c r="F118" s="15"/>
      <c r="G118" s="14" t="s">
        <v>1286</v>
      </c>
      <c r="H118" s="14" t="s">
        <v>1287</v>
      </c>
      <c r="I118" s="14" t="s">
        <v>1288</v>
      </c>
      <c r="J118" s="15" t="n">
        <v>232000</v>
      </c>
      <c r="K118" s="15" t="n">
        <v>4</v>
      </c>
      <c r="L118" s="71" t="n">
        <v>3.1345E-015</v>
      </c>
    </row>
    <row r="119" customFormat="false" ht="13" hidden="false" customHeight="false" outlineLevel="0" collapsed="false">
      <c r="A119" s="14" t="s">
        <v>858</v>
      </c>
      <c r="B119" s="14" t="s">
        <v>859</v>
      </c>
      <c r="C119" s="14" t="s">
        <v>1291</v>
      </c>
      <c r="D119" s="14" t="s">
        <v>1292</v>
      </c>
      <c r="E119" s="14" t="s">
        <v>658</v>
      </c>
      <c r="F119" s="15" t="n">
        <v>1</v>
      </c>
      <c r="G119" s="73" t="s">
        <v>1293</v>
      </c>
      <c r="H119" s="73" t="s">
        <v>1294</v>
      </c>
      <c r="I119" s="73" t="s">
        <v>1295</v>
      </c>
      <c r="J119" s="15" t="n">
        <v>300460</v>
      </c>
      <c r="K119" s="15" t="n">
        <v>0</v>
      </c>
      <c r="L119" s="15" t="n">
        <v>0.99975</v>
      </c>
    </row>
    <row r="120" customFormat="false" ht="13" hidden="false" customHeight="false" outlineLevel="0" collapsed="false">
      <c r="A120" s="14" t="s">
        <v>1296</v>
      </c>
      <c r="B120" s="14" t="s">
        <v>1297</v>
      </c>
      <c r="C120" s="14" t="s">
        <v>1298</v>
      </c>
      <c r="D120" s="14" t="s">
        <v>1299</v>
      </c>
      <c r="E120" s="14" t="s">
        <v>658</v>
      </c>
      <c r="F120" s="15" t="n">
        <v>1</v>
      </c>
      <c r="G120" s="73" t="s">
        <v>1300</v>
      </c>
      <c r="H120" s="73" t="s">
        <v>1301</v>
      </c>
      <c r="I120" s="73" t="s">
        <v>1302</v>
      </c>
      <c r="J120" s="14" t="s">
        <v>1303</v>
      </c>
      <c r="K120" s="15" t="n">
        <v>4</v>
      </c>
      <c r="L120" s="71" t="n">
        <v>4.0172E-058</v>
      </c>
    </row>
    <row r="121" customFormat="false" ht="13" hidden="false" customHeight="false" outlineLevel="0" collapsed="false">
      <c r="A121" s="14" t="s">
        <v>1304</v>
      </c>
      <c r="B121" s="14" t="s">
        <v>1305</v>
      </c>
      <c r="C121" s="14" t="s">
        <v>1298</v>
      </c>
      <c r="D121" s="14" t="s">
        <v>1299</v>
      </c>
      <c r="E121" s="14" t="s">
        <v>658</v>
      </c>
      <c r="F121" s="15" t="n">
        <v>1</v>
      </c>
      <c r="G121" s="73" t="s">
        <v>1300</v>
      </c>
      <c r="H121" s="73" t="s">
        <v>1301</v>
      </c>
      <c r="I121" s="73" t="s">
        <v>1302</v>
      </c>
      <c r="J121" s="14" t="s">
        <v>1303</v>
      </c>
      <c r="K121" s="15" t="n">
        <v>4</v>
      </c>
      <c r="L121" s="71" t="n">
        <v>4.0172E-058</v>
      </c>
    </row>
    <row r="122" customFormat="false" ht="13" hidden="false" customHeight="false" outlineLevel="0" collapsed="false">
      <c r="A122" s="14" t="s">
        <v>1306</v>
      </c>
      <c r="B122" s="14" t="s">
        <v>1307</v>
      </c>
      <c r="C122" s="14" t="s">
        <v>1298</v>
      </c>
      <c r="D122" s="14" t="s">
        <v>1299</v>
      </c>
      <c r="E122" s="14" t="s">
        <v>658</v>
      </c>
      <c r="F122" s="15" t="n">
        <v>1</v>
      </c>
      <c r="G122" s="73" t="s">
        <v>1300</v>
      </c>
      <c r="H122" s="73" t="s">
        <v>1301</v>
      </c>
      <c r="I122" s="73" t="s">
        <v>1302</v>
      </c>
      <c r="J122" s="14" t="s">
        <v>1303</v>
      </c>
      <c r="K122" s="15" t="n">
        <v>4</v>
      </c>
      <c r="L122" s="71" t="n">
        <v>4.0172E-058</v>
      </c>
    </row>
    <row r="123" customFormat="false" ht="13" hidden="false" customHeight="false" outlineLevel="0" collapsed="false">
      <c r="A123" s="14" t="s">
        <v>691</v>
      </c>
      <c r="B123" s="14" t="s">
        <v>692</v>
      </c>
      <c r="C123" s="14" t="s">
        <v>1308</v>
      </c>
      <c r="D123" s="14" t="s">
        <v>1309</v>
      </c>
      <c r="E123" s="14" t="s">
        <v>658</v>
      </c>
      <c r="F123" s="15" t="n">
        <v>1</v>
      </c>
      <c r="G123" s="74" t="s">
        <v>1310</v>
      </c>
      <c r="H123" s="14" t="s">
        <v>1311</v>
      </c>
      <c r="I123" s="14" t="s">
        <v>1312</v>
      </c>
      <c r="J123" s="15" t="n">
        <v>300502</v>
      </c>
      <c r="K123" s="15" t="n">
        <v>0</v>
      </c>
      <c r="L123" s="15" t="n">
        <v>0.98842</v>
      </c>
    </row>
    <row r="124" customFormat="false" ht="13" hidden="false" customHeight="false" outlineLevel="0" collapsed="false">
      <c r="A124" s="14" t="s">
        <v>1313</v>
      </c>
      <c r="B124" s="14" t="s">
        <v>1314</v>
      </c>
      <c r="C124" s="14" t="s">
        <v>1315</v>
      </c>
      <c r="D124" s="14" t="s">
        <v>1316</v>
      </c>
      <c r="E124" s="14" t="s">
        <v>658</v>
      </c>
      <c r="F124" s="15"/>
      <c r="G124" s="14" t="s">
        <v>1317</v>
      </c>
      <c r="H124" s="14" t="s">
        <v>1318</v>
      </c>
      <c r="I124" s="14" t="s">
        <v>1319</v>
      </c>
      <c r="J124" s="15" t="n">
        <v>613629</v>
      </c>
      <c r="K124" s="15" t="n">
        <v>1</v>
      </c>
      <c r="L124" s="71" t="n">
        <v>8.0992E-007</v>
      </c>
    </row>
    <row r="125" customFormat="false" ht="13" hidden="false" customHeight="false" outlineLevel="0" collapsed="false">
      <c r="A125" s="14" t="s">
        <v>1320</v>
      </c>
      <c r="B125" s="14" t="s">
        <v>1321</v>
      </c>
      <c r="C125" s="14" t="s">
        <v>1322</v>
      </c>
      <c r="D125" s="14" t="s">
        <v>1323</v>
      </c>
      <c r="E125" s="14" t="s">
        <v>658</v>
      </c>
      <c r="F125" s="15"/>
      <c r="G125" s="14" t="s">
        <v>1324</v>
      </c>
      <c r="H125" s="14" t="s">
        <v>1325</v>
      </c>
      <c r="I125" s="14" t="s">
        <v>1326</v>
      </c>
      <c r="J125" s="15" t="n">
        <v>606702</v>
      </c>
      <c r="K125" s="15" t="n">
        <v>3</v>
      </c>
      <c r="L125" s="71" t="n">
        <v>1.1657E-047</v>
      </c>
    </row>
    <row r="126" customFormat="false" ht="13" hidden="false" customHeight="false" outlineLevel="0" collapsed="false">
      <c r="A126" s="14" t="s">
        <v>1327</v>
      </c>
      <c r="B126" s="14" t="s">
        <v>1328</v>
      </c>
      <c r="C126" s="14" t="s">
        <v>1322</v>
      </c>
      <c r="D126" s="14" t="s">
        <v>1323</v>
      </c>
      <c r="E126" s="14" t="s">
        <v>658</v>
      </c>
      <c r="F126" s="15"/>
      <c r="G126" s="14" t="s">
        <v>1324</v>
      </c>
      <c r="H126" s="14" t="s">
        <v>1325</v>
      </c>
      <c r="I126" s="14" t="s">
        <v>1326</v>
      </c>
      <c r="J126" s="15" t="n">
        <v>606702</v>
      </c>
      <c r="K126" s="15" t="n">
        <v>3</v>
      </c>
      <c r="L126" s="71" t="n">
        <v>1.1657E-047</v>
      </c>
    </row>
    <row r="127" customFormat="false" ht="13" hidden="false" customHeight="false" outlineLevel="0" collapsed="false">
      <c r="A127" s="14" t="s">
        <v>858</v>
      </c>
      <c r="B127" s="14" t="s">
        <v>859</v>
      </c>
      <c r="C127" s="14" t="s">
        <v>1329</v>
      </c>
      <c r="D127" s="14" t="s">
        <v>1330</v>
      </c>
      <c r="E127" s="14" t="s">
        <v>695</v>
      </c>
      <c r="F127" s="15"/>
      <c r="G127" s="14" t="s">
        <v>1331</v>
      </c>
      <c r="H127" s="14" t="s">
        <v>1332</v>
      </c>
      <c r="I127" s="14" t="s">
        <v>1333</v>
      </c>
      <c r="J127" s="15" t="n">
        <v>300401</v>
      </c>
      <c r="K127" s="15" t="n">
        <v>1</v>
      </c>
      <c r="L127" s="15" t="n">
        <v>0.92845</v>
      </c>
    </row>
    <row r="128" customFormat="false" ht="13" hidden="false" customHeight="false" outlineLevel="0" collapsed="false">
      <c r="A128" s="14" t="s">
        <v>1334</v>
      </c>
      <c r="B128" s="14" t="s">
        <v>1335</v>
      </c>
      <c r="C128" s="14" t="s">
        <v>1336</v>
      </c>
      <c r="D128" s="14" t="s">
        <v>1337</v>
      </c>
      <c r="E128" s="14" t="s">
        <v>658</v>
      </c>
      <c r="F128" s="15"/>
      <c r="G128" s="14" t="s">
        <v>1338</v>
      </c>
      <c r="H128" s="14" t="s">
        <v>1339</v>
      </c>
      <c r="I128" s="14" t="s">
        <v>1340</v>
      </c>
      <c r="J128" s="15" t="n">
        <v>600259</v>
      </c>
      <c r="K128" s="15" t="n">
        <v>7</v>
      </c>
      <c r="L128" s="71" t="n">
        <v>4.5176E-027</v>
      </c>
    </row>
    <row r="129" customFormat="false" ht="13" hidden="false" customHeight="false" outlineLevel="0" collapsed="false">
      <c r="A129" s="14" t="s">
        <v>691</v>
      </c>
      <c r="B129" s="14" t="s">
        <v>692</v>
      </c>
      <c r="C129" s="14" t="s">
        <v>1341</v>
      </c>
      <c r="D129" s="14" t="s">
        <v>1342</v>
      </c>
      <c r="E129" s="14" t="s">
        <v>658</v>
      </c>
      <c r="F129" s="15" t="n">
        <v>1</v>
      </c>
      <c r="G129" s="14" t="s">
        <v>1343</v>
      </c>
      <c r="H129" s="74" t="s">
        <v>1344</v>
      </c>
      <c r="I129" s="72" t="s">
        <v>1345</v>
      </c>
      <c r="J129" s="15" t="n">
        <v>312040</v>
      </c>
      <c r="K129" s="15" t="n">
        <v>0</v>
      </c>
      <c r="L129" s="15" t="n">
        <v>1</v>
      </c>
    </row>
    <row r="130" customFormat="false" ht="13" hidden="false" customHeight="false" outlineLevel="0" collapsed="false">
      <c r="A130" s="14" t="s">
        <v>691</v>
      </c>
      <c r="B130" s="14" t="s">
        <v>692</v>
      </c>
      <c r="C130" s="14" t="s">
        <v>1346</v>
      </c>
      <c r="D130" s="14" t="s">
        <v>1347</v>
      </c>
      <c r="E130" s="14" t="s">
        <v>658</v>
      </c>
      <c r="F130" s="15" t="n">
        <v>1</v>
      </c>
      <c r="G130" s="14" t="s">
        <v>1348</v>
      </c>
      <c r="H130" s="74" t="s">
        <v>1349</v>
      </c>
      <c r="I130" s="14" t="s">
        <v>1350</v>
      </c>
      <c r="J130" s="15" t="n">
        <v>300828</v>
      </c>
      <c r="K130" s="15" t="n">
        <v>1</v>
      </c>
      <c r="L130" s="15" t="n">
        <v>0.98224</v>
      </c>
    </row>
    <row r="131" customFormat="false" ht="13" hidden="false" customHeight="false" outlineLevel="0" collapsed="false">
      <c r="A131" s="14" t="s">
        <v>1351</v>
      </c>
      <c r="B131" s="14" t="s">
        <v>1352</v>
      </c>
      <c r="C131" s="14" t="s">
        <v>1353</v>
      </c>
      <c r="D131" s="14" t="s">
        <v>1354</v>
      </c>
      <c r="E131" s="14" t="s">
        <v>658</v>
      </c>
      <c r="F131" s="15" t="n">
        <v>1</v>
      </c>
      <c r="G131" s="72" t="s">
        <v>1355</v>
      </c>
      <c r="H131" s="72" t="s">
        <v>1356</v>
      </c>
      <c r="I131" s="72" t="s">
        <v>1357</v>
      </c>
      <c r="J131" s="15" t="n">
        <v>605158</v>
      </c>
      <c r="K131" s="15" t="n">
        <v>2</v>
      </c>
      <c r="L131" s="71" t="n">
        <v>2.5126E-007</v>
      </c>
    </row>
    <row r="132" customFormat="false" ht="13" hidden="false" customHeight="false" outlineLevel="0" collapsed="false">
      <c r="A132" s="14" t="s">
        <v>1358</v>
      </c>
      <c r="B132" s="14" t="s">
        <v>1359</v>
      </c>
      <c r="C132" s="14" t="s">
        <v>1360</v>
      </c>
      <c r="D132" s="14" t="s">
        <v>1361</v>
      </c>
      <c r="E132" s="14" t="s">
        <v>658</v>
      </c>
      <c r="F132" s="15"/>
      <c r="G132" s="14" t="s">
        <v>1362</v>
      </c>
      <c r="H132" s="14" t="s">
        <v>1363</v>
      </c>
      <c r="I132" s="14" t="s">
        <v>1364</v>
      </c>
      <c r="J132" s="15" t="n">
        <v>606034</v>
      </c>
      <c r="K132" s="15" t="n">
        <v>4</v>
      </c>
      <c r="L132" s="15" t="n">
        <v>0.0041807</v>
      </c>
    </row>
    <row r="133" customFormat="false" ht="13" hidden="false" customHeight="false" outlineLevel="0" collapsed="false">
      <c r="A133" s="14" t="s">
        <v>691</v>
      </c>
      <c r="B133" s="14" t="s">
        <v>692</v>
      </c>
      <c r="C133" s="14" t="s">
        <v>1365</v>
      </c>
      <c r="D133" s="14" t="s">
        <v>1366</v>
      </c>
      <c r="E133" s="14" t="s">
        <v>658</v>
      </c>
      <c r="F133" s="20" t="n">
        <v>1</v>
      </c>
      <c r="G133" s="14" t="s">
        <v>1367</v>
      </c>
      <c r="H133" s="14" t="s">
        <v>1368</v>
      </c>
      <c r="I133" s="74" t="s">
        <v>1369</v>
      </c>
      <c r="J133" s="15" t="n">
        <v>300075</v>
      </c>
      <c r="K133" s="15" t="n">
        <v>0</v>
      </c>
      <c r="L133" s="15" t="n">
        <v>0.99999</v>
      </c>
    </row>
    <row r="134" customFormat="false" ht="13" hidden="false" customHeight="false" outlineLevel="0" collapsed="false">
      <c r="A134" s="14" t="s">
        <v>1370</v>
      </c>
      <c r="B134" s="14" t="s">
        <v>1371</v>
      </c>
      <c r="C134" s="14" t="s">
        <v>1372</v>
      </c>
      <c r="D134" s="14" t="s">
        <v>1373</v>
      </c>
      <c r="E134" s="14" t="s">
        <v>658</v>
      </c>
      <c r="F134" s="15" t="n">
        <v>1</v>
      </c>
      <c r="G134" s="72" t="s">
        <v>1202</v>
      </c>
      <c r="H134" s="14"/>
      <c r="I134" s="74" t="s">
        <v>1374</v>
      </c>
      <c r="J134" s="15" t="n">
        <v>611611</v>
      </c>
      <c r="K134" s="15" t="n">
        <v>1</v>
      </c>
      <c r="L134" s="15" t="n">
        <v>0.0087953</v>
      </c>
    </row>
    <row r="135" customFormat="false" ht="13" hidden="false" customHeight="false" outlineLevel="0" collapsed="false">
      <c r="A135" s="14" t="s">
        <v>1375</v>
      </c>
      <c r="B135" s="14" t="s">
        <v>1376</v>
      </c>
      <c r="C135" s="14" t="s">
        <v>1372</v>
      </c>
      <c r="D135" s="14" t="s">
        <v>1373</v>
      </c>
      <c r="E135" s="14" t="s">
        <v>658</v>
      </c>
      <c r="F135" s="15" t="n">
        <v>1</v>
      </c>
      <c r="G135" s="72" t="s">
        <v>1202</v>
      </c>
      <c r="H135" s="14"/>
      <c r="I135" s="74" t="s">
        <v>1374</v>
      </c>
      <c r="J135" s="15" t="n">
        <v>611611</v>
      </c>
      <c r="K135" s="15" t="n">
        <v>1</v>
      </c>
      <c r="L135" s="15" t="n">
        <v>0.0087953</v>
      </c>
    </row>
    <row r="136" customFormat="false" ht="13" hidden="false" customHeight="false" outlineLevel="0" collapsed="false">
      <c r="A136" s="14" t="s">
        <v>1377</v>
      </c>
      <c r="B136" s="14" t="s">
        <v>1378</v>
      </c>
      <c r="C136" s="14" t="s">
        <v>1379</v>
      </c>
      <c r="D136" s="14" t="s">
        <v>1380</v>
      </c>
      <c r="E136" s="14" t="s">
        <v>658</v>
      </c>
      <c r="F136" s="15"/>
      <c r="G136" s="14" t="s">
        <v>1381</v>
      </c>
      <c r="H136" s="14"/>
      <c r="I136" s="14" t="s">
        <v>1382</v>
      </c>
      <c r="J136" s="15" t="n">
        <v>603961</v>
      </c>
      <c r="K136" s="15" t="n">
        <v>1</v>
      </c>
      <c r="L136" s="15" t="n">
        <v>0.9779</v>
      </c>
    </row>
    <row r="137" customFormat="false" ht="13" hidden="false" customHeight="false" outlineLevel="0" collapsed="false">
      <c r="A137" s="14" t="s">
        <v>1383</v>
      </c>
      <c r="B137" s="14" t="s">
        <v>1384</v>
      </c>
      <c r="C137" s="14" t="s">
        <v>1385</v>
      </c>
      <c r="D137" s="14" t="s">
        <v>1386</v>
      </c>
      <c r="E137" s="14" t="s">
        <v>658</v>
      </c>
      <c r="F137" s="20" t="n">
        <v>1</v>
      </c>
      <c r="G137" s="14" t="s">
        <v>1387</v>
      </c>
      <c r="H137" s="14"/>
      <c r="I137" s="14"/>
      <c r="J137" s="14"/>
      <c r="K137" s="15" t="n">
        <v>1</v>
      </c>
      <c r="L137" s="15" t="n">
        <v>0.31709</v>
      </c>
    </row>
    <row r="138" customFormat="false" ht="13" hidden="false" customHeight="false" outlineLevel="0" collapsed="false">
      <c r="A138" s="14" t="s">
        <v>1388</v>
      </c>
      <c r="B138" s="14" t="s">
        <v>1389</v>
      </c>
      <c r="C138" s="14" t="s">
        <v>1390</v>
      </c>
      <c r="D138" s="14" t="s">
        <v>1391</v>
      </c>
      <c r="E138" s="14" t="s">
        <v>658</v>
      </c>
      <c r="F138" s="15"/>
      <c r="G138" s="14" t="s">
        <v>1392</v>
      </c>
      <c r="H138" s="14" t="s">
        <v>1393</v>
      </c>
      <c r="I138" s="14" t="s">
        <v>1394</v>
      </c>
      <c r="J138" s="15" t="n">
        <v>608005</v>
      </c>
      <c r="K138" s="15" t="n">
        <v>3</v>
      </c>
      <c r="L138" s="15" t="n">
        <v>0.012265</v>
      </c>
    </row>
    <row r="139" customFormat="false" ht="13" hidden="false" customHeight="false" outlineLevel="0" collapsed="false">
      <c r="A139" s="14" t="s">
        <v>1395</v>
      </c>
      <c r="B139" s="14" t="s">
        <v>1396</v>
      </c>
      <c r="C139" s="14" t="s">
        <v>1397</v>
      </c>
      <c r="D139" s="14" t="s">
        <v>1398</v>
      </c>
      <c r="E139" s="14" t="s">
        <v>658</v>
      </c>
      <c r="F139" s="15"/>
      <c r="G139" s="14" t="s">
        <v>1399</v>
      </c>
      <c r="H139" s="14" t="s">
        <v>1400</v>
      </c>
      <c r="I139" s="14" t="s">
        <v>1401</v>
      </c>
      <c r="J139" s="15" t="n">
        <v>607223</v>
      </c>
      <c r="K139" s="15" t="n">
        <v>3</v>
      </c>
      <c r="L139" s="15" t="n">
        <v>0.0025279</v>
      </c>
    </row>
    <row r="140" customFormat="false" ht="13" hidden="false" customHeight="false" outlineLevel="0" collapsed="false">
      <c r="A140" s="14" t="s">
        <v>1402</v>
      </c>
      <c r="B140" s="14" t="s">
        <v>1403</v>
      </c>
      <c r="C140" s="14" t="s">
        <v>1397</v>
      </c>
      <c r="D140" s="14" t="s">
        <v>1398</v>
      </c>
      <c r="E140" s="14" t="s">
        <v>658</v>
      </c>
      <c r="F140" s="15"/>
      <c r="G140" s="14" t="s">
        <v>1399</v>
      </c>
      <c r="H140" s="14" t="s">
        <v>1400</v>
      </c>
      <c r="I140" s="14" t="s">
        <v>1401</v>
      </c>
      <c r="J140" s="15" t="n">
        <v>607223</v>
      </c>
      <c r="K140" s="15" t="n">
        <v>3</v>
      </c>
      <c r="L140" s="15" t="n">
        <v>0.0025279</v>
      </c>
    </row>
    <row r="141" customFormat="false" ht="13" hidden="false" customHeight="false" outlineLevel="0" collapsed="false">
      <c r="A141" s="14" t="s">
        <v>1404</v>
      </c>
      <c r="B141" s="14" t="s">
        <v>1405</v>
      </c>
      <c r="C141" s="14" t="s">
        <v>1397</v>
      </c>
      <c r="D141" s="14" t="s">
        <v>1398</v>
      </c>
      <c r="E141" s="14" t="s">
        <v>658</v>
      </c>
      <c r="F141" s="15"/>
      <c r="G141" s="14" t="s">
        <v>1399</v>
      </c>
      <c r="H141" s="14" t="s">
        <v>1400</v>
      </c>
      <c r="I141" s="14" t="s">
        <v>1401</v>
      </c>
      <c r="J141" s="15" t="n">
        <v>607223</v>
      </c>
      <c r="K141" s="15" t="n">
        <v>3</v>
      </c>
      <c r="L141" s="15" t="n">
        <v>0.0025279</v>
      </c>
    </row>
    <row r="142" customFormat="false" ht="13" hidden="false" customHeight="false" outlineLevel="0" collapsed="false">
      <c r="A142" s="14" t="s">
        <v>691</v>
      </c>
      <c r="B142" s="14" t="s">
        <v>692</v>
      </c>
      <c r="C142" s="14" t="s">
        <v>1406</v>
      </c>
      <c r="D142" s="14" t="s">
        <v>1407</v>
      </c>
      <c r="E142" s="14" t="s">
        <v>658</v>
      </c>
      <c r="F142" s="15" t="n">
        <v>1</v>
      </c>
      <c r="G142" s="14" t="s">
        <v>1408</v>
      </c>
      <c r="H142" s="74" t="s">
        <v>1409</v>
      </c>
      <c r="I142" s="74" t="s">
        <v>1410</v>
      </c>
      <c r="J142" s="14" t="s">
        <v>1411</v>
      </c>
      <c r="K142" s="15" t="n">
        <v>1</v>
      </c>
      <c r="L142" s="15" t="n">
        <v>0.97297</v>
      </c>
    </row>
    <row r="143" customFormat="false" ht="13" hidden="false" customHeight="false" outlineLevel="0" collapsed="false">
      <c r="A143" s="14" t="s">
        <v>1412</v>
      </c>
      <c r="B143" s="14" t="s">
        <v>1413</v>
      </c>
      <c r="C143" s="14" t="s">
        <v>1414</v>
      </c>
      <c r="D143" s="14" t="s">
        <v>1415</v>
      </c>
      <c r="E143" s="14" t="s">
        <v>658</v>
      </c>
      <c r="F143" s="15" t="n">
        <v>1</v>
      </c>
      <c r="G143" s="74" t="s">
        <v>1416</v>
      </c>
      <c r="H143" s="14" t="s">
        <v>1417</v>
      </c>
      <c r="I143" s="14" t="s">
        <v>1418</v>
      </c>
      <c r="J143" s="15" t="n">
        <v>604975</v>
      </c>
      <c r="K143" s="15" t="n">
        <v>0</v>
      </c>
      <c r="L143" s="15" t="n">
        <v>0.99995</v>
      </c>
    </row>
    <row r="144" customFormat="false" ht="13" hidden="false" customHeight="false" outlineLevel="0" collapsed="false">
      <c r="A144" s="14" t="s">
        <v>1419</v>
      </c>
      <c r="B144" s="14" t="s">
        <v>1420</v>
      </c>
      <c r="C144" s="14" t="s">
        <v>1421</v>
      </c>
      <c r="D144" s="14" t="s">
        <v>1422</v>
      </c>
      <c r="E144" s="14" t="s">
        <v>716</v>
      </c>
      <c r="F144" s="15"/>
      <c r="G144" s="14" t="s">
        <v>1423</v>
      </c>
      <c r="H144" s="14" t="s">
        <v>1424</v>
      </c>
      <c r="I144" s="14" t="s">
        <v>1425</v>
      </c>
      <c r="J144" s="15" t="n">
        <v>614140</v>
      </c>
      <c r="K144" s="15" t="n">
        <v>1</v>
      </c>
      <c r="L144" s="15" t="n">
        <v>0.85887</v>
      </c>
    </row>
    <row r="145" customFormat="false" ht="13" hidden="false" customHeight="false" outlineLevel="0" collapsed="false">
      <c r="A145" s="14" t="s">
        <v>1426</v>
      </c>
      <c r="B145" s="14" t="s">
        <v>1427</v>
      </c>
      <c r="C145" s="14" t="s">
        <v>1428</v>
      </c>
      <c r="D145" s="14" t="s">
        <v>1429</v>
      </c>
      <c r="E145" s="14" t="s">
        <v>708</v>
      </c>
      <c r="F145" s="15"/>
      <c r="G145" s="14" t="s">
        <v>1430</v>
      </c>
      <c r="H145" s="14"/>
      <c r="I145" s="14" t="s">
        <v>1431</v>
      </c>
      <c r="J145" s="15" t="n">
        <v>604857</v>
      </c>
      <c r="K145" s="15" t="n">
        <v>0</v>
      </c>
      <c r="L145" s="15" t="n">
        <v>0.99895</v>
      </c>
    </row>
    <row r="146" customFormat="false" ht="13" hidden="false" customHeight="false" outlineLevel="0" collapsed="false">
      <c r="A146" s="14" t="s">
        <v>858</v>
      </c>
      <c r="B146" s="14" t="s">
        <v>859</v>
      </c>
      <c r="C146" s="14" t="s">
        <v>1432</v>
      </c>
      <c r="D146" s="14" t="s">
        <v>1433</v>
      </c>
      <c r="E146" s="14" t="s">
        <v>708</v>
      </c>
      <c r="F146" s="15" t="n">
        <v>1</v>
      </c>
      <c r="G146" s="14" t="s">
        <v>1434</v>
      </c>
      <c r="H146" s="72" t="s">
        <v>1435</v>
      </c>
      <c r="I146" s="74" t="s">
        <v>1436</v>
      </c>
      <c r="J146" s="15" t="n">
        <v>300642</v>
      </c>
      <c r="K146" s="15" t="n">
        <v>2</v>
      </c>
      <c r="L146" s="15" t="n">
        <v>0.04812</v>
      </c>
    </row>
    <row r="147" customFormat="false" ht="13" hidden="false" customHeight="false" outlineLevel="0" collapsed="false">
      <c r="A147" s="14" t="s">
        <v>1437</v>
      </c>
      <c r="B147" s="14" t="s">
        <v>1438</v>
      </c>
      <c r="C147" s="14" t="s">
        <v>1439</v>
      </c>
      <c r="D147" s="14" t="s">
        <v>1440</v>
      </c>
      <c r="E147" s="14" t="s">
        <v>716</v>
      </c>
      <c r="F147" s="15" t="n">
        <v>1</v>
      </c>
      <c r="G147" s="74" t="s">
        <v>747</v>
      </c>
      <c r="H147" s="74" t="s">
        <v>1441</v>
      </c>
      <c r="I147" s="14" t="s">
        <v>1442</v>
      </c>
      <c r="J147" s="15" t="n">
        <v>185605</v>
      </c>
      <c r="K147" s="15" t="n">
        <v>2</v>
      </c>
      <c r="L147" s="15" t="n">
        <v>0.60038</v>
      </c>
    </row>
    <row r="148" customFormat="false" ht="13" hidden="false" customHeight="false" outlineLevel="0" collapsed="false">
      <c r="A148" s="14" t="s">
        <v>1443</v>
      </c>
      <c r="B148" s="14" t="s">
        <v>1444</v>
      </c>
      <c r="C148" s="14" t="s">
        <v>1445</v>
      </c>
      <c r="D148" s="14" t="s">
        <v>1446</v>
      </c>
      <c r="E148" s="14" t="s">
        <v>658</v>
      </c>
      <c r="F148" s="15" t="n">
        <v>1</v>
      </c>
      <c r="G148" s="73" t="s">
        <v>1447</v>
      </c>
      <c r="H148" s="73" t="s">
        <v>1448</v>
      </c>
      <c r="I148" s="73" t="s">
        <v>1449</v>
      </c>
      <c r="J148" s="15" t="n">
        <v>604649</v>
      </c>
      <c r="K148" s="15" t="n">
        <v>2</v>
      </c>
      <c r="L148" s="71" t="n">
        <v>1.0032E-007</v>
      </c>
    </row>
    <row r="149" customFormat="false" ht="13" hidden="false" customHeight="false" outlineLevel="0" collapsed="false">
      <c r="A149" s="14" t="s">
        <v>1450</v>
      </c>
      <c r="B149" s="14" t="s">
        <v>1451</v>
      </c>
      <c r="C149" s="14" t="s">
        <v>1445</v>
      </c>
      <c r="D149" s="14" t="s">
        <v>1446</v>
      </c>
      <c r="E149" s="14" t="s">
        <v>658</v>
      </c>
      <c r="F149" s="15" t="n">
        <v>1</v>
      </c>
      <c r="G149" s="73" t="s">
        <v>1447</v>
      </c>
      <c r="H149" s="73" t="s">
        <v>1448</v>
      </c>
      <c r="I149" s="73" t="s">
        <v>1449</v>
      </c>
      <c r="J149" s="15" t="n">
        <v>604649</v>
      </c>
      <c r="K149" s="15" t="n">
        <v>2</v>
      </c>
      <c r="L149" s="71" t="n">
        <v>1.0032E-007</v>
      </c>
    </row>
    <row r="150" customFormat="false" ht="13" hidden="false" customHeight="false" outlineLevel="0" collapsed="false">
      <c r="A150" s="14" t="s">
        <v>1452</v>
      </c>
      <c r="B150" s="14" t="s">
        <v>1453</v>
      </c>
      <c r="C150" s="14" t="s">
        <v>1454</v>
      </c>
      <c r="D150" s="14" t="s">
        <v>1455</v>
      </c>
      <c r="E150" s="14" t="s">
        <v>658</v>
      </c>
      <c r="F150" s="20" t="n">
        <v>1</v>
      </c>
      <c r="G150" s="14" t="s">
        <v>1456</v>
      </c>
      <c r="H150" s="14" t="s">
        <v>1457</v>
      </c>
      <c r="I150" s="14" t="s">
        <v>1458</v>
      </c>
      <c r="J150" s="14" t="s">
        <v>1459</v>
      </c>
      <c r="K150" s="15" t="n">
        <v>0</v>
      </c>
      <c r="L150" s="15" t="n">
        <v>0.99981</v>
      </c>
    </row>
    <row r="151" customFormat="false" ht="13" hidden="false" customHeight="false" outlineLevel="0" collapsed="false">
      <c r="A151" s="14" t="s">
        <v>1460</v>
      </c>
      <c r="B151" s="14" t="s">
        <v>1461</v>
      </c>
      <c r="C151" s="14" t="s">
        <v>1462</v>
      </c>
      <c r="D151" s="14" t="s">
        <v>1463</v>
      </c>
      <c r="E151" s="14" t="s">
        <v>716</v>
      </c>
      <c r="F151" s="15"/>
      <c r="G151" s="14" t="s">
        <v>1464</v>
      </c>
      <c r="H151" s="14" t="s">
        <v>1465</v>
      </c>
      <c r="I151" s="14" t="s">
        <v>1466</v>
      </c>
      <c r="J151" s="15" t="n">
        <v>187270</v>
      </c>
      <c r="K151" s="15" t="n">
        <v>1</v>
      </c>
      <c r="L151" s="15" t="n">
        <v>0.99046</v>
      </c>
    </row>
    <row r="152" customFormat="false" ht="13" hidden="false" customHeight="false" outlineLevel="0" collapsed="false">
      <c r="A152" s="14" t="s">
        <v>1467</v>
      </c>
      <c r="B152" s="14" t="s">
        <v>1468</v>
      </c>
      <c r="C152" s="14" t="s">
        <v>1462</v>
      </c>
      <c r="D152" s="14" t="s">
        <v>1463</v>
      </c>
      <c r="E152" s="14" t="s">
        <v>716</v>
      </c>
      <c r="F152" s="15"/>
      <c r="G152" s="14" t="s">
        <v>1464</v>
      </c>
      <c r="H152" s="14" t="s">
        <v>1465</v>
      </c>
      <c r="I152" s="14" t="s">
        <v>1466</v>
      </c>
      <c r="J152" s="15" t="n">
        <v>187270</v>
      </c>
      <c r="K152" s="15" t="n">
        <v>1</v>
      </c>
      <c r="L152" s="15" t="n">
        <v>0.99046</v>
      </c>
    </row>
    <row r="153" customFormat="false" ht="13" hidden="false" customHeight="false" outlineLevel="0" collapsed="false">
      <c r="A153" s="14" t="s">
        <v>858</v>
      </c>
      <c r="B153" s="14" t="s">
        <v>859</v>
      </c>
      <c r="C153" s="14" t="s">
        <v>1469</v>
      </c>
      <c r="D153" s="14" t="s">
        <v>1470</v>
      </c>
      <c r="E153" s="14" t="s">
        <v>658</v>
      </c>
      <c r="F153" s="15"/>
      <c r="G153" s="14" t="s">
        <v>1471</v>
      </c>
      <c r="H153" s="14" t="s">
        <v>1472</v>
      </c>
      <c r="I153" s="14" t="s">
        <v>1473</v>
      </c>
      <c r="J153" s="15" t="n">
        <v>300356</v>
      </c>
      <c r="K153" s="15" t="n">
        <v>4</v>
      </c>
      <c r="L153" s="15" t="n">
        <v>0.65195</v>
      </c>
    </row>
    <row r="154" customFormat="false" ht="13" hidden="false" customHeight="false" outlineLevel="0" collapsed="false">
      <c r="A154" s="14" t="s">
        <v>1474</v>
      </c>
      <c r="B154" s="14" t="s">
        <v>1475</v>
      </c>
      <c r="C154" s="14" t="s">
        <v>1476</v>
      </c>
      <c r="D154" s="14" t="s">
        <v>1477</v>
      </c>
      <c r="E154" s="14" t="s">
        <v>658</v>
      </c>
      <c r="F154" s="15"/>
      <c r="G154" s="14" t="s">
        <v>1478</v>
      </c>
      <c r="H154" s="14"/>
      <c r="I154" s="14"/>
      <c r="J154" s="14"/>
      <c r="K154" s="15" t="n">
        <v>9</v>
      </c>
      <c r="L154" s="15" t="n">
        <v>0.033213</v>
      </c>
    </row>
    <row r="155" customFormat="false" ht="13" hidden="false" customHeight="false" outlineLevel="0" collapsed="false">
      <c r="A155" s="14" t="s">
        <v>1479</v>
      </c>
      <c r="B155" s="14" t="s">
        <v>1480</v>
      </c>
      <c r="C155" s="14" t="s">
        <v>1476</v>
      </c>
      <c r="D155" s="14" t="s">
        <v>1477</v>
      </c>
      <c r="E155" s="14" t="s">
        <v>658</v>
      </c>
      <c r="F155" s="15"/>
      <c r="G155" s="14" t="s">
        <v>1478</v>
      </c>
      <c r="H155" s="14"/>
      <c r="I155" s="14"/>
      <c r="J155" s="14"/>
      <c r="K155" s="15" t="n">
        <v>9</v>
      </c>
      <c r="L155" s="15" t="n">
        <v>0.033213</v>
      </c>
    </row>
    <row r="156" customFormat="false" ht="13" hidden="false" customHeight="false" outlineLevel="0" collapsed="false">
      <c r="A156" s="14" t="s">
        <v>1481</v>
      </c>
      <c r="B156" s="14" t="s">
        <v>1482</v>
      </c>
      <c r="C156" s="14" t="s">
        <v>1483</v>
      </c>
      <c r="D156" s="14" t="s">
        <v>1484</v>
      </c>
      <c r="E156" s="14" t="s">
        <v>658</v>
      </c>
      <c r="F156" s="15" t="n">
        <v>1</v>
      </c>
      <c r="G156" s="77" t="s">
        <v>1485</v>
      </c>
      <c r="H156" s="77" t="s">
        <v>781</v>
      </c>
      <c r="I156" s="72" t="s">
        <v>1486</v>
      </c>
      <c r="J156" s="15" t="n">
        <v>610740</v>
      </c>
      <c r="K156" s="15" t="n">
        <v>0</v>
      </c>
      <c r="L156" s="15" t="n">
        <v>1</v>
      </c>
    </row>
    <row r="157" customFormat="false" ht="13" hidden="false" customHeight="false" outlineLevel="0" collapsed="false">
      <c r="A157" s="14" t="s">
        <v>1487</v>
      </c>
      <c r="B157" s="14" t="s">
        <v>1488</v>
      </c>
      <c r="C157" s="14" t="s">
        <v>1489</v>
      </c>
      <c r="D157" s="14" t="s">
        <v>1490</v>
      </c>
      <c r="E157" s="14" t="s">
        <v>658</v>
      </c>
      <c r="F157" s="20" t="n">
        <v>1</v>
      </c>
      <c r="G157" s="14" t="s">
        <v>1491</v>
      </c>
      <c r="H157" s="14"/>
      <c r="I157" s="73" t="s">
        <v>1492</v>
      </c>
      <c r="J157" s="15" t="n">
        <v>601243</v>
      </c>
      <c r="K157" s="15" t="n">
        <v>3</v>
      </c>
      <c r="L157" s="71" t="n">
        <v>5.0983E-011</v>
      </c>
    </row>
    <row r="158" customFormat="false" ht="13" hidden="false" customHeight="false" outlineLevel="0" collapsed="false">
      <c r="A158" s="14" t="s">
        <v>1493</v>
      </c>
      <c r="B158" s="14" t="s">
        <v>1494</v>
      </c>
      <c r="C158" s="14" t="s">
        <v>1495</v>
      </c>
      <c r="D158" s="14" t="s">
        <v>1496</v>
      </c>
      <c r="E158" s="14" t="s">
        <v>658</v>
      </c>
      <c r="F158" s="15" t="n">
        <v>1</v>
      </c>
      <c r="G158" s="73" t="s">
        <v>1497</v>
      </c>
      <c r="H158" s="14"/>
      <c r="I158" s="73" t="s">
        <v>1498</v>
      </c>
      <c r="J158" s="15" t="n">
        <v>601990</v>
      </c>
      <c r="K158" s="15" t="n">
        <v>0</v>
      </c>
      <c r="L158" s="15" t="n">
        <v>0.99696</v>
      </c>
    </row>
    <row r="159" customFormat="false" ht="13" hidden="false" customHeight="false" outlineLevel="0" collapsed="false">
      <c r="A159" s="14" t="s">
        <v>1499</v>
      </c>
      <c r="B159" s="14" t="s">
        <v>1500</v>
      </c>
      <c r="C159" s="14" t="s">
        <v>1501</v>
      </c>
      <c r="D159" s="14" t="s">
        <v>1502</v>
      </c>
      <c r="E159" s="14" t="s">
        <v>658</v>
      </c>
      <c r="F159" s="15" t="n">
        <v>1</v>
      </c>
      <c r="G159" s="73" t="s">
        <v>1503</v>
      </c>
      <c r="H159" s="73" t="s">
        <v>1504</v>
      </c>
      <c r="I159" s="73" t="s">
        <v>1505</v>
      </c>
      <c r="J159" s="15" t="n">
        <v>614139</v>
      </c>
      <c r="K159" s="15" t="n">
        <v>6</v>
      </c>
      <c r="L159" s="71" t="n">
        <v>5.3624E-016</v>
      </c>
    </row>
    <row r="160" customFormat="false" ht="13" hidden="false" customHeight="false" outlineLevel="0" collapsed="false">
      <c r="A160" s="14" t="s">
        <v>1506</v>
      </c>
      <c r="B160" s="14" t="s">
        <v>1507</v>
      </c>
      <c r="C160" s="14" t="s">
        <v>1501</v>
      </c>
      <c r="D160" s="14" t="s">
        <v>1502</v>
      </c>
      <c r="E160" s="14" t="s">
        <v>658</v>
      </c>
      <c r="F160" s="15" t="n">
        <v>1</v>
      </c>
      <c r="G160" s="73" t="s">
        <v>1503</v>
      </c>
      <c r="H160" s="73" t="s">
        <v>1504</v>
      </c>
      <c r="I160" s="73" t="s">
        <v>1505</v>
      </c>
      <c r="J160" s="15" t="n">
        <v>614139</v>
      </c>
      <c r="K160" s="15" t="n">
        <v>6</v>
      </c>
      <c r="L160" s="71" t="n">
        <v>5.3624E-016</v>
      </c>
    </row>
    <row r="161" customFormat="false" ht="13" hidden="false" customHeight="false" outlineLevel="0" collapsed="false">
      <c r="A161" s="14" t="s">
        <v>1508</v>
      </c>
      <c r="B161" s="14" t="s">
        <v>1509</v>
      </c>
      <c r="C161" s="14" t="s">
        <v>1510</v>
      </c>
      <c r="D161" s="14" t="s">
        <v>1511</v>
      </c>
      <c r="E161" s="14" t="s">
        <v>658</v>
      </c>
      <c r="F161" s="15" t="n">
        <v>1</v>
      </c>
      <c r="G161" s="72" t="s">
        <v>1512</v>
      </c>
      <c r="H161" s="74" t="s">
        <v>1513</v>
      </c>
      <c r="I161" s="72" t="s">
        <v>1514</v>
      </c>
      <c r="J161" s="15" t="n">
        <v>611966</v>
      </c>
      <c r="K161" s="15" t="n">
        <v>3</v>
      </c>
      <c r="L161" s="71" t="n">
        <v>2.2898E-014</v>
      </c>
    </row>
    <row r="162" customFormat="false" ht="13" hidden="false" customHeight="false" outlineLevel="0" collapsed="false">
      <c r="A162" s="14" t="s">
        <v>1515</v>
      </c>
      <c r="B162" s="14" t="s">
        <v>1516</v>
      </c>
      <c r="C162" s="14" t="s">
        <v>1517</v>
      </c>
      <c r="D162" s="14" t="s">
        <v>1518</v>
      </c>
      <c r="E162" s="14" t="s">
        <v>708</v>
      </c>
      <c r="F162" s="15" t="n">
        <v>1</v>
      </c>
      <c r="G162" s="74" t="s">
        <v>747</v>
      </c>
      <c r="H162" s="73" t="s">
        <v>1519</v>
      </c>
      <c r="I162" s="73" t="s">
        <v>1520</v>
      </c>
      <c r="J162" s="15" t="n">
        <v>601893</v>
      </c>
      <c r="K162" s="15" t="n">
        <v>0</v>
      </c>
      <c r="L162" s="15" t="n">
        <v>1</v>
      </c>
    </row>
    <row r="163" customFormat="false" ht="13" hidden="false" customHeight="false" outlineLevel="0" collapsed="false">
      <c r="A163" s="14" t="s">
        <v>1521</v>
      </c>
      <c r="B163" s="14" t="s">
        <v>1522</v>
      </c>
      <c r="C163" s="14" t="s">
        <v>1523</v>
      </c>
      <c r="D163" s="14" t="s">
        <v>1524</v>
      </c>
      <c r="E163" s="14" t="s">
        <v>716</v>
      </c>
      <c r="F163" s="15"/>
      <c r="G163" s="14" t="s">
        <v>1525</v>
      </c>
      <c r="H163" s="14" t="s">
        <v>1526</v>
      </c>
      <c r="I163" s="14" t="s">
        <v>1527</v>
      </c>
      <c r="J163" s="15" t="n">
        <v>607066</v>
      </c>
      <c r="K163" s="15" t="n">
        <v>6</v>
      </c>
      <c r="L163" s="71" t="n">
        <v>4.6013E-020</v>
      </c>
    </row>
    <row r="164" customFormat="false" ht="13" hidden="false" customHeight="false" outlineLevel="0" collapsed="false">
      <c r="A164" s="14" t="s">
        <v>691</v>
      </c>
      <c r="B164" s="14" t="s">
        <v>692</v>
      </c>
      <c r="C164" s="14" t="s">
        <v>1528</v>
      </c>
      <c r="D164" s="14" t="s">
        <v>1529</v>
      </c>
      <c r="E164" s="14" t="s">
        <v>658</v>
      </c>
      <c r="F164" s="15" t="n">
        <v>1</v>
      </c>
      <c r="G164" s="72" t="s">
        <v>1530</v>
      </c>
      <c r="H164" s="74" t="s">
        <v>1531</v>
      </c>
      <c r="I164" s="74" t="s">
        <v>1532</v>
      </c>
      <c r="J164" s="15" t="n">
        <v>300096</v>
      </c>
      <c r="K164" s="15" t="n">
        <v>2</v>
      </c>
      <c r="L164" s="15" t="n">
        <v>0.74577</v>
      </c>
    </row>
    <row r="165" customFormat="false" ht="13" hidden="false" customHeight="false" outlineLevel="0" collapsed="false">
      <c r="A165" s="14" t="s">
        <v>1533</v>
      </c>
      <c r="B165" s="14" t="s">
        <v>1534</v>
      </c>
      <c r="C165" s="14" t="s">
        <v>1535</v>
      </c>
      <c r="D165" s="14" t="s">
        <v>1536</v>
      </c>
      <c r="E165" s="14" t="s">
        <v>658</v>
      </c>
      <c r="F165" s="15"/>
      <c r="G165" s="14" t="s">
        <v>1537</v>
      </c>
      <c r="H165" s="14" t="s">
        <v>1538</v>
      </c>
      <c r="I165" s="14" t="s">
        <v>1539</v>
      </c>
      <c r="J165" s="15" t="n">
        <v>188840</v>
      </c>
      <c r="K165" s="15" t="n">
        <v>1</v>
      </c>
      <c r="L165" s="71" t="n">
        <v>2.5582E-096</v>
      </c>
    </row>
    <row r="166" customFormat="false" ht="13" hidden="false" customHeight="false" outlineLevel="0" collapsed="false">
      <c r="A166" s="14" t="s">
        <v>1540</v>
      </c>
      <c r="B166" s="14" t="s">
        <v>1541</v>
      </c>
      <c r="C166" s="14" t="s">
        <v>1542</v>
      </c>
      <c r="D166" s="14" t="s">
        <v>1543</v>
      </c>
      <c r="E166" s="14" t="s">
        <v>658</v>
      </c>
      <c r="F166" s="15" t="n">
        <v>1</v>
      </c>
      <c r="G166" s="73" t="s">
        <v>1544</v>
      </c>
      <c r="H166" s="14"/>
      <c r="I166" s="73" t="s">
        <v>1545</v>
      </c>
      <c r="J166" s="15" t="n">
        <v>610552</v>
      </c>
      <c r="K166" s="15" t="n">
        <v>3</v>
      </c>
      <c r="L166" s="15" t="n">
        <v>0.00025218</v>
      </c>
    </row>
    <row r="167" customFormat="false" ht="13" hidden="false" customHeight="false" outlineLevel="0" collapsed="false">
      <c r="A167" s="14" t="s">
        <v>691</v>
      </c>
      <c r="B167" s="14" t="s">
        <v>692</v>
      </c>
      <c r="C167" s="14" t="s">
        <v>1546</v>
      </c>
      <c r="D167" s="14" t="s">
        <v>1547</v>
      </c>
      <c r="E167" s="14" t="s">
        <v>658</v>
      </c>
      <c r="F167" s="15" t="n">
        <v>1</v>
      </c>
      <c r="G167" s="72" t="s">
        <v>1548</v>
      </c>
      <c r="H167" s="74" t="s">
        <v>1549</v>
      </c>
      <c r="I167" s="74" t="s">
        <v>1550</v>
      </c>
      <c r="J167" s="15" t="n">
        <v>300072</v>
      </c>
      <c r="K167" s="15" t="n">
        <v>0</v>
      </c>
      <c r="L167" s="15" t="n">
        <v>1</v>
      </c>
    </row>
    <row r="168" customFormat="false" ht="13" hidden="false" customHeight="false" outlineLevel="0" collapsed="false">
      <c r="A168" s="14" t="s">
        <v>1551</v>
      </c>
      <c r="B168" s="14" t="s">
        <v>1552</v>
      </c>
      <c r="C168" s="14" t="s">
        <v>1553</v>
      </c>
      <c r="D168" s="14" t="s">
        <v>1554</v>
      </c>
      <c r="E168" s="14" t="s">
        <v>658</v>
      </c>
      <c r="F168" s="15" t="n">
        <v>1</v>
      </c>
      <c r="G168" s="75" t="s">
        <v>1555</v>
      </c>
      <c r="H168" s="75" t="s">
        <v>1556</v>
      </c>
      <c r="I168" s="75" t="s">
        <v>1557</v>
      </c>
      <c r="J168" s="15" t="n">
        <v>615850</v>
      </c>
      <c r="K168" s="15" t="n">
        <v>3</v>
      </c>
      <c r="L168" s="71" t="n">
        <v>1.3999E-007</v>
      </c>
    </row>
    <row r="169" customFormat="false" ht="13" hidden="false" customHeight="false" outlineLevel="0" collapsed="false">
      <c r="A169" s="14" t="s">
        <v>1558</v>
      </c>
      <c r="B169" s="14" t="s">
        <v>1559</v>
      </c>
      <c r="C169" s="14" t="s">
        <v>1560</v>
      </c>
      <c r="D169" s="14" t="s">
        <v>1561</v>
      </c>
      <c r="E169" s="14" t="s">
        <v>716</v>
      </c>
      <c r="F169" s="15" t="n">
        <v>1</v>
      </c>
      <c r="G169" s="74" t="s">
        <v>724</v>
      </c>
      <c r="H169" s="77" t="s">
        <v>1562</v>
      </c>
      <c r="I169" s="77" t="s">
        <v>1563</v>
      </c>
      <c r="J169" s="15" t="n">
        <v>618586</v>
      </c>
      <c r="K169" s="15" t="n">
        <v>1</v>
      </c>
      <c r="L169" s="15" t="n">
        <v>0.56642</v>
      </c>
    </row>
    <row r="170" customFormat="false" ht="13" hidden="false" customHeight="false" outlineLevel="0" collapsed="false">
      <c r="A170" s="14" t="s">
        <v>1564</v>
      </c>
      <c r="B170" s="14" t="s">
        <v>1565</v>
      </c>
      <c r="C170" s="14" t="s">
        <v>1566</v>
      </c>
      <c r="D170" s="14" t="s">
        <v>1567</v>
      </c>
      <c r="E170" s="14" t="s">
        <v>899</v>
      </c>
      <c r="F170" s="15" t="n">
        <v>1</v>
      </c>
      <c r="G170" s="14" t="s">
        <v>1568</v>
      </c>
      <c r="H170" s="74" t="s">
        <v>1569</v>
      </c>
      <c r="I170" s="14" t="s">
        <v>1570</v>
      </c>
      <c r="J170" s="15" t="n">
        <v>606025</v>
      </c>
      <c r="K170" s="15" t="n">
        <v>1</v>
      </c>
      <c r="L170" s="15" t="n">
        <v>0.97382</v>
      </c>
    </row>
    <row r="171" customFormat="false" ht="13" hidden="false" customHeight="false" outlineLevel="0" collapsed="false">
      <c r="A171" s="14" t="s">
        <v>1571</v>
      </c>
      <c r="B171" s="14" t="s">
        <v>1572</v>
      </c>
      <c r="C171" s="14" t="s">
        <v>1573</v>
      </c>
      <c r="D171" s="14" t="s">
        <v>1574</v>
      </c>
      <c r="E171" s="14" t="s">
        <v>658</v>
      </c>
      <c r="F171" s="15" t="n">
        <v>1</v>
      </c>
      <c r="G171" s="72" t="s">
        <v>1575</v>
      </c>
      <c r="H171" s="14"/>
      <c r="I171" s="14" t="s">
        <v>1576</v>
      </c>
      <c r="J171" s="15" t="n">
        <v>104155</v>
      </c>
      <c r="K171" s="15" t="n">
        <v>0</v>
      </c>
      <c r="L171" s="15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2" min="2" style="0" width="13.33"/>
    <col collapsed="false" customWidth="true" hidden="false" outlineLevel="0" max="4" min="4" style="0" width="14.16"/>
  </cols>
  <sheetData>
    <row r="1" customFormat="false" ht="15.75" hidden="false" customHeight="true" outlineLevel="0" collapsed="false">
      <c r="A1" s="1" t="s">
        <v>1577</v>
      </c>
      <c r="B1" s="2"/>
      <c r="C1" s="2" t="s">
        <v>1578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5.75" hidden="false" customHeight="true" outlineLevel="0" collapsed="false">
      <c r="A2" s="2" t="s">
        <v>1579</v>
      </c>
      <c r="B2" s="2" t="s">
        <v>1580</v>
      </c>
      <c r="C2" s="2" t="s">
        <v>1581</v>
      </c>
      <c r="D2" s="2" t="s">
        <v>1582</v>
      </c>
      <c r="E2" s="2" t="s">
        <v>1583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15.75" hidden="false" customHeight="true" outlineLevel="0" collapsed="false">
      <c r="A3" s="2" t="s">
        <v>1584</v>
      </c>
      <c r="B3" s="2" t="n">
        <v>1821</v>
      </c>
      <c r="C3" s="2" t="n">
        <v>1229</v>
      </c>
      <c r="D3" s="5" t="n">
        <f aca="false">B3/SUM(B3:C3)</f>
        <v>0.597049180327869</v>
      </c>
      <c r="E3" s="5" t="n">
        <f aca="false">C3/SUM(B3:C3)</f>
        <v>0.402950819672131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Format="false" ht="15.75" hidden="false" customHeight="true" outlineLevel="0" collapsed="false">
      <c r="A4" s="2" t="s">
        <v>553</v>
      </c>
      <c r="B4" s="2" t="n">
        <v>14650</v>
      </c>
      <c r="C4" s="2" t="n">
        <v>9520</v>
      </c>
      <c r="D4" s="5" t="n">
        <f aca="false">B4/SUM(B4:C4)</f>
        <v>0.60612329333885</v>
      </c>
      <c r="E4" s="5" t="n">
        <f aca="false">C4/SUM(B4:C4)</f>
        <v>0.39387670666115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customFormat="false" ht="15.75" hidden="false" customHeight="tru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customFormat="false" ht="15.7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customFormat="false" ht="15.7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customFormat="false" ht="15.75" hidden="false" customHeight="true" outlineLevel="0" collapsed="false">
      <c r="A8" s="2"/>
      <c r="B8" s="2"/>
      <c r="C8" s="6" t="s">
        <v>553</v>
      </c>
      <c r="D8" s="6"/>
      <c r="E8" s="6"/>
      <c r="F8" s="6"/>
      <c r="G8" s="2"/>
      <c r="H8" s="6" t="s">
        <v>1584</v>
      </c>
      <c r="I8" s="6"/>
      <c r="J8" s="6"/>
      <c r="K8" s="6"/>
      <c r="L8" s="2" t="s">
        <v>1585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customFormat="false" ht="15.75" hidden="false" customHeight="true" outlineLevel="0" collapsed="false">
      <c r="A9" s="2"/>
      <c r="B9" s="2" t="s">
        <v>1586</v>
      </c>
      <c r="C9" s="2" t="s">
        <v>159</v>
      </c>
      <c r="D9" s="2" t="s">
        <v>156</v>
      </c>
      <c r="E9" s="2" t="s">
        <v>451</v>
      </c>
      <c r="F9" s="2" t="s">
        <v>446</v>
      </c>
      <c r="G9" s="2" t="s">
        <v>1586</v>
      </c>
      <c r="H9" s="2" t="s">
        <v>159</v>
      </c>
      <c r="I9" s="2" t="s">
        <v>156</v>
      </c>
      <c r="J9" s="2" t="s">
        <v>451</v>
      </c>
      <c r="K9" s="2" t="s">
        <v>446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customFormat="false" ht="15.75" hidden="false" customHeight="true" outlineLevel="0" collapsed="false">
      <c r="A10" s="2" t="s">
        <v>1587</v>
      </c>
      <c r="B10" s="8" t="n">
        <f aca="false">SUM(C10:F10)</f>
        <v>21513</v>
      </c>
      <c r="C10" s="54" t="n">
        <v>13326</v>
      </c>
      <c r="D10" s="54" t="n">
        <v>7916</v>
      </c>
      <c r="E10" s="8" t="n">
        <v>142</v>
      </c>
      <c r="F10" s="8" t="n">
        <v>129</v>
      </c>
      <c r="G10" s="8" t="n">
        <f aca="false">SUM(H10:K10)</f>
        <v>2343</v>
      </c>
      <c r="H10" s="54" t="n">
        <v>1613</v>
      </c>
      <c r="I10" s="54" t="n">
        <v>711</v>
      </c>
      <c r="J10" s="8" t="n">
        <v>0</v>
      </c>
      <c r="K10" s="8" t="n">
        <v>19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customFormat="false" ht="15.75" hidden="false" customHeight="true" outlineLevel="0" collapsed="false">
      <c r="A11" s="2" t="s">
        <v>1588</v>
      </c>
      <c r="B11" s="8" t="n">
        <f aca="false">SUM(C11:F11)</f>
        <v>4663</v>
      </c>
      <c r="C11" s="8" t="n">
        <v>3543</v>
      </c>
      <c r="D11" s="8" t="n">
        <v>1059</v>
      </c>
      <c r="E11" s="8" t="n">
        <v>42</v>
      </c>
      <c r="F11" s="8" t="n">
        <v>19</v>
      </c>
      <c r="G11" s="8" t="n">
        <f aca="false">SUM(H11:K11)</f>
        <v>395</v>
      </c>
      <c r="H11" s="8" t="n">
        <v>330</v>
      </c>
      <c r="I11" s="8" t="n">
        <v>63</v>
      </c>
      <c r="J11" s="8" t="n">
        <v>0</v>
      </c>
      <c r="K11" s="8" t="n">
        <v>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customFormat="false" ht="15.75" hidden="false" customHeight="true" outlineLevel="0" collapsed="false">
      <c r="A12" s="2" t="s">
        <v>1589</v>
      </c>
      <c r="B12" s="8" t="n">
        <f aca="false">SUM(C12:F12)</f>
        <v>3410</v>
      </c>
      <c r="C12" s="8" t="n">
        <v>2331</v>
      </c>
      <c r="D12" s="8" t="n">
        <v>992</v>
      </c>
      <c r="E12" s="8" t="n">
        <v>50</v>
      </c>
      <c r="F12" s="8" t="n">
        <v>37</v>
      </c>
      <c r="G12" s="8" t="n">
        <f aca="false">SUM(H12:K12)</f>
        <v>328</v>
      </c>
      <c r="H12" s="8" t="n">
        <v>257</v>
      </c>
      <c r="I12" s="8" t="n">
        <v>71</v>
      </c>
      <c r="J12" s="8" t="n">
        <v>0</v>
      </c>
      <c r="K12" s="8" t="n"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customFormat="false" ht="15.75" hidden="false" customHeight="true" outlineLevel="0" collapsed="false">
      <c r="A13" s="2" t="s">
        <v>1590</v>
      </c>
      <c r="B13" s="8" t="n">
        <f aca="false">SUM(C13:F13)</f>
        <v>639</v>
      </c>
      <c r="C13" s="8" t="n">
        <v>495</v>
      </c>
      <c r="D13" s="8" t="n">
        <v>134</v>
      </c>
      <c r="E13" s="8" t="n">
        <v>5</v>
      </c>
      <c r="F13" s="8" t="n">
        <v>5</v>
      </c>
      <c r="G13" s="8" t="n">
        <f aca="false">SUM(H13:K13)</f>
        <v>46</v>
      </c>
      <c r="H13" s="8" t="n">
        <v>43</v>
      </c>
      <c r="I13" s="8" t="n">
        <v>2</v>
      </c>
      <c r="J13" s="8" t="n">
        <v>0</v>
      </c>
      <c r="K13" s="8" t="n">
        <v>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customFormat="false" ht="15.75" hidden="false" customHeight="true" outlineLevel="0" collapsed="false">
      <c r="A14" s="2" t="s">
        <v>1591</v>
      </c>
      <c r="B14" s="8" t="n">
        <f aca="false">SUM(C14:F14)</f>
        <v>490</v>
      </c>
      <c r="C14" s="8" t="n">
        <v>412</v>
      </c>
      <c r="D14" s="8" t="n">
        <v>69</v>
      </c>
      <c r="E14" s="8" t="n">
        <v>7</v>
      </c>
      <c r="F14" s="8" t="n">
        <v>2</v>
      </c>
      <c r="G14" s="8" t="n">
        <f aca="false">SUM(H14:K14)</f>
        <v>36</v>
      </c>
      <c r="H14" s="8" t="n">
        <v>32</v>
      </c>
      <c r="I14" s="8" t="n">
        <v>4</v>
      </c>
      <c r="J14" s="8" t="n">
        <v>0</v>
      </c>
      <c r="K14" s="8" t="n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customFormat="false" ht="15.75" hidden="false" customHeight="true" outlineLevel="0" collapsed="false">
      <c r="A15" s="2" t="s">
        <v>1592</v>
      </c>
      <c r="B15" s="8" t="n">
        <f aca="false">SUM(C15:F15)</f>
        <v>2277</v>
      </c>
      <c r="C15" s="8" t="n">
        <v>1625</v>
      </c>
      <c r="D15" s="8" t="n">
        <v>601</v>
      </c>
      <c r="E15" s="8" t="n">
        <v>19</v>
      </c>
      <c r="F15" s="8" t="n">
        <v>32</v>
      </c>
      <c r="G15" s="8" t="n">
        <f aca="false">SUM(H15:K15)</f>
        <v>196</v>
      </c>
      <c r="H15" s="8" t="n">
        <v>151</v>
      </c>
      <c r="I15" s="8" t="n">
        <v>38</v>
      </c>
      <c r="J15" s="8" t="n">
        <v>0</v>
      </c>
      <c r="K15" s="8" t="n">
        <v>7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customFormat="false" ht="15.75" hidden="false" customHeight="true" outlineLevel="0" collapsed="false">
      <c r="A16" s="2" t="s">
        <v>588</v>
      </c>
      <c r="B16" s="8" t="n">
        <f aca="false">SUM(C16:F16)</f>
        <v>856</v>
      </c>
      <c r="C16" s="8" t="n">
        <v>446</v>
      </c>
      <c r="D16" s="8" t="n">
        <v>410</v>
      </c>
      <c r="E16" s="8" t="n">
        <v>0</v>
      </c>
      <c r="F16" s="8" t="n">
        <v>0</v>
      </c>
      <c r="G16" s="8" t="n">
        <f aca="false">SUM(H16:K16)</f>
        <v>89</v>
      </c>
      <c r="H16" s="8" t="n">
        <v>54</v>
      </c>
      <c r="I16" s="8" t="n">
        <v>35</v>
      </c>
      <c r="J16" s="8" t="n">
        <v>0</v>
      </c>
      <c r="K16" s="8" t="n">
        <v>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customFormat="false" ht="15.75" hidden="false" customHeight="true" outlineLevel="0" collapsed="false">
      <c r="A17" s="2" t="s">
        <v>1593</v>
      </c>
      <c r="B17" s="8" t="n">
        <f aca="false">SUM(C17:F17)</f>
        <v>6535</v>
      </c>
      <c r="C17" s="8" t="n">
        <v>2903</v>
      </c>
      <c r="D17" s="8" t="n">
        <v>3606</v>
      </c>
      <c r="E17" s="8" t="n">
        <v>7</v>
      </c>
      <c r="F17" s="8" t="n">
        <v>19</v>
      </c>
      <c r="G17" s="8" t="n">
        <f aca="false">SUM(H17:K17)</f>
        <v>865</v>
      </c>
      <c r="H17" s="8" t="n">
        <v>504</v>
      </c>
      <c r="I17" s="8" t="n">
        <v>353</v>
      </c>
      <c r="J17" s="8" t="n">
        <v>0</v>
      </c>
      <c r="K17" s="8" t="n">
        <v>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customFormat="false" ht="15.75" hidden="false" customHeight="true" outlineLevel="0" collapsed="false">
      <c r="A18" s="2" t="s">
        <v>1594</v>
      </c>
      <c r="B18" s="8" t="n">
        <f aca="false">SUM(C18:F18)</f>
        <v>2643</v>
      </c>
      <c r="C18" s="8" t="n">
        <f aca="false">C10-SUM(C11:C17)</f>
        <v>1571</v>
      </c>
      <c r="D18" s="8" t="n">
        <f aca="false">D10-SUM(D11:D17)</f>
        <v>1045</v>
      </c>
      <c r="E18" s="8" t="n">
        <f aca="false">E10-SUM(E11:E17)</f>
        <v>12</v>
      </c>
      <c r="F18" s="8" t="n">
        <f aca="false">F10-SUM(F11:F17)</f>
        <v>15</v>
      </c>
      <c r="G18" s="8" t="n">
        <f aca="false">SUM(H18:K18)</f>
        <v>388</v>
      </c>
      <c r="H18" s="8" t="n">
        <f aca="false">H10-SUM(H11:H17)</f>
        <v>242</v>
      </c>
      <c r="I18" s="8" t="n">
        <f aca="false">I10-SUM(I11:I17)</f>
        <v>145</v>
      </c>
      <c r="J18" s="8" t="n">
        <f aca="false">J10-SUM(J11:J17)</f>
        <v>0</v>
      </c>
      <c r="K18" s="8" t="n">
        <f aca="false">K10-SUM(K11:K17)</f>
        <v>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customFormat="false" ht="15.7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customFormat="false" ht="15.7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customFormat="false" ht="15.7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customFormat="false" ht="15.7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customFormat="false" ht="15.75" hidden="false" customHeight="true" outlineLevel="0" collapsed="false">
      <c r="A23" s="2"/>
      <c r="B23" s="2"/>
      <c r="C23" s="6" t="s">
        <v>553</v>
      </c>
      <c r="D23" s="6"/>
      <c r="E23" s="6"/>
      <c r="F23" s="6"/>
      <c r="G23" s="2"/>
      <c r="H23" s="6" t="s">
        <v>1584</v>
      </c>
      <c r="I23" s="6"/>
      <c r="J23" s="6"/>
      <c r="K23" s="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customFormat="false" ht="15.75" hidden="false" customHeight="true" outlineLevel="0" collapsed="false">
      <c r="A24" s="2"/>
      <c r="B24" s="2"/>
      <c r="C24" s="2" t="s">
        <v>159</v>
      </c>
      <c r="D24" s="2" t="s">
        <v>156</v>
      </c>
      <c r="E24" s="2" t="s">
        <v>451</v>
      </c>
      <c r="F24" s="2" t="s">
        <v>446</v>
      </c>
      <c r="G24" s="2"/>
      <c r="H24" s="2" t="s">
        <v>159</v>
      </c>
      <c r="I24" s="2" t="s">
        <v>156</v>
      </c>
      <c r="J24" s="2" t="s">
        <v>451</v>
      </c>
      <c r="K24" s="2" t="s">
        <v>446</v>
      </c>
      <c r="L24" s="2"/>
      <c r="M24" s="2"/>
      <c r="N24" s="2" t="s">
        <v>1595</v>
      </c>
      <c r="O24" s="2" t="s">
        <v>1596</v>
      </c>
      <c r="P24" s="2" t="s">
        <v>1597</v>
      </c>
      <c r="Q24" s="2" t="s">
        <v>1598</v>
      </c>
      <c r="R24" s="2" t="s">
        <v>1599</v>
      </c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customFormat="false" ht="15.75" hidden="false" customHeight="true" outlineLevel="0" collapsed="false">
      <c r="A25" s="2" t="s">
        <v>1588</v>
      </c>
      <c r="B25" s="78"/>
      <c r="C25" s="78" t="n">
        <f aca="false">C11/C$10</f>
        <v>0.265871229176047</v>
      </c>
      <c r="D25" s="78" t="n">
        <f aca="false">D11/D$10</f>
        <v>0.13377968671046</v>
      </c>
      <c r="E25" s="78" t="n">
        <f aca="false">E11/E$10</f>
        <v>0.295774647887324</v>
      </c>
      <c r="F25" s="78" t="n">
        <f aca="false">F11/F$10</f>
        <v>0.147286821705426</v>
      </c>
      <c r="G25" s="78"/>
      <c r="H25" s="78" t="n">
        <f aca="false">H11/H$10</f>
        <v>0.204587724736516</v>
      </c>
      <c r="I25" s="78" t="n">
        <f aca="false">I11/I$10</f>
        <v>0.0886075949367089</v>
      </c>
      <c r="J25" s="78" t="n">
        <v>0</v>
      </c>
      <c r="K25" s="78" t="n">
        <f aca="false">K11/K$10</f>
        <v>0.105263157894737</v>
      </c>
      <c r="L25" s="2"/>
      <c r="M25" s="2" t="s">
        <v>1588</v>
      </c>
      <c r="N25" s="5" t="n">
        <v>0.216752661181611</v>
      </c>
      <c r="O25" s="5" t="n">
        <v>0.168587281263338</v>
      </c>
      <c r="P25" s="5" t="n">
        <f aca="false">N25-O25</f>
        <v>0.0481653799182736</v>
      </c>
      <c r="Q25" s="79" t="n">
        <f aca="false">(N25-O25)/AVERAGE(N25:O25)</f>
        <v>0.249989033644778</v>
      </c>
      <c r="R25" s="79" t="n">
        <f aca="false">(N25-O25)/AVERAGE(O25)</f>
        <v>0.285699962401304</v>
      </c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customFormat="false" ht="15.75" hidden="false" customHeight="true" outlineLevel="0" collapsed="false">
      <c r="A26" s="2" t="s">
        <v>1589</v>
      </c>
      <c r="B26" s="78"/>
      <c r="C26" s="78" t="n">
        <f aca="false">C12/C$10</f>
        <v>0.174921206663665</v>
      </c>
      <c r="D26" s="78" t="n">
        <f aca="false">D12/D$10</f>
        <v>0.125315816068722</v>
      </c>
      <c r="E26" s="78" t="n">
        <f aca="false">E12/E$10</f>
        <v>0.352112676056338</v>
      </c>
      <c r="F26" s="78" t="n">
        <f aca="false">F12/F$10</f>
        <v>0.286821705426357</v>
      </c>
      <c r="G26" s="78"/>
      <c r="H26" s="78" t="n">
        <f aca="false">H12/H$10</f>
        <v>0.15933044017359</v>
      </c>
      <c r="I26" s="78" t="n">
        <f aca="false">I12/I$10</f>
        <v>0.09985935302391</v>
      </c>
      <c r="J26" s="78" t="n">
        <v>0</v>
      </c>
      <c r="K26" s="78" t="n">
        <f aca="false">K12/K$10</f>
        <v>0</v>
      </c>
      <c r="L26" s="2"/>
      <c r="M26" s="2" t="s">
        <v>1589</v>
      </c>
      <c r="N26" s="5" t="n">
        <v>0.158508808627342</v>
      </c>
      <c r="O26" s="5" t="n">
        <v>0.139991463935126</v>
      </c>
      <c r="P26" s="5" t="n">
        <f aca="false">N26-O26</f>
        <v>0.0185173446922157</v>
      </c>
      <c r="Q26" s="79" t="n">
        <f aca="false">(N26-O26)/AVERAGE(N26:O26)</f>
        <v>0.12406919788216</v>
      </c>
      <c r="R26" s="79" t="n">
        <f aca="false">(N26-O26)/AVERAGE(O26)</f>
        <v>0.132274812847138</v>
      </c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customFormat="false" ht="15.75" hidden="false" customHeight="true" outlineLevel="0" collapsed="false">
      <c r="A27" s="2" t="s">
        <v>1590</v>
      </c>
      <c r="B27" s="78"/>
      <c r="C27" s="78" t="n">
        <f aca="false">C13/C$10</f>
        <v>0.0371454299864926</v>
      </c>
      <c r="D27" s="78" t="n">
        <f aca="false">D13/D$10</f>
        <v>0.0169277412834765</v>
      </c>
      <c r="E27" s="78" t="n">
        <f aca="false">E13/E$10</f>
        <v>0.0352112676056338</v>
      </c>
      <c r="F27" s="78" t="n">
        <f aca="false">F13/F$10</f>
        <v>0.0387596899224806</v>
      </c>
      <c r="G27" s="78"/>
      <c r="H27" s="78" t="n">
        <f aca="false">H13/H$10</f>
        <v>0.0266584004959702</v>
      </c>
      <c r="I27" s="78" t="n">
        <f aca="false">I13/I$10</f>
        <v>0.00281293952180028</v>
      </c>
      <c r="J27" s="78" t="n">
        <v>0</v>
      </c>
      <c r="K27" s="78" t="n">
        <f aca="false">K13/K$10</f>
        <v>0.0526315789473684</v>
      </c>
      <c r="L27" s="2"/>
      <c r="M27" s="2" t="s">
        <v>1590</v>
      </c>
      <c r="N27" s="5" t="n">
        <v>0.0297029702970297</v>
      </c>
      <c r="O27" s="5" t="n">
        <v>0.019632949210414</v>
      </c>
      <c r="P27" s="5" t="n">
        <f aca="false">N27-O27</f>
        <v>0.0100700210866157</v>
      </c>
      <c r="Q27" s="79" t="n">
        <f aca="false">(N27-O27)/AVERAGE(N27:O27)</f>
        <v>0.408222698072805</v>
      </c>
      <c r="R27" s="79" t="n">
        <f aca="false">(N27-O27)/AVERAGE(O27)</f>
        <v>0.512914334911752</v>
      </c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customFormat="false" ht="15.75" hidden="false" customHeight="true" outlineLevel="0" collapsed="false">
      <c r="A28" s="2" t="s">
        <v>1591</v>
      </c>
      <c r="B28" s="78"/>
      <c r="C28" s="78" t="n">
        <f aca="false">C14/C$10</f>
        <v>0.0309170043523938</v>
      </c>
      <c r="D28" s="78" t="n">
        <f aca="false">D14/D$10</f>
        <v>0.00871652349671551</v>
      </c>
      <c r="E28" s="78" t="n">
        <f aca="false">E14/E$10</f>
        <v>0.0492957746478873</v>
      </c>
      <c r="F28" s="78" t="n">
        <f aca="false">F14/F$10</f>
        <v>0.0155038759689922</v>
      </c>
      <c r="G28" s="78"/>
      <c r="H28" s="78" t="n">
        <f aca="false">H14/H$10</f>
        <v>0.0198388096714197</v>
      </c>
      <c r="I28" s="78" t="n">
        <f aca="false">I14/I$10</f>
        <v>0.00562587904360056</v>
      </c>
      <c r="J28" s="78" t="n">
        <v>0</v>
      </c>
      <c r="K28" s="78" t="n">
        <f aca="false">K14/K$10</f>
        <v>0</v>
      </c>
      <c r="L28" s="2"/>
      <c r="M28" s="2" t="s">
        <v>1591</v>
      </c>
      <c r="N28" s="5" t="n">
        <v>0.0227769255798819</v>
      </c>
      <c r="O28" s="5" t="n">
        <v>0.0153649167733675</v>
      </c>
      <c r="P28" s="5" t="n">
        <f aca="false">N28-O28</f>
        <v>0.00741200880651445</v>
      </c>
      <c r="Q28" s="79" t="n">
        <f aca="false">(N28-O28)/AVERAGE(N28:O28)</f>
        <v>0.388654996676268</v>
      </c>
      <c r="R28" s="79" t="n">
        <f aca="false">(N28-O28)/AVERAGE(O28)</f>
        <v>0.482398239823982</v>
      </c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customFormat="false" ht="15.75" hidden="false" customHeight="true" outlineLevel="0" collapsed="false">
      <c r="A29" s="2" t="s">
        <v>1592</v>
      </c>
      <c r="B29" s="78"/>
      <c r="C29" s="78" t="n">
        <f aca="false">C15/C$10</f>
        <v>0.121942068137476</v>
      </c>
      <c r="D29" s="78" t="n">
        <f aca="false">D15/D$10</f>
        <v>0.075922182920667</v>
      </c>
      <c r="E29" s="78" t="n">
        <f aca="false">E15/E$10</f>
        <v>0.133802816901408</v>
      </c>
      <c r="F29" s="78" t="n">
        <f aca="false">F15/F$10</f>
        <v>0.248062015503876</v>
      </c>
      <c r="G29" s="78"/>
      <c r="H29" s="78" t="n">
        <f aca="false">H15/H$10</f>
        <v>0.0936143831370118</v>
      </c>
      <c r="I29" s="78" t="n">
        <f aca="false">I15/I$10</f>
        <v>0.0534458509142053</v>
      </c>
      <c r="J29" s="78" t="n">
        <v>0</v>
      </c>
      <c r="K29" s="78" t="n">
        <f aca="false">K15/K$10</f>
        <v>0.368421052631579</v>
      </c>
      <c r="L29" s="2"/>
      <c r="M29" s="2" t="s">
        <v>1592</v>
      </c>
      <c r="N29" s="5" t="n">
        <v>0.105842978664064</v>
      </c>
      <c r="O29" s="5" t="n">
        <v>0.0836534357661118</v>
      </c>
      <c r="P29" s="5" t="n">
        <f aca="false">N29-O29</f>
        <v>0.0221895428979518</v>
      </c>
      <c r="Q29" s="79" t="n">
        <f aca="false">(N29-O29)/AVERAGE(N29:O29)</f>
        <v>0.234194857614344</v>
      </c>
      <c r="R29" s="79" t="n">
        <f aca="false">(N29-O29)/AVERAGE(O29)</f>
        <v>0.265255607193373</v>
      </c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customFormat="false" ht="15.75" hidden="false" customHeight="true" outlineLevel="0" collapsed="false">
      <c r="A30" s="2" t="s">
        <v>588</v>
      </c>
      <c r="B30" s="78"/>
      <c r="C30" s="78" t="n">
        <f aca="false">C16/C$10</f>
        <v>0.0334684076241933</v>
      </c>
      <c r="D30" s="78" t="n">
        <f aca="false">D16/D$10</f>
        <v>0.0517938352703386</v>
      </c>
      <c r="E30" s="78" t="n">
        <f aca="false">E16/E$10</f>
        <v>0</v>
      </c>
      <c r="F30" s="78" t="n">
        <f aca="false">F16/F$10</f>
        <v>0</v>
      </c>
      <c r="G30" s="78"/>
      <c r="H30" s="78" t="n">
        <f aca="false">H16/H$10</f>
        <v>0.0334779913205208</v>
      </c>
      <c r="I30" s="78" t="n">
        <f aca="false">I16/I$10</f>
        <v>0.0492264416315049</v>
      </c>
      <c r="J30" s="78" t="n">
        <v>0</v>
      </c>
      <c r="K30" s="78" t="n">
        <f aca="false">K16/K$10</f>
        <v>0</v>
      </c>
      <c r="L30" s="2"/>
      <c r="M30" s="2" t="s">
        <v>588</v>
      </c>
      <c r="N30" s="5" t="n">
        <v>0.039789894482406</v>
      </c>
      <c r="O30" s="5" t="n">
        <v>0.037985488689714</v>
      </c>
      <c r="P30" s="5" t="n">
        <f aca="false">N30-O30</f>
        <v>0.00180440579269195</v>
      </c>
      <c r="Q30" s="79" t="n">
        <f aca="false">(N30-O30)/AVERAGE(N30:O30)</f>
        <v>0.0464004346644934</v>
      </c>
      <c r="R30" s="79" t="n">
        <f aca="false">(N30-O30)/AVERAGE(O30)</f>
        <v>0.0475025030592948</v>
      </c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customFormat="false" ht="15.75" hidden="false" customHeight="true" outlineLevel="0" collapsed="false">
      <c r="A31" s="2" t="s">
        <v>1593</v>
      </c>
      <c r="B31" s="78"/>
      <c r="C31" s="78" t="n">
        <f aca="false">C17/C$10</f>
        <v>0.217844814648056</v>
      </c>
      <c r="D31" s="78" t="n">
        <f aca="false">D17/D$10</f>
        <v>0.455533097524002</v>
      </c>
      <c r="E31" s="78" t="n">
        <f aca="false">E17/E$10</f>
        <v>0.0492957746478873</v>
      </c>
      <c r="F31" s="78" t="n">
        <f aca="false">F17/F$10</f>
        <v>0.147286821705426</v>
      </c>
      <c r="G31" s="78"/>
      <c r="H31" s="78" t="n">
        <f aca="false">H17/H$10</f>
        <v>0.31246125232486</v>
      </c>
      <c r="I31" s="78" t="n">
        <f aca="false">I17/I$10</f>
        <v>0.49648382559775</v>
      </c>
      <c r="J31" s="78" t="n">
        <v>0</v>
      </c>
      <c r="K31" s="78" t="n">
        <f aca="false">K17/K$10</f>
        <v>0.421052631578947</v>
      </c>
      <c r="L31" s="2"/>
      <c r="M31" s="2" t="s">
        <v>1593</v>
      </c>
      <c r="N31" s="5" t="n">
        <v>0.303769813601078</v>
      </c>
      <c r="O31" s="5" t="n">
        <v>0.369184805804524</v>
      </c>
      <c r="P31" s="5" t="n">
        <f aca="false">N31-O31</f>
        <v>-0.0654149922034457</v>
      </c>
      <c r="Q31" s="79" t="n">
        <f aca="false">(N31-O31)/AVERAGE(N31:O31)</f>
        <v>-0.194411302982732</v>
      </c>
      <c r="R31" s="79" t="n">
        <f aca="false">(N31-O31)/AVERAGE(O31)</f>
        <v>-0.177187660962628</v>
      </c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customFormat="false" ht="15.75" hidden="false" customHeight="true" outlineLevel="0" collapsed="false">
      <c r="A32" s="2" t="s">
        <v>1594</v>
      </c>
      <c r="B32" s="78"/>
      <c r="C32" s="78" t="n">
        <f aca="false">C18/C$10</f>
        <v>0.117889839411676</v>
      </c>
      <c r="D32" s="78" t="n">
        <f aca="false">D18/D$10</f>
        <v>0.132011116725619</v>
      </c>
      <c r="E32" s="78" t="n">
        <f aca="false">E18/E$10</f>
        <v>0.0845070422535211</v>
      </c>
      <c r="F32" s="78" t="n">
        <f aca="false">F18/F$10</f>
        <v>0.116279069767442</v>
      </c>
      <c r="G32" s="78"/>
      <c r="H32" s="78" t="n">
        <f aca="false">H18/H$10</f>
        <v>0.150030998140112</v>
      </c>
      <c r="I32" s="78" t="n">
        <f aca="false">I18/I$10</f>
        <v>0.20393811533052</v>
      </c>
      <c r="J32" s="78" t="n">
        <v>0</v>
      </c>
      <c r="K32" s="78" t="n">
        <f aca="false">K18/K$10</f>
        <v>0.0526315789473684</v>
      </c>
      <c r="L32" s="2"/>
      <c r="M32" s="2" t="s">
        <v>1594</v>
      </c>
      <c r="N32" s="5" t="n">
        <v>0.122855947566588</v>
      </c>
      <c r="O32" s="5" t="n">
        <v>0.165599658557405</v>
      </c>
      <c r="P32" s="5" t="n">
        <f aca="false">N32-O32</f>
        <v>-0.0427437109908174</v>
      </c>
      <c r="Q32" s="79" t="n">
        <f aca="false">(N32-O32)/AVERAGE(N32:O32)</f>
        <v>-0.296362491027087</v>
      </c>
      <c r="R32" s="79" t="n">
        <f aca="false">(N32-O32)/AVERAGE(O32)</f>
        <v>-0.258114728998673</v>
      </c>
      <c r="S32" s="2"/>
      <c r="T32" s="2"/>
      <c r="U32" s="2"/>
      <c r="V32" s="2"/>
      <c r="W32" s="2"/>
      <c r="X32" s="2"/>
      <c r="Y32" s="2"/>
      <c r="Z32" s="2"/>
      <c r="AA32" s="2"/>
      <c r="AB32" s="2"/>
    </row>
    <row r="35" customFormat="false" ht="15.75" hidden="false" customHeight="true" outlineLevel="0" collapsed="false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  <row r="36" customFormat="false" ht="15.75" hidden="false" customHeight="true" outlineLevel="0" collapsed="false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  <row r="37" customFormat="false" ht="15.75" hidden="false" customHeight="true" outlineLevel="0" collapsed="false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  <row r="38" customFormat="false" ht="15.75" hidden="false" customHeight="true" outlineLevel="0" collapsed="false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39" customFormat="false" ht="15.75" hidden="false" customHeight="true" outlineLevel="0" collapsed="false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</row>
    <row r="40" customFormat="false" ht="15.75" hidden="false" customHeight="true" outlineLevel="0" collapsed="false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  <row r="41" customFormat="false" ht="15.75" hidden="false" customHeight="true" outlineLevel="0" collapsed="false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</row>
    <row r="42" customFormat="false" ht="15.75" hidden="false" customHeight="true" outlineLevel="0" collapsed="false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</row>
    <row r="43" customFormat="false" ht="15.75" hidden="false" customHeight="true" outlineLevel="0" collapsed="false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</row>
    <row r="44" customFormat="false" ht="15.75" hidden="false" customHeight="true" outlineLevel="0" collapsed="false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</row>
    <row r="45" customFormat="false" ht="15.75" hidden="false" customHeight="true" outlineLevel="0" collapsed="false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</row>
    <row r="46" customFormat="false" ht="15.75" hidden="false" customHeight="true" outlineLevel="0" collapsed="false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</row>
    <row r="47" customFormat="false" ht="15.75" hidden="false" customHeight="true" outlineLevel="0" collapsed="false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</row>
    <row r="48" customFormat="false" ht="15.75" hidden="false" customHeight="true" outlineLevel="0" collapsed="false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</row>
    <row r="49" customFormat="false" ht="15.75" hidden="false" customHeight="true" outlineLevel="0" collapsed="false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</row>
    <row r="50" customFormat="false" ht="15.75" hidden="false" customHeight="true" outlineLevel="0" collapsed="false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</row>
    <row r="51" customFormat="false" ht="13" hidden="false" customHeight="false" outlineLevel="0" collapsed="false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</row>
    <row r="52" customFormat="false" ht="13" hidden="false" customHeight="false" outlineLevel="0" collapsed="false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</row>
    <row r="53" customFormat="false" ht="13" hidden="false" customHeight="false" outlineLevel="0" collapsed="false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</row>
    <row r="54" customFormat="false" ht="13" hidden="false" customHeight="false" outlineLevel="0" collapsed="false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</row>
    <row r="55" customFormat="false" ht="13" hidden="false" customHeight="false" outlineLevel="0" collapsed="false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</row>
    <row r="56" customFormat="false" ht="13" hidden="false" customHeight="false" outlineLevel="0" collapsed="false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</row>
    <row r="57" customFormat="false" ht="13" hidden="false" customHeight="false" outlineLevel="0" collapsed="false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</row>
    <row r="58" customFormat="false" ht="13" hidden="false" customHeight="false" outlineLevel="0" collapsed="false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</row>
    <row r="59" customFormat="false" ht="13" hidden="false" customHeight="false" outlineLevel="0" collapsed="false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</row>
    <row r="60" customFormat="false" ht="13" hidden="false" customHeight="false" outlineLevel="0" collapsed="false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</row>
    <row r="61" customFormat="false" ht="13" hidden="false" customHeight="false" outlineLevel="0" collapsed="false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</row>
    <row r="62" customFormat="false" ht="13" hidden="false" customHeight="false" outlineLevel="0" collapsed="false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 customFormat="false" ht="13" hidden="false" customHeight="false" outlineLevel="0" collapsed="false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  <row r="64" customFormat="false" ht="13" hidden="false" customHeight="false" outlineLevel="0" collapsed="false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</row>
    <row r="65" customFormat="false" ht="13" hidden="false" customHeight="false" outlineLevel="0" collapsed="false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Format="false" ht="13" hidden="false" customHeight="false" outlineLevel="0" collapsed="false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</row>
    <row r="67" customFormat="false" ht="13" hidden="false" customHeight="false" outlineLevel="0" collapsed="false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</row>
    <row r="68" customFormat="false" ht="13" hidden="false" customHeight="false" outlineLevel="0" collapsed="false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</row>
    <row r="69" customFormat="false" ht="13" hidden="false" customHeight="false" outlineLevel="0" collapsed="false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</row>
    <row r="70" customFormat="false" ht="13" hidden="false" customHeight="false" outlineLevel="0" collapsed="false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</row>
    <row r="71" customFormat="false" ht="13" hidden="false" customHeight="false" outlineLevel="0" collapsed="false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</row>
    <row r="72" customFormat="false" ht="13" hidden="false" customHeight="false" outlineLevel="0" collapsed="false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</row>
    <row r="73" customFormat="false" ht="13" hidden="false" customHeight="false" outlineLevel="0" collapsed="false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</row>
  </sheetData>
  <mergeCells count="4">
    <mergeCell ref="C8:F8"/>
    <mergeCell ref="H8:K8"/>
    <mergeCell ref="C23:F23"/>
    <mergeCell ref="H23:K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2" min="1" style="0" width="15.34"/>
    <col collapsed="false" customWidth="true" hidden="false" outlineLevel="0" max="7" min="7" style="0" width="14.16"/>
    <col collapsed="false" customWidth="true" hidden="false" outlineLevel="0" max="13" min="13" style="0" width="13.66"/>
    <col collapsed="false" customWidth="true" hidden="false" outlineLevel="0" max="14" min="14" style="0" width="15.16"/>
    <col collapsed="false" customWidth="true" hidden="false" outlineLevel="0" max="15" min="15" style="0" width="16.16"/>
  </cols>
  <sheetData>
    <row r="1" customFormat="false" ht="15.75" hidden="false" customHeight="true" outlineLevel="0" collapsed="false">
      <c r="A1" s="80" t="s">
        <v>1600</v>
      </c>
      <c r="B1" s="2"/>
      <c r="C1" s="2" t="s">
        <v>1601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5.75" hidden="false" customHeight="true" outlineLevel="0" collapsed="false">
      <c r="A2" s="56" t="s">
        <v>1602</v>
      </c>
      <c r="B2" s="2" t="s">
        <v>1603</v>
      </c>
      <c r="C2" s="2" t="s">
        <v>29</v>
      </c>
      <c r="D2" s="2" t="s">
        <v>1604</v>
      </c>
      <c r="E2" s="2" t="s">
        <v>1605</v>
      </c>
      <c r="F2" s="2" t="s">
        <v>1606</v>
      </c>
      <c r="G2" s="2" t="s">
        <v>1607</v>
      </c>
      <c r="H2" s="2" t="s">
        <v>1608</v>
      </c>
      <c r="I2" s="2" t="s">
        <v>1609</v>
      </c>
      <c r="J2" s="2" t="s">
        <v>1610</v>
      </c>
      <c r="K2" s="2" t="s">
        <v>1611</v>
      </c>
    </row>
    <row r="3" customFormat="false" ht="15.75" hidden="false" customHeight="true" outlineLevel="0" collapsed="false">
      <c r="A3" s="56" t="s">
        <v>1612</v>
      </c>
      <c r="B3" s="2" t="n">
        <v>2599</v>
      </c>
      <c r="C3" s="2" t="n">
        <v>0</v>
      </c>
      <c r="D3" s="2" t="n">
        <v>0</v>
      </c>
      <c r="E3" s="2" t="n">
        <v>1</v>
      </c>
      <c r="F3" s="2" t="n">
        <f aca="false">IF(C3=1,B3,0)</f>
        <v>0</v>
      </c>
      <c r="G3" s="2" t="n">
        <f aca="false">IF(AND(C3,AND(D3=0,E3=0)),B3,0)</f>
        <v>0</v>
      </c>
      <c r="H3" s="2" t="n">
        <f aca="false">IF(E3=1,B3,0)</f>
        <v>2599</v>
      </c>
      <c r="I3" s="2" t="n">
        <f aca="false">IF(AND(E3,AND(C3=0,D3=0)),B3,0)</f>
        <v>2599</v>
      </c>
      <c r="J3" s="2" t="n">
        <f aca="false">IF(D3=1,B3,0)</f>
        <v>0</v>
      </c>
      <c r="K3" s="2" t="n">
        <f aca="false">IF(AND(D3,AND(C3=0,E3=0)),B3,0)</f>
        <v>0</v>
      </c>
    </row>
    <row r="4" customFormat="false" ht="15.75" hidden="false" customHeight="true" outlineLevel="0" collapsed="false">
      <c r="A4" s="56" t="s">
        <v>1613</v>
      </c>
      <c r="B4" s="2" t="n">
        <v>749</v>
      </c>
      <c r="C4" s="2" t="n">
        <v>0</v>
      </c>
      <c r="D4" s="2" t="n">
        <v>1</v>
      </c>
      <c r="E4" s="2" t="n">
        <v>0</v>
      </c>
      <c r="F4" s="2" t="n">
        <f aca="false">IF(C4=1,B4,0)</f>
        <v>0</v>
      </c>
      <c r="G4" s="2" t="n">
        <f aca="false">IF(AND(C4,AND(D4=0,E4=0)),B4,0)</f>
        <v>0</v>
      </c>
      <c r="H4" s="2" t="n">
        <f aca="false">IF(E4=1,B4,0)</f>
        <v>0</v>
      </c>
      <c r="I4" s="2" t="n">
        <f aca="false">IF(AND(E4,AND(C4=0,D4=0)),B4,0)</f>
        <v>0</v>
      </c>
      <c r="J4" s="2" t="n">
        <f aca="false">IF(D4=1,B4,0)</f>
        <v>749</v>
      </c>
      <c r="K4" s="2" t="n">
        <f aca="false">IF(AND(D4,AND(C4=0,E4=0)),B4,0)</f>
        <v>749</v>
      </c>
    </row>
    <row r="5" customFormat="false" ht="15.75" hidden="false" customHeight="true" outlineLevel="0" collapsed="false">
      <c r="A5" s="56" t="s">
        <v>1614</v>
      </c>
      <c r="B5" s="2" t="n">
        <v>17</v>
      </c>
      <c r="C5" s="2" t="n">
        <v>0</v>
      </c>
      <c r="D5" s="2" t="n">
        <v>1</v>
      </c>
      <c r="E5" s="2" t="n">
        <v>1</v>
      </c>
      <c r="F5" s="2" t="n">
        <f aca="false">IF(C5=1,B5,0)</f>
        <v>0</v>
      </c>
      <c r="G5" s="2" t="n">
        <f aca="false">IF(AND(C5,AND(D5=0,E5=0)),B5,0)</f>
        <v>0</v>
      </c>
      <c r="H5" s="2" t="n">
        <f aca="false">IF(E5=1,B5,0)</f>
        <v>17</v>
      </c>
      <c r="I5" s="2" t="n">
        <f aca="false">IF(AND(E5,AND(C5=0,D5=0)),B5,0)</f>
        <v>0</v>
      </c>
      <c r="J5" s="2" t="n">
        <f aca="false">IF(D5=1,B5,0)</f>
        <v>17</v>
      </c>
      <c r="K5" s="2" t="n">
        <f aca="false">IF(AND(D5,AND(C5=0,E5=0)),B5,0)</f>
        <v>0</v>
      </c>
    </row>
    <row r="6" customFormat="false" ht="15.75" hidden="false" customHeight="true" outlineLevel="0" collapsed="false">
      <c r="A6" s="56" t="s">
        <v>1615</v>
      </c>
      <c r="B6" s="2" t="n">
        <v>10720</v>
      </c>
      <c r="C6" s="2" t="n">
        <v>1</v>
      </c>
      <c r="D6" s="2" t="n">
        <v>0</v>
      </c>
      <c r="E6" s="2" t="n">
        <v>0</v>
      </c>
      <c r="F6" s="2" t="n">
        <f aca="false">IF(C6=1,B6,0)</f>
        <v>10720</v>
      </c>
      <c r="G6" s="2" t="n">
        <f aca="false">IF(AND(C6,AND(D6=0,E6=0)),B6,0)</f>
        <v>10720</v>
      </c>
      <c r="H6" s="2" t="n">
        <f aca="false">IF(E6=1,B6,0)</f>
        <v>0</v>
      </c>
      <c r="I6" s="2" t="n">
        <f aca="false">IF(AND(E6,AND(C6=0,D6=0)),B6,0)</f>
        <v>0</v>
      </c>
      <c r="J6" s="2" t="n">
        <f aca="false">IF(D6=1,B6,0)</f>
        <v>0</v>
      </c>
      <c r="K6" s="2" t="n">
        <f aca="false">IF(AND(D6,AND(C6=0,E6=0)),B6,0)</f>
        <v>0</v>
      </c>
    </row>
    <row r="7" customFormat="false" ht="15.75" hidden="false" customHeight="true" outlineLevel="0" collapsed="false">
      <c r="A7" s="56" t="s">
        <v>1616</v>
      </c>
      <c r="B7" s="2" t="n">
        <v>8022</v>
      </c>
      <c r="C7" s="2" t="n">
        <v>1</v>
      </c>
      <c r="D7" s="2" t="n">
        <v>0</v>
      </c>
      <c r="E7" s="2" t="n">
        <v>1</v>
      </c>
      <c r="F7" s="2" t="n">
        <f aca="false">IF(C7=1,B7,0)</f>
        <v>8022</v>
      </c>
      <c r="G7" s="2" t="n">
        <f aca="false">IF(AND(C7,AND(D7=0,E7=0)),B7,0)</f>
        <v>0</v>
      </c>
      <c r="H7" s="2" t="n">
        <f aca="false">IF(E7=1,B7,0)</f>
        <v>8022</v>
      </c>
      <c r="I7" s="2" t="n">
        <f aca="false">IF(AND(E7,AND(C7=0,D7=0)),B7,0)</f>
        <v>0</v>
      </c>
      <c r="J7" s="2" t="n">
        <f aca="false">IF(D7=1,B7,0)</f>
        <v>0</v>
      </c>
      <c r="K7" s="2" t="n">
        <f aca="false">IF(AND(D7,AND(C7=0,E7=0)),B7,0)</f>
        <v>0</v>
      </c>
    </row>
    <row r="8" customFormat="false" ht="15.75" hidden="false" customHeight="true" outlineLevel="0" collapsed="false">
      <c r="A8" s="56" t="s">
        <v>1617</v>
      </c>
      <c r="B8" s="2" t="n">
        <v>298</v>
      </c>
      <c r="C8" s="2" t="n">
        <v>1</v>
      </c>
      <c r="D8" s="2" t="n">
        <v>1</v>
      </c>
      <c r="E8" s="2" t="n">
        <v>0</v>
      </c>
      <c r="F8" s="2" t="n">
        <f aca="false">IF(C8=1,B8,0)</f>
        <v>298</v>
      </c>
      <c r="G8" s="2" t="n">
        <f aca="false">IF(AND(C8,AND(D8=0,E8=0)),B8,0)</f>
        <v>0</v>
      </c>
      <c r="H8" s="2" t="n">
        <f aca="false">IF(E8=1,B8,0)</f>
        <v>0</v>
      </c>
      <c r="I8" s="2" t="n">
        <f aca="false">IF(AND(E8,AND(C8=0,D8=0)),B8,0)</f>
        <v>0</v>
      </c>
      <c r="J8" s="2" t="n">
        <f aca="false">IF(D8=1,B8,0)</f>
        <v>298</v>
      </c>
      <c r="K8" s="2" t="n">
        <f aca="false">IF(AND(D8,AND(C8=0,E8=0)),B8,0)</f>
        <v>0</v>
      </c>
    </row>
    <row r="9" customFormat="false" ht="15.75" hidden="false" customHeight="true" outlineLevel="0" collapsed="false">
      <c r="A9" s="56" t="s">
        <v>1618</v>
      </c>
      <c r="B9" s="2" t="n">
        <v>214</v>
      </c>
      <c r="C9" s="2" t="n">
        <v>1</v>
      </c>
      <c r="D9" s="2" t="n">
        <v>1</v>
      </c>
      <c r="E9" s="2" t="n">
        <v>1</v>
      </c>
      <c r="F9" s="2" t="n">
        <f aca="false">IF(C9=1,B9,0)</f>
        <v>214</v>
      </c>
      <c r="G9" s="2" t="n">
        <f aca="false">IF(AND(C9,AND(D9=0,E9=0)),B9,0)</f>
        <v>0</v>
      </c>
      <c r="H9" s="2" t="n">
        <f aca="false">IF(E9=1,B9,0)</f>
        <v>214</v>
      </c>
      <c r="I9" s="2" t="n">
        <f aca="false">IF(AND(E9,AND(C9=0,D9=0)),B9,0)</f>
        <v>0</v>
      </c>
      <c r="J9" s="2" t="n">
        <f aca="false">IF(D9=1,B9,0)</f>
        <v>214</v>
      </c>
      <c r="K9" s="2" t="n">
        <f aca="false">IF(AND(D9,AND(C9=0,E9=0)),B9,0)</f>
        <v>0</v>
      </c>
    </row>
    <row r="10" customFormat="false" ht="15.75" hidden="false" customHeight="true" outlineLevel="0" collapsed="false">
      <c r="A10" s="80" t="s">
        <v>1587</v>
      </c>
      <c r="B10" s="1" t="n">
        <f aca="false">SUM(B3:B9)</f>
        <v>22619</v>
      </c>
      <c r="C10" s="1" t="n">
        <f aca="false">SUMIF(C3:C9,1,$B$3:$B$9)</f>
        <v>19254</v>
      </c>
      <c r="D10" s="1" t="n">
        <f aca="false">SUMIF(D3:D9,1,$B$3:$B$9)</f>
        <v>1278</v>
      </c>
      <c r="E10" s="1" t="n">
        <f aca="false">SUMIF(E3:E9,1,$B$3:$B$9)</f>
        <v>10852</v>
      </c>
      <c r="F10" s="1" t="n">
        <f aca="false">SUM(F3:F9)</f>
        <v>19254</v>
      </c>
      <c r="G10" s="1" t="n">
        <f aca="false">SUM(G3:G9)</f>
        <v>10720</v>
      </c>
      <c r="H10" s="1" t="n">
        <f aca="false">SUM(H3:H9)</f>
        <v>10852</v>
      </c>
      <c r="I10" s="1" t="n">
        <f aca="false">SUM(I3:I9)</f>
        <v>2599</v>
      </c>
      <c r="J10" s="1" t="n">
        <f aca="false">SUM(J3:J9)</f>
        <v>1278</v>
      </c>
      <c r="K10" s="1" t="n">
        <f aca="false">SUM(K3:K9)</f>
        <v>749</v>
      </c>
      <c r="L10" s="1"/>
      <c r="M10" s="1"/>
      <c r="N10" s="1"/>
      <c r="O10" s="1"/>
    </row>
    <row r="11" customFormat="false" ht="15.75" hidden="false" customHeight="true" outlineLevel="0" collapsed="false">
      <c r="A11" s="56"/>
      <c r="B11" s="43" t="n">
        <f aca="false">B10/$B$10</f>
        <v>1</v>
      </c>
      <c r="C11" s="43" t="n">
        <f aca="false">C10/$B$10</f>
        <v>0.851231265750033</v>
      </c>
      <c r="D11" s="43" t="n">
        <f aca="false">D10/$B$10</f>
        <v>0.0565011715814139</v>
      </c>
      <c r="E11" s="43" t="n">
        <f aca="false">E10/$B$10</f>
        <v>0.479773641628719</v>
      </c>
      <c r="F11" s="43" t="n">
        <f aca="false">F10/$B$10</f>
        <v>0.851231265750033</v>
      </c>
      <c r="G11" s="43" t="n">
        <f aca="false">G10/$B$10</f>
        <v>0.473937839869137</v>
      </c>
      <c r="H11" s="43" t="n">
        <f aca="false">H10/$B$10</f>
        <v>0.479773641628719</v>
      </c>
      <c r="I11" s="43" t="n">
        <f aca="false">I10/$B$10</f>
        <v>0.114903399796631</v>
      </c>
      <c r="J11" s="43" t="n">
        <f aca="false">J10/$B$10</f>
        <v>0.0565011715814139</v>
      </c>
      <c r="K11" s="43" t="n">
        <f aca="false">K10/$B$10</f>
        <v>0.0331137539236925</v>
      </c>
      <c r="L11" s="43"/>
      <c r="M11" s="43"/>
      <c r="N11" s="43"/>
      <c r="O11" s="43"/>
    </row>
    <row r="12" customFormat="false" ht="15.75" hidden="false" customHeight="true" outlineLevel="0" collapsed="false">
      <c r="A12" s="56"/>
      <c r="G12" s="5"/>
      <c r="M12" s="5"/>
      <c r="N12" s="5"/>
    </row>
    <row r="13" customFormat="false" ht="15.75" hidden="false" customHeight="true" outlineLevel="0" collapsed="false">
      <c r="A13" s="56"/>
      <c r="G13" s="5"/>
      <c r="M13" s="5"/>
      <c r="N13" s="5"/>
    </row>
    <row r="14" customFormat="false" ht="15.75" hidden="false" customHeight="true" outlineLevel="0" collapsed="false">
      <c r="A14" s="80" t="s">
        <v>1619</v>
      </c>
    </row>
    <row r="15" customFormat="false" ht="15.75" hidden="false" customHeight="true" outlineLevel="0" collapsed="false">
      <c r="A15" s="56" t="s">
        <v>146</v>
      </c>
      <c r="B15" s="2" t="s">
        <v>1620</v>
      </c>
      <c r="C15" s="2" t="s">
        <v>1621</v>
      </c>
      <c r="D15" s="2" t="s">
        <v>1622</v>
      </c>
      <c r="E15" s="1" t="s">
        <v>1623</v>
      </c>
      <c r="F15" s="1" t="s">
        <v>1624</v>
      </c>
      <c r="G15" s="1" t="s">
        <v>1625</v>
      </c>
      <c r="H15" s="2" t="s">
        <v>1623</v>
      </c>
      <c r="I15" s="2" t="s">
        <v>1624</v>
      </c>
      <c r="J15" s="2" t="s">
        <v>1625</v>
      </c>
    </row>
    <row r="16" customFormat="false" ht="15.75" hidden="false" customHeight="true" outlineLevel="0" collapsed="false">
      <c r="A16" s="56" t="s">
        <v>159</v>
      </c>
      <c r="B16" s="2" t="n">
        <v>8191</v>
      </c>
      <c r="C16" s="2" t="n">
        <v>655</v>
      </c>
      <c r="D16" s="2" t="n">
        <v>5750</v>
      </c>
      <c r="E16" s="1" t="n">
        <v>3390</v>
      </c>
      <c r="F16" s="1" t="n">
        <v>407</v>
      </c>
      <c r="G16" s="1" t="n">
        <v>979</v>
      </c>
      <c r="H16" s="43" t="n">
        <f aca="false">E16/SUM(E16:G16)</f>
        <v>0.709798994974874</v>
      </c>
      <c r="I16" s="5" t="n">
        <f aca="false">F16/SUM(E16:G16)</f>
        <v>0.0852177554438861</v>
      </c>
      <c r="J16" s="5" t="n">
        <f aca="false">G16/SUM(E16:G16)</f>
        <v>0.204983249581239</v>
      </c>
      <c r="K16" s="5" t="n">
        <f aca="false">SUM(H16:J16)</f>
        <v>1</v>
      </c>
    </row>
    <row r="17" customFormat="false" ht="15.75" hidden="false" customHeight="true" outlineLevel="0" collapsed="false">
      <c r="A17" s="56" t="s">
        <v>156</v>
      </c>
      <c r="B17" s="2" t="n">
        <v>10914</v>
      </c>
      <c r="C17" s="2" t="n">
        <v>544</v>
      </c>
      <c r="D17" s="2" t="n">
        <v>3485</v>
      </c>
      <c r="E17" s="1" t="n">
        <v>7307</v>
      </c>
      <c r="F17" s="1" t="n">
        <v>266</v>
      </c>
      <c r="G17" s="1" t="n">
        <v>129</v>
      </c>
      <c r="H17" s="43" t="n">
        <f aca="false">E17/SUM(E17:G17)</f>
        <v>0.94871461957933</v>
      </c>
      <c r="I17" s="5" t="n">
        <f aca="false">F17/SUM(E17:G17)</f>
        <v>0.034536484030122</v>
      </c>
      <c r="J17" s="5" t="n">
        <f aca="false">G17/SUM(E17:G17)</f>
        <v>0.0167488963905479</v>
      </c>
      <c r="K17" s="5" t="n">
        <f aca="false">SUM(H17:J17)</f>
        <v>1</v>
      </c>
    </row>
    <row r="18" customFormat="false" ht="15.75" hidden="false" customHeight="true" outlineLevel="0" collapsed="false">
      <c r="A18" s="56" t="s">
        <v>451</v>
      </c>
      <c r="B18" s="2" t="n">
        <v>110</v>
      </c>
      <c r="C18" s="2" t="n">
        <v>2</v>
      </c>
      <c r="D18" s="2" t="n">
        <v>519</v>
      </c>
      <c r="E18" s="1" t="n">
        <v>7</v>
      </c>
      <c r="F18" s="1" t="n">
        <v>0</v>
      </c>
      <c r="G18" s="1" t="n">
        <v>416</v>
      </c>
      <c r="H18" s="5" t="n">
        <f aca="false">E18/SUM(E18:G18)</f>
        <v>0.016548463356974</v>
      </c>
      <c r="I18" s="5" t="n">
        <f aca="false">F18/SUM(E18:G18)</f>
        <v>0</v>
      </c>
      <c r="J18" s="43" t="n">
        <f aca="false">G18/SUM(E18:G18)</f>
        <v>0.983451536643026</v>
      </c>
      <c r="K18" s="5" t="n">
        <f aca="false">SUM(H18:J18)</f>
        <v>1</v>
      </c>
    </row>
    <row r="19" customFormat="false" ht="15.75" hidden="false" customHeight="true" outlineLevel="0" collapsed="false">
      <c r="A19" s="56" t="s">
        <v>446</v>
      </c>
      <c r="B19" s="2" t="n">
        <v>39</v>
      </c>
      <c r="C19" s="2" t="n">
        <v>77</v>
      </c>
      <c r="D19" s="2" t="n">
        <v>1098</v>
      </c>
      <c r="E19" s="1" t="n">
        <v>16</v>
      </c>
      <c r="F19" s="1" t="n">
        <v>76</v>
      </c>
      <c r="G19" s="1" t="n">
        <v>1075</v>
      </c>
      <c r="H19" s="5" t="n">
        <f aca="false">E19/SUM(E19:G19)</f>
        <v>0.0137103684661525</v>
      </c>
      <c r="I19" s="5" t="n">
        <f aca="false">F19/SUM(E19:G19)</f>
        <v>0.0651242502142245</v>
      </c>
      <c r="J19" s="43" t="n">
        <f aca="false">G19/SUM(E19:G19)</f>
        <v>0.921165381319623</v>
      </c>
      <c r="K19" s="5" t="n">
        <f aca="false">SUM(H19:J19)</f>
        <v>1</v>
      </c>
    </row>
    <row r="20" customFormat="false" ht="15.75" hidden="false" customHeight="true" outlineLevel="0" collapsed="false">
      <c r="E20" s="1" t="n">
        <f aca="false">SUM(E16:E19)</f>
        <v>10720</v>
      </c>
      <c r="F20" s="1" t="n">
        <f aca="false">SUM(F16:F19)</f>
        <v>749</v>
      </c>
      <c r="G20" s="1" t="n">
        <f aca="false">SUM(G16:G19)</f>
        <v>2599</v>
      </c>
      <c r="H20" s="5" t="n">
        <f aca="false">E20/SUM(E20:G20)</f>
        <v>0.762013079328974</v>
      </c>
      <c r="I20" s="5" t="n">
        <f aca="false">F20/SUM(E20:G20)</f>
        <v>0.0532413989195337</v>
      </c>
      <c r="J20" s="5" t="n">
        <f aca="false">G20/SUM(E20:G20)</f>
        <v>0.184745521751493</v>
      </c>
      <c r="K20" s="5" t="n">
        <f aca="false">SUM(H20:J20)</f>
        <v>1</v>
      </c>
    </row>
    <row r="21" customFormat="false" ht="15.75" hidden="false" customHeight="true" outlineLevel="0" collapsed="false">
      <c r="A21" s="56"/>
    </row>
    <row r="23" customFormat="false" ht="15.75" hidden="false" customHeight="true" outlineLevel="0" collapsed="false">
      <c r="A23" s="80" t="s">
        <v>1626</v>
      </c>
      <c r="C23" s="2" t="s">
        <v>1627</v>
      </c>
    </row>
    <row r="24" customFormat="false" ht="15.75" hidden="false" customHeight="true" outlineLevel="0" collapsed="false">
      <c r="A24" s="80" t="s">
        <v>1628</v>
      </c>
      <c r="B24" s="80"/>
      <c r="C24" s="1"/>
      <c r="D24" s="1"/>
      <c r="E24" s="1"/>
      <c r="F24" s="1"/>
      <c r="G24" s="1"/>
      <c r="J24" s="2" t="s">
        <v>1629</v>
      </c>
      <c r="K24" s="2" t="s">
        <v>1630</v>
      </c>
      <c r="L24" s="2" t="s">
        <v>1631</v>
      </c>
    </row>
    <row r="25" customFormat="false" ht="15.75" hidden="false" customHeight="true" outlineLevel="0" collapsed="false">
      <c r="A25" s="80" t="s">
        <v>1632</v>
      </c>
      <c r="B25" s="80" t="s">
        <v>1633</v>
      </c>
      <c r="C25" s="1" t="s">
        <v>1603</v>
      </c>
      <c r="D25" s="1" t="s">
        <v>1634</v>
      </c>
      <c r="E25" s="1" t="s">
        <v>1635</v>
      </c>
      <c r="F25" s="1" t="s">
        <v>1636</v>
      </c>
      <c r="G25" s="1" t="s">
        <v>1637</v>
      </c>
      <c r="I25" s="2" t="s">
        <v>1638</v>
      </c>
      <c r="J25" s="2" t="n">
        <v>412</v>
      </c>
      <c r="K25" s="2" t="n">
        <v>85</v>
      </c>
      <c r="L25" s="2" t="n">
        <v>1161</v>
      </c>
    </row>
    <row r="26" customFormat="false" ht="15.75" hidden="false" customHeight="true" outlineLevel="0" collapsed="false">
      <c r="A26" s="56" t="s">
        <v>1639</v>
      </c>
      <c r="B26" s="56" t="s">
        <v>1640</v>
      </c>
      <c r="C26" s="61" t="n">
        <v>22</v>
      </c>
      <c r="D26" s="61" t="n">
        <v>0</v>
      </c>
      <c r="E26" s="61" t="n">
        <v>0</v>
      </c>
      <c r="F26" s="61" t="n">
        <v>22</v>
      </c>
      <c r="G26" s="61" t="n">
        <v>0</v>
      </c>
      <c r="I26" s="2" t="s">
        <v>1641</v>
      </c>
      <c r="J26" s="2" t="n">
        <v>398</v>
      </c>
      <c r="K26" s="2" t="n">
        <v>86</v>
      </c>
      <c r="L26" s="2" t="n">
        <v>1174</v>
      </c>
    </row>
    <row r="27" customFormat="false" ht="15.75" hidden="false" customHeight="true" outlineLevel="0" collapsed="false">
      <c r="A27" s="56" t="s">
        <v>1642</v>
      </c>
      <c r="B27" s="56" t="s">
        <v>1642</v>
      </c>
      <c r="C27" s="2" t="n">
        <v>271</v>
      </c>
      <c r="D27" s="2" t="n">
        <v>271</v>
      </c>
      <c r="E27" s="61" t="n">
        <v>0</v>
      </c>
      <c r="F27" s="61" t="n">
        <v>0</v>
      </c>
      <c r="G27" s="61" t="n">
        <v>0</v>
      </c>
    </row>
    <row r="28" customFormat="false" ht="15.75" hidden="false" customHeight="true" outlineLevel="0" collapsed="false">
      <c r="A28" s="56" t="s">
        <v>1642</v>
      </c>
      <c r="B28" s="56" t="s">
        <v>1643</v>
      </c>
      <c r="C28" s="61" t="n">
        <v>1139</v>
      </c>
      <c r="D28" s="61" t="n">
        <v>0</v>
      </c>
      <c r="E28" s="61" t="n">
        <v>0</v>
      </c>
      <c r="F28" s="61" t="n">
        <v>1139</v>
      </c>
      <c r="G28" s="61" t="n">
        <v>0</v>
      </c>
    </row>
    <row r="29" customFormat="false" ht="15.75" hidden="false" customHeight="true" outlineLevel="0" collapsed="false">
      <c r="A29" s="56" t="s">
        <v>1644</v>
      </c>
      <c r="B29" s="56" t="s">
        <v>1645</v>
      </c>
      <c r="C29" s="2" t="n">
        <v>141</v>
      </c>
      <c r="D29" s="2" t="n">
        <v>141</v>
      </c>
      <c r="E29" s="61" t="n">
        <v>0</v>
      </c>
      <c r="F29" s="61" t="n">
        <v>0</v>
      </c>
      <c r="G29" s="61" t="n">
        <v>0</v>
      </c>
    </row>
    <row r="30" customFormat="false" ht="15.75" hidden="false" customHeight="true" outlineLevel="0" collapsed="false">
      <c r="A30" s="56" t="s">
        <v>1644</v>
      </c>
      <c r="B30" s="2" t="s">
        <v>1646</v>
      </c>
      <c r="C30" s="2" t="n">
        <v>76</v>
      </c>
      <c r="D30" s="61" t="n">
        <v>0</v>
      </c>
      <c r="E30" s="2" t="n">
        <v>76</v>
      </c>
      <c r="F30" s="61" t="n">
        <v>0</v>
      </c>
      <c r="G30" s="61" t="n">
        <v>0</v>
      </c>
    </row>
    <row r="31" customFormat="false" ht="15.75" hidden="false" customHeight="true" outlineLevel="0" collapsed="false">
      <c r="A31" s="56" t="s">
        <v>1644</v>
      </c>
      <c r="B31" s="56" t="s">
        <v>1647</v>
      </c>
      <c r="C31" s="61" t="n">
        <v>9</v>
      </c>
      <c r="D31" s="61" t="n">
        <v>0</v>
      </c>
      <c r="E31" s="61" t="n">
        <v>9</v>
      </c>
      <c r="F31" s="61" t="n">
        <v>0</v>
      </c>
      <c r="G31" s="61" t="n">
        <v>0</v>
      </c>
    </row>
    <row r="32" customFormat="false" ht="15.75" hidden="false" customHeight="true" outlineLevel="0" collapsed="false">
      <c r="A32" s="56"/>
      <c r="B32" s="61"/>
      <c r="C32" s="81" t="n">
        <f aca="false">SUM(C26:C31)</f>
        <v>1658</v>
      </c>
      <c r="D32" s="81" t="n">
        <f aca="false">SUM(D26:D31)</f>
        <v>412</v>
      </c>
      <c r="E32" s="81" t="n">
        <f aca="false">SUM(E26:E31)</f>
        <v>85</v>
      </c>
      <c r="F32" s="81" t="n">
        <f aca="false">SUM(F26:F31)</f>
        <v>1161</v>
      </c>
      <c r="G32" s="81" t="n">
        <f aca="false">SUM(G26:G31)</f>
        <v>0</v>
      </c>
    </row>
    <row r="33" customFormat="false" ht="15.75" hidden="false" customHeight="true" outlineLevel="0" collapsed="false">
      <c r="A33" s="56"/>
      <c r="B33" s="56"/>
      <c r="C33" s="1"/>
      <c r="D33" s="82" t="n">
        <f aca="false">D32/$C$32</f>
        <v>0.248492159227986</v>
      </c>
      <c r="E33" s="82" t="n">
        <f aca="false">E32/$C$32</f>
        <v>0.0512665862484922</v>
      </c>
      <c r="F33" s="82" t="n">
        <f aca="false">F32/$C$32</f>
        <v>0.700241254523522</v>
      </c>
      <c r="G33" s="82" t="n">
        <f aca="false">G32/$C$32</f>
        <v>0</v>
      </c>
    </row>
    <row r="34" customFormat="false" ht="15.75" hidden="false" customHeight="true" outlineLevel="0" collapsed="false">
      <c r="A34" s="56"/>
      <c r="B34" s="56"/>
      <c r="C34" s="2"/>
      <c r="D34" s="2"/>
      <c r="E34" s="2"/>
      <c r="F34" s="2"/>
      <c r="G34" s="2"/>
    </row>
    <row r="35" customFormat="false" ht="15.75" hidden="false" customHeight="true" outlineLevel="0" collapsed="false">
      <c r="A35" s="80" t="s">
        <v>1648</v>
      </c>
      <c r="B35" s="80"/>
      <c r="C35" s="1"/>
      <c r="D35" s="1"/>
      <c r="E35" s="1"/>
      <c r="F35" s="1"/>
      <c r="G35" s="1"/>
    </row>
    <row r="36" customFormat="false" ht="15.75" hidden="false" customHeight="true" outlineLevel="0" collapsed="false">
      <c r="A36" s="80" t="s">
        <v>385</v>
      </c>
      <c r="B36" s="80" t="s">
        <v>1649</v>
      </c>
      <c r="C36" s="1" t="s">
        <v>1603</v>
      </c>
      <c r="D36" s="1" t="s">
        <v>1634</v>
      </c>
      <c r="E36" s="1" t="s">
        <v>1635</v>
      </c>
      <c r="F36" s="1" t="s">
        <v>1636</v>
      </c>
      <c r="G36" s="1" t="s">
        <v>1637</v>
      </c>
    </row>
    <row r="37" customFormat="false" ht="15.75" hidden="false" customHeight="true" outlineLevel="0" collapsed="false">
      <c r="A37" s="2" t="s">
        <v>1639</v>
      </c>
      <c r="B37" s="2" t="s">
        <v>1640</v>
      </c>
      <c r="C37" s="2" t="n">
        <v>31</v>
      </c>
      <c r="D37" s="61" t="n">
        <v>0</v>
      </c>
      <c r="E37" s="61" t="n">
        <v>0</v>
      </c>
      <c r="F37" s="2" t="n">
        <v>31</v>
      </c>
      <c r="G37" s="61" t="n">
        <v>0</v>
      </c>
    </row>
    <row r="38" customFormat="false" ht="15.75" hidden="false" customHeight="true" outlineLevel="0" collapsed="false">
      <c r="A38" s="2" t="s">
        <v>1642</v>
      </c>
      <c r="B38" s="2" t="s">
        <v>1642</v>
      </c>
      <c r="C38" s="2" t="n">
        <v>277</v>
      </c>
      <c r="D38" s="2" t="n">
        <v>277</v>
      </c>
      <c r="E38" s="61" t="n">
        <v>0</v>
      </c>
      <c r="F38" s="61" t="n">
        <v>0</v>
      </c>
      <c r="G38" s="61" t="n">
        <v>0</v>
      </c>
    </row>
    <row r="39" customFormat="false" ht="15.75" hidden="false" customHeight="true" outlineLevel="0" collapsed="false">
      <c r="A39" s="2" t="s">
        <v>1642</v>
      </c>
      <c r="B39" s="2" t="s">
        <v>1643</v>
      </c>
      <c r="C39" s="2" t="n">
        <v>1143</v>
      </c>
      <c r="D39" s="61" t="n">
        <v>0</v>
      </c>
      <c r="E39" s="61" t="n">
        <v>0</v>
      </c>
      <c r="F39" s="2" t="n">
        <v>1143</v>
      </c>
      <c r="G39" s="61" t="n">
        <v>0</v>
      </c>
    </row>
    <row r="40" customFormat="false" ht="15.75" hidden="false" customHeight="true" outlineLevel="0" collapsed="false">
      <c r="A40" s="56" t="s">
        <v>1644</v>
      </c>
      <c r="B40" s="2" t="s">
        <v>1645</v>
      </c>
      <c r="C40" s="2" t="n">
        <v>121</v>
      </c>
      <c r="D40" s="2" t="n">
        <v>121</v>
      </c>
      <c r="E40" s="61" t="n">
        <v>0</v>
      </c>
      <c r="F40" s="61" t="n">
        <v>0</v>
      </c>
      <c r="G40" s="61" t="n">
        <v>0</v>
      </c>
      <c r="K40" s="83"/>
    </row>
    <row r="41" customFormat="false" ht="15.75" hidden="false" customHeight="true" outlineLevel="0" collapsed="false">
      <c r="A41" s="56" t="s">
        <v>1644</v>
      </c>
      <c r="B41" s="2" t="s">
        <v>1646</v>
      </c>
      <c r="C41" s="2" t="n">
        <v>80</v>
      </c>
      <c r="D41" s="61" t="n">
        <v>0</v>
      </c>
      <c r="E41" s="2" t="n">
        <v>80</v>
      </c>
      <c r="F41" s="61" t="n">
        <v>0</v>
      </c>
      <c r="G41" s="61" t="n">
        <v>0</v>
      </c>
    </row>
    <row r="42" customFormat="false" ht="15.75" hidden="false" customHeight="true" outlineLevel="0" collapsed="false">
      <c r="A42" s="56" t="s">
        <v>1644</v>
      </c>
      <c r="B42" s="56" t="s">
        <v>1647</v>
      </c>
      <c r="C42" s="2" t="n">
        <v>6</v>
      </c>
      <c r="D42" s="61" t="n">
        <v>0</v>
      </c>
      <c r="E42" s="2" t="n">
        <v>6</v>
      </c>
      <c r="F42" s="61" t="n">
        <v>0</v>
      </c>
      <c r="G42" s="61" t="n">
        <v>0</v>
      </c>
    </row>
    <row r="43" customFormat="false" ht="15.75" hidden="false" customHeight="true" outlineLevel="0" collapsed="false">
      <c r="A43" s="56"/>
      <c r="B43" s="56"/>
      <c r="C43" s="81" t="n">
        <f aca="false">SUM(C37:C42)</f>
        <v>1658</v>
      </c>
      <c r="D43" s="81" t="n">
        <f aca="false">SUM(D37:D42)</f>
        <v>398</v>
      </c>
      <c r="E43" s="81" t="n">
        <f aca="false">SUM(E37:E42)</f>
        <v>86</v>
      </c>
      <c r="F43" s="81" t="n">
        <f aca="false">SUM(F37:F42)</f>
        <v>1174</v>
      </c>
      <c r="G43" s="81" t="n">
        <f aca="false">SUM(G37:G42)</f>
        <v>0</v>
      </c>
    </row>
    <row r="44" customFormat="false" ht="15.75" hidden="false" customHeight="true" outlineLevel="0" collapsed="false">
      <c r="A44" s="56"/>
      <c r="B44" s="56"/>
      <c r="C44" s="1"/>
      <c r="D44" s="82" t="n">
        <f aca="false">D43/$C$32</f>
        <v>0.240048250904704</v>
      </c>
      <c r="E44" s="82" t="n">
        <f aca="false">E43/$C$32</f>
        <v>0.0518697225572979</v>
      </c>
      <c r="F44" s="82" t="n">
        <f aca="false">F43/$C$32</f>
        <v>0.708082026537998</v>
      </c>
      <c r="G44" s="82" t="n">
        <f aca="false">G43/$C$32</f>
        <v>0</v>
      </c>
    </row>
    <row r="45" customFormat="false" ht="15.75" hidden="false" customHeight="true" outlineLevel="0" collapsed="false">
      <c r="A45" s="56"/>
      <c r="B45" s="56"/>
      <c r="C45" s="61"/>
      <c r="D45" s="61"/>
      <c r="E45" s="61"/>
      <c r="F45" s="61"/>
      <c r="G45" s="61"/>
    </row>
    <row r="46" customFormat="false" ht="15.75" hidden="false" customHeight="true" outlineLevel="0" collapsed="false">
      <c r="A46" s="56"/>
      <c r="B46" s="56"/>
      <c r="C46" s="61"/>
      <c r="D46" s="61"/>
      <c r="E46" s="61"/>
      <c r="F46" s="61"/>
      <c r="G46" s="61"/>
    </row>
    <row r="47" customFormat="false" ht="15.75" hidden="false" customHeight="true" outlineLevel="0" collapsed="false">
      <c r="A47" s="56"/>
      <c r="B47" s="56"/>
      <c r="C47" s="61"/>
      <c r="D47" s="61"/>
      <c r="E47" s="61"/>
      <c r="F47" s="61"/>
      <c r="G47" s="61"/>
    </row>
    <row r="48" customFormat="false" ht="15.75" hidden="false" customHeight="true" outlineLevel="0" collapsed="false">
      <c r="A48" s="56"/>
      <c r="B48" s="56"/>
      <c r="C48" s="61"/>
      <c r="D48" s="61"/>
      <c r="E48" s="61"/>
      <c r="F48" s="61"/>
      <c r="G48" s="61"/>
    </row>
    <row r="49" customFormat="false" ht="15.75" hidden="false" customHeight="true" outlineLevel="0" collapsed="false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customFormat="false" ht="15.75" hidden="false" customHeight="true" outlineLevel="0" collapsed="false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customFormat="false" ht="13" hidden="false" customHeight="false" outlineLevel="0" collapsed="false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customFormat="false" ht="13" hidden="false" customHeight="false" outlineLevel="0" collapsed="false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customFormat="false" ht="13" hidden="false" customHeight="false" outlineLevel="0" collapsed="false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customFormat="false" ht="13" hidden="false" customHeight="false" outlineLevel="0" collapsed="false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customFormat="false" ht="13" hidden="false" customHeight="false" outlineLevel="0" collapsed="false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customFormat="false" ht="13" hidden="false" customHeight="false" outlineLevel="0" collapsed="false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customFormat="false" ht="13" hidden="false" customHeight="false" outlineLevel="0" collapsed="false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customFormat="false" ht="13" hidden="false" customHeight="false" outlineLevel="0" collapsed="false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customFormat="false" ht="13" hidden="false" customHeight="false" outlineLevel="0" collapsed="false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customFormat="false" ht="13" hidden="false" customHeight="false" outlineLevel="0" collapsed="false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customFormat="false" ht="13" hidden="false" customHeight="false" outlineLevel="0" collapsed="false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customFormat="false" ht="13" hidden="false" customHeight="false" outlineLevel="0" collapsed="false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customFormat="false" ht="13" hidden="false" customHeight="false" outlineLevel="0" collapsed="false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customFormat="false" ht="13" hidden="false" customHeight="false" outlineLevel="0" collapsed="false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customFormat="false" ht="13" hidden="false" customHeight="false" outlineLevel="0" collapsed="false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customFormat="false" ht="13" hidden="false" customHeight="false" outlineLevel="0" collapsed="false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customFormat="false" ht="13" hidden="false" customHeight="false" outlineLevel="0" collapsed="false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customFormat="false" ht="13" hidden="false" customHeight="false" outlineLevel="0" collapsed="false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customFormat="false" ht="13" hidden="false" customHeight="false" outlineLevel="0" collapsed="false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customFormat="false" ht="13" hidden="false" customHeight="false" outlineLevel="0" collapsed="false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customFormat="false" ht="13" hidden="false" customHeight="false" outlineLevel="0" collapsed="false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customFormat="false" ht="13" hidden="false" customHeight="false" outlineLevel="0" collapsed="false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106" customFormat="false" ht="13" hidden="false" customHeight="false" outlineLevel="0" collapsed="false">
      <c r="A106" s="56"/>
    </row>
    <row r="107" customFormat="false" ht="13" hidden="false" customHeight="false" outlineLevel="0" collapsed="false">
      <c r="A107" s="56"/>
    </row>
    <row r="108" customFormat="false" ht="13" hidden="false" customHeight="false" outlineLevel="0" collapsed="false">
      <c r="A108" s="56"/>
    </row>
    <row r="109" customFormat="false" ht="13" hidden="false" customHeight="false" outlineLevel="0" collapsed="false">
      <c r="A109" s="56"/>
    </row>
    <row r="110" customFormat="false" ht="13" hidden="false" customHeight="false" outlineLevel="0" collapsed="false">
      <c r="A110" s="56"/>
    </row>
    <row r="111" customFormat="false" ht="13" hidden="false" customHeight="false" outlineLevel="0" collapsed="false">
      <c r="A111" s="56"/>
    </row>
    <row r="112" customFormat="false" ht="13" hidden="false" customHeight="false" outlineLevel="0" collapsed="false">
      <c r="A112" s="56"/>
    </row>
    <row r="113" customFormat="false" ht="13" hidden="false" customHeight="false" outlineLevel="0" collapsed="false">
      <c r="A113" s="56"/>
    </row>
    <row r="114" customFormat="false" ht="13" hidden="false" customHeight="false" outlineLevel="0" collapsed="false">
      <c r="A114" s="56"/>
    </row>
    <row r="115" customFormat="false" ht="13" hidden="false" customHeight="false" outlineLevel="0" collapsed="false">
      <c r="A115" s="56"/>
    </row>
    <row r="116" customFormat="false" ht="13" hidden="false" customHeight="false" outlineLevel="0" collapsed="false">
      <c r="A116" s="56"/>
    </row>
    <row r="117" customFormat="false" ht="13" hidden="false" customHeight="false" outlineLevel="0" collapsed="false">
      <c r="A117" s="56"/>
    </row>
    <row r="118" customFormat="false" ht="13" hidden="false" customHeight="false" outlineLevel="0" collapsed="false">
      <c r="A118" s="56"/>
    </row>
    <row r="119" customFormat="false" ht="13" hidden="false" customHeight="false" outlineLevel="0" collapsed="false">
      <c r="A119" s="56"/>
    </row>
    <row r="120" customFormat="false" ht="13" hidden="false" customHeight="false" outlineLevel="0" collapsed="false">
      <c r="A120" s="56"/>
    </row>
    <row r="121" customFormat="false" ht="13" hidden="false" customHeight="false" outlineLevel="0" collapsed="false">
      <c r="A121" s="56"/>
    </row>
    <row r="122" customFormat="false" ht="13" hidden="false" customHeight="false" outlineLevel="0" collapsed="false">
      <c r="A122" s="56"/>
    </row>
    <row r="123" customFormat="false" ht="13" hidden="false" customHeight="false" outlineLevel="0" collapsed="false">
      <c r="A123" s="56"/>
    </row>
    <row r="124" customFormat="false" ht="13" hidden="false" customHeight="false" outlineLevel="0" collapsed="false">
      <c r="A124" s="56"/>
    </row>
    <row r="125" customFormat="false" ht="13" hidden="false" customHeight="false" outlineLevel="0" collapsed="false">
      <c r="A125" s="56"/>
    </row>
    <row r="126" customFormat="false" ht="13" hidden="false" customHeight="false" outlineLevel="0" collapsed="false">
      <c r="A126" s="56"/>
    </row>
    <row r="127" customFormat="false" ht="13" hidden="false" customHeight="false" outlineLevel="0" collapsed="false">
      <c r="A127" s="56"/>
    </row>
    <row r="128" customFormat="false" ht="13" hidden="false" customHeight="false" outlineLevel="0" collapsed="false">
      <c r="A128" s="56"/>
    </row>
    <row r="129" customFormat="false" ht="13" hidden="false" customHeight="false" outlineLevel="0" collapsed="false">
      <c r="A129" s="56"/>
    </row>
    <row r="130" customFormat="false" ht="13" hidden="false" customHeight="false" outlineLevel="0" collapsed="false">
      <c r="A130" s="56"/>
    </row>
    <row r="131" customFormat="false" ht="13" hidden="false" customHeight="false" outlineLevel="0" collapsed="false">
      <c r="A131" s="56"/>
    </row>
    <row r="132" customFormat="false" ht="13" hidden="false" customHeight="false" outlineLevel="0" collapsed="false">
      <c r="A132" s="56"/>
    </row>
    <row r="133" customFormat="false" ht="13" hidden="false" customHeight="false" outlineLevel="0" collapsed="false">
      <c r="A133" s="56"/>
    </row>
    <row r="134" customFormat="false" ht="13" hidden="false" customHeight="false" outlineLevel="0" collapsed="false">
      <c r="A134" s="56"/>
    </row>
    <row r="135" customFormat="false" ht="13" hidden="false" customHeight="false" outlineLevel="0" collapsed="false">
      <c r="A135" s="56"/>
    </row>
    <row r="136" customFormat="false" ht="13" hidden="false" customHeight="false" outlineLevel="0" collapsed="false">
      <c r="A136" s="56"/>
    </row>
    <row r="137" customFormat="false" ht="13" hidden="false" customHeight="false" outlineLevel="0" collapsed="false">
      <c r="A137" s="56"/>
    </row>
    <row r="138" customFormat="false" ht="13" hidden="false" customHeight="false" outlineLevel="0" collapsed="false">
      <c r="A138" s="56"/>
    </row>
    <row r="139" customFormat="false" ht="13" hidden="false" customHeight="false" outlineLevel="0" collapsed="false">
      <c r="A139" s="56"/>
    </row>
    <row r="140" customFormat="false" ht="13" hidden="false" customHeight="false" outlineLevel="0" collapsed="false">
      <c r="A140" s="56"/>
    </row>
    <row r="141" customFormat="false" ht="13" hidden="false" customHeight="false" outlineLevel="0" collapsed="false">
      <c r="A141" s="56"/>
    </row>
    <row r="142" customFormat="false" ht="13" hidden="false" customHeight="false" outlineLevel="0" collapsed="false">
      <c r="A142" s="56"/>
    </row>
    <row r="143" customFormat="false" ht="13" hidden="false" customHeight="false" outlineLevel="0" collapsed="false">
      <c r="A143" s="56"/>
    </row>
    <row r="144" customFormat="false" ht="13" hidden="false" customHeight="false" outlineLevel="0" collapsed="false">
      <c r="A144" s="56"/>
    </row>
    <row r="145" customFormat="false" ht="13" hidden="false" customHeight="false" outlineLevel="0" collapsed="false">
      <c r="A145" s="56"/>
    </row>
    <row r="146" customFormat="false" ht="13" hidden="false" customHeight="false" outlineLevel="0" collapsed="false">
      <c r="A146" s="56"/>
    </row>
    <row r="147" customFormat="false" ht="13" hidden="false" customHeight="false" outlineLevel="0" collapsed="false">
      <c r="A147" s="56"/>
    </row>
    <row r="148" customFormat="false" ht="13" hidden="false" customHeight="false" outlineLevel="0" collapsed="false">
      <c r="A148" s="56"/>
    </row>
    <row r="149" customFormat="false" ht="13" hidden="false" customHeight="false" outlineLevel="0" collapsed="false">
      <c r="A149" s="56"/>
    </row>
    <row r="150" customFormat="false" ht="13" hidden="false" customHeight="false" outlineLevel="0" collapsed="false">
      <c r="A150" s="56"/>
    </row>
    <row r="151" customFormat="false" ht="13" hidden="false" customHeight="false" outlineLevel="0" collapsed="false">
      <c r="A151" s="56"/>
    </row>
    <row r="152" customFormat="false" ht="13" hidden="false" customHeight="false" outlineLevel="0" collapsed="false">
      <c r="A152" s="56"/>
    </row>
    <row r="153" customFormat="false" ht="13" hidden="false" customHeight="false" outlineLevel="0" collapsed="false">
      <c r="A153" s="56"/>
    </row>
    <row r="154" customFormat="false" ht="13" hidden="false" customHeight="false" outlineLevel="0" collapsed="false">
      <c r="A154" s="56"/>
    </row>
    <row r="155" customFormat="false" ht="13" hidden="false" customHeight="false" outlineLevel="0" collapsed="false">
      <c r="A155" s="56"/>
    </row>
    <row r="156" customFormat="false" ht="13" hidden="false" customHeight="false" outlineLevel="0" collapsed="false">
      <c r="A156" s="56"/>
    </row>
    <row r="157" customFormat="false" ht="13" hidden="false" customHeight="false" outlineLevel="0" collapsed="false">
      <c r="A157" s="56"/>
    </row>
    <row r="158" customFormat="false" ht="13" hidden="false" customHeight="false" outlineLevel="0" collapsed="false">
      <c r="A158" s="56"/>
    </row>
    <row r="159" customFormat="false" ht="13" hidden="false" customHeight="false" outlineLevel="0" collapsed="false">
      <c r="A159" s="56"/>
    </row>
    <row r="160" customFormat="false" ht="13" hidden="false" customHeight="false" outlineLevel="0" collapsed="false">
      <c r="A160" s="56"/>
    </row>
    <row r="161" customFormat="false" ht="13" hidden="false" customHeight="false" outlineLevel="0" collapsed="false">
      <c r="A161" s="56"/>
    </row>
    <row r="162" customFormat="false" ht="13" hidden="false" customHeight="false" outlineLevel="0" collapsed="false">
      <c r="A162" s="56"/>
    </row>
    <row r="163" customFormat="false" ht="13" hidden="false" customHeight="false" outlineLevel="0" collapsed="false">
      <c r="A163" s="56"/>
    </row>
    <row r="164" customFormat="false" ht="13" hidden="false" customHeight="false" outlineLevel="0" collapsed="false">
      <c r="A164" s="56"/>
    </row>
    <row r="165" customFormat="false" ht="13" hidden="false" customHeight="false" outlineLevel="0" collapsed="false">
      <c r="A165" s="56"/>
    </row>
    <row r="166" customFormat="false" ht="13" hidden="false" customHeight="false" outlineLevel="0" collapsed="false">
      <c r="A166" s="56"/>
    </row>
    <row r="167" customFormat="false" ht="13" hidden="false" customHeight="false" outlineLevel="0" collapsed="false">
      <c r="A167" s="56"/>
    </row>
    <row r="168" customFormat="false" ht="13" hidden="false" customHeight="false" outlineLevel="0" collapsed="false">
      <c r="A168" s="56"/>
    </row>
    <row r="169" customFormat="false" ht="13" hidden="false" customHeight="false" outlineLevel="0" collapsed="false">
      <c r="A169" s="56"/>
    </row>
    <row r="170" customFormat="false" ht="13" hidden="false" customHeight="false" outlineLevel="0" collapsed="false">
      <c r="A170" s="56"/>
    </row>
    <row r="171" customFormat="false" ht="13" hidden="false" customHeight="false" outlineLevel="0" collapsed="false">
      <c r="A171" s="56"/>
    </row>
    <row r="172" customFormat="false" ht="13" hidden="false" customHeight="false" outlineLevel="0" collapsed="false">
      <c r="A172" s="56"/>
    </row>
    <row r="173" customFormat="false" ht="13" hidden="false" customHeight="false" outlineLevel="0" collapsed="false">
      <c r="A173" s="56"/>
    </row>
    <row r="174" customFormat="false" ht="13" hidden="false" customHeight="false" outlineLevel="0" collapsed="false">
      <c r="A174" s="56"/>
    </row>
    <row r="175" customFormat="false" ht="13" hidden="false" customHeight="false" outlineLevel="0" collapsed="false">
      <c r="A175" s="56"/>
    </row>
    <row r="176" customFormat="false" ht="13" hidden="false" customHeight="false" outlineLevel="0" collapsed="false">
      <c r="A176" s="56"/>
    </row>
    <row r="177" customFormat="false" ht="13" hidden="false" customHeight="false" outlineLevel="0" collapsed="false">
      <c r="A177" s="56"/>
    </row>
    <row r="178" customFormat="false" ht="13" hidden="false" customHeight="false" outlineLevel="0" collapsed="false">
      <c r="A178" s="56"/>
    </row>
    <row r="179" customFormat="false" ht="13" hidden="false" customHeight="false" outlineLevel="0" collapsed="false">
      <c r="A179" s="56"/>
    </row>
    <row r="180" customFormat="false" ht="13" hidden="false" customHeight="false" outlineLevel="0" collapsed="false">
      <c r="A180" s="56"/>
    </row>
    <row r="181" customFormat="false" ht="13" hidden="false" customHeight="false" outlineLevel="0" collapsed="false">
      <c r="A181" s="56"/>
    </row>
    <row r="182" customFormat="false" ht="13" hidden="false" customHeight="false" outlineLevel="0" collapsed="false">
      <c r="A182" s="56"/>
    </row>
    <row r="183" customFormat="false" ht="13" hidden="false" customHeight="false" outlineLevel="0" collapsed="false">
      <c r="A183" s="56"/>
    </row>
    <row r="184" customFormat="false" ht="13" hidden="false" customHeight="false" outlineLevel="0" collapsed="false">
      <c r="A184" s="56"/>
    </row>
    <row r="185" customFormat="false" ht="13" hidden="false" customHeight="false" outlineLevel="0" collapsed="false">
      <c r="A185" s="56"/>
    </row>
    <row r="186" customFormat="false" ht="13" hidden="false" customHeight="false" outlineLevel="0" collapsed="false">
      <c r="A186" s="56"/>
    </row>
    <row r="187" customFormat="false" ht="13" hidden="false" customHeight="false" outlineLevel="0" collapsed="false">
      <c r="A187" s="56"/>
    </row>
    <row r="188" customFormat="false" ht="13" hidden="false" customHeight="false" outlineLevel="0" collapsed="false">
      <c r="A188" s="56"/>
    </row>
    <row r="189" customFormat="false" ht="13" hidden="false" customHeight="false" outlineLevel="0" collapsed="false">
      <c r="A189" s="56"/>
    </row>
    <row r="190" customFormat="false" ht="13" hidden="false" customHeight="false" outlineLevel="0" collapsed="false">
      <c r="A190" s="56"/>
    </row>
    <row r="191" customFormat="false" ht="13" hidden="false" customHeight="false" outlineLevel="0" collapsed="false">
      <c r="A191" s="56"/>
    </row>
    <row r="192" customFormat="false" ht="13" hidden="false" customHeight="false" outlineLevel="0" collapsed="false">
      <c r="A192" s="56"/>
    </row>
    <row r="193" customFormat="false" ht="13" hidden="false" customHeight="false" outlineLevel="0" collapsed="false">
      <c r="A193" s="56"/>
    </row>
    <row r="194" customFormat="false" ht="13" hidden="false" customHeight="false" outlineLevel="0" collapsed="false">
      <c r="A194" s="56"/>
    </row>
    <row r="195" customFormat="false" ht="13" hidden="false" customHeight="false" outlineLevel="0" collapsed="false">
      <c r="A195" s="56"/>
    </row>
    <row r="196" customFormat="false" ht="13" hidden="false" customHeight="false" outlineLevel="0" collapsed="false">
      <c r="A196" s="56"/>
    </row>
    <row r="197" customFormat="false" ht="13" hidden="false" customHeight="false" outlineLevel="0" collapsed="false">
      <c r="A197" s="56"/>
    </row>
    <row r="198" customFormat="false" ht="13" hidden="false" customHeight="false" outlineLevel="0" collapsed="false">
      <c r="A198" s="56"/>
    </row>
    <row r="199" customFormat="false" ht="13" hidden="false" customHeight="false" outlineLevel="0" collapsed="false">
      <c r="A199" s="56"/>
    </row>
    <row r="200" customFormat="false" ht="13" hidden="false" customHeight="false" outlineLevel="0" collapsed="false">
      <c r="A200" s="56"/>
    </row>
    <row r="201" customFormat="false" ht="13" hidden="false" customHeight="false" outlineLevel="0" collapsed="false">
      <c r="A201" s="56"/>
    </row>
    <row r="202" customFormat="false" ht="13" hidden="false" customHeight="false" outlineLevel="0" collapsed="false">
      <c r="A202" s="56"/>
    </row>
    <row r="203" customFormat="false" ht="13" hidden="false" customHeight="false" outlineLevel="0" collapsed="false">
      <c r="A203" s="56"/>
    </row>
    <row r="204" customFormat="false" ht="13" hidden="false" customHeight="false" outlineLevel="0" collapsed="false">
      <c r="A204" s="56"/>
    </row>
    <row r="205" customFormat="false" ht="13" hidden="false" customHeight="false" outlineLevel="0" collapsed="false">
      <c r="A205" s="56"/>
    </row>
    <row r="206" customFormat="false" ht="13" hidden="false" customHeight="false" outlineLevel="0" collapsed="false">
      <c r="A206" s="56"/>
    </row>
    <row r="207" customFormat="false" ht="13" hidden="false" customHeight="false" outlineLevel="0" collapsed="false">
      <c r="A207" s="56"/>
    </row>
    <row r="208" customFormat="false" ht="13" hidden="false" customHeight="false" outlineLevel="0" collapsed="false">
      <c r="A208" s="56"/>
    </row>
    <row r="209" customFormat="false" ht="13" hidden="false" customHeight="false" outlineLevel="0" collapsed="false">
      <c r="A209" s="56"/>
    </row>
    <row r="210" customFormat="false" ht="13" hidden="false" customHeight="false" outlineLevel="0" collapsed="false">
      <c r="A210" s="56"/>
    </row>
    <row r="211" customFormat="false" ht="13" hidden="false" customHeight="false" outlineLevel="0" collapsed="false">
      <c r="A211" s="56"/>
    </row>
    <row r="212" customFormat="false" ht="13" hidden="false" customHeight="false" outlineLevel="0" collapsed="false">
      <c r="A212" s="56"/>
    </row>
    <row r="213" customFormat="false" ht="13" hidden="false" customHeight="false" outlineLevel="0" collapsed="false">
      <c r="A213" s="56"/>
    </row>
    <row r="214" customFormat="false" ht="13" hidden="false" customHeight="false" outlineLevel="0" collapsed="false">
      <c r="A214" s="56"/>
    </row>
    <row r="215" customFormat="false" ht="13" hidden="false" customHeight="false" outlineLevel="0" collapsed="false">
      <c r="A215" s="56"/>
    </row>
    <row r="216" customFormat="false" ht="13" hidden="false" customHeight="false" outlineLevel="0" collapsed="false">
      <c r="A216" s="56"/>
    </row>
    <row r="217" customFormat="false" ht="13" hidden="false" customHeight="false" outlineLevel="0" collapsed="false">
      <c r="A217" s="56"/>
    </row>
    <row r="218" customFormat="false" ht="13" hidden="false" customHeight="false" outlineLevel="0" collapsed="false">
      <c r="A218" s="56"/>
    </row>
    <row r="219" customFormat="false" ht="13" hidden="false" customHeight="false" outlineLevel="0" collapsed="false">
      <c r="A219" s="56"/>
    </row>
    <row r="220" customFormat="false" ht="13" hidden="false" customHeight="false" outlineLevel="0" collapsed="false">
      <c r="A220" s="56"/>
    </row>
    <row r="221" customFormat="false" ht="13" hidden="false" customHeight="false" outlineLevel="0" collapsed="false">
      <c r="A221" s="56"/>
    </row>
    <row r="222" customFormat="false" ht="13" hidden="false" customHeight="false" outlineLevel="0" collapsed="false">
      <c r="A222" s="56"/>
    </row>
    <row r="223" customFormat="false" ht="13" hidden="false" customHeight="false" outlineLevel="0" collapsed="false">
      <c r="A223" s="56"/>
    </row>
    <row r="224" customFormat="false" ht="13" hidden="false" customHeight="false" outlineLevel="0" collapsed="false">
      <c r="A224" s="56"/>
    </row>
    <row r="225" customFormat="false" ht="13" hidden="false" customHeight="false" outlineLevel="0" collapsed="false">
      <c r="A225" s="56"/>
    </row>
    <row r="226" customFormat="false" ht="13" hidden="false" customHeight="false" outlineLevel="0" collapsed="false">
      <c r="A226" s="56"/>
    </row>
    <row r="227" customFormat="false" ht="13" hidden="false" customHeight="false" outlineLevel="0" collapsed="false">
      <c r="A227" s="56"/>
    </row>
    <row r="228" customFormat="false" ht="13" hidden="false" customHeight="false" outlineLevel="0" collapsed="false">
      <c r="A228" s="56"/>
    </row>
    <row r="229" customFormat="false" ht="13" hidden="false" customHeight="false" outlineLevel="0" collapsed="false">
      <c r="A229" s="56"/>
    </row>
    <row r="230" customFormat="false" ht="13" hidden="false" customHeight="false" outlineLevel="0" collapsed="false">
      <c r="A230" s="56"/>
    </row>
    <row r="231" customFormat="false" ht="13" hidden="false" customHeight="false" outlineLevel="0" collapsed="false">
      <c r="A231" s="56"/>
    </row>
    <row r="232" customFormat="false" ht="13" hidden="false" customHeight="false" outlineLevel="0" collapsed="false">
      <c r="A232" s="56"/>
    </row>
    <row r="233" customFormat="false" ht="13" hidden="false" customHeight="false" outlineLevel="0" collapsed="false">
      <c r="A233" s="56"/>
    </row>
    <row r="234" customFormat="false" ht="13" hidden="false" customHeight="false" outlineLevel="0" collapsed="false">
      <c r="A234" s="56"/>
    </row>
    <row r="235" customFormat="false" ht="13" hidden="false" customHeight="false" outlineLevel="0" collapsed="false">
      <c r="A235" s="56"/>
    </row>
    <row r="236" customFormat="false" ht="13" hidden="false" customHeight="false" outlineLevel="0" collapsed="false">
      <c r="A236" s="56"/>
    </row>
    <row r="237" customFormat="false" ht="13" hidden="false" customHeight="false" outlineLevel="0" collapsed="false">
      <c r="A237" s="56"/>
    </row>
    <row r="238" customFormat="false" ht="13" hidden="false" customHeight="false" outlineLevel="0" collapsed="false">
      <c r="A238" s="56"/>
    </row>
    <row r="239" customFormat="false" ht="13" hidden="false" customHeight="false" outlineLevel="0" collapsed="false">
      <c r="A239" s="56"/>
    </row>
    <row r="240" customFormat="false" ht="13" hidden="false" customHeight="false" outlineLevel="0" collapsed="false">
      <c r="A240" s="56"/>
    </row>
    <row r="241" customFormat="false" ht="13" hidden="false" customHeight="false" outlineLevel="0" collapsed="false">
      <c r="A241" s="56"/>
    </row>
    <row r="242" customFormat="false" ht="13" hidden="false" customHeight="false" outlineLevel="0" collapsed="false">
      <c r="A242" s="56"/>
    </row>
    <row r="243" customFormat="false" ht="13" hidden="false" customHeight="false" outlineLevel="0" collapsed="false">
      <c r="A243" s="56"/>
    </row>
    <row r="244" customFormat="false" ht="13" hidden="false" customHeight="false" outlineLevel="0" collapsed="false">
      <c r="A244" s="56"/>
    </row>
    <row r="245" customFormat="false" ht="13" hidden="false" customHeight="false" outlineLevel="0" collapsed="false">
      <c r="A245" s="56"/>
    </row>
    <row r="246" customFormat="false" ht="13" hidden="false" customHeight="false" outlineLevel="0" collapsed="false">
      <c r="A246" s="56"/>
    </row>
    <row r="247" customFormat="false" ht="13" hidden="false" customHeight="false" outlineLevel="0" collapsed="false">
      <c r="A247" s="56"/>
    </row>
    <row r="248" customFormat="false" ht="13" hidden="false" customHeight="false" outlineLevel="0" collapsed="false">
      <c r="A248" s="56"/>
    </row>
    <row r="249" customFormat="false" ht="13" hidden="false" customHeight="false" outlineLevel="0" collapsed="false">
      <c r="A249" s="56"/>
    </row>
    <row r="250" customFormat="false" ht="13" hidden="false" customHeight="false" outlineLevel="0" collapsed="false">
      <c r="A250" s="56"/>
    </row>
    <row r="251" customFormat="false" ht="13" hidden="false" customHeight="false" outlineLevel="0" collapsed="false">
      <c r="A251" s="56"/>
    </row>
    <row r="252" customFormat="false" ht="13" hidden="false" customHeight="false" outlineLevel="0" collapsed="false">
      <c r="A252" s="56"/>
    </row>
    <row r="253" customFormat="false" ht="13" hidden="false" customHeight="false" outlineLevel="0" collapsed="false">
      <c r="A253" s="56"/>
    </row>
    <row r="254" customFormat="false" ht="13" hidden="false" customHeight="false" outlineLevel="0" collapsed="false">
      <c r="A254" s="56"/>
    </row>
    <row r="255" customFormat="false" ht="13" hidden="false" customHeight="false" outlineLevel="0" collapsed="false">
      <c r="A255" s="56"/>
    </row>
    <row r="256" customFormat="false" ht="13" hidden="false" customHeight="false" outlineLevel="0" collapsed="false">
      <c r="A256" s="56"/>
    </row>
    <row r="257" customFormat="false" ht="13" hidden="false" customHeight="false" outlineLevel="0" collapsed="false">
      <c r="A257" s="56"/>
    </row>
    <row r="258" customFormat="false" ht="13" hidden="false" customHeight="false" outlineLevel="0" collapsed="false">
      <c r="A258" s="56"/>
    </row>
    <row r="259" customFormat="false" ht="13" hidden="false" customHeight="false" outlineLevel="0" collapsed="false">
      <c r="A259" s="56"/>
    </row>
    <row r="260" customFormat="false" ht="13" hidden="false" customHeight="false" outlineLevel="0" collapsed="false">
      <c r="A260" s="56"/>
    </row>
    <row r="261" customFormat="false" ht="13" hidden="false" customHeight="false" outlineLevel="0" collapsed="false">
      <c r="A261" s="56"/>
    </row>
    <row r="262" customFormat="false" ht="13" hidden="false" customHeight="false" outlineLevel="0" collapsed="false">
      <c r="A262" s="56"/>
    </row>
    <row r="263" customFormat="false" ht="13" hidden="false" customHeight="false" outlineLevel="0" collapsed="false">
      <c r="A263" s="56"/>
    </row>
    <row r="264" customFormat="false" ht="13" hidden="false" customHeight="false" outlineLevel="0" collapsed="false">
      <c r="A264" s="56"/>
    </row>
    <row r="265" customFormat="false" ht="13" hidden="false" customHeight="false" outlineLevel="0" collapsed="false">
      <c r="A265" s="56"/>
    </row>
    <row r="266" customFormat="false" ht="13" hidden="false" customHeight="false" outlineLevel="0" collapsed="false">
      <c r="A266" s="56"/>
    </row>
    <row r="267" customFormat="false" ht="13" hidden="false" customHeight="false" outlineLevel="0" collapsed="false">
      <c r="A267" s="56"/>
    </row>
    <row r="268" customFormat="false" ht="13" hidden="false" customHeight="false" outlineLevel="0" collapsed="false">
      <c r="A268" s="56"/>
    </row>
    <row r="269" customFormat="false" ht="13" hidden="false" customHeight="false" outlineLevel="0" collapsed="false">
      <c r="A269" s="56"/>
    </row>
    <row r="270" customFormat="false" ht="13" hidden="false" customHeight="false" outlineLevel="0" collapsed="false">
      <c r="A270" s="56"/>
    </row>
    <row r="271" customFormat="false" ht="13" hidden="false" customHeight="false" outlineLevel="0" collapsed="false">
      <c r="A271" s="56"/>
    </row>
    <row r="272" customFormat="false" ht="13" hidden="false" customHeight="false" outlineLevel="0" collapsed="false">
      <c r="A272" s="56"/>
    </row>
    <row r="273" customFormat="false" ht="13" hidden="false" customHeight="false" outlineLevel="0" collapsed="false">
      <c r="A273" s="56"/>
    </row>
    <row r="274" customFormat="false" ht="13" hidden="false" customHeight="false" outlineLevel="0" collapsed="false">
      <c r="A274" s="56"/>
    </row>
    <row r="275" customFormat="false" ht="13" hidden="false" customHeight="false" outlineLevel="0" collapsed="false">
      <c r="A275" s="56"/>
    </row>
    <row r="276" customFormat="false" ht="13" hidden="false" customHeight="false" outlineLevel="0" collapsed="false">
      <c r="A276" s="56"/>
    </row>
    <row r="277" customFormat="false" ht="13" hidden="false" customHeight="false" outlineLevel="0" collapsed="false">
      <c r="A277" s="56"/>
    </row>
    <row r="278" customFormat="false" ht="13" hidden="false" customHeight="false" outlineLevel="0" collapsed="false">
      <c r="A278" s="56"/>
    </row>
    <row r="279" customFormat="false" ht="13" hidden="false" customHeight="false" outlineLevel="0" collapsed="false">
      <c r="A279" s="56"/>
    </row>
    <row r="280" customFormat="false" ht="13" hidden="false" customHeight="false" outlineLevel="0" collapsed="false">
      <c r="A280" s="56"/>
    </row>
    <row r="281" customFormat="false" ht="13" hidden="false" customHeight="false" outlineLevel="0" collapsed="false">
      <c r="A281" s="56"/>
    </row>
    <row r="282" customFormat="false" ht="13" hidden="false" customHeight="false" outlineLevel="0" collapsed="false">
      <c r="A282" s="56"/>
    </row>
    <row r="283" customFormat="false" ht="13" hidden="false" customHeight="false" outlineLevel="0" collapsed="false">
      <c r="A283" s="56"/>
    </row>
    <row r="284" customFormat="false" ht="13" hidden="false" customHeight="false" outlineLevel="0" collapsed="false">
      <c r="A284" s="56"/>
    </row>
    <row r="285" customFormat="false" ht="13" hidden="false" customHeight="false" outlineLevel="0" collapsed="false">
      <c r="A285" s="56"/>
    </row>
    <row r="286" customFormat="false" ht="13" hidden="false" customHeight="false" outlineLevel="0" collapsed="false">
      <c r="A286" s="56"/>
    </row>
    <row r="287" customFormat="false" ht="13" hidden="false" customHeight="false" outlineLevel="0" collapsed="false">
      <c r="A287" s="56"/>
    </row>
    <row r="288" customFormat="false" ht="13" hidden="false" customHeight="false" outlineLevel="0" collapsed="false">
      <c r="A288" s="56"/>
    </row>
    <row r="289" customFormat="false" ht="13" hidden="false" customHeight="false" outlineLevel="0" collapsed="false">
      <c r="A289" s="56"/>
    </row>
    <row r="290" customFormat="false" ht="13" hidden="false" customHeight="false" outlineLevel="0" collapsed="false">
      <c r="A290" s="56"/>
    </row>
    <row r="291" customFormat="false" ht="13" hidden="false" customHeight="false" outlineLevel="0" collapsed="false">
      <c r="A291" s="56"/>
    </row>
    <row r="292" customFormat="false" ht="13" hidden="false" customHeight="false" outlineLevel="0" collapsed="false">
      <c r="A292" s="56"/>
    </row>
    <row r="293" customFormat="false" ht="13" hidden="false" customHeight="false" outlineLevel="0" collapsed="false">
      <c r="A293" s="56"/>
    </row>
    <row r="294" customFormat="false" ht="13" hidden="false" customHeight="false" outlineLevel="0" collapsed="false">
      <c r="A294" s="56"/>
    </row>
    <row r="295" customFormat="false" ht="13" hidden="false" customHeight="false" outlineLevel="0" collapsed="false">
      <c r="A295" s="56"/>
    </row>
    <row r="296" customFormat="false" ht="13" hidden="false" customHeight="false" outlineLevel="0" collapsed="false">
      <c r="A296" s="56"/>
    </row>
    <row r="297" customFormat="false" ht="13" hidden="false" customHeight="false" outlineLevel="0" collapsed="false">
      <c r="A297" s="56"/>
    </row>
    <row r="298" customFormat="false" ht="13" hidden="false" customHeight="false" outlineLevel="0" collapsed="false">
      <c r="A298" s="56"/>
    </row>
    <row r="299" customFormat="false" ht="13" hidden="false" customHeight="false" outlineLevel="0" collapsed="false">
      <c r="A299" s="56"/>
    </row>
    <row r="300" customFormat="false" ht="13" hidden="false" customHeight="false" outlineLevel="0" collapsed="false">
      <c r="A300" s="56"/>
    </row>
    <row r="301" customFormat="false" ht="13" hidden="false" customHeight="false" outlineLevel="0" collapsed="false">
      <c r="A301" s="56"/>
    </row>
    <row r="302" customFormat="false" ht="13" hidden="false" customHeight="false" outlineLevel="0" collapsed="false">
      <c r="A302" s="56"/>
    </row>
    <row r="303" customFormat="false" ht="13" hidden="false" customHeight="false" outlineLevel="0" collapsed="false">
      <c r="A303" s="56"/>
    </row>
    <row r="304" customFormat="false" ht="13" hidden="false" customHeight="false" outlineLevel="0" collapsed="false">
      <c r="A304" s="56"/>
    </row>
    <row r="305" customFormat="false" ht="13" hidden="false" customHeight="false" outlineLevel="0" collapsed="false">
      <c r="A305" s="56"/>
    </row>
    <row r="306" customFormat="false" ht="13" hidden="false" customHeight="false" outlineLevel="0" collapsed="false">
      <c r="A306" s="56"/>
    </row>
    <row r="307" customFormat="false" ht="13" hidden="false" customHeight="false" outlineLevel="0" collapsed="false">
      <c r="A307" s="56"/>
    </row>
    <row r="308" customFormat="false" ht="13" hidden="false" customHeight="false" outlineLevel="0" collapsed="false">
      <c r="A308" s="56"/>
    </row>
    <row r="309" customFormat="false" ht="13" hidden="false" customHeight="false" outlineLevel="0" collapsed="false">
      <c r="A309" s="56"/>
    </row>
    <row r="310" customFormat="false" ht="13" hidden="false" customHeight="false" outlineLevel="0" collapsed="false">
      <c r="A310" s="56"/>
    </row>
    <row r="311" customFormat="false" ht="13" hidden="false" customHeight="false" outlineLevel="0" collapsed="false">
      <c r="A311" s="56"/>
    </row>
    <row r="312" customFormat="false" ht="13" hidden="false" customHeight="false" outlineLevel="0" collapsed="false">
      <c r="A312" s="56"/>
    </row>
    <row r="313" customFormat="false" ht="13" hidden="false" customHeight="false" outlineLevel="0" collapsed="false">
      <c r="A313" s="56"/>
    </row>
    <row r="314" customFormat="false" ht="13" hidden="false" customHeight="false" outlineLevel="0" collapsed="false">
      <c r="A314" s="56"/>
    </row>
    <row r="315" customFormat="false" ht="13" hidden="false" customHeight="false" outlineLevel="0" collapsed="false">
      <c r="A315" s="56"/>
    </row>
    <row r="316" customFormat="false" ht="13" hidden="false" customHeight="false" outlineLevel="0" collapsed="false">
      <c r="A316" s="56"/>
    </row>
    <row r="317" customFormat="false" ht="13" hidden="false" customHeight="false" outlineLevel="0" collapsed="false">
      <c r="A317" s="56"/>
    </row>
    <row r="318" customFormat="false" ht="13" hidden="false" customHeight="false" outlineLevel="0" collapsed="false">
      <c r="A318" s="56"/>
    </row>
    <row r="319" customFormat="false" ht="13" hidden="false" customHeight="false" outlineLevel="0" collapsed="false">
      <c r="A319" s="56"/>
    </row>
    <row r="320" customFormat="false" ht="13" hidden="false" customHeight="false" outlineLevel="0" collapsed="false">
      <c r="A320" s="56"/>
    </row>
    <row r="321" customFormat="false" ht="13" hidden="false" customHeight="false" outlineLevel="0" collapsed="false">
      <c r="A321" s="56"/>
    </row>
    <row r="322" customFormat="false" ht="13" hidden="false" customHeight="false" outlineLevel="0" collapsed="false">
      <c r="A322" s="56"/>
    </row>
    <row r="323" customFormat="false" ht="13" hidden="false" customHeight="false" outlineLevel="0" collapsed="false">
      <c r="A323" s="56"/>
    </row>
    <row r="324" customFormat="false" ht="13" hidden="false" customHeight="false" outlineLevel="0" collapsed="false">
      <c r="A324" s="56"/>
    </row>
    <row r="325" customFormat="false" ht="13" hidden="false" customHeight="false" outlineLevel="0" collapsed="false">
      <c r="A325" s="56"/>
    </row>
    <row r="326" customFormat="false" ht="13" hidden="false" customHeight="false" outlineLevel="0" collapsed="false">
      <c r="A326" s="56"/>
    </row>
    <row r="327" customFormat="false" ht="13" hidden="false" customHeight="false" outlineLevel="0" collapsed="false">
      <c r="A327" s="56"/>
    </row>
    <row r="328" customFormat="false" ht="13" hidden="false" customHeight="false" outlineLevel="0" collapsed="false">
      <c r="A328" s="56"/>
    </row>
    <row r="329" customFormat="false" ht="13" hidden="false" customHeight="false" outlineLevel="0" collapsed="false">
      <c r="A329" s="56"/>
    </row>
    <row r="330" customFormat="false" ht="13" hidden="false" customHeight="false" outlineLevel="0" collapsed="false">
      <c r="A330" s="56"/>
    </row>
    <row r="331" customFormat="false" ht="13" hidden="false" customHeight="false" outlineLevel="0" collapsed="false">
      <c r="A331" s="56"/>
    </row>
    <row r="332" customFormat="false" ht="13" hidden="false" customHeight="false" outlineLevel="0" collapsed="false">
      <c r="A332" s="56"/>
    </row>
    <row r="333" customFormat="false" ht="13" hidden="false" customHeight="false" outlineLevel="0" collapsed="false">
      <c r="A333" s="56"/>
    </row>
    <row r="334" customFormat="false" ht="13" hidden="false" customHeight="false" outlineLevel="0" collapsed="false">
      <c r="A334" s="56"/>
    </row>
    <row r="335" customFormat="false" ht="13" hidden="false" customHeight="false" outlineLevel="0" collapsed="false">
      <c r="A335" s="56"/>
    </row>
    <row r="336" customFormat="false" ht="13" hidden="false" customHeight="false" outlineLevel="0" collapsed="false">
      <c r="A336" s="56"/>
    </row>
    <row r="337" customFormat="false" ht="13" hidden="false" customHeight="false" outlineLevel="0" collapsed="false">
      <c r="A337" s="56"/>
    </row>
    <row r="338" customFormat="false" ht="13" hidden="false" customHeight="false" outlineLevel="0" collapsed="false">
      <c r="A338" s="56"/>
    </row>
    <row r="339" customFormat="false" ht="13" hidden="false" customHeight="false" outlineLevel="0" collapsed="false">
      <c r="A339" s="56"/>
    </row>
    <row r="340" customFormat="false" ht="13" hidden="false" customHeight="false" outlineLevel="0" collapsed="false">
      <c r="A340" s="56"/>
    </row>
    <row r="341" customFormat="false" ht="13" hidden="false" customHeight="false" outlineLevel="0" collapsed="false">
      <c r="A341" s="56"/>
    </row>
    <row r="342" customFormat="false" ht="13" hidden="false" customHeight="false" outlineLevel="0" collapsed="false">
      <c r="A342" s="56"/>
    </row>
    <row r="343" customFormat="false" ht="13" hidden="false" customHeight="false" outlineLevel="0" collapsed="false">
      <c r="A343" s="56"/>
    </row>
    <row r="344" customFormat="false" ht="13" hidden="false" customHeight="false" outlineLevel="0" collapsed="false">
      <c r="A344" s="56"/>
    </row>
    <row r="345" customFormat="false" ht="13" hidden="false" customHeight="false" outlineLevel="0" collapsed="false">
      <c r="A345" s="56"/>
    </row>
    <row r="346" customFormat="false" ht="13" hidden="false" customHeight="false" outlineLevel="0" collapsed="false">
      <c r="A346" s="56"/>
    </row>
    <row r="347" customFormat="false" ht="13" hidden="false" customHeight="false" outlineLevel="0" collapsed="false">
      <c r="A347" s="56"/>
    </row>
    <row r="348" customFormat="false" ht="13" hidden="false" customHeight="false" outlineLevel="0" collapsed="false">
      <c r="A348" s="56"/>
    </row>
    <row r="349" customFormat="false" ht="13" hidden="false" customHeight="false" outlineLevel="0" collapsed="false">
      <c r="A349" s="56"/>
    </row>
    <row r="350" customFormat="false" ht="13" hidden="false" customHeight="false" outlineLevel="0" collapsed="false">
      <c r="A350" s="56"/>
    </row>
    <row r="351" customFormat="false" ht="13" hidden="false" customHeight="false" outlineLevel="0" collapsed="false">
      <c r="A351" s="56"/>
    </row>
    <row r="352" customFormat="false" ht="13" hidden="false" customHeight="false" outlineLevel="0" collapsed="false">
      <c r="A352" s="56"/>
    </row>
    <row r="353" customFormat="false" ht="13" hidden="false" customHeight="false" outlineLevel="0" collapsed="false">
      <c r="A353" s="56"/>
    </row>
    <row r="354" customFormat="false" ht="13" hidden="false" customHeight="false" outlineLevel="0" collapsed="false">
      <c r="A354" s="56"/>
    </row>
    <row r="355" customFormat="false" ht="13" hidden="false" customHeight="false" outlineLevel="0" collapsed="false">
      <c r="A355" s="56"/>
    </row>
    <row r="356" customFormat="false" ht="13" hidden="false" customHeight="false" outlineLevel="0" collapsed="false">
      <c r="A356" s="56"/>
    </row>
    <row r="357" customFormat="false" ht="13" hidden="false" customHeight="false" outlineLevel="0" collapsed="false">
      <c r="A357" s="56"/>
    </row>
    <row r="358" customFormat="false" ht="13" hidden="false" customHeight="false" outlineLevel="0" collapsed="false">
      <c r="A358" s="56"/>
    </row>
    <row r="359" customFormat="false" ht="13" hidden="false" customHeight="false" outlineLevel="0" collapsed="false">
      <c r="A359" s="56"/>
    </row>
    <row r="360" customFormat="false" ht="13" hidden="false" customHeight="false" outlineLevel="0" collapsed="false">
      <c r="A360" s="56"/>
    </row>
    <row r="361" customFormat="false" ht="13" hidden="false" customHeight="false" outlineLevel="0" collapsed="false">
      <c r="A361" s="56"/>
    </row>
    <row r="362" customFormat="false" ht="13" hidden="false" customHeight="false" outlineLevel="0" collapsed="false">
      <c r="A362" s="56"/>
    </row>
    <row r="363" customFormat="false" ht="13" hidden="false" customHeight="false" outlineLevel="0" collapsed="false">
      <c r="A363" s="56"/>
    </row>
    <row r="364" customFormat="false" ht="13" hidden="false" customHeight="false" outlineLevel="0" collapsed="false">
      <c r="A364" s="56"/>
    </row>
    <row r="365" customFormat="false" ht="13" hidden="false" customHeight="false" outlineLevel="0" collapsed="false">
      <c r="A365" s="56"/>
    </row>
    <row r="366" customFormat="false" ht="13" hidden="false" customHeight="false" outlineLevel="0" collapsed="false">
      <c r="A366" s="56"/>
    </row>
    <row r="367" customFormat="false" ht="13" hidden="false" customHeight="false" outlineLevel="0" collapsed="false">
      <c r="A367" s="56"/>
    </row>
    <row r="368" customFormat="false" ht="13" hidden="false" customHeight="false" outlineLevel="0" collapsed="false">
      <c r="A368" s="56"/>
    </row>
    <row r="369" customFormat="false" ht="13" hidden="false" customHeight="false" outlineLevel="0" collapsed="false">
      <c r="A369" s="56"/>
    </row>
    <row r="370" customFormat="false" ht="13" hidden="false" customHeight="false" outlineLevel="0" collapsed="false">
      <c r="A370" s="56"/>
    </row>
    <row r="371" customFormat="false" ht="13" hidden="false" customHeight="false" outlineLevel="0" collapsed="false">
      <c r="A371" s="56"/>
    </row>
    <row r="372" customFormat="false" ht="13" hidden="false" customHeight="false" outlineLevel="0" collapsed="false">
      <c r="A372" s="56"/>
    </row>
    <row r="373" customFormat="false" ht="13" hidden="false" customHeight="false" outlineLevel="0" collapsed="false">
      <c r="A373" s="56"/>
    </row>
    <row r="374" customFormat="false" ht="13" hidden="false" customHeight="false" outlineLevel="0" collapsed="false">
      <c r="A374" s="56"/>
    </row>
    <row r="375" customFormat="false" ht="13" hidden="false" customHeight="false" outlineLevel="0" collapsed="false">
      <c r="A375" s="56"/>
    </row>
    <row r="376" customFormat="false" ht="13" hidden="false" customHeight="false" outlineLevel="0" collapsed="false">
      <c r="A376" s="56"/>
    </row>
    <row r="377" customFormat="false" ht="13" hidden="false" customHeight="false" outlineLevel="0" collapsed="false">
      <c r="A377" s="56"/>
    </row>
    <row r="378" customFormat="false" ht="13" hidden="false" customHeight="false" outlineLevel="0" collapsed="false">
      <c r="A378" s="56"/>
    </row>
    <row r="379" customFormat="false" ht="13" hidden="false" customHeight="false" outlineLevel="0" collapsed="false">
      <c r="A379" s="56"/>
    </row>
    <row r="380" customFormat="false" ht="13" hidden="false" customHeight="false" outlineLevel="0" collapsed="false">
      <c r="A380" s="56"/>
    </row>
    <row r="381" customFormat="false" ht="13" hidden="false" customHeight="false" outlineLevel="0" collapsed="false">
      <c r="A381" s="56"/>
    </row>
    <row r="382" customFormat="false" ht="13" hidden="false" customHeight="false" outlineLevel="0" collapsed="false">
      <c r="A382" s="56"/>
    </row>
    <row r="383" customFormat="false" ht="13" hidden="false" customHeight="false" outlineLevel="0" collapsed="false">
      <c r="A383" s="56"/>
    </row>
    <row r="384" customFormat="false" ht="13" hidden="false" customHeight="false" outlineLevel="0" collapsed="false">
      <c r="A384" s="56"/>
    </row>
    <row r="385" customFormat="false" ht="13" hidden="false" customHeight="false" outlineLevel="0" collapsed="false">
      <c r="A385" s="56"/>
    </row>
    <row r="386" customFormat="false" ht="13" hidden="false" customHeight="false" outlineLevel="0" collapsed="false">
      <c r="A386" s="56"/>
    </row>
    <row r="387" customFormat="false" ht="13" hidden="false" customHeight="false" outlineLevel="0" collapsed="false">
      <c r="A387" s="56"/>
    </row>
    <row r="388" customFormat="false" ht="13" hidden="false" customHeight="false" outlineLevel="0" collapsed="false">
      <c r="A388" s="56"/>
    </row>
    <row r="389" customFormat="false" ht="13" hidden="false" customHeight="false" outlineLevel="0" collapsed="false">
      <c r="A389" s="56"/>
    </row>
    <row r="390" customFormat="false" ht="13" hidden="false" customHeight="false" outlineLevel="0" collapsed="false">
      <c r="A390" s="56"/>
    </row>
    <row r="391" customFormat="false" ht="13" hidden="false" customHeight="false" outlineLevel="0" collapsed="false">
      <c r="A391" s="56"/>
    </row>
    <row r="392" customFormat="false" ht="13" hidden="false" customHeight="false" outlineLevel="0" collapsed="false">
      <c r="A392" s="56"/>
    </row>
    <row r="393" customFormat="false" ht="13" hidden="false" customHeight="false" outlineLevel="0" collapsed="false">
      <c r="A393" s="56"/>
    </row>
    <row r="394" customFormat="false" ht="13" hidden="false" customHeight="false" outlineLevel="0" collapsed="false">
      <c r="A394" s="56"/>
    </row>
    <row r="395" customFormat="false" ht="13" hidden="false" customHeight="false" outlineLevel="0" collapsed="false">
      <c r="A395" s="56"/>
    </row>
    <row r="396" customFormat="false" ht="13" hidden="false" customHeight="false" outlineLevel="0" collapsed="false">
      <c r="A396" s="56"/>
    </row>
    <row r="397" customFormat="false" ht="13" hidden="false" customHeight="false" outlineLevel="0" collapsed="false">
      <c r="A397" s="56"/>
    </row>
    <row r="398" customFormat="false" ht="13" hidden="false" customHeight="false" outlineLevel="0" collapsed="false">
      <c r="A398" s="56"/>
    </row>
    <row r="399" customFormat="false" ht="13" hidden="false" customHeight="false" outlineLevel="0" collapsed="false">
      <c r="A399" s="56"/>
    </row>
    <row r="400" customFormat="false" ht="13" hidden="false" customHeight="false" outlineLevel="0" collapsed="false">
      <c r="A400" s="56"/>
    </row>
    <row r="401" customFormat="false" ht="13" hidden="false" customHeight="false" outlineLevel="0" collapsed="false">
      <c r="A401" s="56"/>
    </row>
    <row r="402" customFormat="false" ht="13" hidden="false" customHeight="false" outlineLevel="0" collapsed="false">
      <c r="A402" s="56"/>
    </row>
    <row r="403" customFormat="false" ht="13" hidden="false" customHeight="false" outlineLevel="0" collapsed="false">
      <c r="A403" s="56"/>
    </row>
    <row r="404" customFormat="false" ht="13" hidden="false" customHeight="false" outlineLevel="0" collapsed="false">
      <c r="A404" s="56"/>
    </row>
    <row r="405" customFormat="false" ht="13" hidden="false" customHeight="false" outlineLevel="0" collapsed="false">
      <c r="A405" s="56"/>
    </row>
    <row r="406" customFormat="false" ht="13" hidden="false" customHeight="false" outlineLevel="0" collapsed="false">
      <c r="A406" s="56"/>
    </row>
    <row r="407" customFormat="false" ht="13" hidden="false" customHeight="false" outlineLevel="0" collapsed="false">
      <c r="A407" s="56"/>
    </row>
    <row r="408" customFormat="false" ht="13" hidden="false" customHeight="false" outlineLevel="0" collapsed="false">
      <c r="A408" s="56"/>
    </row>
    <row r="409" customFormat="false" ht="13" hidden="false" customHeight="false" outlineLevel="0" collapsed="false">
      <c r="A409" s="56"/>
    </row>
    <row r="410" customFormat="false" ht="13" hidden="false" customHeight="false" outlineLevel="0" collapsed="false">
      <c r="A410" s="56"/>
    </row>
    <row r="411" customFormat="false" ht="13" hidden="false" customHeight="false" outlineLevel="0" collapsed="false">
      <c r="A411" s="56"/>
    </row>
    <row r="412" customFormat="false" ht="13" hidden="false" customHeight="false" outlineLevel="0" collapsed="false">
      <c r="A412" s="56"/>
    </row>
    <row r="413" customFormat="false" ht="13" hidden="false" customHeight="false" outlineLevel="0" collapsed="false">
      <c r="A413" s="56"/>
    </row>
    <row r="414" customFormat="false" ht="13" hidden="false" customHeight="false" outlineLevel="0" collapsed="false">
      <c r="A414" s="56"/>
    </row>
    <row r="415" customFormat="false" ht="13" hidden="false" customHeight="false" outlineLevel="0" collapsed="false">
      <c r="A415" s="56"/>
    </row>
    <row r="416" customFormat="false" ht="13" hidden="false" customHeight="false" outlineLevel="0" collapsed="false">
      <c r="A416" s="56"/>
    </row>
    <row r="417" customFormat="false" ht="13" hidden="false" customHeight="false" outlineLevel="0" collapsed="false">
      <c r="A417" s="56"/>
    </row>
    <row r="418" customFormat="false" ht="13" hidden="false" customHeight="false" outlineLevel="0" collapsed="false">
      <c r="A418" s="56"/>
    </row>
    <row r="419" customFormat="false" ht="13" hidden="false" customHeight="false" outlineLevel="0" collapsed="false">
      <c r="A419" s="56"/>
    </row>
    <row r="420" customFormat="false" ht="13" hidden="false" customHeight="false" outlineLevel="0" collapsed="false">
      <c r="A420" s="56"/>
    </row>
    <row r="421" customFormat="false" ht="13" hidden="false" customHeight="false" outlineLevel="0" collapsed="false">
      <c r="A421" s="56"/>
    </row>
    <row r="422" customFormat="false" ht="13" hidden="false" customHeight="false" outlineLevel="0" collapsed="false">
      <c r="A422" s="56"/>
    </row>
    <row r="423" customFormat="false" ht="13" hidden="false" customHeight="false" outlineLevel="0" collapsed="false">
      <c r="A423" s="56"/>
    </row>
    <row r="424" customFormat="false" ht="13" hidden="false" customHeight="false" outlineLevel="0" collapsed="false">
      <c r="A424" s="56"/>
    </row>
    <row r="425" customFormat="false" ht="13" hidden="false" customHeight="false" outlineLevel="0" collapsed="false">
      <c r="A425" s="56"/>
    </row>
    <row r="426" customFormat="false" ht="13" hidden="false" customHeight="false" outlineLevel="0" collapsed="false">
      <c r="A426" s="56"/>
    </row>
    <row r="427" customFormat="false" ht="13" hidden="false" customHeight="false" outlineLevel="0" collapsed="false">
      <c r="A427" s="56"/>
    </row>
    <row r="428" customFormat="false" ht="13" hidden="false" customHeight="false" outlineLevel="0" collapsed="false">
      <c r="A428" s="56"/>
    </row>
    <row r="429" customFormat="false" ht="13" hidden="false" customHeight="false" outlineLevel="0" collapsed="false">
      <c r="A429" s="56"/>
    </row>
    <row r="430" customFormat="false" ht="13" hidden="false" customHeight="false" outlineLevel="0" collapsed="false">
      <c r="A430" s="56"/>
    </row>
    <row r="431" customFormat="false" ht="13" hidden="false" customHeight="false" outlineLevel="0" collapsed="false">
      <c r="A431" s="56"/>
    </row>
    <row r="432" customFormat="false" ht="13" hidden="false" customHeight="false" outlineLevel="0" collapsed="false">
      <c r="A432" s="56"/>
    </row>
    <row r="433" customFormat="false" ht="13" hidden="false" customHeight="false" outlineLevel="0" collapsed="false">
      <c r="A433" s="56"/>
    </row>
    <row r="434" customFormat="false" ht="13" hidden="false" customHeight="false" outlineLevel="0" collapsed="false">
      <c r="A434" s="56"/>
    </row>
    <row r="435" customFormat="false" ht="13" hidden="false" customHeight="false" outlineLevel="0" collapsed="false">
      <c r="A435" s="56"/>
    </row>
    <row r="436" customFormat="false" ht="13" hidden="false" customHeight="false" outlineLevel="0" collapsed="false">
      <c r="A436" s="56"/>
    </row>
    <row r="437" customFormat="false" ht="13" hidden="false" customHeight="false" outlineLevel="0" collapsed="false">
      <c r="A437" s="56"/>
    </row>
    <row r="438" customFormat="false" ht="13" hidden="false" customHeight="false" outlineLevel="0" collapsed="false">
      <c r="A438" s="56"/>
    </row>
    <row r="439" customFormat="false" ht="13" hidden="false" customHeight="false" outlineLevel="0" collapsed="false">
      <c r="A439" s="56"/>
    </row>
    <row r="440" customFormat="false" ht="13" hidden="false" customHeight="false" outlineLevel="0" collapsed="false">
      <c r="A440" s="56"/>
    </row>
    <row r="441" customFormat="false" ht="13" hidden="false" customHeight="false" outlineLevel="0" collapsed="false">
      <c r="A441" s="56"/>
    </row>
    <row r="442" customFormat="false" ht="13" hidden="false" customHeight="false" outlineLevel="0" collapsed="false">
      <c r="A442" s="56"/>
    </row>
    <row r="443" customFormat="false" ht="13" hidden="false" customHeight="false" outlineLevel="0" collapsed="false">
      <c r="A443" s="56"/>
    </row>
    <row r="444" customFormat="false" ht="13" hidden="false" customHeight="false" outlineLevel="0" collapsed="false">
      <c r="A444" s="56"/>
    </row>
    <row r="445" customFormat="false" ht="13" hidden="false" customHeight="false" outlineLevel="0" collapsed="false">
      <c r="A445" s="56"/>
    </row>
    <row r="446" customFormat="false" ht="13" hidden="false" customHeight="false" outlineLevel="0" collapsed="false">
      <c r="A446" s="56"/>
    </row>
    <row r="447" customFormat="false" ht="13" hidden="false" customHeight="false" outlineLevel="0" collapsed="false">
      <c r="A447" s="56"/>
    </row>
    <row r="448" customFormat="false" ht="13" hidden="false" customHeight="false" outlineLevel="0" collapsed="false">
      <c r="A448" s="56"/>
    </row>
    <row r="449" customFormat="false" ht="13" hidden="false" customHeight="false" outlineLevel="0" collapsed="false">
      <c r="A449" s="56"/>
    </row>
    <row r="450" customFormat="false" ht="13" hidden="false" customHeight="false" outlineLevel="0" collapsed="false">
      <c r="A450" s="56"/>
    </row>
    <row r="451" customFormat="false" ht="13" hidden="false" customHeight="false" outlineLevel="0" collapsed="false">
      <c r="A451" s="56"/>
    </row>
    <row r="452" customFormat="false" ht="13" hidden="false" customHeight="false" outlineLevel="0" collapsed="false">
      <c r="A452" s="56"/>
    </row>
    <row r="453" customFormat="false" ht="13" hidden="false" customHeight="false" outlineLevel="0" collapsed="false">
      <c r="A453" s="56"/>
    </row>
    <row r="454" customFormat="false" ht="13" hidden="false" customHeight="false" outlineLevel="0" collapsed="false">
      <c r="A454" s="56"/>
    </row>
    <row r="455" customFormat="false" ht="13" hidden="false" customHeight="false" outlineLevel="0" collapsed="false">
      <c r="A455" s="56"/>
    </row>
    <row r="456" customFormat="false" ht="13" hidden="false" customHeight="false" outlineLevel="0" collapsed="false">
      <c r="A456" s="56"/>
    </row>
    <row r="457" customFormat="false" ht="13" hidden="false" customHeight="false" outlineLevel="0" collapsed="false">
      <c r="A457" s="56"/>
    </row>
    <row r="458" customFormat="false" ht="13" hidden="false" customHeight="false" outlineLevel="0" collapsed="false">
      <c r="A458" s="56"/>
    </row>
    <row r="459" customFormat="false" ht="13" hidden="false" customHeight="false" outlineLevel="0" collapsed="false">
      <c r="A459" s="56"/>
    </row>
    <row r="460" customFormat="false" ht="13" hidden="false" customHeight="false" outlineLevel="0" collapsed="false">
      <c r="A460" s="56"/>
    </row>
    <row r="461" customFormat="false" ht="13" hidden="false" customHeight="false" outlineLevel="0" collapsed="false">
      <c r="A461" s="56"/>
    </row>
    <row r="462" customFormat="false" ht="13" hidden="false" customHeight="false" outlineLevel="0" collapsed="false">
      <c r="A462" s="56"/>
    </row>
    <row r="463" customFormat="false" ht="13" hidden="false" customHeight="false" outlineLevel="0" collapsed="false">
      <c r="A463" s="56"/>
    </row>
    <row r="464" customFormat="false" ht="13" hidden="false" customHeight="false" outlineLevel="0" collapsed="false">
      <c r="A464" s="56"/>
    </row>
    <row r="465" customFormat="false" ht="13" hidden="false" customHeight="false" outlineLevel="0" collapsed="false">
      <c r="A465" s="56"/>
    </row>
    <row r="466" customFormat="false" ht="13" hidden="false" customHeight="false" outlineLevel="0" collapsed="false">
      <c r="A466" s="56"/>
    </row>
    <row r="467" customFormat="false" ht="13" hidden="false" customHeight="false" outlineLevel="0" collapsed="false">
      <c r="A467" s="56"/>
    </row>
    <row r="468" customFormat="false" ht="13" hidden="false" customHeight="false" outlineLevel="0" collapsed="false">
      <c r="A468" s="56"/>
    </row>
    <row r="469" customFormat="false" ht="13" hidden="false" customHeight="false" outlineLevel="0" collapsed="false">
      <c r="A469" s="56"/>
    </row>
    <row r="470" customFormat="false" ht="13" hidden="false" customHeight="false" outlineLevel="0" collapsed="false">
      <c r="A470" s="56"/>
    </row>
    <row r="471" customFormat="false" ht="13" hidden="false" customHeight="false" outlineLevel="0" collapsed="false">
      <c r="A471" s="56"/>
    </row>
    <row r="472" customFormat="false" ht="13" hidden="false" customHeight="false" outlineLevel="0" collapsed="false">
      <c r="A472" s="56"/>
    </row>
    <row r="473" customFormat="false" ht="13" hidden="false" customHeight="false" outlineLevel="0" collapsed="false">
      <c r="A473" s="56"/>
    </row>
    <row r="474" customFormat="false" ht="13" hidden="false" customHeight="false" outlineLevel="0" collapsed="false">
      <c r="A474" s="56"/>
    </row>
    <row r="475" customFormat="false" ht="13" hidden="false" customHeight="false" outlineLevel="0" collapsed="false">
      <c r="A475" s="56"/>
    </row>
    <row r="476" customFormat="false" ht="13" hidden="false" customHeight="false" outlineLevel="0" collapsed="false">
      <c r="A476" s="56"/>
    </row>
    <row r="477" customFormat="false" ht="13" hidden="false" customHeight="false" outlineLevel="0" collapsed="false">
      <c r="A477" s="56"/>
    </row>
    <row r="478" customFormat="false" ht="13" hidden="false" customHeight="false" outlineLevel="0" collapsed="false">
      <c r="A478" s="56"/>
    </row>
    <row r="479" customFormat="false" ht="13" hidden="false" customHeight="false" outlineLevel="0" collapsed="false">
      <c r="A479" s="56"/>
    </row>
    <row r="480" customFormat="false" ht="13" hidden="false" customHeight="false" outlineLevel="0" collapsed="false">
      <c r="A480" s="56"/>
    </row>
    <row r="481" customFormat="false" ht="13" hidden="false" customHeight="false" outlineLevel="0" collapsed="false">
      <c r="A481" s="56"/>
    </row>
    <row r="482" customFormat="false" ht="13" hidden="false" customHeight="false" outlineLevel="0" collapsed="false">
      <c r="A482" s="56"/>
    </row>
    <row r="483" customFormat="false" ht="13" hidden="false" customHeight="false" outlineLevel="0" collapsed="false">
      <c r="A483" s="56"/>
    </row>
    <row r="484" customFormat="false" ht="13" hidden="false" customHeight="false" outlineLevel="0" collapsed="false">
      <c r="A484" s="56"/>
    </row>
    <row r="485" customFormat="false" ht="13" hidden="false" customHeight="false" outlineLevel="0" collapsed="false">
      <c r="A485" s="56"/>
    </row>
    <row r="486" customFormat="false" ht="13" hidden="false" customHeight="false" outlineLevel="0" collapsed="false">
      <c r="A486" s="56"/>
    </row>
    <row r="487" customFormat="false" ht="13" hidden="false" customHeight="false" outlineLevel="0" collapsed="false">
      <c r="A487" s="56"/>
    </row>
    <row r="488" customFormat="false" ht="13" hidden="false" customHeight="false" outlineLevel="0" collapsed="false">
      <c r="A488" s="56"/>
    </row>
    <row r="489" customFormat="false" ht="13" hidden="false" customHeight="false" outlineLevel="0" collapsed="false">
      <c r="A489" s="56"/>
    </row>
    <row r="490" customFormat="false" ht="13" hidden="false" customHeight="false" outlineLevel="0" collapsed="false">
      <c r="A490" s="56"/>
    </row>
    <row r="491" customFormat="false" ht="13" hidden="false" customHeight="false" outlineLevel="0" collapsed="false">
      <c r="A491" s="56"/>
    </row>
    <row r="492" customFormat="false" ht="13" hidden="false" customHeight="false" outlineLevel="0" collapsed="false">
      <c r="A492" s="56"/>
    </row>
    <row r="493" customFormat="false" ht="13" hidden="false" customHeight="false" outlineLevel="0" collapsed="false">
      <c r="A493" s="56"/>
    </row>
    <row r="494" customFormat="false" ht="13" hidden="false" customHeight="false" outlineLevel="0" collapsed="false">
      <c r="A494" s="56"/>
    </row>
    <row r="495" customFormat="false" ht="13" hidden="false" customHeight="false" outlineLevel="0" collapsed="false">
      <c r="A495" s="56"/>
    </row>
    <row r="496" customFormat="false" ht="13" hidden="false" customHeight="false" outlineLevel="0" collapsed="false">
      <c r="A496" s="56"/>
    </row>
    <row r="497" customFormat="false" ht="13" hidden="false" customHeight="false" outlineLevel="0" collapsed="false">
      <c r="A497" s="56"/>
    </row>
    <row r="498" customFormat="false" ht="13" hidden="false" customHeight="false" outlineLevel="0" collapsed="false">
      <c r="A498" s="56"/>
    </row>
    <row r="499" customFormat="false" ht="13" hidden="false" customHeight="false" outlineLevel="0" collapsed="false">
      <c r="A499" s="56"/>
    </row>
    <row r="500" customFormat="false" ht="13" hidden="false" customHeight="false" outlineLevel="0" collapsed="false">
      <c r="A500" s="56"/>
    </row>
    <row r="501" customFormat="false" ht="13" hidden="false" customHeight="false" outlineLevel="0" collapsed="false">
      <c r="A501" s="56"/>
    </row>
    <row r="502" customFormat="false" ht="13" hidden="false" customHeight="false" outlineLevel="0" collapsed="false">
      <c r="A502" s="56"/>
    </row>
    <row r="503" customFormat="false" ht="13" hidden="false" customHeight="false" outlineLevel="0" collapsed="false">
      <c r="A503" s="56"/>
    </row>
    <row r="504" customFormat="false" ht="13" hidden="false" customHeight="false" outlineLevel="0" collapsed="false">
      <c r="A504" s="56"/>
    </row>
    <row r="505" customFormat="false" ht="13" hidden="false" customHeight="false" outlineLevel="0" collapsed="false">
      <c r="A505" s="56"/>
    </row>
    <row r="506" customFormat="false" ht="13" hidden="false" customHeight="false" outlineLevel="0" collapsed="false">
      <c r="A506" s="56"/>
    </row>
    <row r="507" customFormat="false" ht="13" hidden="false" customHeight="false" outlineLevel="0" collapsed="false">
      <c r="A507" s="56"/>
    </row>
    <row r="508" customFormat="false" ht="13" hidden="false" customHeight="false" outlineLevel="0" collapsed="false">
      <c r="A508" s="56"/>
    </row>
    <row r="509" customFormat="false" ht="13" hidden="false" customHeight="false" outlineLevel="0" collapsed="false">
      <c r="A509" s="56"/>
    </row>
    <row r="510" customFormat="false" ht="13" hidden="false" customHeight="false" outlineLevel="0" collapsed="false">
      <c r="A510" s="56"/>
    </row>
    <row r="511" customFormat="false" ht="13" hidden="false" customHeight="false" outlineLevel="0" collapsed="false">
      <c r="A511" s="56"/>
    </row>
    <row r="512" customFormat="false" ht="13" hidden="false" customHeight="false" outlineLevel="0" collapsed="false">
      <c r="A512" s="56"/>
    </row>
    <row r="513" customFormat="false" ht="13" hidden="false" customHeight="false" outlineLevel="0" collapsed="false">
      <c r="A513" s="56"/>
    </row>
    <row r="514" customFormat="false" ht="13" hidden="false" customHeight="false" outlineLevel="0" collapsed="false">
      <c r="A514" s="56"/>
    </row>
    <row r="515" customFormat="false" ht="13" hidden="false" customHeight="false" outlineLevel="0" collapsed="false">
      <c r="A515" s="56"/>
    </row>
    <row r="516" customFormat="false" ht="13" hidden="false" customHeight="false" outlineLevel="0" collapsed="false">
      <c r="A516" s="56"/>
    </row>
    <row r="517" customFormat="false" ht="13" hidden="false" customHeight="false" outlineLevel="0" collapsed="false">
      <c r="A517" s="56"/>
    </row>
    <row r="518" customFormat="false" ht="13" hidden="false" customHeight="false" outlineLevel="0" collapsed="false">
      <c r="A518" s="56"/>
    </row>
    <row r="519" customFormat="false" ht="13" hidden="false" customHeight="false" outlineLevel="0" collapsed="false">
      <c r="A519" s="56"/>
    </row>
    <row r="520" customFormat="false" ht="13" hidden="false" customHeight="false" outlineLevel="0" collapsed="false">
      <c r="A520" s="56"/>
    </row>
    <row r="521" customFormat="false" ht="13" hidden="false" customHeight="false" outlineLevel="0" collapsed="false">
      <c r="A521" s="56"/>
    </row>
    <row r="522" customFormat="false" ht="13" hidden="false" customHeight="false" outlineLevel="0" collapsed="false">
      <c r="A522" s="56"/>
    </row>
    <row r="523" customFormat="false" ht="13" hidden="false" customHeight="false" outlineLevel="0" collapsed="false">
      <c r="A523" s="56"/>
    </row>
    <row r="524" customFormat="false" ht="13" hidden="false" customHeight="false" outlineLevel="0" collapsed="false">
      <c r="A524" s="56"/>
    </row>
    <row r="525" customFormat="false" ht="13" hidden="false" customHeight="false" outlineLevel="0" collapsed="false">
      <c r="A525" s="56"/>
    </row>
    <row r="526" customFormat="false" ht="13" hidden="false" customHeight="false" outlineLevel="0" collapsed="false">
      <c r="A526" s="56"/>
    </row>
    <row r="527" customFormat="false" ht="13" hidden="false" customHeight="false" outlineLevel="0" collapsed="false">
      <c r="A527" s="56"/>
    </row>
    <row r="528" customFormat="false" ht="13" hidden="false" customHeight="false" outlineLevel="0" collapsed="false">
      <c r="A528" s="56"/>
    </row>
    <row r="529" customFormat="false" ht="13" hidden="false" customHeight="false" outlineLevel="0" collapsed="false">
      <c r="A529" s="56"/>
    </row>
    <row r="530" customFormat="false" ht="13" hidden="false" customHeight="false" outlineLevel="0" collapsed="false">
      <c r="A530" s="56"/>
    </row>
    <row r="531" customFormat="false" ht="13" hidden="false" customHeight="false" outlineLevel="0" collapsed="false">
      <c r="A531" s="56"/>
    </row>
    <row r="532" customFormat="false" ht="13" hidden="false" customHeight="false" outlineLevel="0" collapsed="false">
      <c r="A532" s="56"/>
    </row>
    <row r="533" customFormat="false" ht="13" hidden="false" customHeight="false" outlineLevel="0" collapsed="false">
      <c r="A533" s="56"/>
    </row>
    <row r="534" customFormat="false" ht="13" hidden="false" customHeight="false" outlineLevel="0" collapsed="false">
      <c r="A534" s="56"/>
    </row>
    <row r="535" customFormat="false" ht="13" hidden="false" customHeight="false" outlineLevel="0" collapsed="false">
      <c r="A535" s="56"/>
    </row>
    <row r="536" customFormat="false" ht="13" hidden="false" customHeight="false" outlineLevel="0" collapsed="false">
      <c r="A536" s="56"/>
    </row>
    <row r="537" customFormat="false" ht="13" hidden="false" customHeight="false" outlineLevel="0" collapsed="false">
      <c r="A537" s="56"/>
    </row>
    <row r="538" customFormat="false" ht="13" hidden="false" customHeight="false" outlineLevel="0" collapsed="false">
      <c r="A538" s="56"/>
    </row>
    <row r="539" customFormat="false" ht="13" hidden="false" customHeight="false" outlineLevel="0" collapsed="false">
      <c r="A539" s="56"/>
    </row>
    <row r="540" customFormat="false" ht="13" hidden="false" customHeight="false" outlineLevel="0" collapsed="false">
      <c r="A540" s="56"/>
    </row>
    <row r="541" customFormat="false" ht="13" hidden="false" customHeight="false" outlineLevel="0" collapsed="false">
      <c r="A541" s="56"/>
    </row>
    <row r="542" customFormat="false" ht="13" hidden="false" customHeight="false" outlineLevel="0" collapsed="false">
      <c r="A542" s="56"/>
    </row>
    <row r="543" customFormat="false" ht="13" hidden="false" customHeight="false" outlineLevel="0" collapsed="false">
      <c r="A543" s="56"/>
    </row>
    <row r="544" customFormat="false" ht="13" hidden="false" customHeight="false" outlineLevel="0" collapsed="false">
      <c r="A544" s="56"/>
    </row>
    <row r="545" customFormat="false" ht="13" hidden="false" customHeight="false" outlineLevel="0" collapsed="false">
      <c r="A545" s="56"/>
    </row>
    <row r="546" customFormat="false" ht="13" hidden="false" customHeight="false" outlineLevel="0" collapsed="false">
      <c r="A546" s="56"/>
    </row>
    <row r="547" customFormat="false" ht="13" hidden="false" customHeight="false" outlineLevel="0" collapsed="false">
      <c r="A547" s="56"/>
    </row>
    <row r="548" customFormat="false" ht="13" hidden="false" customHeight="false" outlineLevel="0" collapsed="false">
      <c r="A548" s="56"/>
    </row>
    <row r="549" customFormat="false" ht="13" hidden="false" customHeight="false" outlineLevel="0" collapsed="false">
      <c r="A549" s="56"/>
    </row>
    <row r="550" customFormat="false" ht="13" hidden="false" customHeight="false" outlineLevel="0" collapsed="false">
      <c r="A550" s="56"/>
    </row>
    <row r="551" customFormat="false" ht="13" hidden="false" customHeight="false" outlineLevel="0" collapsed="false">
      <c r="A551" s="56"/>
    </row>
    <row r="552" customFormat="false" ht="13" hidden="false" customHeight="false" outlineLevel="0" collapsed="false">
      <c r="A552" s="56"/>
    </row>
    <row r="553" customFormat="false" ht="13" hidden="false" customHeight="false" outlineLevel="0" collapsed="false">
      <c r="A553" s="56"/>
    </row>
    <row r="554" customFormat="false" ht="13" hidden="false" customHeight="false" outlineLevel="0" collapsed="false">
      <c r="A554" s="56"/>
    </row>
    <row r="555" customFormat="false" ht="13" hidden="false" customHeight="false" outlineLevel="0" collapsed="false">
      <c r="A555" s="56"/>
    </row>
    <row r="556" customFormat="false" ht="13" hidden="false" customHeight="false" outlineLevel="0" collapsed="false">
      <c r="A556" s="56"/>
    </row>
    <row r="557" customFormat="false" ht="13" hidden="false" customHeight="false" outlineLevel="0" collapsed="false">
      <c r="A557" s="56"/>
    </row>
    <row r="558" customFormat="false" ht="13" hidden="false" customHeight="false" outlineLevel="0" collapsed="false">
      <c r="A558" s="56"/>
    </row>
    <row r="559" customFormat="false" ht="13" hidden="false" customHeight="false" outlineLevel="0" collapsed="false">
      <c r="A559" s="56"/>
    </row>
    <row r="560" customFormat="false" ht="13" hidden="false" customHeight="false" outlineLevel="0" collapsed="false">
      <c r="A560" s="56"/>
    </row>
    <row r="561" customFormat="false" ht="13" hidden="false" customHeight="false" outlineLevel="0" collapsed="false">
      <c r="A561" s="56"/>
    </row>
    <row r="562" customFormat="false" ht="13" hidden="false" customHeight="false" outlineLevel="0" collapsed="false">
      <c r="A562" s="56"/>
    </row>
    <row r="563" customFormat="false" ht="13" hidden="false" customHeight="false" outlineLevel="0" collapsed="false">
      <c r="A563" s="56"/>
    </row>
    <row r="564" customFormat="false" ht="13" hidden="false" customHeight="false" outlineLevel="0" collapsed="false">
      <c r="A564" s="56"/>
    </row>
    <row r="565" customFormat="false" ht="13" hidden="false" customHeight="false" outlineLevel="0" collapsed="false">
      <c r="A565" s="56"/>
    </row>
    <row r="566" customFormat="false" ht="13" hidden="false" customHeight="false" outlineLevel="0" collapsed="false">
      <c r="A566" s="56"/>
    </row>
    <row r="567" customFormat="false" ht="13" hidden="false" customHeight="false" outlineLevel="0" collapsed="false">
      <c r="A567" s="56"/>
    </row>
    <row r="568" customFormat="false" ht="13" hidden="false" customHeight="false" outlineLevel="0" collapsed="false">
      <c r="A568" s="56"/>
    </row>
    <row r="569" customFormat="false" ht="13" hidden="false" customHeight="false" outlineLevel="0" collapsed="false">
      <c r="A569" s="56"/>
    </row>
    <row r="570" customFormat="false" ht="13" hidden="false" customHeight="false" outlineLevel="0" collapsed="false">
      <c r="A570" s="56"/>
    </row>
    <row r="571" customFormat="false" ht="13" hidden="false" customHeight="false" outlineLevel="0" collapsed="false">
      <c r="A571" s="56"/>
    </row>
    <row r="572" customFormat="false" ht="13" hidden="false" customHeight="false" outlineLevel="0" collapsed="false">
      <c r="A572" s="56"/>
    </row>
    <row r="573" customFormat="false" ht="13" hidden="false" customHeight="false" outlineLevel="0" collapsed="false">
      <c r="A573" s="56"/>
    </row>
    <row r="574" customFormat="false" ht="13" hidden="false" customHeight="false" outlineLevel="0" collapsed="false">
      <c r="A574" s="56"/>
    </row>
    <row r="575" customFormat="false" ht="13" hidden="false" customHeight="false" outlineLevel="0" collapsed="false">
      <c r="A575" s="56"/>
    </row>
    <row r="576" customFormat="false" ht="13" hidden="false" customHeight="false" outlineLevel="0" collapsed="false">
      <c r="A576" s="56"/>
    </row>
    <row r="577" customFormat="false" ht="13" hidden="false" customHeight="false" outlineLevel="0" collapsed="false">
      <c r="A577" s="56"/>
    </row>
    <row r="578" customFormat="false" ht="13" hidden="false" customHeight="false" outlineLevel="0" collapsed="false">
      <c r="A578" s="56"/>
    </row>
    <row r="579" customFormat="false" ht="13" hidden="false" customHeight="false" outlineLevel="0" collapsed="false">
      <c r="A579" s="56"/>
    </row>
    <row r="580" customFormat="false" ht="13" hidden="false" customHeight="false" outlineLevel="0" collapsed="false">
      <c r="A580" s="56"/>
    </row>
    <row r="581" customFormat="false" ht="13" hidden="false" customHeight="false" outlineLevel="0" collapsed="false">
      <c r="A581" s="56"/>
    </row>
    <row r="582" customFormat="false" ht="13" hidden="false" customHeight="false" outlineLevel="0" collapsed="false">
      <c r="A582" s="56"/>
    </row>
    <row r="583" customFormat="false" ht="13" hidden="false" customHeight="false" outlineLevel="0" collapsed="false">
      <c r="A583" s="56"/>
    </row>
    <row r="584" customFormat="false" ht="13" hidden="false" customHeight="false" outlineLevel="0" collapsed="false">
      <c r="A584" s="56"/>
    </row>
    <row r="585" customFormat="false" ht="13" hidden="false" customHeight="false" outlineLevel="0" collapsed="false">
      <c r="A585" s="56"/>
    </row>
    <row r="586" customFormat="false" ht="13" hidden="false" customHeight="false" outlineLevel="0" collapsed="false">
      <c r="A586" s="56"/>
    </row>
    <row r="587" customFormat="false" ht="13" hidden="false" customHeight="false" outlineLevel="0" collapsed="false">
      <c r="A587" s="56"/>
    </row>
    <row r="588" customFormat="false" ht="13" hidden="false" customHeight="false" outlineLevel="0" collapsed="false">
      <c r="A588" s="56"/>
    </row>
    <row r="589" customFormat="false" ht="13" hidden="false" customHeight="false" outlineLevel="0" collapsed="false">
      <c r="A589" s="56"/>
    </row>
    <row r="590" customFormat="false" ht="13" hidden="false" customHeight="false" outlineLevel="0" collapsed="false">
      <c r="A590" s="56"/>
    </row>
    <row r="591" customFormat="false" ht="13" hidden="false" customHeight="false" outlineLevel="0" collapsed="false">
      <c r="A591" s="56"/>
    </row>
    <row r="592" customFormat="false" ht="13" hidden="false" customHeight="false" outlineLevel="0" collapsed="false">
      <c r="A592" s="56"/>
    </row>
    <row r="593" customFormat="false" ht="13" hidden="false" customHeight="false" outlineLevel="0" collapsed="false">
      <c r="A593" s="56"/>
    </row>
    <row r="594" customFormat="false" ht="13" hidden="false" customHeight="false" outlineLevel="0" collapsed="false">
      <c r="A594" s="56"/>
    </row>
    <row r="595" customFormat="false" ht="13" hidden="false" customHeight="false" outlineLevel="0" collapsed="false">
      <c r="A595" s="56"/>
    </row>
    <row r="596" customFormat="false" ht="13" hidden="false" customHeight="false" outlineLevel="0" collapsed="false">
      <c r="A596" s="56"/>
    </row>
    <row r="597" customFormat="false" ht="13" hidden="false" customHeight="false" outlineLevel="0" collapsed="false">
      <c r="A597" s="56"/>
    </row>
    <row r="598" customFormat="false" ht="13" hidden="false" customHeight="false" outlineLevel="0" collapsed="false">
      <c r="A598" s="56"/>
    </row>
    <row r="599" customFormat="false" ht="13" hidden="false" customHeight="false" outlineLevel="0" collapsed="false">
      <c r="A599" s="56"/>
    </row>
    <row r="600" customFormat="false" ht="13" hidden="false" customHeight="false" outlineLevel="0" collapsed="false">
      <c r="A600" s="56"/>
    </row>
    <row r="601" customFormat="false" ht="13" hidden="false" customHeight="false" outlineLevel="0" collapsed="false">
      <c r="A601" s="56"/>
    </row>
    <row r="602" customFormat="false" ht="13" hidden="false" customHeight="false" outlineLevel="0" collapsed="false">
      <c r="A602" s="56"/>
    </row>
    <row r="603" customFormat="false" ht="13" hidden="false" customHeight="false" outlineLevel="0" collapsed="false">
      <c r="A603" s="56"/>
    </row>
    <row r="604" customFormat="false" ht="13" hidden="false" customHeight="false" outlineLevel="0" collapsed="false">
      <c r="A604" s="56"/>
    </row>
    <row r="605" customFormat="false" ht="13" hidden="false" customHeight="false" outlineLevel="0" collapsed="false">
      <c r="A605" s="56"/>
    </row>
    <row r="606" customFormat="false" ht="13" hidden="false" customHeight="false" outlineLevel="0" collapsed="false">
      <c r="A606" s="56"/>
    </row>
    <row r="607" customFormat="false" ht="13" hidden="false" customHeight="false" outlineLevel="0" collapsed="false">
      <c r="A607" s="56"/>
    </row>
    <row r="608" customFormat="false" ht="13" hidden="false" customHeight="false" outlineLevel="0" collapsed="false">
      <c r="A608" s="56"/>
    </row>
    <row r="609" customFormat="false" ht="13" hidden="false" customHeight="false" outlineLevel="0" collapsed="false">
      <c r="A609" s="56"/>
    </row>
    <row r="610" customFormat="false" ht="13" hidden="false" customHeight="false" outlineLevel="0" collapsed="false">
      <c r="A610" s="56"/>
    </row>
    <row r="611" customFormat="false" ht="13" hidden="false" customHeight="false" outlineLevel="0" collapsed="false">
      <c r="A611" s="56"/>
    </row>
    <row r="612" customFormat="false" ht="13" hidden="false" customHeight="false" outlineLevel="0" collapsed="false">
      <c r="A612" s="56"/>
    </row>
    <row r="613" customFormat="false" ht="13" hidden="false" customHeight="false" outlineLevel="0" collapsed="false">
      <c r="A613" s="56"/>
    </row>
    <row r="614" customFormat="false" ht="13" hidden="false" customHeight="false" outlineLevel="0" collapsed="false">
      <c r="A614" s="56"/>
    </row>
    <row r="615" customFormat="false" ht="13" hidden="false" customHeight="false" outlineLevel="0" collapsed="false">
      <c r="A615" s="56"/>
    </row>
    <row r="616" customFormat="false" ht="13" hidden="false" customHeight="false" outlineLevel="0" collapsed="false">
      <c r="A616" s="56"/>
    </row>
    <row r="617" customFormat="false" ht="13" hidden="false" customHeight="false" outlineLevel="0" collapsed="false">
      <c r="A617" s="56"/>
    </row>
    <row r="618" customFormat="false" ht="13" hidden="false" customHeight="false" outlineLevel="0" collapsed="false">
      <c r="A618" s="56"/>
    </row>
    <row r="619" customFormat="false" ht="13" hidden="false" customHeight="false" outlineLevel="0" collapsed="false">
      <c r="A619" s="56"/>
    </row>
    <row r="620" customFormat="false" ht="13" hidden="false" customHeight="false" outlineLevel="0" collapsed="false">
      <c r="A620" s="56"/>
    </row>
    <row r="621" customFormat="false" ht="13" hidden="false" customHeight="false" outlineLevel="0" collapsed="false">
      <c r="A621" s="56"/>
    </row>
    <row r="622" customFormat="false" ht="13" hidden="false" customHeight="false" outlineLevel="0" collapsed="false">
      <c r="A622" s="56"/>
    </row>
    <row r="623" customFormat="false" ht="13" hidden="false" customHeight="false" outlineLevel="0" collapsed="false">
      <c r="A623" s="56"/>
    </row>
    <row r="624" customFormat="false" ht="13" hidden="false" customHeight="false" outlineLevel="0" collapsed="false">
      <c r="A624" s="56"/>
    </row>
    <row r="625" customFormat="false" ht="13" hidden="false" customHeight="false" outlineLevel="0" collapsed="false">
      <c r="A625" s="56"/>
    </row>
    <row r="626" customFormat="false" ht="13" hidden="false" customHeight="false" outlineLevel="0" collapsed="false">
      <c r="A626" s="56"/>
    </row>
    <row r="627" customFormat="false" ht="13" hidden="false" customHeight="false" outlineLevel="0" collapsed="false">
      <c r="A627" s="56"/>
    </row>
    <row r="628" customFormat="false" ht="13" hidden="false" customHeight="false" outlineLevel="0" collapsed="false">
      <c r="A628" s="56"/>
    </row>
    <row r="629" customFormat="false" ht="13" hidden="false" customHeight="false" outlineLevel="0" collapsed="false">
      <c r="A629" s="56"/>
    </row>
    <row r="630" customFormat="false" ht="13" hidden="false" customHeight="false" outlineLevel="0" collapsed="false">
      <c r="A630" s="56"/>
    </row>
    <row r="631" customFormat="false" ht="13" hidden="false" customHeight="false" outlineLevel="0" collapsed="false">
      <c r="A631" s="56"/>
    </row>
    <row r="632" customFormat="false" ht="13" hidden="false" customHeight="false" outlineLevel="0" collapsed="false">
      <c r="A632" s="56"/>
    </row>
    <row r="633" customFormat="false" ht="13" hidden="false" customHeight="false" outlineLevel="0" collapsed="false">
      <c r="A633" s="56"/>
    </row>
    <row r="634" customFormat="false" ht="13" hidden="false" customHeight="false" outlineLevel="0" collapsed="false">
      <c r="A634" s="56"/>
    </row>
    <row r="635" customFormat="false" ht="13" hidden="false" customHeight="false" outlineLevel="0" collapsed="false">
      <c r="A635" s="56"/>
    </row>
    <row r="636" customFormat="false" ht="13" hidden="false" customHeight="false" outlineLevel="0" collapsed="false">
      <c r="A636" s="56"/>
    </row>
    <row r="637" customFormat="false" ht="13" hidden="false" customHeight="false" outlineLevel="0" collapsed="false">
      <c r="A637" s="56"/>
    </row>
    <row r="638" customFormat="false" ht="13" hidden="false" customHeight="false" outlineLevel="0" collapsed="false">
      <c r="A638" s="56"/>
    </row>
    <row r="639" customFormat="false" ht="13" hidden="false" customHeight="false" outlineLevel="0" collapsed="false">
      <c r="A639" s="56"/>
    </row>
    <row r="640" customFormat="false" ht="13" hidden="false" customHeight="false" outlineLevel="0" collapsed="false">
      <c r="A640" s="56"/>
    </row>
    <row r="641" customFormat="false" ht="13" hidden="false" customHeight="false" outlineLevel="0" collapsed="false">
      <c r="A641" s="56"/>
    </row>
    <row r="642" customFormat="false" ht="13" hidden="false" customHeight="false" outlineLevel="0" collapsed="false">
      <c r="A642" s="56"/>
    </row>
    <row r="643" customFormat="false" ht="13" hidden="false" customHeight="false" outlineLevel="0" collapsed="false">
      <c r="A643" s="56"/>
    </row>
    <row r="644" customFormat="false" ht="13" hidden="false" customHeight="false" outlineLevel="0" collapsed="false">
      <c r="A644" s="56"/>
    </row>
    <row r="645" customFormat="false" ht="13" hidden="false" customHeight="false" outlineLevel="0" collapsed="false">
      <c r="A645" s="56"/>
    </row>
    <row r="646" customFormat="false" ht="13" hidden="false" customHeight="false" outlineLevel="0" collapsed="false">
      <c r="A646" s="56"/>
    </row>
    <row r="647" customFormat="false" ht="13" hidden="false" customHeight="false" outlineLevel="0" collapsed="false">
      <c r="A647" s="56"/>
    </row>
    <row r="648" customFormat="false" ht="13" hidden="false" customHeight="false" outlineLevel="0" collapsed="false">
      <c r="A648" s="56"/>
    </row>
    <row r="649" customFormat="false" ht="13" hidden="false" customHeight="false" outlineLevel="0" collapsed="false">
      <c r="A649" s="56"/>
    </row>
    <row r="650" customFormat="false" ht="13" hidden="false" customHeight="false" outlineLevel="0" collapsed="false">
      <c r="A650" s="56"/>
    </row>
    <row r="651" customFormat="false" ht="13" hidden="false" customHeight="false" outlineLevel="0" collapsed="false">
      <c r="A651" s="56"/>
    </row>
    <row r="652" customFormat="false" ht="13" hidden="false" customHeight="false" outlineLevel="0" collapsed="false">
      <c r="A652" s="56"/>
    </row>
    <row r="653" customFormat="false" ht="13" hidden="false" customHeight="false" outlineLevel="0" collapsed="false">
      <c r="A653" s="56"/>
    </row>
    <row r="654" customFormat="false" ht="13" hidden="false" customHeight="false" outlineLevel="0" collapsed="false">
      <c r="A654" s="56"/>
    </row>
    <row r="655" customFormat="false" ht="13" hidden="false" customHeight="false" outlineLevel="0" collapsed="false">
      <c r="A655" s="56"/>
    </row>
    <row r="656" customFormat="false" ht="13" hidden="false" customHeight="false" outlineLevel="0" collapsed="false">
      <c r="A656" s="56"/>
    </row>
    <row r="657" customFormat="false" ht="13" hidden="false" customHeight="false" outlineLevel="0" collapsed="false">
      <c r="A657" s="56"/>
    </row>
    <row r="658" customFormat="false" ht="13" hidden="false" customHeight="false" outlineLevel="0" collapsed="false">
      <c r="A658" s="56"/>
    </row>
    <row r="659" customFormat="false" ht="13" hidden="false" customHeight="false" outlineLevel="0" collapsed="false">
      <c r="A659" s="56"/>
    </row>
    <row r="660" customFormat="false" ht="13" hidden="false" customHeight="false" outlineLevel="0" collapsed="false">
      <c r="A660" s="56"/>
    </row>
    <row r="661" customFormat="false" ht="13" hidden="false" customHeight="false" outlineLevel="0" collapsed="false">
      <c r="A661" s="56"/>
    </row>
    <row r="662" customFormat="false" ht="13" hidden="false" customHeight="false" outlineLevel="0" collapsed="false">
      <c r="A662" s="56"/>
    </row>
    <row r="663" customFormat="false" ht="13" hidden="false" customHeight="false" outlineLevel="0" collapsed="false">
      <c r="A663" s="56"/>
    </row>
    <row r="664" customFormat="false" ht="13" hidden="false" customHeight="false" outlineLevel="0" collapsed="false">
      <c r="A664" s="56"/>
    </row>
    <row r="665" customFormat="false" ht="13" hidden="false" customHeight="false" outlineLevel="0" collapsed="false">
      <c r="A665" s="56"/>
    </row>
    <row r="666" customFormat="false" ht="13" hidden="false" customHeight="false" outlineLevel="0" collapsed="false">
      <c r="A666" s="56"/>
    </row>
    <row r="667" customFormat="false" ht="13" hidden="false" customHeight="false" outlineLevel="0" collapsed="false">
      <c r="A667" s="56"/>
    </row>
    <row r="668" customFormat="false" ht="13" hidden="false" customHeight="false" outlineLevel="0" collapsed="false">
      <c r="A668" s="56"/>
    </row>
    <row r="669" customFormat="false" ht="13" hidden="false" customHeight="false" outlineLevel="0" collapsed="false">
      <c r="A669" s="56"/>
    </row>
    <row r="670" customFormat="false" ht="13" hidden="false" customHeight="false" outlineLevel="0" collapsed="false">
      <c r="A670" s="56"/>
    </row>
    <row r="671" customFormat="false" ht="13" hidden="false" customHeight="false" outlineLevel="0" collapsed="false">
      <c r="A671" s="56"/>
    </row>
    <row r="672" customFormat="false" ht="13" hidden="false" customHeight="false" outlineLevel="0" collapsed="false">
      <c r="A672" s="56"/>
    </row>
    <row r="673" customFormat="false" ht="13" hidden="false" customHeight="false" outlineLevel="0" collapsed="false">
      <c r="A673" s="56"/>
    </row>
    <row r="674" customFormat="false" ht="13" hidden="false" customHeight="false" outlineLevel="0" collapsed="false">
      <c r="A674" s="56"/>
    </row>
    <row r="675" customFormat="false" ht="13" hidden="false" customHeight="false" outlineLevel="0" collapsed="false">
      <c r="A675" s="56"/>
    </row>
    <row r="676" customFormat="false" ht="13" hidden="false" customHeight="false" outlineLevel="0" collapsed="false">
      <c r="A676" s="56"/>
    </row>
    <row r="677" customFormat="false" ht="13" hidden="false" customHeight="false" outlineLevel="0" collapsed="false">
      <c r="A677" s="56"/>
    </row>
    <row r="678" customFormat="false" ht="13" hidden="false" customHeight="false" outlineLevel="0" collapsed="false">
      <c r="A678" s="56"/>
    </row>
    <row r="679" customFormat="false" ht="13" hidden="false" customHeight="false" outlineLevel="0" collapsed="false">
      <c r="A679" s="56"/>
    </row>
    <row r="680" customFormat="false" ht="13" hidden="false" customHeight="false" outlineLevel="0" collapsed="false">
      <c r="A680" s="56"/>
    </row>
    <row r="681" customFormat="false" ht="13" hidden="false" customHeight="false" outlineLevel="0" collapsed="false">
      <c r="A681" s="56"/>
    </row>
    <row r="682" customFormat="false" ht="13" hidden="false" customHeight="false" outlineLevel="0" collapsed="false">
      <c r="A682" s="56"/>
    </row>
    <row r="683" customFormat="false" ht="13" hidden="false" customHeight="false" outlineLevel="0" collapsed="false">
      <c r="A683" s="56"/>
    </row>
    <row r="684" customFormat="false" ht="13" hidden="false" customHeight="false" outlineLevel="0" collapsed="false">
      <c r="A684" s="56"/>
    </row>
    <row r="685" customFormat="false" ht="13" hidden="false" customHeight="false" outlineLevel="0" collapsed="false">
      <c r="A685" s="56"/>
    </row>
    <row r="686" customFormat="false" ht="13" hidden="false" customHeight="false" outlineLevel="0" collapsed="false">
      <c r="A686" s="56"/>
    </row>
    <row r="687" customFormat="false" ht="13" hidden="false" customHeight="false" outlineLevel="0" collapsed="false">
      <c r="A687" s="56"/>
    </row>
    <row r="688" customFormat="false" ht="13" hidden="false" customHeight="false" outlineLevel="0" collapsed="false">
      <c r="A688" s="56"/>
    </row>
    <row r="689" customFormat="false" ht="13" hidden="false" customHeight="false" outlineLevel="0" collapsed="false">
      <c r="A689" s="56"/>
    </row>
    <row r="690" customFormat="false" ht="13" hidden="false" customHeight="false" outlineLevel="0" collapsed="false">
      <c r="A690" s="56"/>
    </row>
    <row r="691" customFormat="false" ht="13" hidden="false" customHeight="false" outlineLevel="0" collapsed="false">
      <c r="A691" s="56"/>
    </row>
    <row r="692" customFormat="false" ht="13" hidden="false" customHeight="false" outlineLevel="0" collapsed="false">
      <c r="A692" s="56"/>
    </row>
    <row r="693" customFormat="false" ht="13" hidden="false" customHeight="false" outlineLevel="0" collapsed="false">
      <c r="A693" s="56"/>
    </row>
    <row r="694" customFormat="false" ht="13" hidden="false" customHeight="false" outlineLevel="0" collapsed="false">
      <c r="A694" s="56"/>
    </row>
    <row r="695" customFormat="false" ht="13" hidden="false" customHeight="false" outlineLevel="0" collapsed="false">
      <c r="A695" s="56"/>
    </row>
    <row r="696" customFormat="false" ht="13" hidden="false" customHeight="false" outlineLevel="0" collapsed="false">
      <c r="A696" s="56"/>
    </row>
    <row r="697" customFormat="false" ht="13" hidden="false" customHeight="false" outlineLevel="0" collapsed="false">
      <c r="A697" s="56"/>
    </row>
    <row r="698" customFormat="false" ht="13" hidden="false" customHeight="false" outlineLevel="0" collapsed="false">
      <c r="A698" s="56"/>
    </row>
    <row r="699" customFormat="false" ht="13" hidden="false" customHeight="false" outlineLevel="0" collapsed="false">
      <c r="A699" s="56"/>
    </row>
    <row r="700" customFormat="false" ht="13" hidden="false" customHeight="false" outlineLevel="0" collapsed="false">
      <c r="A700" s="56"/>
    </row>
    <row r="701" customFormat="false" ht="13" hidden="false" customHeight="false" outlineLevel="0" collapsed="false">
      <c r="A701" s="56"/>
    </row>
    <row r="702" customFormat="false" ht="13" hidden="false" customHeight="false" outlineLevel="0" collapsed="false">
      <c r="A702" s="56"/>
    </row>
    <row r="703" customFormat="false" ht="13" hidden="false" customHeight="false" outlineLevel="0" collapsed="false">
      <c r="A703" s="56"/>
    </row>
    <row r="704" customFormat="false" ht="13" hidden="false" customHeight="false" outlineLevel="0" collapsed="false">
      <c r="A704" s="56"/>
    </row>
    <row r="705" customFormat="false" ht="13" hidden="false" customHeight="false" outlineLevel="0" collapsed="false">
      <c r="A705" s="56"/>
    </row>
    <row r="706" customFormat="false" ht="13" hidden="false" customHeight="false" outlineLevel="0" collapsed="false">
      <c r="A706" s="56"/>
    </row>
    <row r="707" customFormat="false" ht="13" hidden="false" customHeight="false" outlineLevel="0" collapsed="false">
      <c r="A707" s="56"/>
    </row>
    <row r="708" customFormat="false" ht="13" hidden="false" customHeight="false" outlineLevel="0" collapsed="false">
      <c r="A708" s="56"/>
    </row>
    <row r="709" customFormat="false" ht="13" hidden="false" customHeight="false" outlineLevel="0" collapsed="false">
      <c r="A709" s="56"/>
    </row>
    <row r="710" customFormat="false" ht="13" hidden="false" customHeight="false" outlineLevel="0" collapsed="false">
      <c r="A710" s="56"/>
    </row>
    <row r="711" customFormat="false" ht="13" hidden="false" customHeight="false" outlineLevel="0" collapsed="false">
      <c r="A711" s="56"/>
    </row>
    <row r="712" customFormat="false" ht="13" hidden="false" customHeight="false" outlineLevel="0" collapsed="false">
      <c r="A712" s="56"/>
    </row>
    <row r="713" customFormat="false" ht="13" hidden="false" customHeight="false" outlineLevel="0" collapsed="false">
      <c r="A713" s="56"/>
    </row>
    <row r="714" customFormat="false" ht="13" hidden="false" customHeight="false" outlineLevel="0" collapsed="false">
      <c r="A714" s="56"/>
    </row>
    <row r="715" customFormat="false" ht="13" hidden="false" customHeight="false" outlineLevel="0" collapsed="false">
      <c r="A715" s="56"/>
    </row>
    <row r="716" customFormat="false" ht="13" hidden="false" customHeight="false" outlineLevel="0" collapsed="false">
      <c r="A716" s="56"/>
    </row>
    <row r="717" customFormat="false" ht="13" hidden="false" customHeight="false" outlineLevel="0" collapsed="false">
      <c r="A717" s="56"/>
    </row>
    <row r="718" customFormat="false" ht="13" hidden="false" customHeight="false" outlineLevel="0" collapsed="false">
      <c r="A718" s="56"/>
    </row>
    <row r="719" customFormat="false" ht="13" hidden="false" customHeight="false" outlineLevel="0" collapsed="false">
      <c r="A719" s="56"/>
    </row>
    <row r="720" customFormat="false" ht="13" hidden="false" customHeight="false" outlineLevel="0" collapsed="false">
      <c r="A720" s="56"/>
    </row>
    <row r="721" customFormat="false" ht="13" hidden="false" customHeight="false" outlineLevel="0" collapsed="false">
      <c r="A721" s="56"/>
    </row>
    <row r="722" customFormat="false" ht="13" hidden="false" customHeight="false" outlineLevel="0" collapsed="false">
      <c r="A722" s="56"/>
    </row>
    <row r="723" customFormat="false" ht="13" hidden="false" customHeight="false" outlineLevel="0" collapsed="false">
      <c r="A723" s="56"/>
    </row>
    <row r="724" customFormat="false" ht="13" hidden="false" customHeight="false" outlineLevel="0" collapsed="false">
      <c r="A724" s="56"/>
    </row>
    <row r="725" customFormat="false" ht="13" hidden="false" customHeight="false" outlineLevel="0" collapsed="false">
      <c r="A725" s="56"/>
    </row>
    <row r="726" customFormat="false" ht="13" hidden="false" customHeight="false" outlineLevel="0" collapsed="false">
      <c r="A726" s="56"/>
    </row>
    <row r="727" customFormat="false" ht="13" hidden="false" customHeight="false" outlineLevel="0" collapsed="false">
      <c r="A727" s="56"/>
    </row>
    <row r="728" customFormat="false" ht="13" hidden="false" customHeight="false" outlineLevel="0" collapsed="false">
      <c r="A728" s="56"/>
    </row>
    <row r="729" customFormat="false" ht="13" hidden="false" customHeight="false" outlineLevel="0" collapsed="false">
      <c r="A729" s="56"/>
    </row>
    <row r="730" customFormat="false" ht="13" hidden="false" customHeight="false" outlineLevel="0" collapsed="false">
      <c r="A730" s="56"/>
    </row>
    <row r="731" customFormat="false" ht="13" hidden="false" customHeight="false" outlineLevel="0" collapsed="false">
      <c r="A731" s="56"/>
    </row>
    <row r="732" customFormat="false" ht="13" hidden="false" customHeight="false" outlineLevel="0" collapsed="false">
      <c r="A732" s="56"/>
    </row>
    <row r="733" customFormat="false" ht="13" hidden="false" customHeight="false" outlineLevel="0" collapsed="false">
      <c r="A733" s="56"/>
    </row>
    <row r="734" customFormat="false" ht="13" hidden="false" customHeight="false" outlineLevel="0" collapsed="false">
      <c r="A734" s="56"/>
    </row>
    <row r="735" customFormat="false" ht="13" hidden="false" customHeight="false" outlineLevel="0" collapsed="false">
      <c r="A735" s="56"/>
    </row>
    <row r="736" customFormat="false" ht="13" hidden="false" customHeight="false" outlineLevel="0" collapsed="false">
      <c r="A736" s="56"/>
    </row>
    <row r="737" customFormat="false" ht="13" hidden="false" customHeight="false" outlineLevel="0" collapsed="false">
      <c r="A737" s="56"/>
    </row>
    <row r="738" customFormat="false" ht="13" hidden="false" customHeight="false" outlineLevel="0" collapsed="false">
      <c r="A738" s="56"/>
    </row>
    <row r="739" customFormat="false" ht="13" hidden="false" customHeight="false" outlineLevel="0" collapsed="false">
      <c r="A739" s="56"/>
    </row>
    <row r="740" customFormat="false" ht="13" hidden="false" customHeight="false" outlineLevel="0" collapsed="false">
      <c r="A740" s="56"/>
    </row>
    <row r="741" customFormat="false" ht="13" hidden="false" customHeight="false" outlineLevel="0" collapsed="false">
      <c r="A741" s="56"/>
    </row>
    <row r="742" customFormat="false" ht="13" hidden="false" customHeight="false" outlineLevel="0" collapsed="false">
      <c r="A742" s="56"/>
    </row>
    <row r="743" customFormat="false" ht="13" hidden="false" customHeight="false" outlineLevel="0" collapsed="false">
      <c r="A743" s="56"/>
    </row>
    <row r="744" customFormat="false" ht="13" hidden="false" customHeight="false" outlineLevel="0" collapsed="false">
      <c r="A744" s="56"/>
    </row>
    <row r="745" customFormat="false" ht="13" hidden="false" customHeight="false" outlineLevel="0" collapsed="false">
      <c r="A745" s="56"/>
    </row>
    <row r="746" customFormat="false" ht="13" hidden="false" customHeight="false" outlineLevel="0" collapsed="false">
      <c r="A746" s="56"/>
    </row>
    <row r="747" customFormat="false" ht="13" hidden="false" customHeight="false" outlineLevel="0" collapsed="false">
      <c r="A747" s="56"/>
    </row>
    <row r="748" customFormat="false" ht="13" hidden="false" customHeight="false" outlineLevel="0" collapsed="false">
      <c r="A748" s="56"/>
    </row>
    <row r="749" customFormat="false" ht="13" hidden="false" customHeight="false" outlineLevel="0" collapsed="false">
      <c r="A749" s="56"/>
    </row>
    <row r="750" customFormat="false" ht="13" hidden="false" customHeight="false" outlineLevel="0" collapsed="false">
      <c r="A750" s="56"/>
    </row>
    <row r="751" customFormat="false" ht="13" hidden="false" customHeight="false" outlineLevel="0" collapsed="false">
      <c r="A751" s="56"/>
    </row>
    <row r="752" customFormat="false" ht="13" hidden="false" customHeight="false" outlineLevel="0" collapsed="false">
      <c r="A752" s="56"/>
    </row>
    <row r="753" customFormat="false" ht="13" hidden="false" customHeight="false" outlineLevel="0" collapsed="false">
      <c r="A753" s="56"/>
    </row>
    <row r="754" customFormat="false" ht="13" hidden="false" customHeight="false" outlineLevel="0" collapsed="false">
      <c r="A754" s="56"/>
    </row>
    <row r="755" customFormat="false" ht="13" hidden="false" customHeight="false" outlineLevel="0" collapsed="false">
      <c r="A755" s="56"/>
    </row>
    <row r="756" customFormat="false" ht="13" hidden="false" customHeight="false" outlineLevel="0" collapsed="false">
      <c r="A756" s="56"/>
    </row>
    <row r="757" customFormat="false" ht="13" hidden="false" customHeight="false" outlineLevel="0" collapsed="false">
      <c r="A757" s="56"/>
    </row>
    <row r="758" customFormat="false" ht="13" hidden="false" customHeight="false" outlineLevel="0" collapsed="false">
      <c r="A758" s="56"/>
    </row>
    <row r="759" customFormat="false" ht="13" hidden="false" customHeight="false" outlineLevel="0" collapsed="false">
      <c r="A759" s="56"/>
    </row>
    <row r="760" customFormat="false" ht="13" hidden="false" customHeight="false" outlineLevel="0" collapsed="false">
      <c r="A760" s="56"/>
    </row>
    <row r="761" customFormat="false" ht="13" hidden="false" customHeight="false" outlineLevel="0" collapsed="false">
      <c r="A761" s="56"/>
    </row>
    <row r="762" customFormat="false" ht="13" hidden="false" customHeight="false" outlineLevel="0" collapsed="false">
      <c r="A762" s="56"/>
    </row>
    <row r="763" customFormat="false" ht="13" hidden="false" customHeight="false" outlineLevel="0" collapsed="false">
      <c r="A763" s="56"/>
    </row>
    <row r="764" customFormat="false" ht="13" hidden="false" customHeight="false" outlineLevel="0" collapsed="false">
      <c r="A764" s="56"/>
    </row>
    <row r="765" customFormat="false" ht="13" hidden="false" customHeight="false" outlineLevel="0" collapsed="false">
      <c r="A765" s="56"/>
    </row>
    <row r="766" customFormat="false" ht="13" hidden="false" customHeight="false" outlineLevel="0" collapsed="false">
      <c r="A766" s="56"/>
    </row>
    <row r="767" customFormat="false" ht="13" hidden="false" customHeight="false" outlineLevel="0" collapsed="false">
      <c r="A767" s="56"/>
    </row>
    <row r="768" customFormat="false" ht="13" hidden="false" customHeight="false" outlineLevel="0" collapsed="false">
      <c r="A768" s="56"/>
    </row>
    <row r="769" customFormat="false" ht="13" hidden="false" customHeight="false" outlineLevel="0" collapsed="false">
      <c r="A769" s="56"/>
    </row>
    <row r="770" customFormat="false" ht="13" hidden="false" customHeight="false" outlineLevel="0" collapsed="false">
      <c r="A770" s="56"/>
    </row>
    <row r="771" customFormat="false" ht="13" hidden="false" customHeight="false" outlineLevel="0" collapsed="false">
      <c r="A771" s="56"/>
    </row>
    <row r="772" customFormat="false" ht="13" hidden="false" customHeight="false" outlineLevel="0" collapsed="false">
      <c r="A772" s="56"/>
    </row>
    <row r="773" customFormat="false" ht="13" hidden="false" customHeight="false" outlineLevel="0" collapsed="false">
      <c r="A773" s="56"/>
    </row>
    <row r="774" customFormat="false" ht="13" hidden="false" customHeight="false" outlineLevel="0" collapsed="false">
      <c r="A774" s="56"/>
    </row>
    <row r="775" customFormat="false" ht="13" hidden="false" customHeight="false" outlineLevel="0" collapsed="false">
      <c r="A775" s="56"/>
    </row>
    <row r="776" customFormat="false" ht="13" hidden="false" customHeight="false" outlineLevel="0" collapsed="false">
      <c r="A776" s="56"/>
    </row>
    <row r="777" customFormat="false" ht="13" hidden="false" customHeight="false" outlineLevel="0" collapsed="false">
      <c r="A777" s="56"/>
    </row>
    <row r="778" customFormat="false" ht="13" hidden="false" customHeight="false" outlineLevel="0" collapsed="false">
      <c r="A778" s="56"/>
    </row>
    <row r="779" customFormat="false" ht="13" hidden="false" customHeight="false" outlineLevel="0" collapsed="false">
      <c r="A779" s="56"/>
    </row>
    <row r="780" customFormat="false" ht="13" hidden="false" customHeight="false" outlineLevel="0" collapsed="false">
      <c r="A780" s="56"/>
    </row>
    <row r="781" customFormat="false" ht="13" hidden="false" customHeight="false" outlineLevel="0" collapsed="false">
      <c r="A781" s="56"/>
    </row>
    <row r="782" customFormat="false" ht="13" hidden="false" customHeight="false" outlineLevel="0" collapsed="false">
      <c r="A782" s="56"/>
    </row>
    <row r="783" customFormat="false" ht="13" hidden="false" customHeight="false" outlineLevel="0" collapsed="false">
      <c r="A783" s="56"/>
    </row>
    <row r="784" customFormat="false" ht="13" hidden="false" customHeight="false" outlineLevel="0" collapsed="false">
      <c r="A784" s="56"/>
    </row>
    <row r="785" customFormat="false" ht="13" hidden="false" customHeight="false" outlineLevel="0" collapsed="false">
      <c r="A785" s="56"/>
    </row>
    <row r="786" customFormat="false" ht="13" hidden="false" customHeight="false" outlineLevel="0" collapsed="false">
      <c r="A786" s="56"/>
    </row>
    <row r="787" customFormat="false" ht="13" hidden="false" customHeight="false" outlineLevel="0" collapsed="false">
      <c r="A787" s="56"/>
    </row>
    <row r="788" customFormat="false" ht="13" hidden="false" customHeight="false" outlineLevel="0" collapsed="false">
      <c r="A788" s="56"/>
    </row>
    <row r="789" customFormat="false" ht="13" hidden="false" customHeight="false" outlineLevel="0" collapsed="false">
      <c r="A789" s="56"/>
    </row>
    <row r="790" customFormat="false" ht="13" hidden="false" customHeight="false" outlineLevel="0" collapsed="false">
      <c r="A790" s="56"/>
    </row>
    <row r="791" customFormat="false" ht="13" hidden="false" customHeight="false" outlineLevel="0" collapsed="false">
      <c r="A791" s="56"/>
    </row>
    <row r="792" customFormat="false" ht="13" hidden="false" customHeight="false" outlineLevel="0" collapsed="false">
      <c r="A792" s="56"/>
    </row>
    <row r="793" customFormat="false" ht="13" hidden="false" customHeight="false" outlineLevel="0" collapsed="false">
      <c r="A793" s="56"/>
    </row>
    <row r="794" customFormat="false" ht="13" hidden="false" customHeight="false" outlineLevel="0" collapsed="false">
      <c r="A794" s="56"/>
    </row>
    <row r="795" customFormat="false" ht="13" hidden="false" customHeight="false" outlineLevel="0" collapsed="false">
      <c r="A795" s="56"/>
    </row>
    <row r="796" customFormat="false" ht="13" hidden="false" customHeight="false" outlineLevel="0" collapsed="false">
      <c r="A796" s="56"/>
    </row>
    <row r="797" customFormat="false" ht="13" hidden="false" customHeight="false" outlineLevel="0" collapsed="false">
      <c r="A797" s="56"/>
    </row>
    <row r="798" customFormat="false" ht="13" hidden="false" customHeight="false" outlineLevel="0" collapsed="false">
      <c r="A798" s="56"/>
    </row>
    <row r="799" customFormat="false" ht="13" hidden="false" customHeight="false" outlineLevel="0" collapsed="false">
      <c r="A799" s="56"/>
    </row>
    <row r="800" customFormat="false" ht="13" hidden="false" customHeight="false" outlineLevel="0" collapsed="false">
      <c r="A800" s="56"/>
    </row>
    <row r="801" customFormat="false" ht="13" hidden="false" customHeight="false" outlineLevel="0" collapsed="false">
      <c r="A801" s="56"/>
    </row>
    <row r="802" customFormat="false" ht="13" hidden="false" customHeight="false" outlineLevel="0" collapsed="false">
      <c r="A802" s="56"/>
    </row>
    <row r="803" customFormat="false" ht="13" hidden="false" customHeight="false" outlineLevel="0" collapsed="false">
      <c r="A803" s="56"/>
    </row>
    <row r="804" customFormat="false" ht="13" hidden="false" customHeight="false" outlineLevel="0" collapsed="false">
      <c r="A804" s="56"/>
    </row>
    <row r="805" customFormat="false" ht="13" hidden="false" customHeight="false" outlineLevel="0" collapsed="false">
      <c r="A805" s="56"/>
    </row>
    <row r="806" customFormat="false" ht="13" hidden="false" customHeight="false" outlineLevel="0" collapsed="false">
      <c r="A806" s="56"/>
    </row>
    <row r="807" customFormat="false" ht="13" hidden="false" customHeight="false" outlineLevel="0" collapsed="false">
      <c r="A807" s="56"/>
    </row>
    <row r="808" customFormat="false" ht="13" hidden="false" customHeight="false" outlineLevel="0" collapsed="false">
      <c r="A808" s="56"/>
    </row>
    <row r="809" customFormat="false" ht="13" hidden="false" customHeight="false" outlineLevel="0" collapsed="false">
      <c r="A809" s="56"/>
    </row>
    <row r="810" customFormat="false" ht="13" hidden="false" customHeight="false" outlineLevel="0" collapsed="false">
      <c r="A810" s="56"/>
    </row>
    <row r="811" customFormat="false" ht="13" hidden="false" customHeight="false" outlineLevel="0" collapsed="false">
      <c r="A811" s="56"/>
    </row>
    <row r="812" customFormat="false" ht="13" hidden="false" customHeight="false" outlineLevel="0" collapsed="false">
      <c r="A812" s="56"/>
    </row>
    <row r="813" customFormat="false" ht="13" hidden="false" customHeight="false" outlineLevel="0" collapsed="false">
      <c r="A813" s="56"/>
    </row>
    <row r="814" customFormat="false" ht="13" hidden="false" customHeight="false" outlineLevel="0" collapsed="false">
      <c r="A814" s="56"/>
    </row>
    <row r="815" customFormat="false" ht="13" hidden="false" customHeight="false" outlineLevel="0" collapsed="false">
      <c r="A815" s="56"/>
    </row>
    <row r="816" customFormat="false" ht="13" hidden="false" customHeight="false" outlineLevel="0" collapsed="false">
      <c r="A816" s="56"/>
    </row>
    <row r="817" customFormat="false" ht="13" hidden="false" customHeight="false" outlineLevel="0" collapsed="false">
      <c r="A817" s="56"/>
    </row>
    <row r="818" customFormat="false" ht="13" hidden="false" customHeight="false" outlineLevel="0" collapsed="false">
      <c r="A818" s="56"/>
    </row>
    <row r="819" customFormat="false" ht="13" hidden="false" customHeight="false" outlineLevel="0" collapsed="false">
      <c r="A819" s="56"/>
    </row>
    <row r="820" customFormat="false" ht="13" hidden="false" customHeight="false" outlineLevel="0" collapsed="false">
      <c r="A820" s="56"/>
    </row>
    <row r="821" customFormat="false" ht="13" hidden="false" customHeight="false" outlineLevel="0" collapsed="false">
      <c r="A821" s="56"/>
    </row>
    <row r="822" customFormat="false" ht="13" hidden="false" customHeight="false" outlineLevel="0" collapsed="false">
      <c r="A822" s="56"/>
    </row>
    <row r="823" customFormat="false" ht="13" hidden="false" customHeight="false" outlineLevel="0" collapsed="false">
      <c r="A823" s="56"/>
    </row>
    <row r="824" customFormat="false" ht="13" hidden="false" customHeight="false" outlineLevel="0" collapsed="false">
      <c r="A824" s="56"/>
    </row>
    <row r="825" customFormat="false" ht="13" hidden="false" customHeight="false" outlineLevel="0" collapsed="false">
      <c r="A825" s="56"/>
    </row>
    <row r="826" customFormat="false" ht="13" hidden="false" customHeight="false" outlineLevel="0" collapsed="false">
      <c r="A826" s="56"/>
    </row>
    <row r="827" customFormat="false" ht="13" hidden="false" customHeight="false" outlineLevel="0" collapsed="false">
      <c r="A827" s="56"/>
    </row>
    <row r="828" customFormat="false" ht="13" hidden="false" customHeight="false" outlineLevel="0" collapsed="false">
      <c r="A828" s="56"/>
    </row>
    <row r="829" customFormat="false" ht="13" hidden="false" customHeight="false" outlineLevel="0" collapsed="false">
      <c r="A829" s="56"/>
    </row>
    <row r="830" customFormat="false" ht="13" hidden="false" customHeight="false" outlineLevel="0" collapsed="false">
      <c r="A830" s="56"/>
    </row>
    <row r="831" customFormat="false" ht="13" hidden="false" customHeight="false" outlineLevel="0" collapsed="false">
      <c r="A831" s="56"/>
    </row>
    <row r="832" customFormat="false" ht="13" hidden="false" customHeight="false" outlineLevel="0" collapsed="false">
      <c r="A832" s="56"/>
    </row>
    <row r="833" customFormat="false" ht="13" hidden="false" customHeight="false" outlineLevel="0" collapsed="false">
      <c r="A833" s="56"/>
    </row>
    <row r="834" customFormat="false" ht="13" hidden="false" customHeight="false" outlineLevel="0" collapsed="false">
      <c r="A834" s="56"/>
    </row>
    <row r="835" customFormat="false" ht="13" hidden="false" customHeight="false" outlineLevel="0" collapsed="false">
      <c r="A835" s="56"/>
    </row>
    <row r="836" customFormat="false" ht="13" hidden="false" customHeight="false" outlineLevel="0" collapsed="false">
      <c r="A836" s="56"/>
    </row>
    <row r="837" customFormat="false" ht="13" hidden="false" customHeight="false" outlineLevel="0" collapsed="false">
      <c r="A837" s="56"/>
    </row>
    <row r="838" customFormat="false" ht="13" hidden="false" customHeight="false" outlineLevel="0" collapsed="false">
      <c r="A838" s="56"/>
    </row>
    <row r="839" customFormat="false" ht="13" hidden="false" customHeight="false" outlineLevel="0" collapsed="false">
      <c r="A839" s="56"/>
    </row>
    <row r="840" customFormat="false" ht="13" hidden="false" customHeight="false" outlineLevel="0" collapsed="false">
      <c r="A840" s="56"/>
    </row>
    <row r="841" customFormat="false" ht="13" hidden="false" customHeight="false" outlineLevel="0" collapsed="false">
      <c r="A841" s="56"/>
    </row>
    <row r="842" customFormat="false" ht="13" hidden="false" customHeight="false" outlineLevel="0" collapsed="false">
      <c r="A842" s="56"/>
    </row>
    <row r="843" customFormat="false" ht="13" hidden="false" customHeight="false" outlineLevel="0" collapsed="false">
      <c r="A843" s="56"/>
    </row>
    <row r="844" customFormat="false" ht="13" hidden="false" customHeight="false" outlineLevel="0" collapsed="false">
      <c r="A844" s="56"/>
    </row>
    <row r="845" customFormat="false" ht="13" hidden="false" customHeight="false" outlineLevel="0" collapsed="false">
      <c r="A845" s="56"/>
    </row>
    <row r="846" customFormat="false" ht="13" hidden="false" customHeight="false" outlineLevel="0" collapsed="false">
      <c r="A846" s="56"/>
    </row>
    <row r="847" customFormat="false" ht="13" hidden="false" customHeight="false" outlineLevel="0" collapsed="false">
      <c r="A847" s="56"/>
    </row>
    <row r="848" customFormat="false" ht="13" hidden="false" customHeight="false" outlineLevel="0" collapsed="false">
      <c r="A848" s="56"/>
    </row>
    <row r="849" customFormat="false" ht="13" hidden="false" customHeight="false" outlineLevel="0" collapsed="false">
      <c r="A849" s="56"/>
    </row>
    <row r="850" customFormat="false" ht="13" hidden="false" customHeight="false" outlineLevel="0" collapsed="false">
      <c r="A850" s="56"/>
    </row>
    <row r="851" customFormat="false" ht="13" hidden="false" customHeight="false" outlineLevel="0" collapsed="false">
      <c r="A851" s="56"/>
    </row>
    <row r="852" customFormat="false" ht="13" hidden="false" customHeight="false" outlineLevel="0" collapsed="false">
      <c r="A852" s="56"/>
    </row>
    <row r="853" customFormat="false" ht="13" hidden="false" customHeight="false" outlineLevel="0" collapsed="false">
      <c r="A853" s="56"/>
    </row>
    <row r="854" customFormat="false" ht="13" hidden="false" customHeight="false" outlineLevel="0" collapsed="false">
      <c r="A854" s="56"/>
    </row>
    <row r="855" customFormat="false" ht="13" hidden="false" customHeight="false" outlineLevel="0" collapsed="false">
      <c r="A855" s="56"/>
    </row>
    <row r="856" customFormat="false" ht="13" hidden="false" customHeight="false" outlineLevel="0" collapsed="false">
      <c r="A856" s="56"/>
    </row>
    <row r="857" customFormat="false" ht="13" hidden="false" customHeight="false" outlineLevel="0" collapsed="false">
      <c r="A857" s="56"/>
    </row>
    <row r="858" customFormat="false" ht="13" hidden="false" customHeight="false" outlineLevel="0" collapsed="false">
      <c r="A858" s="56"/>
    </row>
    <row r="859" customFormat="false" ht="13" hidden="false" customHeight="false" outlineLevel="0" collapsed="false">
      <c r="A859" s="56"/>
    </row>
    <row r="860" customFormat="false" ht="13" hidden="false" customHeight="false" outlineLevel="0" collapsed="false">
      <c r="A860" s="56"/>
    </row>
    <row r="861" customFormat="false" ht="13" hidden="false" customHeight="false" outlineLevel="0" collapsed="false">
      <c r="A861" s="56"/>
    </row>
    <row r="862" customFormat="false" ht="13" hidden="false" customHeight="false" outlineLevel="0" collapsed="false">
      <c r="A862" s="56"/>
    </row>
    <row r="863" customFormat="false" ht="13" hidden="false" customHeight="false" outlineLevel="0" collapsed="false">
      <c r="A863" s="56"/>
    </row>
    <row r="864" customFormat="false" ht="13" hidden="false" customHeight="false" outlineLevel="0" collapsed="false">
      <c r="A864" s="56"/>
    </row>
    <row r="865" customFormat="false" ht="13" hidden="false" customHeight="false" outlineLevel="0" collapsed="false">
      <c r="A865" s="56"/>
    </row>
    <row r="866" customFormat="false" ht="13" hidden="false" customHeight="false" outlineLevel="0" collapsed="false">
      <c r="A866" s="56"/>
    </row>
    <row r="867" customFormat="false" ht="13" hidden="false" customHeight="false" outlineLevel="0" collapsed="false">
      <c r="A867" s="56"/>
    </row>
    <row r="868" customFormat="false" ht="13" hidden="false" customHeight="false" outlineLevel="0" collapsed="false">
      <c r="A868" s="56"/>
    </row>
    <row r="869" customFormat="false" ht="13" hidden="false" customHeight="false" outlineLevel="0" collapsed="false">
      <c r="A869" s="56"/>
    </row>
    <row r="870" customFormat="false" ht="13" hidden="false" customHeight="false" outlineLevel="0" collapsed="false">
      <c r="A870" s="56"/>
    </row>
    <row r="871" customFormat="false" ht="13" hidden="false" customHeight="false" outlineLevel="0" collapsed="false">
      <c r="A871" s="56"/>
    </row>
    <row r="872" customFormat="false" ht="13" hidden="false" customHeight="false" outlineLevel="0" collapsed="false">
      <c r="A872" s="56"/>
    </row>
    <row r="873" customFormat="false" ht="13" hidden="false" customHeight="false" outlineLevel="0" collapsed="false">
      <c r="A873" s="56"/>
    </row>
    <row r="874" customFormat="false" ht="13" hidden="false" customHeight="false" outlineLevel="0" collapsed="false">
      <c r="A874" s="56"/>
    </row>
    <row r="875" customFormat="false" ht="13" hidden="false" customHeight="false" outlineLevel="0" collapsed="false">
      <c r="A875" s="56"/>
    </row>
    <row r="876" customFormat="false" ht="13" hidden="false" customHeight="false" outlineLevel="0" collapsed="false">
      <c r="A876" s="56"/>
    </row>
    <row r="877" customFormat="false" ht="13" hidden="false" customHeight="false" outlineLevel="0" collapsed="false">
      <c r="A877" s="56"/>
    </row>
    <row r="878" customFormat="false" ht="13" hidden="false" customHeight="false" outlineLevel="0" collapsed="false">
      <c r="A878" s="56"/>
    </row>
    <row r="879" customFormat="false" ht="13" hidden="false" customHeight="false" outlineLevel="0" collapsed="false">
      <c r="A879" s="56"/>
    </row>
    <row r="880" customFormat="false" ht="13" hidden="false" customHeight="false" outlineLevel="0" collapsed="false">
      <c r="A880" s="56"/>
    </row>
    <row r="881" customFormat="false" ht="13" hidden="false" customHeight="false" outlineLevel="0" collapsed="false">
      <c r="A881" s="56"/>
    </row>
    <row r="882" customFormat="false" ht="13" hidden="false" customHeight="false" outlineLevel="0" collapsed="false">
      <c r="A882" s="56"/>
    </row>
    <row r="883" customFormat="false" ht="13" hidden="false" customHeight="false" outlineLevel="0" collapsed="false">
      <c r="A883" s="56"/>
    </row>
    <row r="884" customFormat="false" ht="13" hidden="false" customHeight="false" outlineLevel="0" collapsed="false">
      <c r="A884" s="56"/>
    </row>
    <row r="885" customFormat="false" ht="13" hidden="false" customHeight="false" outlineLevel="0" collapsed="false">
      <c r="A885" s="56"/>
    </row>
    <row r="886" customFormat="false" ht="13" hidden="false" customHeight="false" outlineLevel="0" collapsed="false">
      <c r="A886" s="56"/>
    </row>
    <row r="887" customFormat="false" ht="13" hidden="false" customHeight="false" outlineLevel="0" collapsed="false">
      <c r="A887" s="56"/>
    </row>
    <row r="888" customFormat="false" ht="13" hidden="false" customHeight="false" outlineLevel="0" collapsed="false">
      <c r="A888" s="56"/>
    </row>
    <row r="889" customFormat="false" ht="13" hidden="false" customHeight="false" outlineLevel="0" collapsed="false">
      <c r="A889" s="56"/>
    </row>
    <row r="890" customFormat="false" ht="13" hidden="false" customHeight="false" outlineLevel="0" collapsed="false">
      <c r="A890" s="56"/>
    </row>
    <row r="891" customFormat="false" ht="13" hidden="false" customHeight="false" outlineLevel="0" collapsed="false">
      <c r="A891" s="56"/>
    </row>
    <row r="892" customFormat="false" ht="13" hidden="false" customHeight="false" outlineLevel="0" collapsed="false">
      <c r="A892" s="56"/>
    </row>
    <row r="893" customFormat="false" ht="13" hidden="false" customHeight="false" outlineLevel="0" collapsed="false">
      <c r="A893" s="56"/>
    </row>
    <row r="894" customFormat="false" ht="13" hidden="false" customHeight="false" outlineLevel="0" collapsed="false">
      <c r="A894" s="56"/>
    </row>
    <row r="895" customFormat="false" ht="13" hidden="false" customHeight="false" outlineLevel="0" collapsed="false">
      <c r="A895" s="56"/>
    </row>
    <row r="896" customFormat="false" ht="13" hidden="false" customHeight="false" outlineLevel="0" collapsed="false">
      <c r="A896" s="56"/>
    </row>
    <row r="897" customFormat="false" ht="13" hidden="false" customHeight="false" outlineLevel="0" collapsed="false">
      <c r="A897" s="56"/>
    </row>
    <row r="898" customFormat="false" ht="13" hidden="false" customHeight="false" outlineLevel="0" collapsed="false">
      <c r="A898" s="56"/>
    </row>
    <row r="899" customFormat="false" ht="13" hidden="false" customHeight="false" outlineLevel="0" collapsed="false">
      <c r="A899" s="56"/>
    </row>
    <row r="900" customFormat="false" ht="13" hidden="false" customHeight="false" outlineLevel="0" collapsed="false">
      <c r="A900" s="56"/>
    </row>
    <row r="901" customFormat="false" ht="13" hidden="false" customHeight="false" outlineLevel="0" collapsed="false">
      <c r="A901" s="56"/>
    </row>
    <row r="902" customFormat="false" ht="13" hidden="false" customHeight="false" outlineLevel="0" collapsed="false">
      <c r="A902" s="56"/>
    </row>
    <row r="903" customFormat="false" ht="13" hidden="false" customHeight="false" outlineLevel="0" collapsed="false">
      <c r="A903" s="5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3" min="3" style="0" width="18"/>
    <col collapsed="false" customWidth="true" hidden="false" outlineLevel="0" max="6" min="5" style="0" width="7"/>
    <col collapsed="false" customWidth="true" hidden="false" outlineLevel="0" max="9" min="8" style="0" width="7"/>
    <col collapsed="false" customWidth="true" hidden="false" outlineLevel="0" max="12" min="11" style="0" width="7"/>
  </cols>
  <sheetData>
    <row r="1" customFormat="false" ht="15.75" hidden="false" customHeight="true" outlineLevel="0" collapsed="false">
      <c r="A1" s="80" t="s">
        <v>1650</v>
      </c>
      <c r="B1" s="24"/>
      <c r="C1" s="2" t="s">
        <v>1651</v>
      </c>
      <c r="D1" s="24"/>
      <c r="E1" s="14"/>
      <c r="G1" s="24"/>
      <c r="J1" s="56"/>
    </row>
    <row r="2" customFormat="false" ht="15.75" hidden="false" customHeight="true" outlineLevel="0" collapsed="false">
      <c r="A2" s="24" t="s">
        <v>476</v>
      </c>
      <c r="B2" s="24" t="s">
        <v>476</v>
      </c>
      <c r="C2" s="24" t="s">
        <v>476</v>
      </c>
      <c r="D2" s="24" t="s">
        <v>1652</v>
      </c>
      <c r="E2" s="14"/>
      <c r="G2" s="24" t="s">
        <v>1652</v>
      </c>
      <c r="J2" s="56" t="s">
        <v>1653</v>
      </c>
    </row>
    <row r="3" customFormat="false" ht="15.75" hidden="false" customHeight="true" outlineLevel="0" collapsed="false">
      <c r="A3" s="24" t="s">
        <v>1654</v>
      </c>
      <c r="B3" s="24" t="s">
        <v>558</v>
      </c>
      <c r="C3" s="24" t="s">
        <v>643</v>
      </c>
      <c r="D3" s="24" t="s">
        <v>1655</v>
      </c>
      <c r="E3" s="24" t="s">
        <v>1656</v>
      </c>
      <c r="F3" s="24" t="s">
        <v>1657</v>
      </c>
      <c r="G3" s="84" t="s">
        <v>1658</v>
      </c>
      <c r="H3" s="24" t="s">
        <v>1656</v>
      </c>
      <c r="I3" s="24" t="s">
        <v>1657</v>
      </c>
      <c r="J3" s="84" t="s">
        <v>1658</v>
      </c>
      <c r="K3" s="24" t="s">
        <v>1656</v>
      </c>
      <c r="L3" s="24" t="s">
        <v>1657</v>
      </c>
      <c r="M3" s="24" t="s">
        <v>1659</v>
      </c>
      <c r="N3" s="24" t="s">
        <v>453</v>
      </c>
    </row>
    <row r="4" customFormat="false" ht="15.75" hidden="false" customHeight="true" outlineLevel="0" collapsed="false">
      <c r="A4" s="24" t="s">
        <v>564</v>
      </c>
      <c r="B4" s="8" t="n">
        <v>67898</v>
      </c>
      <c r="C4" s="24" t="s">
        <v>1660</v>
      </c>
      <c r="D4" s="84" t="s">
        <v>1639</v>
      </c>
      <c r="E4" s="8" t="n">
        <v>53</v>
      </c>
      <c r="F4" s="8" t="n">
        <v>3</v>
      </c>
      <c r="G4" s="84" t="s">
        <v>1639</v>
      </c>
      <c r="H4" s="8" t="n">
        <v>118</v>
      </c>
      <c r="I4" s="8" t="n">
        <v>0</v>
      </c>
      <c r="J4" s="84" t="s">
        <v>1639</v>
      </c>
      <c r="K4" s="8" t="n">
        <v>177</v>
      </c>
      <c r="L4" s="8" t="n">
        <v>0</v>
      </c>
      <c r="M4" s="2" t="n">
        <f aca="false">IF(AND(F4&lt;&gt;0,AND(I4=0,L4=0)),1,0)</f>
        <v>1</v>
      </c>
      <c r="N4" s="2" t="n">
        <v>1</v>
      </c>
    </row>
    <row r="5" customFormat="false" ht="15.75" hidden="false" customHeight="true" outlineLevel="0" collapsed="false">
      <c r="A5" s="24" t="s">
        <v>564</v>
      </c>
      <c r="B5" s="8" t="n">
        <v>596727</v>
      </c>
      <c r="C5" s="24" t="s">
        <v>1661</v>
      </c>
      <c r="D5" s="84" t="s">
        <v>1639</v>
      </c>
      <c r="E5" s="8" t="n">
        <v>37</v>
      </c>
      <c r="F5" s="8" t="n">
        <v>9</v>
      </c>
      <c r="G5" s="84" t="s">
        <v>1639</v>
      </c>
      <c r="H5" s="8" t="n">
        <v>142</v>
      </c>
      <c r="I5" s="8" t="n">
        <v>0</v>
      </c>
      <c r="J5" s="84" t="s">
        <v>1639</v>
      </c>
      <c r="K5" s="8" t="n">
        <v>106</v>
      </c>
      <c r="L5" s="8" t="n">
        <v>0</v>
      </c>
      <c r="M5" s="2" t="n">
        <f aca="false">IF(AND(F5&lt;&gt;0,AND(I5=0,L5=0)),1,0)</f>
        <v>1</v>
      </c>
      <c r="N5" s="2" t="n">
        <v>1</v>
      </c>
    </row>
    <row r="6" customFormat="false" ht="15.75" hidden="false" customHeight="true" outlineLevel="0" collapsed="false">
      <c r="A6" s="24" t="s">
        <v>564</v>
      </c>
      <c r="B6" s="8" t="n">
        <v>598513</v>
      </c>
      <c r="C6" s="24" t="s">
        <v>1662</v>
      </c>
      <c r="D6" s="84" t="s">
        <v>1639</v>
      </c>
      <c r="E6" s="8" t="n">
        <v>47</v>
      </c>
      <c r="F6" s="8" t="n">
        <v>7</v>
      </c>
      <c r="G6" s="84" t="s">
        <v>1639</v>
      </c>
      <c r="H6" s="8" t="n">
        <v>25</v>
      </c>
      <c r="I6" s="8" t="n">
        <v>0</v>
      </c>
      <c r="J6" s="84" t="s">
        <v>1639</v>
      </c>
      <c r="K6" s="8" t="n">
        <v>25</v>
      </c>
      <c r="L6" s="8" t="n">
        <v>0</v>
      </c>
      <c r="M6" s="2" t="n">
        <f aca="false">IF(AND(F6&lt;&gt;0,AND(I6=0,L6=0)),1,0)</f>
        <v>1</v>
      </c>
      <c r="N6" s="2" t="n">
        <v>1</v>
      </c>
    </row>
    <row r="7" customFormat="false" ht="15.75" hidden="false" customHeight="true" outlineLevel="0" collapsed="false">
      <c r="A7" s="24" t="s">
        <v>564</v>
      </c>
      <c r="B7" s="8" t="n">
        <v>964622</v>
      </c>
      <c r="C7" s="24" t="s">
        <v>1663</v>
      </c>
      <c r="D7" s="84" t="s">
        <v>1639</v>
      </c>
      <c r="E7" s="8" t="n">
        <v>33</v>
      </c>
      <c r="F7" s="8" t="n">
        <v>2</v>
      </c>
      <c r="G7" s="84" t="s">
        <v>1639</v>
      </c>
      <c r="H7" s="8" t="n">
        <v>39</v>
      </c>
      <c r="I7" s="8" t="n">
        <v>2</v>
      </c>
      <c r="J7" s="84" t="s">
        <v>1639</v>
      </c>
      <c r="K7" s="8" t="n">
        <v>50</v>
      </c>
      <c r="L7" s="8" t="n">
        <v>2</v>
      </c>
      <c r="M7" s="2" t="n">
        <f aca="false">IF(AND(F7&lt;&gt;0,AND(I7=0,L7=0)),1,0)</f>
        <v>0</v>
      </c>
      <c r="N7" s="2" t="n">
        <v>1</v>
      </c>
    </row>
    <row r="8" customFormat="false" ht="15.75" hidden="false" customHeight="true" outlineLevel="0" collapsed="false">
      <c r="A8" s="24" t="s">
        <v>564</v>
      </c>
      <c r="B8" s="8" t="n">
        <v>1078801</v>
      </c>
      <c r="C8" s="24" t="s">
        <v>1664</v>
      </c>
      <c r="D8" s="84" t="s">
        <v>1639</v>
      </c>
      <c r="E8" s="8" t="n">
        <v>35</v>
      </c>
      <c r="F8" s="8" t="n">
        <v>7</v>
      </c>
      <c r="G8" s="84" t="s">
        <v>1639</v>
      </c>
      <c r="H8" s="8" t="n">
        <v>39</v>
      </c>
      <c r="I8" s="8" t="n">
        <v>0</v>
      </c>
      <c r="J8" s="84" t="s">
        <v>1639</v>
      </c>
      <c r="K8" s="8" t="n">
        <v>34</v>
      </c>
      <c r="L8" s="8" t="n">
        <v>0</v>
      </c>
      <c r="M8" s="2" t="n">
        <f aca="false">IF(AND(F8&lt;&gt;0,AND(I8=0,L8=0)),1,0)</f>
        <v>1</v>
      </c>
      <c r="N8" s="2" t="n">
        <v>1</v>
      </c>
    </row>
    <row r="9" customFormat="false" ht="15.75" hidden="false" customHeight="true" outlineLevel="0" collapsed="false">
      <c r="A9" s="24" t="s">
        <v>564</v>
      </c>
      <c r="B9" s="8" t="n">
        <v>1140562</v>
      </c>
      <c r="C9" s="24" t="s">
        <v>1665</v>
      </c>
      <c r="D9" s="84" t="s">
        <v>1639</v>
      </c>
      <c r="E9" s="8" t="n">
        <v>43</v>
      </c>
      <c r="F9" s="8" t="n">
        <v>3</v>
      </c>
      <c r="G9" s="84" t="s">
        <v>1639</v>
      </c>
      <c r="H9" s="8" t="n">
        <v>77</v>
      </c>
      <c r="I9" s="8" t="n">
        <v>0</v>
      </c>
      <c r="J9" s="84" t="s">
        <v>1639</v>
      </c>
      <c r="K9" s="8" t="n">
        <v>62</v>
      </c>
      <c r="L9" s="8" t="n">
        <v>0</v>
      </c>
      <c r="M9" s="2" t="n">
        <f aca="false">IF(AND(F9&lt;&gt;0,AND(I9=0,L9=0)),1,0)</f>
        <v>1</v>
      </c>
      <c r="N9" s="2" t="n">
        <v>1</v>
      </c>
    </row>
    <row r="10" customFormat="false" ht="15.75" hidden="false" customHeight="true" outlineLevel="0" collapsed="false">
      <c r="A10" s="24" t="s">
        <v>564</v>
      </c>
      <c r="B10" s="8" t="n">
        <v>2776324</v>
      </c>
      <c r="C10" s="24" t="s">
        <v>1666</v>
      </c>
      <c r="D10" s="84" t="s">
        <v>1639</v>
      </c>
      <c r="E10" s="8" t="n">
        <v>31</v>
      </c>
      <c r="F10" s="8" t="n">
        <v>3</v>
      </c>
      <c r="G10" s="84" t="s">
        <v>1639</v>
      </c>
      <c r="H10" s="8" t="n">
        <v>84</v>
      </c>
      <c r="I10" s="8" t="n">
        <v>0</v>
      </c>
      <c r="J10" s="84" t="s">
        <v>1639</v>
      </c>
      <c r="K10" s="8" t="n">
        <v>105</v>
      </c>
      <c r="L10" s="8" t="n">
        <v>0</v>
      </c>
      <c r="M10" s="2" t="n">
        <f aca="false">IF(AND(F10&lt;&gt;0,AND(I10=0,L10=0)),1,0)</f>
        <v>1</v>
      </c>
      <c r="N10" s="2" t="n">
        <v>1</v>
      </c>
    </row>
    <row r="11" customFormat="false" ht="15.75" hidden="false" customHeight="true" outlineLevel="0" collapsed="false">
      <c r="A11" s="24" t="s">
        <v>564</v>
      </c>
      <c r="B11" s="8" t="n">
        <v>3645308</v>
      </c>
      <c r="C11" s="24" t="s">
        <v>1667</v>
      </c>
      <c r="D11" s="84" t="s">
        <v>1639</v>
      </c>
      <c r="E11" s="8" t="n">
        <v>44</v>
      </c>
      <c r="F11" s="8" t="n">
        <v>3</v>
      </c>
      <c r="G11" s="84" t="s">
        <v>1639</v>
      </c>
      <c r="H11" s="8" t="n">
        <v>113</v>
      </c>
      <c r="I11" s="8" t="n">
        <v>0</v>
      </c>
      <c r="J11" s="84" t="s">
        <v>1639</v>
      </c>
      <c r="K11" s="8" t="n">
        <v>94</v>
      </c>
      <c r="L11" s="8" t="n">
        <v>0</v>
      </c>
      <c r="M11" s="2" t="n">
        <f aca="false">IF(AND(F11&lt;&gt;0,AND(I11=0,L11=0)),1,0)</f>
        <v>1</v>
      </c>
      <c r="N11" s="2" t="n">
        <v>1</v>
      </c>
    </row>
    <row r="12" customFormat="false" ht="15.75" hidden="false" customHeight="true" outlineLevel="0" collapsed="false">
      <c r="A12" s="24" t="s">
        <v>564</v>
      </c>
      <c r="B12" s="8" t="n">
        <v>3693780</v>
      </c>
      <c r="C12" s="24" t="s">
        <v>1494</v>
      </c>
      <c r="D12" s="84" t="s">
        <v>1639</v>
      </c>
      <c r="E12" s="8" t="n">
        <v>48</v>
      </c>
      <c r="F12" s="8" t="n">
        <v>3</v>
      </c>
      <c r="G12" s="84" t="s">
        <v>1639</v>
      </c>
      <c r="H12" s="8" t="n">
        <v>60</v>
      </c>
      <c r="I12" s="8" t="n">
        <v>0</v>
      </c>
      <c r="J12" s="84" t="s">
        <v>1639</v>
      </c>
      <c r="K12" s="8" t="n">
        <v>47</v>
      </c>
      <c r="L12" s="8" t="n">
        <v>0</v>
      </c>
      <c r="M12" s="2" t="n">
        <f aca="false">IF(AND(F12&lt;&gt;0,AND(I12=0,L12=0)),1,0)</f>
        <v>1</v>
      </c>
      <c r="N12" s="2" t="n">
        <v>1</v>
      </c>
    </row>
    <row r="13" customFormat="false" ht="15.75" hidden="false" customHeight="true" outlineLevel="0" collapsed="false">
      <c r="A13" s="24" t="s">
        <v>564</v>
      </c>
      <c r="B13" s="8" t="n">
        <v>3834251</v>
      </c>
      <c r="C13" s="24" t="s">
        <v>846</v>
      </c>
      <c r="D13" s="84" t="s">
        <v>1639</v>
      </c>
      <c r="E13" s="8" t="n">
        <v>41</v>
      </c>
      <c r="F13" s="8" t="n">
        <v>3</v>
      </c>
      <c r="G13" s="84" t="s">
        <v>1639</v>
      </c>
      <c r="H13" s="8" t="n">
        <v>118</v>
      </c>
      <c r="I13" s="8" t="n">
        <v>0</v>
      </c>
      <c r="J13" s="84" t="s">
        <v>1639</v>
      </c>
      <c r="K13" s="8" t="n">
        <v>120</v>
      </c>
      <c r="L13" s="8" t="n">
        <v>0</v>
      </c>
      <c r="M13" s="2" t="n">
        <f aca="false">IF(AND(F13&lt;&gt;0,AND(I13=0,L13=0)),1,0)</f>
        <v>1</v>
      </c>
      <c r="N13" s="2" t="n">
        <v>1</v>
      </c>
    </row>
    <row r="14" customFormat="false" ht="15.75" hidden="false" customHeight="true" outlineLevel="0" collapsed="false">
      <c r="A14" s="24" t="s">
        <v>564</v>
      </c>
      <c r="B14" s="8" t="n">
        <v>4077815</v>
      </c>
      <c r="C14" s="24" t="s">
        <v>1668</v>
      </c>
      <c r="D14" s="84" t="s">
        <v>1639</v>
      </c>
      <c r="E14" s="8" t="n">
        <v>46</v>
      </c>
      <c r="F14" s="8" t="n">
        <v>4</v>
      </c>
      <c r="G14" s="84" t="s">
        <v>1639</v>
      </c>
      <c r="H14" s="8" t="n">
        <v>177</v>
      </c>
      <c r="I14" s="8" t="n">
        <v>6</v>
      </c>
      <c r="J14" s="84" t="s">
        <v>157</v>
      </c>
      <c r="K14" s="8" t="n">
        <v>71</v>
      </c>
      <c r="L14" s="8" t="n">
        <v>11</v>
      </c>
      <c r="M14" s="2" t="n">
        <f aca="false">IF(AND(F14&lt;&gt;0,AND(I14=0,L14=0)),1,0)</f>
        <v>0</v>
      </c>
      <c r="N14" s="2" t="n">
        <v>1</v>
      </c>
    </row>
    <row r="15" customFormat="false" ht="15.75" hidden="false" customHeight="true" outlineLevel="0" collapsed="false">
      <c r="A15" s="24" t="s">
        <v>564</v>
      </c>
      <c r="B15" s="8" t="n">
        <v>5303900</v>
      </c>
      <c r="C15" s="24" t="s">
        <v>1669</v>
      </c>
      <c r="D15" s="84" t="s">
        <v>1639</v>
      </c>
      <c r="E15" s="8" t="n">
        <v>59</v>
      </c>
      <c r="F15" s="8" t="n">
        <v>6</v>
      </c>
      <c r="G15" s="84" t="s">
        <v>157</v>
      </c>
      <c r="H15" s="8" t="n">
        <v>62</v>
      </c>
      <c r="I15" s="8" t="n">
        <v>12</v>
      </c>
      <c r="J15" s="84" t="s">
        <v>1639</v>
      </c>
      <c r="K15" s="8" t="n">
        <v>74</v>
      </c>
      <c r="L15" s="8" t="n">
        <v>4</v>
      </c>
      <c r="M15" s="2" t="n">
        <f aca="false">IF(AND(F15&lt;&gt;0,AND(I15=0,L15=0)),1,0)</f>
        <v>0</v>
      </c>
      <c r="N15" s="2" t="n">
        <v>1</v>
      </c>
    </row>
    <row r="16" customFormat="false" ht="15.75" hidden="false" customHeight="true" outlineLevel="0" collapsed="false">
      <c r="A16" s="24" t="s">
        <v>564</v>
      </c>
      <c r="B16" s="8" t="n">
        <v>5817204</v>
      </c>
      <c r="C16" s="24" t="s">
        <v>1670</v>
      </c>
      <c r="D16" s="84" t="s">
        <v>1639</v>
      </c>
      <c r="E16" s="8" t="n">
        <v>61</v>
      </c>
      <c r="F16" s="8" t="n">
        <v>4</v>
      </c>
      <c r="G16" s="84" t="s">
        <v>1639</v>
      </c>
      <c r="H16" s="8" t="n">
        <v>62</v>
      </c>
      <c r="I16" s="8" t="n">
        <v>0</v>
      </c>
      <c r="J16" s="84" t="s">
        <v>1639</v>
      </c>
      <c r="K16" s="8" t="n">
        <v>51</v>
      </c>
      <c r="L16" s="8" t="n">
        <v>0</v>
      </c>
      <c r="M16" s="2" t="n">
        <f aca="false">IF(AND(F16&lt;&gt;0,AND(I16=0,L16=0)),1,0)</f>
        <v>1</v>
      </c>
      <c r="N16" s="2" t="n">
        <v>1</v>
      </c>
    </row>
    <row r="17" customFormat="false" ht="15.75" hidden="false" customHeight="true" outlineLevel="0" collapsed="false">
      <c r="A17" s="24" t="s">
        <v>564</v>
      </c>
      <c r="B17" s="8" t="n">
        <v>12386946</v>
      </c>
      <c r="C17" s="24" t="s">
        <v>1671</v>
      </c>
      <c r="D17" s="84" t="s">
        <v>1639</v>
      </c>
      <c r="E17" s="8" t="n">
        <v>31</v>
      </c>
      <c r="F17" s="8" t="n">
        <v>2</v>
      </c>
      <c r="G17" s="84" t="s">
        <v>1639</v>
      </c>
      <c r="H17" s="8" t="n">
        <v>92</v>
      </c>
      <c r="I17" s="8" t="n">
        <v>0</v>
      </c>
      <c r="J17" s="84" t="s">
        <v>1639</v>
      </c>
      <c r="K17" s="8" t="n">
        <v>104</v>
      </c>
      <c r="L17" s="8" t="n">
        <v>0</v>
      </c>
      <c r="M17" s="2" t="n">
        <f aca="false">IF(AND(F17&lt;&gt;0,AND(I17=0,L17=0)),1,0)</f>
        <v>1</v>
      </c>
      <c r="N17" s="2" t="n">
        <v>1</v>
      </c>
    </row>
    <row r="18" customFormat="false" ht="15.75" hidden="false" customHeight="true" outlineLevel="0" collapsed="false">
      <c r="A18" s="24" t="s">
        <v>564</v>
      </c>
      <c r="B18" s="8" t="n">
        <v>13567811</v>
      </c>
      <c r="C18" s="24" t="s">
        <v>1672</v>
      </c>
      <c r="D18" s="84" t="s">
        <v>1639</v>
      </c>
      <c r="E18" s="8" t="n">
        <v>44</v>
      </c>
      <c r="F18" s="8" t="n">
        <v>4</v>
      </c>
      <c r="G18" s="84" t="s">
        <v>157</v>
      </c>
      <c r="H18" s="8" t="n">
        <v>147</v>
      </c>
      <c r="I18" s="8" t="n">
        <v>22</v>
      </c>
      <c r="J18" s="84" t="s">
        <v>157</v>
      </c>
      <c r="K18" s="8" t="n">
        <v>70</v>
      </c>
      <c r="L18" s="8" t="n">
        <v>10</v>
      </c>
      <c r="M18" s="2" t="n">
        <f aca="false">IF(AND(F18&lt;&gt;0,AND(I18=0,L18=0)),1,0)</f>
        <v>0</v>
      </c>
      <c r="N18" s="2" t="n">
        <v>1</v>
      </c>
    </row>
    <row r="19" customFormat="false" ht="15.75" hidden="false" customHeight="true" outlineLevel="0" collapsed="false">
      <c r="A19" s="24" t="s">
        <v>564</v>
      </c>
      <c r="B19" s="8" t="n">
        <v>15039027</v>
      </c>
      <c r="C19" s="24" t="s">
        <v>1673</v>
      </c>
      <c r="D19" s="84" t="s">
        <v>1639</v>
      </c>
      <c r="E19" s="8" t="n">
        <v>37</v>
      </c>
      <c r="F19" s="8" t="n">
        <v>2</v>
      </c>
      <c r="G19" s="84" t="s">
        <v>1639</v>
      </c>
      <c r="H19" s="8" t="n">
        <v>112</v>
      </c>
      <c r="I19" s="8" t="n">
        <v>0</v>
      </c>
      <c r="J19" s="84" t="s">
        <v>1639</v>
      </c>
      <c r="K19" s="8" t="n">
        <v>116</v>
      </c>
      <c r="L19" s="8" t="n">
        <v>0</v>
      </c>
      <c r="M19" s="2" t="n">
        <f aca="false">IF(AND(F19&lt;&gt;0,AND(I19=0,L19=0)),1,0)</f>
        <v>1</v>
      </c>
      <c r="N19" s="2" t="n">
        <v>1</v>
      </c>
    </row>
    <row r="20" customFormat="false" ht="15.75" hidden="false" customHeight="true" outlineLevel="0" collapsed="false">
      <c r="A20" s="24" t="s">
        <v>564</v>
      </c>
      <c r="B20" s="8" t="n">
        <v>16619495</v>
      </c>
      <c r="C20" s="24" t="s">
        <v>1674</v>
      </c>
      <c r="D20" s="84" t="s">
        <v>1639</v>
      </c>
      <c r="E20" s="8" t="n">
        <v>154</v>
      </c>
      <c r="F20" s="8" t="n">
        <v>9</v>
      </c>
      <c r="G20" s="84" t="s">
        <v>1639</v>
      </c>
      <c r="H20" s="8" t="n">
        <v>410</v>
      </c>
      <c r="I20" s="8" t="n">
        <v>0</v>
      </c>
      <c r="J20" s="84" t="s">
        <v>1639</v>
      </c>
      <c r="K20" s="8" t="n">
        <v>410</v>
      </c>
      <c r="L20" s="8" t="n">
        <v>0</v>
      </c>
      <c r="M20" s="2" t="n">
        <f aca="false">IF(AND(F20&lt;&gt;0,AND(I20=0,L20=0)),1,0)</f>
        <v>1</v>
      </c>
      <c r="N20" s="2" t="n">
        <v>1</v>
      </c>
    </row>
    <row r="21" customFormat="false" ht="15.75" hidden="false" customHeight="true" outlineLevel="0" collapsed="false">
      <c r="A21" s="24" t="s">
        <v>564</v>
      </c>
      <c r="B21" s="8" t="n">
        <v>16865317</v>
      </c>
      <c r="C21" s="24" t="s">
        <v>1675</v>
      </c>
      <c r="D21" s="84" t="s">
        <v>1639</v>
      </c>
      <c r="E21" s="8" t="n">
        <v>61</v>
      </c>
      <c r="F21" s="8" t="n">
        <v>7</v>
      </c>
      <c r="G21" s="84" t="s">
        <v>1639</v>
      </c>
      <c r="H21" s="8" t="n">
        <v>249</v>
      </c>
      <c r="I21" s="8" t="n">
        <v>0</v>
      </c>
      <c r="J21" s="84" t="s">
        <v>1639</v>
      </c>
      <c r="K21" s="8" t="n">
        <v>221</v>
      </c>
      <c r="L21" s="8" t="n">
        <v>0</v>
      </c>
      <c r="M21" s="2" t="n">
        <f aca="false">IF(AND(F21&lt;&gt;0,AND(I21=0,L21=0)),1,0)</f>
        <v>1</v>
      </c>
      <c r="N21" s="2" t="n">
        <v>1</v>
      </c>
    </row>
    <row r="22" customFormat="false" ht="15.75" hidden="false" customHeight="true" outlineLevel="0" collapsed="false">
      <c r="A22" s="24" t="s">
        <v>564</v>
      </c>
      <c r="B22" s="8" t="n">
        <v>17373988</v>
      </c>
      <c r="C22" s="24" t="s">
        <v>1676</v>
      </c>
      <c r="D22" s="84" t="s">
        <v>1639</v>
      </c>
      <c r="E22" s="8" t="n">
        <v>38</v>
      </c>
      <c r="F22" s="8" t="n">
        <v>2</v>
      </c>
      <c r="G22" s="84" t="s">
        <v>1639</v>
      </c>
      <c r="H22" s="8" t="n">
        <v>101</v>
      </c>
      <c r="I22" s="8" t="n">
        <v>0</v>
      </c>
      <c r="J22" s="84" t="s">
        <v>1639</v>
      </c>
      <c r="K22" s="8" t="n">
        <v>98</v>
      </c>
      <c r="L22" s="8" t="n">
        <v>0</v>
      </c>
      <c r="M22" s="2" t="n">
        <f aca="false">IF(AND(F22&lt;&gt;0,AND(I22=0,L22=0)),1,0)</f>
        <v>1</v>
      </c>
      <c r="N22" s="2" t="n">
        <v>1</v>
      </c>
    </row>
    <row r="23" customFormat="false" ht="15.75" hidden="false" customHeight="true" outlineLevel="0" collapsed="false">
      <c r="A23" s="24" t="s">
        <v>564</v>
      </c>
      <c r="B23" s="8" t="n">
        <v>23543186</v>
      </c>
      <c r="C23" s="24" t="s">
        <v>1677</v>
      </c>
      <c r="D23" s="84" t="s">
        <v>1639</v>
      </c>
      <c r="E23" s="8" t="n">
        <v>44</v>
      </c>
      <c r="F23" s="8" t="n">
        <v>3</v>
      </c>
      <c r="G23" s="84" t="s">
        <v>1639</v>
      </c>
      <c r="H23" s="8" t="n">
        <v>108</v>
      </c>
      <c r="I23" s="8" t="n">
        <v>0</v>
      </c>
      <c r="J23" s="84" t="s">
        <v>1639</v>
      </c>
      <c r="K23" s="8" t="n">
        <v>122</v>
      </c>
      <c r="L23" s="8" t="n">
        <v>0</v>
      </c>
      <c r="M23" s="2" t="n">
        <f aca="false">IF(AND(F23&lt;&gt;0,AND(I23=0,L23=0)),1,0)</f>
        <v>1</v>
      </c>
      <c r="N23" s="2" t="n">
        <v>1</v>
      </c>
    </row>
    <row r="24" customFormat="false" ht="15.75" hidden="false" customHeight="true" outlineLevel="0" collapsed="false">
      <c r="A24" s="24" t="s">
        <v>564</v>
      </c>
      <c r="B24" s="8" t="n">
        <v>23993101</v>
      </c>
      <c r="C24" s="24" t="s">
        <v>1678</v>
      </c>
      <c r="D24" s="84" t="s">
        <v>1639</v>
      </c>
      <c r="E24" s="8" t="n">
        <v>51</v>
      </c>
      <c r="F24" s="8" t="n">
        <v>3</v>
      </c>
      <c r="G24" s="84" t="s">
        <v>1639</v>
      </c>
      <c r="H24" s="8" t="n">
        <v>28</v>
      </c>
      <c r="I24" s="8" t="n">
        <v>0</v>
      </c>
      <c r="J24" s="84" t="s">
        <v>1639</v>
      </c>
      <c r="K24" s="8" t="n">
        <v>20</v>
      </c>
      <c r="L24" s="8" t="n">
        <v>0</v>
      </c>
      <c r="M24" s="2" t="n">
        <f aca="false">IF(AND(F24&lt;&gt;0,AND(I24=0,L24=0)),1,0)</f>
        <v>1</v>
      </c>
      <c r="N24" s="2" t="n">
        <v>1</v>
      </c>
    </row>
    <row r="25" customFormat="false" ht="15.75" hidden="false" customHeight="true" outlineLevel="0" collapsed="false">
      <c r="A25" s="24" t="s">
        <v>564</v>
      </c>
      <c r="B25" s="8" t="n">
        <v>25283064</v>
      </c>
      <c r="C25" s="24" t="s">
        <v>1679</v>
      </c>
      <c r="D25" s="84" t="s">
        <v>1639</v>
      </c>
      <c r="E25" s="8" t="n">
        <v>56</v>
      </c>
      <c r="F25" s="8" t="n">
        <v>6</v>
      </c>
      <c r="G25" s="84" t="s">
        <v>1639</v>
      </c>
      <c r="H25" s="8" t="n">
        <v>149</v>
      </c>
      <c r="I25" s="8" t="n">
        <v>0</v>
      </c>
      <c r="J25" s="84" t="s">
        <v>1639</v>
      </c>
      <c r="K25" s="8" t="n">
        <v>167</v>
      </c>
      <c r="L25" s="8" t="n">
        <v>0</v>
      </c>
      <c r="M25" s="2" t="n">
        <f aca="false">IF(AND(F25&lt;&gt;0,AND(I25=0,L25=0)),1,0)</f>
        <v>1</v>
      </c>
      <c r="N25" s="2" t="n">
        <v>1</v>
      </c>
    </row>
    <row r="26" customFormat="false" ht="15.75" hidden="false" customHeight="true" outlineLevel="0" collapsed="false">
      <c r="A26" s="24" t="s">
        <v>564</v>
      </c>
      <c r="B26" s="8" t="n">
        <v>27027729</v>
      </c>
      <c r="C26" s="24" t="s">
        <v>1680</v>
      </c>
      <c r="D26" s="84" t="s">
        <v>1639</v>
      </c>
      <c r="E26" s="8" t="n">
        <v>35</v>
      </c>
      <c r="F26" s="8" t="n">
        <v>2</v>
      </c>
      <c r="G26" s="84" t="s">
        <v>1639</v>
      </c>
      <c r="H26" s="8" t="n">
        <v>112</v>
      </c>
      <c r="I26" s="8" t="n">
        <v>0</v>
      </c>
      <c r="J26" s="84" t="s">
        <v>1639</v>
      </c>
      <c r="K26" s="8" t="n">
        <v>109</v>
      </c>
      <c r="L26" s="8" t="n">
        <v>0</v>
      </c>
      <c r="M26" s="2" t="n">
        <f aca="false">IF(AND(F26&lt;&gt;0,AND(I26=0,L26=0)),1,0)</f>
        <v>1</v>
      </c>
      <c r="N26" s="2" t="n">
        <v>1</v>
      </c>
    </row>
    <row r="27" customFormat="false" ht="15.75" hidden="false" customHeight="true" outlineLevel="0" collapsed="false">
      <c r="A27" s="24" t="s">
        <v>564</v>
      </c>
      <c r="B27" s="8" t="n">
        <v>27083510</v>
      </c>
      <c r="C27" s="24" t="s">
        <v>1681</v>
      </c>
      <c r="D27" s="84" t="s">
        <v>1639</v>
      </c>
      <c r="E27" s="8" t="n">
        <v>38</v>
      </c>
      <c r="F27" s="8" t="n">
        <v>2</v>
      </c>
      <c r="G27" s="84" t="s">
        <v>1639</v>
      </c>
      <c r="H27" s="8" t="n">
        <v>101</v>
      </c>
      <c r="I27" s="8" t="n">
        <v>0</v>
      </c>
      <c r="J27" s="84" t="s">
        <v>1639</v>
      </c>
      <c r="K27" s="8" t="n">
        <v>102</v>
      </c>
      <c r="L27" s="8" t="n">
        <v>0</v>
      </c>
      <c r="M27" s="2" t="n">
        <f aca="false">IF(AND(F27&lt;&gt;0,AND(I27=0,L27=0)),1,0)</f>
        <v>1</v>
      </c>
      <c r="N27" s="2" t="n">
        <v>1</v>
      </c>
    </row>
    <row r="28" customFormat="false" ht="15.75" hidden="false" customHeight="true" outlineLevel="0" collapsed="false">
      <c r="A28" s="24" t="s">
        <v>564</v>
      </c>
      <c r="B28" s="8" t="n">
        <v>30191435</v>
      </c>
      <c r="C28" s="24" t="s">
        <v>1682</v>
      </c>
      <c r="D28" s="84" t="s">
        <v>1639</v>
      </c>
      <c r="E28" s="8" t="n">
        <v>51</v>
      </c>
      <c r="F28" s="8" t="n">
        <v>9</v>
      </c>
      <c r="G28" s="84" t="s">
        <v>1639</v>
      </c>
      <c r="H28" s="8" t="n">
        <v>89</v>
      </c>
      <c r="I28" s="8" t="n">
        <v>0</v>
      </c>
      <c r="J28" s="84" t="s">
        <v>1639</v>
      </c>
      <c r="K28" s="8" t="n">
        <v>72</v>
      </c>
      <c r="L28" s="8" t="n">
        <v>0</v>
      </c>
      <c r="M28" s="2" t="n">
        <f aca="false">IF(AND(F28&lt;&gt;0,AND(I28=0,L28=0)),1,0)</f>
        <v>1</v>
      </c>
      <c r="N28" s="2" t="n">
        <v>1</v>
      </c>
    </row>
    <row r="29" customFormat="false" ht="15.75" hidden="false" customHeight="true" outlineLevel="0" collapsed="false">
      <c r="A29" s="24" t="s">
        <v>564</v>
      </c>
      <c r="B29" s="8" t="n">
        <v>31107187</v>
      </c>
      <c r="C29" s="24" t="s">
        <v>1683</v>
      </c>
      <c r="D29" s="84" t="s">
        <v>1639</v>
      </c>
      <c r="E29" s="8" t="n">
        <v>35</v>
      </c>
      <c r="F29" s="8" t="n">
        <v>2</v>
      </c>
      <c r="G29" s="84" t="s">
        <v>1639</v>
      </c>
      <c r="H29" s="8" t="n">
        <v>94</v>
      </c>
      <c r="I29" s="8" t="n">
        <v>0</v>
      </c>
      <c r="J29" s="84" t="s">
        <v>1639</v>
      </c>
      <c r="K29" s="8" t="n">
        <v>86</v>
      </c>
      <c r="L29" s="8" t="n">
        <v>0</v>
      </c>
      <c r="M29" s="2" t="n">
        <f aca="false">IF(AND(F29&lt;&gt;0,AND(I29=0,L29=0)),1,0)</f>
        <v>1</v>
      </c>
      <c r="N29" s="2" t="n">
        <v>1</v>
      </c>
    </row>
    <row r="30" customFormat="false" ht="15.75" hidden="false" customHeight="true" outlineLevel="0" collapsed="false">
      <c r="A30" s="24" t="s">
        <v>564</v>
      </c>
      <c r="B30" s="8" t="n">
        <v>44162157</v>
      </c>
      <c r="C30" s="24" t="s">
        <v>1684</v>
      </c>
      <c r="D30" s="84" t="s">
        <v>1639</v>
      </c>
      <c r="E30" s="8" t="n">
        <v>38</v>
      </c>
      <c r="F30" s="8" t="n">
        <v>2</v>
      </c>
      <c r="G30" s="84" t="s">
        <v>1639</v>
      </c>
      <c r="H30" s="8" t="n">
        <v>141</v>
      </c>
      <c r="I30" s="8" t="n">
        <v>0</v>
      </c>
      <c r="J30" s="84" t="s">
        <v>1639</v>
      </c>
      <c r="K30" s="8" t="n">
        <v>143</v>
      </c>
      <c r="L30" s="8" t="n">
        <v>0</v>
      </c>
      <c r="M30" s="2" t="n">
        <f aca="false">IF(AND(F30&lt;&gt;0,AND(I30=0,L30=0)),1,0)</f>
        <v>1</v>
      </c>
      <c r="N30" s="2" t="n">
        <v>1</v>
      </c>
    </row>
    <row r="31" customFormat="false" ht="15.75" hidden="false" customHeight="true" outlineLevel="0" collapsed="false">
      <c r="A31" s="24" t="s">
        <v>564</v>
      </c>
      <c r="B31" s="8" t="n">
        <v>46585250</v>
      </c>
      <c r="C31" s="24" t="s">
        <v>1685</v>
      </c>
      <c r="D31" s="84" t="s">
        <v>1639</v>
      </c>
      <c r="E31" s="8" t="n">
        <v>49</v>
      </c>
      <c r="F31" s="8" t="n">
        <v>11</v>
      </c>
      <c r="G31" s="84" t="s">
        <v>1639</v>
      </c>
      <c r="H31" s="8" t="n">
        <v>24</v>
      </c>
      <c r="I31" s="8" t="n">
        <v>0</v>
      </c>
      <c r="J31" s="84" t="s">
        <v>1639</v>
      </c>
      <c r="K31" s="8" t="n">
        <v>23</v>
      </c>
      <c r="L31" s="8" t="n">
        <v>0</v>
      </c>
      <c r="M31" s="2" t="n">
        <f aca="false">IF(AND(F31&lt;&gt;0,AND(I31=0,L31=0)),1,0)</f>
        <v>1</v>
      </c>
      <c r="N31" s="2" t="n">
        <v>1</v>
      </c>
    </row>
    <row r="32" customFormat="false" ht="15.75" hidden="false" customHeight="true" outlineLevel="0" collapsed="false">
      <c r="A32" s="24" t="s">
        <v>564</v>
      </c>
      <c r="B32" s="8" t="n">
        <v>49237524</v>
      </c>
      <c r="C32" s="24" t="s">
        <v>1686</v>
      </c>
      <c r="D32" s="84" t="s">
        <v>1639</v>
      </c>
      <c r="E32" s="8" t="n">
        <v>56</v>
      </c>
      <c r="F32" s="8" t="n">
        <v>5</v>
      </c>
      <c r="G32" s="84" t="s">
        <v>1639</v>
      </c>
      <c r="H32" s="8" t="n">
        <v>45</v>
      </c>
      <c r="I32" s="8" t="n">
        <v>0</v>
      </c>
      <c r="J32" s="84" t="s">
        <v>1639</v>
      </c>
      <c r="K32" s="8" t="n">
        <v>54</v>
      </c>
      <c r="L32" s="8" t="n">
        <v>0</v>
      </c>
      <c r="M32" s="2" t="n">
        <f aca="false">IF(AND(F32&lt;&gt;0,AND(I32=0,L32=0)),1,0)</f>
        <v>1</v>
      </c>
      <c r="N32" s="2" t="n">
        <v>1</v>
      </c>
    </row>
    <row r="33" customFormat="false" ht="15.75" hidden="false" customHeight="true" outlineLevel="0" collapsed="false">
      <c r="A33" s="24" t="s">
        <v>564</v>
      </c>
      <c r="B33" s="8" t="n">
        <v>51959136</v>
      </c>
      <c r="C33" s="24" t="s">
        <v>1687</v>
      </c>
      <c r="D33" s="84" t="s">
        <v>1639</v>
      </c>
      <c r="E33" s="8" t="n">
        <v>37</v>
      </c>
      <c r="F33" s="8" t="n">
        <v>3</v>
      </c>
      <c r="G33" s="84" t="s">
        <v>1639</v>
      </c>
      <c r="H33" s="8" t="n">
        <v>76</v>
      </c>
      <c r="I33" s="8" t="n">
        <v>0</v>
      </c>
      <c r="J33" s="84" t="s">
        <v>1639</v>
      </c>
      <c r="K33" s="8" t="n">
        <v>110</v>
      </c>
      <c r="L33" s="8" t="n">
        <v>0</v>
      </c>
      <c r="M33" s="2" t="n">
        <f aca="false">IF(AND(F33&lt;&gt;0,AND(I33=0,L33=0)),1,0)</f>
        <v>1</v>
      </c>
      <c r="N33" s="2" t="n">
        <v>1</v>
      </c>
    </row>
    <row r="34" customFormat="false" ht="15.75" hidden="false" customHeight="true" outlineLevel="0" collapsed="false">
      <c r="A34" s="24" t="s">
        <v>564</v>
      </c>
      <c r="B34" s="8" t="n">
        <v>55662711</v>
      </c>
      <c r="C34" s="24" t="s">
        <v>1688</v>
      </c>
      <c r="D34" s="84" t="s">
        <v>1639</v>
      </c>
      <c r="E34" s="8" t="n">
        <v>40</v>
      </c>
      <c r="F34" s="8" t="n">
        <v>4</v>
      </c>
      <c r="G34" s="84" t="s">
        <v>1639</v>
      </c>
      <c r="H34" s="8" t="n">
        <v>50</v>
      </c>
      <c r="I34" s="8" t="n">
        <v>3</v>
      </c>
      <c r="J34" s="84" t="s">
        <v>1639</v>
      </c>
      <c r="K34" s="8" t="n">
        <v>34</v>
      </c>
      <c r="L34" s="8" t="n">
        <v>2</v>
      </c>
      <c r="M34" s="2" t="n">
        <f aca="false">IF(AND(F34&lt;&gt;0,AND(I34=0,L34=0)),1,0)</f>
        <v>0</v>
      </c>
      <c r="N34" s="2" t="n">
        <v>1</v>
      </c>
    </row>
    <row r="35" customFormat="false" ht="15.75" hidden="false" customHeight="true" outlineLevel="0" collapsed="false">
      <c r="A35" s="24" t="s">
        <v>564</v>
      </c>
      <c r="B35" s="8" t="n">
        <v>55665467</v>
      </c>
      <c r="C35" s="24" t="s">
        <v>1689</v>
      </c>
      <c r="D35" s="84" t="s">
        <v>1639</v>
      </c>
      <c r="E35" s="8" t="n">
        <v>51</v>
      </c>
      <c r="F35" s="8" t="n">
        <v>3</v>
      </c>
      <c r="G35" s="84" t="s">
        <v>1639</v>
      </c>
      <c r="H35" s="8" t="n">
        <v>126</v>
      </c>
      <c r="I35" s="8" t="n">
        <v>0</v>
      </c>
      <c r="J35" s="84" t="s">
        <v>1639</v>
      </c>
      <c r="K35" s="8" t="n">
        <v>105</v>
      </c>
      <c r="L35" s="8" t="n">
        <v>0</v>
      </c>
      <c r="M35" s="2" t="n">
        <f aca="false">IF(AND(F35&lt;&gt;0,AND(I35=0,L35=0)),1,0)</f>
        <v>1</v>
      </c>
      <c r="N35" s="2" t="n">
        <v>1</v>
      </c>
    </row>
    <row r="36" customFormat="false" ht="15.75" hidden="false" customHeight="true" outlineLevel="0" collapsed="false">
      <c r="A36" s="24" t="s">
        <v>564</v>
      </c>
      <c r="B36" s="8" t="n">
        <v>55666585</v>
      </c>
      <c r="C36" s="24" t="s">
        <v>1690</v>
      </c>
      <c r="D36" s="84" t="s">
        <v>1639</v>
      </c>
      <c r="E36" s="8" t="n">
        <v>50</v>
      </c>
      <c r="F36" s="8" t="n">
        <v>5</v>
      </c>
      <c r="G36" s="84" t="s">
        <v>1639</v>
      </c>
      <c r="H36" s="8" t="n">
        <v>85</v>
      </c>
      <c r="I36" s="8" t="n">
        <v>0</v>
      </c>
      <c r="J36" s="84" t="s">
        <v>1639</v>
      </c>
      <c r="K36" s="8" t="n">
        <v>79</v>
      </c>
      <c r="L36" s="8" t="n">
        <v>0</v>
      </c>
      <c r="M36" s="2" t="n">
        <f aca="false">IF(AND(F36&lt;&gt;0,AND(I36=0,L36=0)),1,0)</f>
        <v>1</v>
      </c>
      <c r="N36" s="2" t="n">
        <v>1</v>
      </c>
    </row>
    <row r="37" customFormat="false" ht="15.75" hidden="false" customHeight="true" outlineLevel="0" collapsed="false">
      <c r="A37" s="24" t="s">
        <v>564</v>
      </c>
      <c r="B37" s="8" t="n">
        <v>58980993</v>
      </c>
      <c r="C37" s="24" t="s">
        <v>1691</v>
      </c>
      <c r="D37" s="84" t="s">
        <v>1639</v>
      </c>
      <c r="E37" s="8" t="n">
        <v>51</v>
      </c>
      <c r="F37" s="8" t="n">
        <v>7</v>
      </c>
      <c r="G37" s="84" t="s">
        <v>157</v>
      </c>
      <c r="H37" s="8" t="n">
        <v>147</v>
      </c>
      <c r="I37" s="8" t="n">
        <v>25</v>
      </c>
      <c r="J37" s="84" t="s">
        <v>1639</v>
      </c>
      <c r="K37" s="8" t="n">
        <v>174</v>
      </c>
      <c r="L37" s="8" t="n">
        <v>14</v>
      </c>
      <c r="M37" s="2" t="n">
        <f aca="false">IF(AND(F37&lt;&gt;0,AND(I37=0,L37=0)),1,0)</f>
        <v>0</v>
      </c>
      <c r="N37" s="2" t="n">
        <v>1</v>
      </c>
    </row>
    <row r="38" customFormat="false" ht="15.75" hidden="false" customHeight="true" outlineLevel="0" collapsed="false">
      <c r="A38" s="24" t="s">
        <v>564</v>
      </c>
      <c r="B38" s="8" t="n">
        <v>66735192</v>
      </c>
      <c r="C38" s="24" t="s">
        <v>1692</v>
      </c>
      <c r="D38" s="84" t="s">
        <v>1639</v>
      </c>
      <c r="E38" s="8" t="n">
        <v>42</v>
      </c>
      <c r="F38" s="8" t="n">
        <v>5</v>
      </c>
      <c r="G38" s="84" t="s">
        <v>157</v>
      </c>
      <c r="H38" s="8" t="n">
        <v>71</v>
      </c>
      <c r="I38" s="8" t="n">
        <v>46</v>
      </c>
      <c r="J38" s="84" t="s">
        <v>157</v>
      </c>
      <c r="K38" s="8" t="n">
        <v>100</v>
      </c>
      <c r="L38" s="8" t="n">
        <v>54</v>
      </c>
      <c r="M38" s="2" t="n">
        <f aca="false">IF(AND(F38&lt;&gt;0,AND(I38=0,L38=0)),1,0)</f>
        <v>0</v>
      </c>
      <c r="N38" s="2" t="n">
        <v>1</v>
      </c>
    </row>
    <row r="39" customFormat="false" ht="15.75" hidden="false" customHeight="true" outlineLevel="0" collapsed="false">
      <c r="A39" s="24" t="s">
        <v>564</v>
      </c>
      <c r="B39" s="8" t="n">
        <v>66995436</v>
      </c>
      <c r="C39" s="24" t="s">
        <v>1693</v>
      </c>
      <c r="D39" s="84" t="s">
        <v>1639</v>
      </c>
      <c r="E39" s="8" t="n">
        <v>48</v>
      </c>
      <c r="F39" s="8" t="n">
        <v>4</v>
      </c>
      <c r="G39" s="84" t="s">
        <v>1639</v>
      </c>
      <c r="H39" s="8" t="n">
        <v>75</v>
      </c>
      <c r="I39" s="8" t="n">
        <v>0</v>
      </c>
      <c r="J39" s="84" t="s">
        <v>1639</v>
      </c>
      <c r="K39" s="8" t="n">
        <v>71</v>
      </c>
      <c r="L39" s="8" t="n">
        <v>0</v>
      </c>
      <c r="M39" s="2" t="n">
        <f aca="false">IF(AND(F39&lt;&gt;0,AND(I39=0,L39=0)),1,0)</f>
        <v>1</v>
      </c>
      <c r="N39" s="2" t="n">
        <v>1</v>
      </c>
    </row>
    <row r="40" customFormat="false" ht="15.75" hidden="false" customHeight="true" outlineLevel="0" collapsed="false">
      <c r="A40" s="24" t="s">
        <v>564</v>
      </c>
      <c r="B40" s="8" t="n">
        <v>74500604</v>
      </c>
      <c r="C40" s="24" t="s">
        <v>1694</v>
      </c>
      <c r="D40" s="84" t="s">
        <v>1639</v>
      </c>
      <c r="E40" s="8" t="n">
        <v>65</v>
      </c>
      <c r="F40" s="8" t="n">
        <v>13</v>
      </c>
      <c r="G40" s="84" t="s">
        <v>1639</v>
      </c>
      <c r="H40" s="8" t="n">
        <v>76</v>
      </c>
      <c r="I40" s="8" t="n">
        <v>0</v>
      </c>
      <c r="J40" s="84" t="s">
        <v>1639</v>
      </c>
      <c r="K40" s="8" t="n">
        <v>87</v>
      </c>
      <c r="L40" s="8" t="n">
        <v>0</v>
      </c>
      <c r="M40" s="2" t="n">
        <f aca="false">IF(AND(F40&lt;&gt;0,AND(I40=0,L40=0)),1,0)</f>
        <v>1</v>
      </c>
      <c r="N40" s="2" t="n">
        <v>1</v>
      </c>
    </row>
    <row r="41" customFormat="false" ht="15.75" hidden="false" customHeight="true" outlineLevel="0" collapsed="false">
      <c r="A41" s="24" t="s">
        <v>564</v>
      </c>
      <c r="B41" s="8" t="n">
        <v>77444199</v>
      </c>
      <c r="C41" s="24" t="s">
        <v>1695</v>
      </c>
      <c r="D41" s="84" t="s">
        <v>1639</v>
      </c>
      <c r="E41" s="8" t="n">
        <v>44</v>
      </c>
      <c r="F41" s="8" t="n">
        <v>3</v>
      </c>
      <c r="G41" s="84" t="s">
        <v>1639</v>
      </c>
      <c r="H41" s="8" t="n">
        <v>59</v>
      </c>
      <c r="I41" s="8" t="n">
        <v>1</v>
      </c>
      <c r="J41" s="84" t="s">
        <v>1639</v>
      </c>
      <c r="K41" s="8" t="n">
        <v>137</v>
      </c>
      <c r="L41" s="8" t="n">
        <v>0</v>
      </c>
      <c r="M41" s="2" t="n">
        <f aca="false">IF(AND(F41&lt;&gt;0,AND(I41=0,L41=0)),1,0)</f>
        <v>0</v>
      </c>
      <c r="N41" s="2" t="n">
        <v>1</v>
      </c>
    </row>
    <row r="42" customFormat="false" ht="15.75" hidden="false" customHeight="true" outlineLevel="0" collapsed="false">
      <c r="A42" s="24" t="s">
        <v>564</v>
      </c>
      <c r="B42" s="8" t="n">
        <v>77833341</v>
      </c>
      <c r="C42" s="24" t="s">
        <v>1696</v>
      </c>
      <c r="D42" s="84" t="s">
        <v>1639</v>
      </c>
      <c r="E42" s="8" t="n">
        <v>34</v>
      </c>
      <c r="F42" s="8" t="n">
        <v>2</v>
      </c>
      <c r="G42" s="84" t="s">
        <v>1639</v>
      </c>
      <c r="H42" s="8" t="n">
        <v>115</v>
      </c>
      <c r="I42" s="8" t="n">
        <v>0</v>
      </c>
      <c r="J42" s="84" t="s">
        <v>1639</v>
      </c>
      <c r="K42" s="8" t="n">
        <v>126</v>
      </c>
      <c r="L42" s="8" t="n">
        <v>0</v>
      </c>
      <c r="M42" s="2" t="n">
        <f aca="false">IF(AND(F42&lt;&gt;0,AND(I42=0,L42=0)),1,0)</f>
        <v>1</v>
      </c>
      <c r="N42" s="2" t="n">
        <v>1</v>
      </c>
    </row>
    <row r="43" customFormat="false" ht="15.75" hidden="false" customHeight="true" outlineLevel="0" collapsed="false">
      <c r="A43" s="24" t="s">
        <v>564</v>
      </c>
      <c r="B43" s="8" t="n">
        <v>78061506</v>
      </c>
      <c r="C43" s="24" t="s">
        <v>1697</v>
      </c>
      <c r="D43" s="84" t="s">
        <v>1639</v>
      </c>
      <c r="E43" s="8" t="n">
        <v>50</v>
      </c>
      <c r="F43" s="8" t="n">
        <v>3</v>
      </c>
      <c r="G43" s="84" t="s">
        <v>1639</v>
      </c>
      <c r="H43" s="8" t="n">
        <v>86</v>
      </c>
      <c r="I43" s="8" t="n">
        <v>5</v>
      </c>
      <c r="J43" s="84" t="s">
        <v>1639</v>
      </c>
      <c r="K43" s="8" t="n">
        <v>81</v>
      </c>
      <c r="L43" s="8" t="n">
        <v>3</v>
      </c>
      <c r="M43" s="2" t="n">
        <f aca="false">IF(AND(F43&lt;&gt;0,AND(I43=0,L43=0)),1,0)</f>
        <v>0</v>
      </c>
      <c r="N43" s="2" t="n">
        <v>1</v>
      </c>
    </row>
    <row r="44" customFormat="false" ht="15.75" hidden="false" customHeight="true" outlineLevel="0" collapsed="false">
      <c r="A44" s="24" t="s">
        <v>564</v>
      </c>
      <c r="B44" s="8" t="n">
        <v>78675486</v>
      </c>
      <c r="C44" s="24" t="s">
        <v>1698</v>
      </c>
      <c r="D44" s="84" t="s">
        <v>1639</v>
      </c>
      <c r="E44" s="8" t="n">
        <v>47</v>
      </c>
      <c r="F44" s="8" t="n">
        <v>7</v>
      </c>
      <c r="G44" s="84" t="s">
        <v>1639</v>
      </c>
      <c r="H44" s="8" t="n">
        <v>42</v>
      </c>
      <c r="I44" s="8" t="n">
        <v>0</v>
      </c>
      <c r="J44" s="84" t="s">
        <v>1639</v>
      </c>
      <c r="K44" s="8" t="n">
        <v>55</v>
      </c>
      <c r="L44" s="8" t="n">
        <v>0</v>
      </c>
      <c r="M44" s="2" t="n">
        <f aca="false">IF(AND(F44&lt;&gt;0,AND(I44=0,L44=0)),1,0)</f>
        <v>1</v>
      </c>
      <c r="N44" s="2" t="n">
        <v>1</v>
      </c>
    </row>
    <row r="45" customFormat="false" ht="15.75" hidden="false" customHeight="true" outlineLevel="0" collapsed="false">
      <c r="A45" s="24" t="s">
        <v>564</v>
      </c>
      <c r="B45" s="8" t="n">
        <v>79572195</v>
      </c>
      <c r="C45" s="24" t="s">
        <v>1699</v>
      </c>
      <c r="D45" s="84" t="s">
        <v>1639</v>
      </c>
      <c r="E45" s="8" t="n">
        <v>54</v>
      </c>
      <c r="F45" s="8" t="n">
        <v>9</v>
      </c>
      <c r="G45" s="84" t="s">
        <v>1639</v>
      </c>
      <c r="H45" s="8" t="n">
        <v>130</v>
      </c>
      <c r="I45" s="8" t="n">
        <v>0</v>
      </c>
      <c r="J45" s="84" t="s">
        <v>1639</v>
      </c>
      <c r="K45" s="8" t="n">
        <v>101</v>
      </c>
      <c r="L45" s="8" t="n">
        <v>0</v>
      </c>
      <c r="M45" s="2" t="n">
        <f aca="false">IF(AND(F45&lt;&gt;0,AND(I45=0,L45=0)),1,0)</f>
        <v>1</v>
      </c>
      <c r="N45" s="2" t="n">
        <v>1</v>
      </c>
    </row>
    <row r="46" customFormat="false" ht="15.75" hidden="false" customHeight="true" outlineLevel="0" collapsed="false">
      <c r="A46" s="24" t="s">
        <v>564</v>
      </c>
      <c r="B46" s="8" t="n">
        <v>83892940</v>
      </c>
      <c r="C46" s="24" t="s">
        <v>1700</v>
      </c>
      <c r="D46" s="84" t="s">
        <v>1639</v>
      </c>
      <c r="E46" s="8" t="n">
        <v>56</v>
      </c>
      <c r="F46" s="8" t="n">
        <v>3</v>
      </c>
      <c r="G46" s="84" t="s">
        <v>1639</v>
      </c>
      <c r="H46" s="8" t="n">
        <v>125</v>
      </c>
      <c r="I46" s="8" t="n">
        <v>0</v>
      </c>
      <c r="J46" s="84" t="s">
        <v>1639</v>
      </c>
      <c r="K46" s="8" t="n">
        <v>140</v>
      </c>
      <c r="L46" s="8" t="n">
        <v>0</v>
      </c>
      <c r="M46" s="2" t="n">
        <f aca="false">IF(AND(F46&lt;&gt;0,AND(I46=0,L46=0)),1,0)</f>
        <v>1</v>
      </c>
      <c r="N46" s="2" t="n">
        <v>1</v>
      </c>
    </row>
    <row r="47" customFormat="false" ht="15.75" hidden="false" customHeight="true" outlineLevel="0" collapsed="false">
      <c r="A47" s="24" t="s">
        <v>564</v>
      </c>
      <c r="B47" s="8" t="n">
        <v>91460557</v>
      </c>
      <c r="C47" s="24" t="s">
        <v>1701</v>
      </c>
      <c r="D47" s="84" t="s">
        <v>1639</v>
      </c>
      <c r="E47" s="8" t="n">
        <v>40</v>
      </c>
      <c r="F47" s="8" t="n">
        <v>9</v>
      </c>
      <c r="G47" s="84" t="s">
        <v>1639</v>
      </c>
      <c r="H47" s="8" t="n">
        <v>83</v>
      </c>
      <c r="I47" s="8" t="n">
        <v>0</v>
      </c>
      <c r="J47" s="84" t="s">
        <v>1639</v>
      </c>
      <c r="K47" s="8" t="n">
        <v>75</v>
      </c>
      <c r="L47" s="8" t="n">
        <v>0</v>
      </c>
      <c r="M47" s="2" t="n">
        <f aca="false">IF(AND(F47&lt;&gt;0,AND(I47=0,L47=0)),1,0)</f>
        <v>1</v>
      </c>
      <c r="N47" s="2" t="n">
        <v>1</v>
      </c>
    </row>
    <row r="48" customFormat="false" ht="15.75" hidden="false" customHeight="true" outlineLevel="0" collapsed="false">
      <c r="A48" s="24" t="s">
        <v>564</v>
      </c>
      <c r="B48" s="8" t="n">
        <v>92838406</v>
      </c>
      <c r="C48" s="24" t="s">
        <v>1702</v>
      </c>
      <c r="D48" s="84" t="s">
        <v>1639</v>
      </c>
      <c r="E48" s="8" t="n">
        <v>33</v>
      </c>
      <c r="F48" s="8" t="n">
        <v>2</v>
      </c>
      <c r="G48" s="84" t="s">
        <v>1639</v>
      </c>
      <c r="H48" s="8" t="n">
        <v>151</v>
      </c>
      <c r="I48" s="8" t="n">
        <v>0</v>
      </c>
      <c r="J48" s="84" t="s">
        <v>1639</v>
      </c>
      <c r="K48" s="8" t="n">
        <v>132</v>
      </c>
      <c r="L48" s="8" t="n">
        <v>0</v>
      </c>
      <c r="M48" s="2" t="n">
        <f aca="false">IF(AND(F48&lt;&gt;0,AND(I48=0,L48=0)),1,0)</f>
        <v>1</v>
      </c>
      <c r="N48" s="2" t="n">
        <v>1</v>
      </c>
    </row>
    <row r="49" customFormat="false" ht="15.75" hidden="false" customHeight="true" outlineLevel="0" collapsed="false">
      <c r="A49" s="24" t="s">
        <v>564</v>
      </c>
      <c r="B49" s="8" t="n">
        <v>101373171</v>
      </c>
      <c r="C49" s="24" t="s">
        <v>1703</v>
      </c>
      <c r="D49" s="84" t="s">
        <v>1639</v>
      </c>
      <c r="E49" s="8" t="n">
        <v>52</v>
      </c>
      <c r="F49" s="8" t="n">
        <v>3</v>
      </c>
      <c r="G49" s="84" t="s">
        <v>1639</v>
      </c>
      <c r="H49" s="8" t="n">
        <v>70</v>
      </c>
      <c r="I49" s="8" t="n">
        <v>6</v>
      </c>
      <c r="J49" s="84" t="s">
        <v>157</v>
      </c>
      <c r="K49" s="8" t="n">
        <v>53</v>
      </c>
      <c r="L49" s="8" t="n">
        <v>10</v>
      </c>
      <c r="M49" s="2" t="n">
        <f aca="false">IF(AND(F49&lt;&gt;0,AND(I49=0,L49=0)),1,0)</f>
        <v>0</v>
      </c>
      <c r="N49" s="2" t="n">
        <v>1</v>
      </c>
    </row>
    <row r="50" customFormat="false" ht="15.75" hidden="false" customHeight="true" outlineLevel="0" collapsed="false">
      <c r="A50" s="24" t="s">
        <v>564</v>
      </c>
      <c r="B50" s="8" t="n">
        <v>103621040</v>
      </c>
      <c r="C50" s="24" t="s">
        <v>1704</v>
      </c>
      <c r="D50" s="84" t="s">
        <v>1639</v>
      </c>
      <c r="E50" s="8" t="n">
        <v>32</v>
      </c>
      <c r="F50" s="8" t="n">
        <v>4</v>
      </c>
      <c r="G50" s="84" t="s">
        <v>1639</v>
      </c>
      <c r="H50" s="8" t="n">
        <v>11</v>
      </c>
      <c r="I50" s="8" t="n">
        <v>0</v>
      </c>
      <c r="J50" s="84" t="s">
        <v>1639</v>
      </c>
      <c r="K50" s="8" t="n">
        <v>8</v>
      </c>
      <c r="L50" s="8" t="n">
        <v>0</v>
      </c>
      <c r="M50" s="2" t="n">
        <f aca="false">IF(AND(F50&lt;&gt;0,AND(I50=0,L50=0)),1,0)</f>
        <v>1</v>
      </c>
      <c r="N50" s="2" t="n">
        <v>1</v>
      </c>
    </row>
    <row r="51" customFormat="false" ht="13" hidden="false" customHeight="false" outlineLevel="0" collapsed="false">
      <c r="A51" s="24" t="s">
        <v>564</v>
      </c>
      <c r="B51" s="8" t="n">
        <v>104966386</v>
      </c>
      <c r="C51" s="24" t="s">
        <v>1705</v>
      </c>
      <c r="D51" s="84" t="s">
        <v>1639</v>
      </c>
      <c r="E51" s="8" t="n">
        <v>58</v>
      </c>
      <c r="F51" s="8" t="n">
        <v>4</v>
      </c>
      <c r="G51" s="84" t="s">
        <v>1639</v>
      </c>
      <c r="H51" s="8" t="n">
        <v>35</v>
      </c>
      <c r="I51" s="8" t="n">
        <v>0</v>
      </c>
      <c r="J51" s="84" t="s">
        <v>1639</v>
      </c>
      <c r="K51" s="8" t="n">
        <v>29</v>
      </c>
      <c r="L51" s="8" t="n">
        <v>3</v>
      </c>
      <c r="M51" s="2" t="n">
        <f aca="false">IF(AND(F51&lt;&gt;0,AND(I51=0,L51=0)),1,0)</f>
        <v>0</v>
      </c>
      <c r="N51" s="2" t="n">
        <v>1</v>
      </c>
    </row>
    <row r="52" customFormat="false" ht="13" hidden="false" customHeight="false" outlineLevel="0" collapsed="false">
      <c r="A52" s="24" t="s">
        <v>564</v>
      </c>
      <c r="B52" s="8" t="n">
        <v>108622899</v>
      </c>
      <c r="C52" s="24" t="s">
        <v>1706</v>
      </c>
      <c r="D52" s="84" t="s">
        <v>1639</v>
      </c>
      <c r="E52" s="8" t="n">
        <v>52</v>
      </c>
      <c r="F52" s="8" t="n">
        <v>3</v>
      </c>
      <c r="G52" s="84" t="s">
        <v>1639</v>
      </c>
      <c r="H52" s="8" t="n">
        <v>94</v>
      </c>
      <c r="I52" s="8" t="n">
        <v>0</v>
      </c>
      <c r="J52" s="84" t="s">
        <v>1639</v>
      </c>
      <c r="K52" s="8" t="n">
        <v>84</v>
      </c>
      <c r="L52" s="8" t="n">
        <v>0</v>
      </c>
      <c r="M52" s="2" t="n">
        <f aca="false">IF(AND(F52&lt;&gt;0,AND(I52=0,L52=0)),1,0)</f>
        <v>1</v>
      </c>
      <c r="N52" s="2" t="n">
        <v>1</v>
      </c>
    </row>
    <row r="53" customFormat="false" ht="13" hidden="false" customHeight="false" outlineLevel="0" collapsed="false">
      <c r="A53" s="24" t="s">
        <v>564</v>
      </c>
      <c r="B53" s="8" t="n">
        <v>110458040</v>
      </c>
      <c r="C53" s="24" t="s">
        <v>1707</v>
      </c>
      <c r="D53" s="84" t="s">
        <v>1639</v>
      </c>
      <c r="E53" s="8" t="n">
        <v>37</v>
      </c>
      <c r="F53" s="8" t="n">
        <v>6</v>
      </c>
      <c r="G53" s="84" t="s">
        <v>1639</v>
      </c>
      <c r="H53" s="8" t="n">
        <v>68</v>
      </c>
      <c r="I53" s="8" t="n">
        <v>0</v>
      </c>
      <c r="J53" s="84" t="s">
        <v>1639</v>
      </c>
      <c r="K53" s="8" t="n">
        <v>72</v>
      </c>
      <c r="L53" s="8" t="n">
        <v>0</v>
      </c>
      <c r="M53" s="2" t="n">
        <f aca="false">IF(AND(F53&lt;&gt;0,AND(I53=0,L53=0)),1,0)</f>
        <v>1</v>
      </c>
      <c r="N53" s="2" t="n">
        <v>1</v>
      </c>
    </row>
    <row r="54" customFormat="false" ht="13" hidden="false" customHeight="false" outlineLevel="0" collapsed="false">
      <c r="A54" s="24" t="s">
        <v>564</v>
      </c>
      <c r="B54" s="8" t="n">
        <v>117338839</v>
      </c>
      <c r="C54" s="24" t="s">
        <v>1708</v>
      </c>
      <c r="D54" s="84" t="s">
        <v>1639</v>
      </c>
      <c r="E54" s="8" t="n">
        <v>42</v>
      </c>
      <c r="F54" s="8" t="n">
        <v>3</v>
      </c>
      <c r="G54" s="84" t="s">
        <v>1639</v>
      </c>
      <c r="H54" s="8" t="n">
        <v>119</v>
      </c>
      <c r="I54" s="8" t="n">
        <v>0</v>
      </c>
      <c r="J54" s="84" t="s">
        <v>1639</v>
      </c>
      <c r="K54" s="8" t="n">
        <v>143</v>
      </c>
      <c r="L54" s="8" t="n">
        <v>0</v>
      </c>
      <c r="M54" s="2" t="n">
        <f aca="false">IF(AND(F54&lt;&gt;0,AND(I54=0,L54=0)),1,0)</f>
        <v>1</v>
      </c>
      <c r="N54" s="2" t="n">
        <v>1</v>
      </c>
    </row>
    <row r="55" customFormat="false" ht="13" hidden="false" customHeight="false" outlineLevel="0" collapsed="false">
      <c r="A55" s="24" t="s">
        <v>564</v>
      </c>
      <c r="B55" s="8" t="n">
        <v>118401331</v>
      </c>
      <c r="C55" s="24" t="s">
        <v>1709</v>
      </c>
      <c r="D55" s="84" t="s">
        <v>1639</v>
      </c>
      <c r="E55" s="8" t="n">
        <v>60</v>
      </c>
      <c r="F55" s="8" t="n">
        <v>5</v>
      </c>
      <c r="G55" s="84" t="s">
        <v>1639</v>
      </c>
      <c r="H55" s="8" t="n">
        <v>40</v>
      </c>
      <c r="I55" s="8" t="n">
        <v>0</v>
      </c>
      <c r="J55" s="84" t="s">
        <v>1639</v>
      </c>
      <c r="K55" s="8" t="n">
        <v>32</v>
      </c>
      <c r="L55" s="8" t="n">
        <v>0</v>
      </c>
      <c r="M55" s="2" t="n">
        <f aca="false">IF(AND(F55&lt;&gt;0,AND(I55=0,L55=0)),1,0)</f>
        <v>1</v>
      </c>
      <c r="N55" s="2" t="n">
        <v>1</v>
      </c>
    </row>
    <row r="56" customFormat="false" ht="13" hidden="false" customHeight="false" outlineLevel="0" collapsed="false">
      <c r="A56" s="24" t="s">
        <v>564</v>
      </c>
      <c r="B56" s="8" t="n">
        <v>121124690</v>
      </c>
      <c r="C56" s="24" t="s">
        <v>1710</v>
      </c>
      <c r="D56" s="84" t="s">
        <v>1639</v>
      </c>
      <c r="E56" s="8" t="n">
        <v>52</v>
      </c>
      <c r="F56" s="8" t="n">
        <v>6</v>
      </c>
      <c r="G56" s="84" t="s">
        <v>1639</v>
      </c>
      <c r="H56" s="8" t="n">
        <v>67</v>
      </c>
      <c r="I56" s="8" t="n">
        <v>0</v>
      </c>
      <c r="J56" s="84" t="s">
        <v>1639</v>
      </c>
      <c r="K56" s="8" t="n">
        <v>73</v>
      </c>
      <c r="L56" s="8" t="n">
        <v>0</v>
      </c>
      <c r="M56" s="2" t="n">
        <f aca="false">IF(AND(F56&lt;&gt;0,AND(I56=0,L56=0)),1,0)</f>
        <v>1</v>
      </c>
      <c r="N56" s="2" t="n">
        <v>1</v>
      </c>
    </row>
    <row r="57" customFormat="false" ht="13" hidden="false" customHeight="false" outlineLevel="0" collapsed="false">
      <c r="A57" s="24" t="s">
        <v>564</v>
      </c>
      <c r="B57" s="8" t="n">
        <v>121621292</v>
      </c>
      <c r="C57" s="24" t="s">
        <v>1711</v>
      </c>
      <c r="D57" s="84" t="s">
        <v>1639</v>
      </c>
      <c r="E57" s="8" t="n">
        <v>26</v>
      </c>
      <c r="F57" s="8" t="n">
        <v>4</v>
      </c>
      <c r="G57" s="84" t="s">
        <v>1639</v>
      </c>
      <c r="H57" s="8" t="n">
        <v>32</v>
      </c>
      <c r="I57" s="8" t="n">
        <v>0</v>
      </c>
      <c r="J57" s="84" t="s">
        <v>1639</v>
      </c>
      <c r="K57" s="8" t="n">
        <v>38</v>
      </c>
      <c r="L57" s="8" t="n">
        <v>0</v>
      </c>
      <c r="M57" s="2" t="n">
        <f aca="false">IF(AND(F57&lt;&gt;0,AND(I57=0,L57=0)),1,0)</f>
        <v>1</v>
      </c>
      <c r="N57" s="2" t="n">
        <v>1</v>
      </c>
    </row>
    <row r="58" customFormat="false" ht="13" hidden="false" customHeight="false" outlineLevel="0" collapsed="false">
      <c r="A58" s="24" t="s">
        <v>564</v>
      </c>
      <c r="B58" s="8" t="n">
        <v>125169683</v>
      </c>
      <c r="C58" s="24" t="s">
        <v>1712</v>
      </c>
      <c r="D58" s="84" t="s">
        <v>1639</v>
      </c>
      <c r="E58" s="8" t="n">
        <v>140</v>
      </c>
      <c r="F58" s="8" t="n">
        <v>11</v>
      </c>
      <c r="G58" s="84" t="s">
        <v>1639</v>
      </c>
      <c r="H58" s="8" t="n">
        <v>449</v>
      </c>
      <c r="I58" s="8" t="n">
        <v>0</v>
      </c>
      <c r="J58" s="84" t="s">
        <v>1639</v>
      </c>
      <c r="K58" s="8" t="n">
        <v>478</v>
      </c>
      <c r="L58" s="8" t="n">
        <v>0</v>
      </c>
      <c r="M58" s="2" t="n">
        <f aca="false">IF(AND(F58&lt;&gt;0,AND(I58=0,L58=0)),1,0)</f>
        <v>1</v>
      </c>
      <c r="N58" s="2" t="n">
        <v>1</v>
      </c>
    </row>
    <row r="59" customFormat="false" ht="13" hidden="false" customHeight="false" outlineLevel="0" collapsed="false">
      <c r="A59" s="24" t="s">
        <v>564</v>
      </c>
      <c r="B59" s="8" t="n">
        <v>143270835</v>
      </c>
      <c r="C59" s="24" t="s">
        <v>1713</v>
      </c>
      <c r="D59" s="84" t="s">
        <v>1639</v>
      </c>
      <c r="E59" s="8" t="n">
        <v>52</v>
      </c>
      <c r="F59" s="8" t="n">
        <v>6</v>
      </c>
      <c r="G59" s="84" t="s">
        <v>1639</v>
      </c>
      <c r="H59" s="8" t="n">
        <v>318</v>
      </c>
      <c r="I59" s="8" t="n">
        <v>0</v>
      </c>
      <c r="J59" s="84" t="s">
        <v>1639</v>
      </c>
      <c r="K59" s="8" t="n">
        <v>256</v>
      </c>
      <c r="L59" s="8" t="n">
        <v>0</v>
      </c>
      <c r="M59" s="2" t="n">
        <f aca="false">IF(AND(F59&lt;&gt;0,AND(I59=0,L59=0)),1,0)</f>
        <v>1</v>
      </c>
      <c r="N59" s="2" t="n">
        <v>1</v>
      </c>
    </row>
    <row r="60" customFormat="false" ht="13" hidden="false" customHeight="false" outlineLevel="0" collapsed="false">
      <c r="A60" s="24" t="s">
        <v>564</v>
      </c>
      <c r="B60" s="8" t="n">
        <v>143503215</v>
      </c>
      <c r="C60" s="24" t="s">
        <v>1714</v>
      </c>
      <c r="D60" s="84" t="s">
        <v>1639</v>
      </c>
      <c r="E60" s="8" t="n">
        <v>76</v>
      </c>
      <c r="F60" s="8" t="n">
        <v>9</v>
      </c>
      <c r="G60" s="84" t="s">
        <v>1639</v>
      </c>
      <c r="H60" s="8" t="n">
        <v>319</v>
      </c>
      <c r="I60" s="8" t="n">
        <v>0</v>
      </c>
      <c r="J60" s="84" t="s">
        <v>1639</v>
      </c>
      <c r="K60" s="8" t="n">
        <v>389</v>
      </c>
      <c r="L60" s="8" t="n">
        <v>0</v>
      </c>
      <c r="M60" s="2" t="n">
        <f aca="false">IF(AND(F60&lt;&gt;0,AND(I60=0,L60=0)),1,0)</f>
        <v>1</v>
      </c>
      <c r="N60" s="2" t="n">
        <v>1</v>
      </c>
    </row>
    <row r="61" customFormat="false" ht="13" hidden="false" customHeight="false" outlineLevel="0" collapsed="false">
      <c r="A61" s="24" t="s">
        <v>564</v>
      </c>
      <c r="B61" s="8" t="n">
        <v>144138967</v>
      </c>
      <c r="C61" s="24" t="s">
        <v>1715</v>
      </c>
      <c r="D61" s="84" t="s">
        <v>1639</v>
      </c>
      <c r="E61" s="8" t="n">
        <v>32</v>
      </c>
      <c r="F61" s="8" t="n">
        <v>7</v>
      </c>
      <c r="G61" s="84" t="s">
        <v>1639</v>
      </c>
      <c r="H61" s="8" t="n">
        <v>74</v>
      </c>
      <c r="I61" s="8" t="n">
        <v>0</v>
      </c>
      <c r="J61" s="84" t="s">
        <v>1639</v>
      </c>
      <c r="K61" s="8" t="n">
        <v>69</v>
      </c>
      <c r="L61" s="8" t="n">
        <v>0</v>
      </c>
      <c r="M61" s="2" t="n">
        <f aca="false">IF(AND(F61&lt;&gt;0,AND(I61=0,L61=0)),1,0)</f>
        <v>1</v>
      </c>
      <c r="N61" s="2" t="n">
        <v>1</v>
      </c>
    </row>
    <row r="62" customFormat="false" ht="13" hidden="false" customHeight="false" outlineLevel="0" collapsed="false">
      <c r="A62" s="24" t="s">
        <v>564</v>
      </c>
      <c r="B62" s="8" t="n">
        <v>144139517</v>
      </c>
      <c r="C62" s="24" t="s">
        <v>1716</v>
      </c>
      <c r="D62" s="84" t="s">
        <v>1639</v>
      </c>
      <c r="E62" s="8" t="n">
        <v>32</v>
      </c>
      <c r="F62" s="8" t="n">
        <v>5</v>
      </c>
      <c r="G62" s="84" t="s">
        <v>1639</v>
      </c>
      <c r="H62" s="8" t="n">
        <v>2</v>
      </c>
      <c r="I62" s="8" t="n">
        <v>0</v>
      </c>
      <c r="J62" s="84" t="s">
        <v>1639</v>
      </c>
      <c r="K62" s="8" t="n">
        <v>1</v>
      </c>
      <c r="L62" s="8" t="n">
        <v>0</v>
      </c>
      <c r="M62" s="2" t="n">
        <f aca="false">IF(AND(F62&lt;&gt;0,AND(I62=0,L62=0)),1,0)</f>
        <v>1</v>
      </c>
      <c r="N62" s="2" t="n">
        <v>1</v>
      </c>
    </row>
    <row r="63" customFormat="false" ht="13" hidden="false" customHeight="false" outlineLevel="0" collapsed="false">
      <c r="A63" s="24" t="s">
        <v>564</v>
      </c>
      <c r="B63" s="8" t="n">
        <v>146001331</v>
      </c>
      <c r="C63" s="24" t="s">
        <v>1717</v>
      </c>
      <c r="D63" s="84" t="s">
        <v>1639</v>
      </c>
      <c r="E63" s="8" t="n">
        <v>38</v>
      </c>
      <c r="F63" s="8" t="n">
        <v>3</v>
      </c>
      <c r="G63" s="84" t="s">
        <v>1639</v>
      </c>
      <c r="H63" s="8" t="n">
        <v>125</v>
      </c>
      <c r="I63" s="8" t="n">
        <v>0</v>
      </c>
      <c r="J63" s="84" t="s">
        <v>1639</v>
      </c>
      <c r="K63" s="8" t="n">
        <v>124</v>
      </c>
      <c r="L63" s="8" t="n">
        <v>0</v>
      </c>
      <c r="M63" s="2" t="n">
        <f aca="false">IF(AND(F63&lt;&gt;0,AND(I63=0,L63=0)),1,0)</f>
        <v>1</v>
      </c>
      <c r="N63" s="2" t="n">
        <v>1</v>
      </c>
    </row>
    <row r="64" customFormat="false" ht="13" hidden="false" customHeight="false" outlineLevel="0" collapsed="false">
      <c r="A64" s="24" t="s">
        <v>564</v>
      </c>
      <c r="B64" s="8" t="n">
        <v>146336436</v>
      </c>
      <c r="C64" s="24" t="s">
        <v>1718</v>
      </c>
      <c r="D64" s="84" t="s">
        <v>1639</v>
      </c>
      <c r="E64" s="8" t="n">
        <v>22</v>
      </c>
      <c r="F64" s="8" t="n">
        <v>3</v>
      </c>
      <c r="G64" s="84" t="s">
        <v>1639</v>
      </c>
      <c r="H64" s="8" t="n">
        <v>109</v>
      </c>
      <c r="I64" s="8" t="n">
        <v>0</v>
      </c>
      <c r="J64" s="84" t="s">
        <v>1639</v>
      </c>
      <c r="K64" s="8" t="n">
        <v>98</v>
      </c>
      <c r="L64" s="8" t="n">
        <v>0</v>
      </c>
      <c r="M64" s="2" t="n">
        <f aca="false">IF(AND(F64&lt;&gt;0,AND(I64=0,L64=0)),1,0)</f>
        <v>1</v>
      </c>
      <c r="N64" s="2" t="n">
        <v>1</v>
      </c>
    </row>
    <row r="65" customFormat="false" ht="13" hidden="false" customHeight="false" outlineLevel="0" collapsed="false">
      <c r="A65" s="24" t="s">
        <v>564</v>
      </c>
      <c r="B65" s="8" t="n">
        <v>146988855</v>
      </c>
      <c r="C65" s="24" t="s">
        <v>1719</v>
      </c>
      <c r="D65" s="84" t="s">
        <v>1639</v>
      </c>
      <c r="E65" s="8" t="n">
        <v>146</v>
      </c>
      <c r="F65" s="8" t="n">
        <v>9</v>
      </c>
      <c r="G65" s="84" t="s">
        <v>1639</v>
      </c>
      <c r="H65" s="8" t="n">
        <v>184</v>
      </c>
      <c r="I65" s="8" t="n">
        <v>0</v>
      </c>
      <c r="J65" s="84" t="s">
        <v>1639</v>
      </c>
      <c r="K65" s="8" t="n">
        <v>194</v>
      </c>
      <c r="L65" s="8" t="n">
        <v>0</v>
      </c>
      <c r="M65" s="2" t="n">
        <f aca="false">IF(AND(F65&lt;&gt;0,AND(I65=0,L65=0)),1,0)</f>
        <v>1</v>
      </c>
      <c r="N65" s="2" t="n">
        <v>1</v>
      </c>
    </row>
    <row r="66" customFormat="false" ht="13" hidden="false" customHeight="false" outlineLevel="0" collapsed="false">
      <c r="A66" s="24" t="s">
        <v>564</v>
      </c>
      <c r="B66" s="8" t="n">
        <v>151880136</v>
      </c>
      <c r="C66" s="24" t="s">
        <v>1720</v>
      </c>
      <c r="D66" s="84" t="s">
        <v>1639</v>
      </c>
      <c r="E66" s="8" t="n">
        <v>47</v>
      </c>
      <c r="F66" s="8" t="n">
        <v>3</v>
      </c>
      <c r="G66" s="84" t="s">
        <v>1639</v>
      </c>
      <c r="H66" s="8" t="n">
        <v>94</v>
      </c>
      <c r="I66" s="8" t="n">
        <v>0</v>
      </c>
      <c r="J66" s="84" t="s">
        <v>1639</v>
      </c>
      <c r="K66" s="8" t="n">
        <v>94</v>
      </c>
      <c r="L66" s="8" t="n">
        <v>0</v>
      </c>
      <c r="M66" s="2" t="n">
        <f aca="false">IF(AND(F66&lt;&gt;0,AND(I66=0,L66=0)),1,0)</f>
        <v>1</v>
      </c>
      <c r="N66" s="2" t="n">
        <v>1</v>
      </c>
    </row>
    <row r="67" customFormat="false" ht="13" hidden="false" customHeight="false" outlineLevel="0" collapsed="false">
      <c r="A67" s="24" t="s">
        <v>564</v>
      </c>
      <c r="B67" s="8" t="n">
        <v>152214796</v>
      </c>
      <c r="C67" s="24" t="s">
        <v>1721</v>
      </c>
      <c r="D67" s="84" t="s">
        <v>1639</v>
      </c>
      <c r="E67" s="8" t="n">
        <v>73</v>
      </c>
      <c r="F67" s="8" t="n">
        <v>4</v>
      </c>
      <c r="G67" s="84" t="s">
        <v>157</v>
      </c>
      <c r="H67" s="8" t="n">
        <v>103</v>
      </c>
      <c r="I67" s="8" t="n">
        <v>12</v>
      </c>
      <c r="J67" s="84" t="s">
        <v>1639</v>
      </c>
      <c r="K67" s="8" t="n">
        <v>123</v>
      </c>
      <c r="L67" s="8" t="n">
        <v>7</v>
      </c>
      <c r="M67" s="2" t="n">
        <f aca="false">IF(AND(F67&lt;&gt;0,AND(I67=0,L67=0)),1,0)</f>
        <v>0</v>
      </c>
      <c r="N67" s="2" t="n">
        <v>1</v>
      </c>
    </row>
    <row r="68" customFormat="false" ht="13" hidden="false" customHeight="false" outlineLevel="0" collapsed="false">
      <c r="A68" s="24" t="s">
        <v>564</v>
      </c>
      <c r="B68" s="8" t="n">
        <v>152267954</v>
      </c>
      <c r="C68" s="24" t="s">
        <v>1722</v>
      </c>
      <c r="D68" s="84" t="s">
        <v>1639</v>
      </c>
      <c r="E68" s="8" t="n">
        <v>60</v>
      </c>
      <c r="F68" s="8" t="n">
        <v>6</v>
      </c>
      <c r="G68" s="84" t="s">
        <v>1639</v>
      </c>
      <c r="H68" s="8" t="n">
        <v>114</v>
      </c>
      <c r="I68" s="8" t="n">
        <v>0</v>
      </c>
      <c r="J68" s="84" t="s">
        <v>1639</v>
      </c>
      <c r="K68" s="8" t="n">
        <v>143</v>
      </c>
      <c r="L68" s="8" t="n">
        <v>0</v>
      </c>
      <c r="M68" s="2" t="n">
        <f aca="false">IF(AND(F68&lt;&gt;0,AND(I68=0,L68=0)),1,0)</f>
        <v>1</v>
      </c>
      <c r="N68" s="2" t="n">
        <v>1</v>
      </c>
    </row>
    <row r="69" customFormat="false" ht="13" hidden="false" customHeight="false" outlineLevel="0" collapsed="false">
      <c r="A69" s="24" t="s">
        <v>564</v>
      </c>
      <c r="B69" s="8" t="n">
        <v>154713959</v>
      </c>
      <c r="C69" s="24" t="s">
        <v>1136</v>
      </c>
      <c r="D69" s="84" t="s">
        <v>1639</v>
      </c>
      <c r="E69" s="8" t="n">
        <v>43</v>
      </c>
      <c r="F69" s="8" t="n">
        <v>3</v>
      </c>
      <c r="G69" s="84" t="s">
        <v>158</v>
      </c>
      <c r="H69" s="8" t="n">
        <v>109</v>
      </c>
      <c r="I69" s="8" t="n">
        <v>67</v>
      </c>
      <c r="J69" s="84" t="s">
        <v>158</v>
      </c>
      <c r="K69" s="8" t="n">
        <v>112</v>
      </c>
      <c r="L69" s="8" t="n">
        <v>79</v>
      </c>
      <c r="M69" s="2" t="n">
        <f aca="false">IF(AND(F69&lt;&gt;0,AND(I69=0,L69=0)),1,0)</f>
        <v>0</v>
      </c>
      <c r="N69" s="2" t="n">
        <v>1</v>
      </c>
    </row>
    <row r="70" customFormat="false" ht="13" hidden="false" customHeight="false" outlineLevel="0" collapsed="false">
      <c r="A70" s="24" t="s">
        <v>564</v>
      </c>
      <c r="B70" s="8" t="n">
        <v>155189546</v>
      </c>
      <c r="C70" s="24" t="s">
        <v>1723</v>
      </c>
      <c r="D70" s="84" t="s">
        <v>1639</v>
      </c>
      <c r="E70" s="8" t="n">
        <v>34</v>
      </c>
      <c r="F70" s="8" t="n">
        <v>3</v>
      </c>
      <c r="G70" s="84" t="s">
        <v>1639</v>
      </c>
      <c r="H70" s="8" t="n">
        <v>63</v>
      </c>
      <c r="I70" s="8" t="n">
        <v>0</v>
      </c>
      <c r="J70" s="84" t="s">
        <v>1639</v>
      </c>
      <c r="K70" s="8" t="n">
        <v>94</v>
      </c>
      <c r="L70" s="8" t="n">
        <v>0</v>
      </c>
      <c r="M70" s="2" t="n">
        <f aca="false">IF(AND(F70&lt;&gt;0,AND(I70=0,L70=0)),1,0)</f>
        <v>1</v>
      </c>
      <c r="N70" s="2" t="n">
        <v>1</v>
      </c>
    </row>
    <row r="71" customFormat="false" ht="13" hidden="false" customHeight="false" outlineLevel="0" collapsed="false">
      <c r="A71" s="24" t="s">
        <v>564</v>
      </c>
      <c r="B71" s="8" t="n">
        <v>155189867</v>
      </c>
      <c r="C71" s="24" t="s">
        <v>1724</v>
      </c>
      <c r="D71" s="84" t="s">
        <v>1639</v>
      </c>
      <c r="E71" s="8" t="n">
        <v>32</v>
      </c>
      <c r="F71" s="8" t="n">
        <v>3</v>
      </c>
      <c r="G71" s="84" t="s">
        <v>1639</v>
      </c>
      <c r="H71" s="8" t="n">
        <v>2</v>
      </c>
      <c r="I71" s="8" t="n">
        <v>0</v>
      </c>
      <c r="J71" s="84" t="s">
        <v>1639</v>
      </c>
      <c r="K71" s="8" t="n">
        <v>0</v>
      </c>
      <c r="L71" s="8" t="n">
        <v>0</v>
      </c>
      <c r="M71" s="2" t="n">
        <f aca="false">IF(AND(F71&lt;&gt;0,AND(I71=0,L71=0)),1,0)</f>
        <v>1</v>
      </c>
      <c r="N71" s="2" t="n">
        <v>1</v>
      </c>
    </row>
    <row r="72" customFormat="false" ht="13" hidden="false" customHeight="false" outlineLevel="0" collapsed="false">
      <c r="A72" s="24" t="s">
        <v>564</v>
      </c>
      <c r="B72" s="8" t="n">
        <v>155190560</v>
      </c>
      <c r="C72" s="24" t="s">
        <v>1725</v>
      </c>
      <c r="D72" s="84" t="s">
        <v>1639</v>
      </c>
      <c r="E72" s="8" t="n">
        <v>34</v>
      </c>
      <c r="F72" s="8" t="n">
        <v>2</v>
      </c>
      <c r="G72" s="84" t="s">
        <v>1639</v>
      </c>
      <c r="H72" s="8" t="n">
        <v>10</v>
      </c>
      <c r="I72" s="8" t="n">
        <v>0</v>
      </c>
      <c r="J72" s="84" t="s">
        <v>1639</v>
      </c>
      <c r="K72" s="8" t="n">
        <v>12</v>
      </c>
      <c r="L72" s="8" t="n">
        <v>0</v>
      </c>
      <c r="M72" s="2" t="n">
        <f aca="false">IF(AND(F72&lt;&gt;0,AND(I72=0,L72=0)),1,0)</f>
        <v>1</v>
      </c>
      <c r="N72" s="2" t="n">
        <v>1</v>
      </c>
    </row>
    <row r="73" customFormat="false" ht="13" hidden="false" customHeight="false" outlineLevel="0" collapsed="false">
      <c r="A73" s="24" t="s">
        <v>564</v>
      </c>
      <c r="B73" s="8" t="n">
        <v>160389684</v>
      </c>
      <c r="C73" s="24" t="s">
        <v>1726</v>
      </c>
      <c r="D73" s="84" t="s">
        <v>1639</v>
      </c>
      <c r="E73" s="8" t="n">
        <v>55</v>
      </c>
      <c r="F73" s="8" t="n">
        <v>3</v>
      </c>
      <c r="G73" s="84" t="s">
        <v>1639</v>
      </c>
      <c r="H73" s="8" t="n">
        <v>153</v>
      </c>
      <c r="I73" s="8" t="n">
        <v>0</v>
      </c>
      <c r="J73" s="84" t="s">
        <v>1639</v>
      </c>
      <c r="K73" s="8" t="n">
        <v>104</v>
      </c>
      <c r="L73" s="8" t="n">
        <v>0</v>
      </c>
      <c r="M73" s="2" t="n">
        <f aca="false">IF(AND(F73&lt;&gt;0,AND(I73=0,L73=0)),1,0)</f>
        <v>1</v>
      </c>
      <c r="N73" s="2" t="n">
        <v>1</v>
      </c>
    </row>
    <row r="74" customFormat="false" ht="13" hidden="false" customHeight="false" outlineLevel="0" collapsed="false">
      <c r="A74" s="24" t="s">
        <v>564</v>
      </c>
      <c r="B74" s="8" t="n">
        <v>165689950</v>
      </c>
      <c r="C74" s="24" t="s">
        <v>1727</v>
      </c>
      <c r="D74" s="84" t="s">
        <v>1639</v>
      </c>
      <c r="E74" s="8" t="n">
        <v>47</v>
      </c>
      <c r="F74" s="8" t="n">
        <v>3</v>
      </c>
      <c r="G74" s="84" t="s">
        <v>157</v>
      </c>
      <c r="H74" s="8" t="n">
        <v>72</v>
      </c>
      <c r="I74" s="8" t="n">
        <v>9</v>
      </c>
      <c r="J74" s="84" t="s">
        <v>157</v>
      </c>
      <c r="K74" s="8" t="n">
        <v>55</v>
      </c>
      <c r="L74" s="8" t="n">
        <v>9</v>
      </c>
      <c r="M74" s="2" t="n">
        <f aca="false">IF(AND(F74&lt;&gt;0,AND(I74=0,L74=0)),1,0)</f>
        <v>0</v>
      </c>
      <c r="N74" s="2" t="n">
        <v>1</v>
      </c>
    </row>
    <row r="75" customFormat="false" ht="13" hidden="false" customHeight="false" outlineLevel="0" collapsed="false">
      <c r="A75" s="24" t="s">
        <v>564</v>
      </c>
      <c r="B75" s="8" t="n">
        <v>166077728</v>
      </c>
      <c r="C75" s="24" t="s">
        <v>1728</v>
      </c>
      <c r="D75" s="84" t="s">
        <v>1639</v>
      </c>
      <c r="E75" s="8" t="n">
        <v>54</v>
      </c>
      <c r="F75" s="8" t="n">
        <v>4</v>
      </c>
      <c r="G75" s="84" t="s">
        <v>157</v>
      </c>
      <c r="H75" s="8" t="n">
        <v>85</v>
      </c>
      <c r="I75" s="8" t="n">
        <v>10</v>
      </c>
      <c r="J75" s="84" t="s">
        <v>157</v>
      </c>
      <c r="K75" s="8" t="n">
        <v>106</v>
      </c>
      <c r="L75" s="8" t="n">
        <v>13</v>
      </c>
      <c r="M75" s="2" t="n">
        <f aca="false">IF(AND(F75&lt;&gt;0,AND(I75=0,L75=0)),1,0)</f>
        <v>0</v>
      </c>
      <c r="N75" s="2" t="n">
        <v>1</v>
      </c>
    </row>
    <row r="76" customFormat="false" ht="13" hidden="false" customHeight="false" outlineLevel="0" collapsed="false">
      <c r="A76" s="24" t="s">
        <v>564</v>
      </c>
      <c r="B76" s="8" t="n">
        <v>168457813</v>
      </c>
      <c r="C76" s="24" t="s">
        <v>1729</v>
      </c>
      <c r="D76" s="84" t="s">
        <v>1639</v>
      </c>
      <c r="E76" s="8" t="n">
        <v>50</v>
      </c>
      <c r="F76" s="8" t="n">
        <v>7</v>
      </c>
      <c r="G76" s="84" t="s">
        <v>1639</v>
      </c>
      <c r="H76" s="8" t="n">
        <v>66</v>
      </c>
      <c r="I76" s="8" t="n">
        <v>0</v>
      </c>
      <c r="J76" s="84" t="s">
        <v>1639</v>
      </c>
      <c r="K76" s="8" t="n">
        <v>45</v>
      </c>
      <c r="L76" s="8" t="n">
        <v>0</v>
      </c>
      <c r="M76" s="2" t="n">
        <f aca="false">IF(AND(F76&lt;&gt;0,AND(I76=0,L76=0)),1,0)</f>
        <v>1</v>
      </c>
      <c r="N76" s="2" t="n">
        <v>1</v>
      </c>
    </row>
    <row r="77" customFormat="false" ht="13" hidden="false" customHeight="false" outlineLevel="0" collapsed="false">
      <c r="A77" s="24" t="s">
        <v>564</v>
      </c>
      <c r="B77" s="8" t="n">
        <v>173106939</v>
      </c>
      <c r="C77" s="24" t="s">
        <v>1730</v>
      </c>
      <c r="D77" s="84" t="s">
        <v>1639</v>
      </c>
      <c r="E77" s="8" t="n">
        <v>54</v>
      </c>
      <c r="F77" s="8" t="n">
        <v>3</v>
      </c>
      <c r="G77" s="84" t="s">
        <v>1639</v>
      </c>
      <c r="H77" s="8" t="n">
        <v>120</v>
      </c>
      <c r="I77" s="8" t="n">
        <v>0</v>
      </c>
      <c r="J77" s="84" t="s">
        <v>1639</v>
      </c>
      <c r="K77" s="8" t="n">
        <v>140</v>
      </c>
      <c r="L77" s="8" t="n">
        <v>0</v>
      </c>
      <c r="M77" s="2" t="n">
        <f aca="false">IF(AND(F77&lt;&gt;0,AND(I77=0,L77=0)),1,0)</f>
        <v>1</v>
      </c>
      <c r="N77" s="2" t="n">
        <v>1</v>
      </c>
    </row>
    <row r="78" customFormat="false" ht="13" hidden="false" customHeight="false" outlineLevel="0" collapsed="false">
      <c r="A78" s="24" t="s">
        <v>564</v>
      </c>
      <c r="B78" s="8" t="n">
        <v>176329517</v>
      </c>
      <c r="C78" s="24" t="s">
        <v>1731</v>
      </c>
      <c r="D78" s="84" t="s">
        <v>1639</v>
      </c>
      <c r="E78" s="8" t="n">
        <v>43</v>
      </c>
      <c r="F78" s="8" t="n">
        <v>3</v>
      </c>
      <c r="G78" s="84" t="s">
        <v>1639</v>
      </c>
      <c r="H78" s="8" t="n">
        <v>132</v>
      </c>
      <c r="I78" s="8" t="n">
        <v>0</v>
      </c>
      <c r="J78" s="84" t="s">
        <v>1639</v>
      </c>
      <c r="K78" s="8" t="n">
        <v>140</v>
      </c>
      <c r="L78" s="8" t="n">
        <v>0</v>
      </c>
      <c r="M78" s="2" t="n">
        <f aca="false">IF(AND(F78&lt;&gt;0,AND(I78=0,L78=0)),1,0)</f>
        <v>1</v>
      </c>
      <c r="N78" s="2" t="n">
        <v>1</v>
      </c>
    </row>
    <row r="79" customFormat="false" ht="13" hidden="false" customHeight="false" outlineLevel="0" collapsed="false">
      <c r="A79" s="24" t="s">
        <v>564</v>
      </c>
      <c r="B79" s="8" t="n">
        <v>176396533</v>
      </c>
      <c r="C79" s="24" t="s">
        <v>1732</v>
      </c>
      <c r="D79" s="84" t="s">
        <v>1639</v>
      </c>
      <c r="E79" s="8" t="n">
        <v>41</v>
      </c>
      <c r="F79" s="8" t="n">
        <v>9</v>
      </c>
      <c r="G79" s="84" t="s">
        <v>1639</v>
      </c>
      <c r="H79" s="8" t="n">
        <v>73</v>
      </c>
      <c r="I79" s="8" t="n">
        <v>0</v>
      </c>
      <c r="J79" s="84" t="s">
        <v>1639</v>
      </c>
      <c r="K79" s="8" t="n">
        <v>58</v>
      </c>
      <c r="L79" s="8" t="n">
        <v>0</v>
      </c>
      <c r="M79" s="2" t="n">
        <f aca="false">IF(AND(F79&lt;&gt;0,AND(I79=0,L79=0)),1,0)</f>
        <v>1</v>
      </c>
      <c r="N79" s="2" t="n">
        <v>1</v>
      </c>
    </row>
    <row r="80" customFormat="false" ht="13" hidden="false" customHeight="false" outlineLevel="0" collapsed="false">
      <c r="A80" s="24" t="s">
        <v>564</v>
      </c>
      <c r="B80" s="8" t="n">
        <v>177549996</v>
      </c>
      <c r="C80" s="24" t="s">
        <v>1733</v>
      </c>
      <c r="D80" s="84" t="s">
        <v>1639</v>
      </c>
      <c r="E80" s="8" t="n">
        <v>53</v>
      </c>
      <c r="F80" s="8" t="n">
        <v>12</v>
      </c>
      <c r="G80" s="84" t="s">
        <v>157</v>
      </c>
      <c r="H80" s="8" t="n">
        <v>32</v>
      </c>
      <c r="I80" s="8" t="n">
        <v>6</v>
      </c>
      <c r="J80" s="84" t="s">
        <v>157</v>
      </c>
      <c r="K80" s="8" t="n">
        <v>38</v>
      </c>
      <c r="L80" s="8" t="n">
        <v>14</v>
      </c>
      <c r="M80" s="2" t="n">
        <f aca="false">IF(AND(F80&lt;&gt;0,AND(I80=0,L80=0)),1,0)</f>
        <v>0</v>
      </c>
      <c r="N80" s="2" t="n">
        <v>1</v>
      </c>
    </row>
    <row r="81" customFormat="false" ht="13" hidden="false" customHeight="false" outlineLevel="0" collapsed="false">
      <c r="A81" s="24" t="s">
        <v>564</v>
      </c>
      <c r="B81" s="8" t="n">
        <v>183149600</v>
      </c>
      <c r="C81" s="24" t="s">
        <v>1734</v>
      </c>
      <c r="D81" s="84" t="s">
        <v>1639</v>
      </c>
      <c r="E81" s="8" t="n">
        <v>39</v>
      </c>
      <c r="F81" s="8" t="n">
        <v>5</v>
      </c>
      <c r="G81" s="84" t="s">
        <v>1639</v>
      </c>
      <c r="H81" s="8" t="n">
        <v>51</v>
      </c>
      <c r="I81" s="8" t="n">
        <v>0</v>
      </c>
      <c r="J81" s="84" t="s">
        <v>1639</v>
      </c>
      <c r="K81" s="8" t="n">
        <v>57</v>
      </c>
      <c r="L81" s="8" t="n">
        <v>0</v>
      </c>
      <c r="M81" s="2" t="n">
        <f aca="false">IF(AND(F81&lt;&gt;0,AND(I81=0,L81=0)),1,0)</f>
        <v>1</v>
      </c>
      <c r="N81" s="2" t="n">
        <v>1</v>
      </c>
    </row>
    <row r="82" customFormat="false" ht="13" hidden="false" customHeight="false" outlineLevel="0" collapsed="false">
      <c r="A82" s="24" t="s">
        <v>564</v>
      </c>
      <c r="B82" s="8" t="n">
        <v>183389801</v>
      </c>
      <c r="C82" s="24" t="s">
        <v>1735</v>
      </c>
      <c r="D82" s="84" t="s">
        <v>1639</v>
      </c>
      <c r="E82" s="8" t="n">
        <v>29</v>
      </c>
      <c r="F82" s="8" t="n">
        <v>6</v>
      </c>
      <c r="G82" s="84" t="s">
        <v>1639</v>
      </c>
      <c r="H82" s="8" t="n">
        <v>12</v>
      </c>
      <c r="I82" s="8" t="n">
        <v>0</v>
      </c>
      <c r="J82" s="84" t="s">
        <v>1639</v>
      </c>
      <c r="K82" s="8" t="n">
        <v>9</v>
      </c>
      <c r="L82" s="8" t="n">
        <v>0</v>
      </c>
      <c r="M82" s="2" t="n">
        <f aca="false">IF(AND(F82&lt;&gt;0,AND(I82=0,L82=0)),1,0)</f>
        <v>1</v>
      </c>
      <c r="N82" s="2" t="n">
        <v>1</v>
      </c>
    </row>
    <row r="83" customFormat="false" ht="13" hidden="false" customHeight="false" outlineLevel="0" collapsed="false">
      <c r="A83" s="24" t="s">
        <v>564</v>
      </c>
      <c r="B83" s="8" t="n">
        <v>189992193</v>
      </c>
      <c r="C83" s="24" t="s">
        <v>1736</v>
      </c>
      <c r="D83" s="84" t="s">
        <v>1639</v>
      </c>
      <c r="E83" s="8" t="n">
        <v>56</v>
      </c>
      <c r="F83" s="8" t="n">
        <v>5</v>
      </c>
      <c r="G83" s="84" t="s">
        <v>1639</v>
      </c>
      <c r="H83" s="8" t="n">
        <v>65</v>
      </c>
      <c r="I83" s="8" t="n">
        <v>0</v>
      </c>
      <c r="J83" s="84" t="s">
        <v>1639</v>
      </c>
      <c r="K83" s="8" t="n">
        <v>62</v>
      </c>
      <c r="L83" s="8" t="n">
        <v>0</v>
      </c>
      <c r="M83" s="2" t="n">
        <f aca="false">IF(AND(F83&lt;&gt;0,AND(I83=0,L83=0)),1,0)</f>
        <v>1</v>
      </c>
      <c r="N83" s="2" t="n">
        <v>1</v>
      </c>
    </row>
    <row r="84" customFormat="false" ht="13" hidden="false" customHeight="false" outlineLevel="0" collapsed="false">
      <c r="A84" s="24" t="s">
        <v>564</v>
      </c>
      <c r="B84" s="8" t="n">
        <v>190542355</v>
      </c>
      <c r="C84" s="24" t="s">
        <v>1737</v>
      </c>
      <c r="D84" s="84" t="s">
        <v>1639</v>
      </c>
      <c r="E84" s="8" t="n">
        <v>46</v>
      </c>
      <c r="F84" s="8" t="n">
        <v>7</v>
      </c>
      <c r="G84" s="84" t="s">
        <v>158</v>
      </c>
      <c r="H84" s="8" t="n">
        <v>4</v>
      </c>
      <c r="I84" s="8" t="n">
        <v>12</v>
      </c>
      <c r="J84" s="84" t="s">
        <v>157</v>
      </c>
      <c r="K84" s="8" t="n">
        <v>3</v>
      </c>
      <c r="L84" s="8" t="n">
        <v>5</v>
      </c>
      <c r="M84" s="2" t="n">
        <f aca="false">IF(AND(F84&lt;&gt;0,AND(I84=0,L84=0)),1,0)</f>
        <v>0</v>
      </c>
      <c r="N84" s="2" t="n">
        <v>1</v>
      </c>
    </row>
    <row r="85" customFormat="false" ht="13" hidden="false" customHeight="false" outlineLevel="0" collapsed="false">
      <c r="A85" s="24" t="s">
        <v>564</v>
      </c>
      <c r="B85" s="8" t="n">
        <v>190628827</v>
      </c>
      <c r="C85" s="24" t="s">
        <v>1738</v>
      </c>
      <c r="D85" s="84" t="s">
        <v>1639</v>
      </c>
      <c r="E85" s="8" t="n">
        <v>53</v>
      </c>
      <c r="F85" s="8" t="n">
        <v>5</v>
      </c>
      <c r="G85" s="84" t="s">
        <v>1639</v>
      </c>
      <c r="H85" s="8" t="n">
        <v>140</v>
      </c>
      <c r="I85" s="8" t="n">
        <v>0</v>
      </c>
      <c r="J85" s="84" t="s">
        <v>1639</v>
      </c>
      <c r="K85" s="8" t="n">
        <v>104</v>
      </c>
      <c r="L85" s="8" t="n">
        <v>0</v>
      </c>
      <c r="M85" s="2" t="n">
        <f aca="false">IF(AND(F85&lt;&gt;0,AND(I85=0,L85=0)),1,0)</f>
        <v>1</v>
      </c>
      <c r="N85" s="2" t="n">
        <v>1</v>
      </c>
    </row>
    <row r="86" customFormat="false" ht="13" hidden="false" customHeight="false" outlineLevel="0" collapsed="false">
      <c r="A86" s="24" t="s">
        <v>564</v>
      </c>
      <c r="B86" s="8" t="n">
        <v>192003073</v>
      </c>
      <c r="C86" s="24" t="s">
        <v>1739</v>
      </c>
      <c r="D86" s="84" t="s">
        <v>1639</v>
      </c>
      <c r="E86" s="8" t="n">
        <v>50</v>
      </c>
      <c r="F86" s="8" t="n">
        <v>6</v>
      </c>
      <c r="G86" s="84" t="s">
        <v>1639</v>
      </c>
      <c r="H86" s="8" t="n">
        <v>99</v>
      </c>
      <c r="I86" s="8" t="n">
        <v>0</v>
      </c>
      <c r="J86" s="84" t="s">
        <v>1639</v>
      </c>
      <c r="K86" s="8" t="n">
        <v>108</v>
      </c>
      <c r="L86" s="8" t="n">
        <v>0</v>
      </c>
      <c r="M86" s="2" t="n">
        <f aca="false">IF(AND(F86&lt;&gt;0,AND(I86=0,L86=0)),1,0)</f>
        <v>1</v>
      </c>
      <c r="N86" s="2" t="n">
        <v>1</v>
      </c>
    </row>
    <row r="87" customFormat="false" ht="13" hidden="false" customHeight="false" outlineLevel="0" collapsed="false">
      <c r="A87" s="24" t="s">
        <v>564</v>
      </c>
      <c r="B87" s="8" t="n">
        <v>192795871</v>
      </c>
      <c r="C87" s="24" t="s">
        <v>1740</v>
      </c>
      <c r="D87" s="84" t="s">
        <v>1639</v>
      </c>
      <c r="E87" s="8" t="n">
        <v>46</v>
      </c>
      <c r="F87" s="8" t="n">
        <v>8</v>
      </c>
      <c r="G87" s="84" t="s">
        <v>1639</v>
      </c>
      <c r="H87" s="8" t="n">
        <v>58</v>
      </c>
      <c r="I87" s="8" t="n">
        <v>0</v>
      </c>
      <c r="J87" s="84" t="s">
        <v>1639</v>
      </c>
      <c r="K87" s="8" t="n">
        <v>54</v>
      </c>
      <c r="L87" s="8" t="n">
        <v>0</v>
      </c>
      <c r="M87" s="2" t="n">
        <f aca="false">IF(AND(F87&lt;&gt;0,AND(I87=0,L87=0)),1,0)</f>
        <v>1</v>
      </c>
      <c r="N87" s="2" t="n">
        <v>1</v>
      </c>
    </row>
    <row r="88" customFormat="false" ht="13" hidden="false" customHeight="false" outlineLevel="0" collapsed="false">
      <c r="A88" s="24" t="s">
        <v>564</v>
      </c>
      <c r="B88" s="8" t="n">
        <v>199478381</v>
      </c>
      <c r="C88" s="24" t="s">
        <v>1741</v>
      </c>
      <c r="D88" s="84" t="s">
        <v>1639</v>
      </c>
      <c r="E88" s="8" t="n">
        <v>55</v>
      </c>
      <c r="F88" s="8" t="n">
        <v>4</v>
      </c>
      <c r="G88" s="84" t="s">
        <v>157</v>
      </c>
      <c r="H88" s="8" t="n">
        <v>47</v>
      </c>
      <c r="I88" s="8" t="n">
        <v>16</v>
      </c>
      <c r="J88" s="84" t="s">
        <v>157</v>
      </c>
      <c r="K88" s="8" t="n">
        <v>57</v>
      </c>
      <c r="L88" s="8" t="n">
        <v>22</v>
      </c>
      <c r="M88" s="2" t="n">
        <f aca="false">IF(AND(F88&lt;&gt;0,AND(I88=0,L88=0)),1,0)</f>
        <v>0</v>
      </c>
      <c r="N88" s="2" t="n">
        <v>1</v>
      </c>
    </row>
    <row r="89" customFormat="false" ht="13" hidden="false" customHeight="false" outlineLevel="0" collapsed="false">
      <c r="A89" s="24" t="s">
        <v>564</v>
      </c>
      <c r="B89" s="8" t="n">
        <v>202079465</v>
      </c>
      <c r="C89" s="24" t="s">
        <v>1742</v>
      </c>
      <c r="D89" s="84" t="s">
        <v>1639</v>
      </c>
      <c r="E89" s="8" t="n">
        <v>35</v>
      </c>
      <c r="F89" s="8" t="n">
        <v>2</v>
      </c>
      <c r="G89" s="84" t="s">
        <v>1639</v>
      </c>
      <c r="H89" s="8" t="n">
        <v>102</v>
      </c>
      <c r="I89" s="8" t="n">
        <v>0</v>
      </c>
      <c r="J89" s="84" t="s">
        <v>1639</v>
      </c>
      <c r="K89" s="8" t="n">
        <v>83</v>
      </c>
      <c r="L89" s="8" t="n">
        <v>0</v>
      </c>
      <c r="M89" s="2" t="n">
        <f aca="false">IF(AND(F89&lt;&gt;0,AND(I89=0,L89=0)),1,0)</f>
        <v>1</v>
      </c>
      <c r="N89" s="2" t="n">
        <v>1</v>
      </c>
    </row>
    <row r="90" customFormat="false" ht="13" hidden="false" customHeight="false" outlineLevel="0" collapsed="false">
      <c r="A90" s="24" t="s">
        <v>564</v>
      </c>
      <c r="B90" s="8" t="n">
        <v>206743926</v>
      </c>
      <c r="C90" s="24" t="s">
        <v>1743</v>
      </c>
      <c r="D90" s="84" t="s">
        <v>1639</v>
      </c>
      <c r="E90" s="8" t="n">
        <v>49</v>
      </c>
      <c r="F90" s="8" t="n">
        <v>6</v>
      </c>
      <c r="G90" s="84" t="s">
        <v>1639</v>
      </c>
      <c r="H90" s="8" t="n">
        <v>40</v>
      </c>
      <c r="I90" s="8" t="n">
        <v>0</v>
      </c>
      <c r="J90" s="84" t="s">
        <v>1639</v>
      </c>
      <c r="K90" s="8" t="n">
        <v>53</v>
      </c>
      <c r="L90" s="8" t="n">
        <v>0</v>
      </c>
      <c r="M90" s="2" t="n">
        <f aca="false">IF(AND(F90&lt;&gt;0,AND(I90=0,L90=0)),1,0)</f>
        <v>1</v>
      </c>
      <c r="N90" s="2" t="n">
        <v>1</v>
      </c>
    </row>
    <row r="91" customFormat="false" ht="13" hidden="false" customHeight="false" outlineLevel="0" collapsed="false">
      <c r="A91" s="24" t="s">
        <v>564</v>
      </c>
      <c r="B91" s="8" t="n">
        <v>207119015</v>
      </c>
      <c r="C91" s="24" t="s">
        <v>1744</v>
      </c>
      <c r="D91" s="84" t="s">
        <v>1639</v>
      </c>
      <c r="E91" s="8" t="n">
        <v>49</v>
      </c>
      <c r="F91" s="8" t="n">
        <v>5</v>
      </c>
      <c r="G91" s="84" t="s">
        <v>157</v>
      </c>
      <c r="H91" s="8" t="n">
        <v>49</v>
      </c>
      <c r="I91" s="8" t="n">
        <v>16</v>
      </c>
      <c r="J91" s="84" t="s">
        <v>157</v>
      </c>
      <c r="K91" s="8" t="n">
        <v>49</v>
      </c>
      <c r="L91" s="8" t="n">
        <v>18</v>
      </c>
      <c r="M91" s="2" t="n">
        <f aca="false">IF(AND(F91&lt;&gt;0,AND(I91=0,L91=0)),1,0)</f>
        <v>0</v>
      </c>
      <c r="N91" s="2" t="n">
        <v>1</v>
      </c>
    </row>
    <row r="92" customFormat="false" ht="13" hidden="false" customHeight="false" outlineLevel="0" collapsed="false">
      <c r="A92" s="24" t="s">
        <v>564</v>
      </c>
      <c r="B92" s="8" t="n">
        <v>207119025</v>
      </c>
      <c r="C92" s="24" t="s">
        <v>1745</v>
      </c>
      <c r="D92" s="84" t="s">
        <v>1639</v>
      </c>
      <c r="E92" s="8" t="n">
        <v>51</v>
      </c>
      <c r="F92" s="8" t="n">
        <v>3</v>
      </c>
      <c r="G92" s="84" t="s">
        <v>1639</v>
      </c>
      <c r="H92" s="8" t="n">
        <v>86</v>
      </c>
      <c r="I92" s="8" t="n">
        <v>0</v>
      </c>
      <c r="J92" s="84" t="s">
        <v>1639</v>
      </c>
      <c r="K92" s="8" t="n">
        <v>99</v>
      </c>
      <c r="L92" s="8" t="n">
        <v>0</v>
      </c>
      <c r="M92" s="2" t="n">
        <f aca="false">IF(AND(F92&lt;&gt;0,AND(I92=0,L92=0)),1,0)</f>
        <v>1</v>
      </c>
      <c r="N92" s="2" t="n">
        <v>1</v>
      </c>
    </row>
    <row r="93" customFormat="false" ht="13" hidden="false" customHeight="false" outlineLevel="0" collapsed="false">
      <c r="A93" s="24" t="s">
        <v>564</v>
      </c>
      <c r="B93" s="8" t="n">
        <v>207846660</v>
      </c>
      <c r="C93" s="24" t="s">
        <v>1746</v>
      </c>
      <c r="D93" s="84" t="s">
        <v>1639</v>
      </c>
      <c r="E93" s="8" t="n">
        <v>48</v>
      </c>
      <c r="F93" s="8" t="n">
        <v>4</v>
      </c>
      <c r="G93" s="84" t="s">
        <v>1639</v>
      </c>
      <c r="H93" s="8" t="n">
        <v>111</v>
      </c>
      <c r="I93" s="8" t="n">
        <v>0</v>
      </c>
      <c r="J93" s="84" t="s">
        <v>1639</v>
      </c>
      <c r="K93" s="8" t="n">
        <v>120</v>
      </c>
      <c r="L93" s="8" t="n">
        <v>0</v>
      </c>
      <c r="M93" s="2" t="n">
        <f aca="false">IF(AND(F93&lt;&gt;0,AND(I93=0,L93=0)),1,0)</f>
        <v>1</v>
      </c>
      <c r="N93" s="2" t="n">
        <v>1</v>
      </c>
    </row>
    <row r="94" customFormat="false" ht="13" hidden="false" customHeight="false" outlineLevel="0" collapsed="false">
      <c r="A94" s="24" t="s">
        <v>564</v>
      </c>
      <c r="B94" s="8" t="n">
        <v>212229903</v>
      </c>
      <c r="C94" s="24" t="s">
        <v>1747</v>
      </c>
      <c r="D94" s="84" t="s">
        <v>1639</v>
      </c>
      <c r="E94" s="8" t="n">
        <v>38</v>
      </c>
      <c r="F94" s="8" t="n">
        <v>2</v>
      </c>
      <c r="G94" s="84" t="s">
        <v>1639</v>
      </c>
      <c r="H94" s="8" t="n">
        <v>105</v>
      </c>
      <c r="I94" s="8" t="n">
        <v>0</v>
      </c>
      <c r="J94" s="84" t="s">
        <v>1639</v>
      </c>
      <c r="K94" s="8" t="n">
        <v>96</v>
      </c>
      <c r="L94" s="8" t="n">
        <v>0</v>
      </c>
      <c r="M94" s="2" t="n">
        <f aca="false">IF(AND(F94&lt;&gt;0,AND(I94=0,L94=0)),1,0)</f>
        <v>1</v>
      </c>
      <c r="N94" s="2" t="n">
        <v>1</v>
      </c>
    </row>
    <row r="95" customFormat="false" ht="13" hidden="false" customHeight="false" outlineLevel="0" collapsed="false">
      <c r="A95" s="24" t="s">
        <v>564</v>
      </c>
      <c r="B95" s="8" t="n">
        <v>212779242</v>
      </c>
      <c r="C95" s="24" t="s">
        <v>1748</v>
      </c>
      <c r="D95" s="84" t="s">
        <v>1639</v>
      </c>
      <c r="E95" s="8" t="n">
        <v>45</v>
      </c>
      <c r="F95" s="8" t="n">
        <v>3</v>
      </c>
      <c r="G95" s="84" t="s">
        <v>1639</v>
      </c>
      <c r="H95" s="8" t="n">
        <v>72</v>
      </c>
      <c r="I95" s="8" t="n">
        <v>0</v>
      </c>
      <c r="J95" s="84" t="s">
        <v>1639</v>
      </c>
      <c r="K95" s="8" t="n">
        <v>87</v>
      </c>
      <c r="L95" s="8" t="n">
        <v>0</v>
      </c>
      <c r="M95" s="2" t="n">
        <f aca="false">IF(AND(F95&lt;&gt;0,AND(I95=0,L95=0)),1,0)</f>
        <v>1</v>
      </c>
      <c r="N95" s="2" t="n">
        <v>1</v>
      </c>
    </row>
    <row r="96" customFormat="false" ht="13" hidden="false" customHeight="false" outlineLevel="0" collapsed="false">
      <c r="A96" s="24" t="s">
        <v>564</v>
      </c>
      <c r="B96" s="8" t="n">
        <v>214679649</v>
      </c>
      <c r="C96" s="24" t="s">
        <v>1749</v>
      </c>
      <c r="D96" s="84" t="s">
        <v>1639</v>
      </c>
      <c r="E96" s="8" t="n">
        <v>42</v>
      </c>
      <c r="F96" s="8" t="n">
        <v>8</v>
      </c>
      <c r="G96" s="84" t="s">
        <v>1639</v>
      </c>
      <c r="H96" s="8" t="n">
        <v>72</v>
      </c>
      <c r="I96" s="8" t="n">
        <v>0</v>
      </c>
      <c r="J96" s="84" t="s">
        <v>1639</v>
      </c>
      <c r="K96" s="8" t="n">
        <v>78</v>
      </c>
      <c r="L96" s="8" t="n">
        <v>0</v>
      </c>
      <c r="M96" s="2" t="n">
        <f aca="false">IF(AND(F96&lt;&gt;0,AND(I96=0,L96=0)),1,0)</f>
        <v>1</v>
      </c>
      <c r="N96" s="2" t="n">
        <v>1</v>
      </c>
    </row>
    <row r="97" customFormat="false" ht="13" hidden="false" customHeight="false" outlineLevel="0" collapsed="false">
      <c r="A97" s="24" t="s">
        <v>564</v>
      </c>
      <c r="B97" s="8" t="n">
        <v>214705544</v>
      </c>
      <c r="C97" s="24" t="s">
        <v>1750</v>
      </c>
      <c r="D97" s="84" t="s">
        <v>1639</v>
      </c>
      <c r="E97" s="8" t="n">
        <v>43</v>
      </c>
      <c r="F97" s="8" t="n">
        <v>4</v>
      </c>
      <c r="G97" s="84" t="s">
        <v>1639</v>
      </c>
      <c r="H97" s="8" t="n">
        <v>87</v>
      </c>
      <c r="I97" s="8" t="n">
        <v>0</v>
      </c>
      <c r="J97" s="84" t="s">
        <v>1639</v>
      </c>
      <c r="K97" s="8" t="n">
        <v>81</v>
      </c>
      <c r="L97" s="8" t="n">
        <v>0</v>
      </c>
      <c r="M97" s="2" t="n">
        <f aca="false">IF(AND(F97&lt;&gt;0,AND(I97=0,L97=0)),1,0)</f>
        <v>1</v>
      </c>
      <c r="N97" s="2" t="n">
        <v>1</v>
      </c>
    </row>
    <row r="98" customFormat="false" ht="13" hidden="false" customHeight="false" outlineLevel="0" collapsed="false">
      <c r="A98" s="24" t="s">
        <v>564</v>
      </c>
      <c r="B98" s="8" t="n">
        <v>216377774</v>
      </c>
      <c r="C98" s="24" t="s">
        <v>1751</v>
      </c>
      <c r="D98" s="84" t="s">
        <v>1639</v>
      </c>
      <c r="E98" s="8" t="n">
        <v>59</v>
      </c>
      <c r="F98" s="8" t="n">
        <v>12</v>
      </c>
      <c r="G98" s="84" t="s">
        <v>1639</v>
      </c>
      <c r="H98" s="8" t="n">
        <v>13</v>
      </c>
      <c r="I98" s="8" t="n">
        <v>0</v>
      </c>
      <c r="J98" s="84" t="s">
        <v>1639</v>
      </c>
      <c r="K98" s="8" t="n">
        <v>17</v>
      </c>
      <c r="L98" s="8" t="n">
        <v>0</v>
      </c>
      <c r="M98" s="2" t="n">
        <f aca="false">IF(AND(F98&lt;&gt;0,AND(I98=0,L98=0)),1,0)</f>
        <v>1</v>
      </c>
      <c r="N98" s="2" t="n">
        <v>1</v>
      </c>
    </row>
    <row r="99" customFormat="false" ht="13" hidden="false" customHeight="false" outlineLevel="0" collapsed="false">
      <c r="A99" s="24" t="s">
        <v>564</v>
      </c>
      <c r="B99" s="8" t="n">
        <v>223031314</v>
      </c>
      <c r="C99" s="24" t="s">
        <v>1752</v>
      </c>
      <c r="D99" s="84" t="s">
        <v>1639</v>
      </c>
      <c r="E99" s="8" t="n">
        <v>60</v>
      </c>
      <c r="F99" s="8" t="n">
        <v>5</v>
      </c>
      <c r="G99" s="84" t="s">
        <v>1639</v>
      </c>
      <c r="H99" s="8" t="n">
        <v>97</v>
      </c>
      <c r="I99" s="8" t="n">
        <v>0</v>
      </c>
      <c r="J99" s="84" t="s">
        <v>1639</v>
      </c>
      <c r="K99" s="8" t="n">
        <v>68</v>
      </c>
      <c r="L99" s="8" t="n">
        <v>0</v>
      </c>
      <c r="M99" s="2" t="n">
        <f aca="false">IF(AND(F99&lt;&gt;0,AND(I99=0,L99=0)),1,0)</f>
        <v>1</v>
      </c>
      <c r="N99" s="2" t="n">
        <v>1</v>
      </c>
    </row>
    <row r="100" customFormat="false" ht="13" hidden="false" customHeight="false" outlineLevel="0" collapsed="false">
      <c r="A100" s="24" t="s">
        <v>564</v>
      </c>
      <c r="B100" s="8" t="n">
        <v>227126484</v>
      </c>
      <c r="C100" s="24" t="s">
        <v>1753</v>
      </c>
      <c r="D100" s="84" t="s">
        <v>1639</v>
      </c>
      <c r="E100" s="8" t="n">
        <v>53</v>
      </c>
      <c r="F100" s="8" t="n">
        <v>3</v>
      </c>
      <c r="G100" s="84" t="s">
        <v>1639</v>
      </c>
      <c r="H100" s="8" t="n">
        <v>84</v>
      </c>
      <c r="I100" s="8" t="n">
        <v>0</v>
      </c>
      <c r="J100" s="84" t="s">
        <v>1639</v>
      </c>
      <c r="K100" s="8" t="n">
        <v>92</v>
      </c>
      <c r="L100" s="8" t="n">
        <v>0</v>
      </c>
      <c r="M100" s="2" t="n">
        <f aca="false">IF(AND(F100&lt;&gt;0,AND(I100=0,L100=0)),1,0)</f>
        <v>1</v>
      </c>
      <c r="N100" s="2" t="n">
        <v>1</v>
      </c>
    </row>
    <row r="101" customFormat="false" ht="13" hidden="false" customHeight="false" outlineLevel="0" collapsed="false">
      <c r="A101" s="24" t="s">
        <v>564</v>
      </c>
      <c r="B101" s="8" t="n">
        <v>228173873</v>
      </c>
      <c r="C101" s="24" t="s">
        <v>1754</v>
      </c>
      <c r="D101" s="84" t="s">
        <v>1639</v>
      </c>
      <c r="E101" s="8" t="n">
        <v>46</v>
      </c>
      <c r="F101" s="8" t="n">
        <v>3</v>
      </c>
      <c r="G101" s="84" t="s">
        <v>1639</v>
      </c>
      <c r="H101" s="8" t="n">
        <v>85</v>
      </c>
      <c r="I101" s="8" t="n">
        <v>6</v>
      </c>
      <c r="J101" s="84" t="s">
        <v>1639</v>
      </c>
      <c r="K101" s="8" t="n">
        <v>89</v>
      </c>
      <c r="L101" s="8" t="n">
        <v>3</v>
      </c>
      <c r="M101" s="2" t="n">
        <f aca="false">IF(AND(F101&lt;&gt;0,AND(I101=0,L101=0)),1,0)</f>
        <v>0</v>
      </c>
      <c r="N101" s="2" t="n">
        <v>1</v>
      </c>
    </row>
    <row r="102" customFormat="false" ht="13" hidden="false" customHeight="false" outlineLevel="0" collapsed="false">
      <c r="A102" s="24" t="s">
        <v>564</v>
      </c>
      <c r="B102" s="8" t="n">
        <v>228384131</v>
      </c>
      <c r="C102" s="24" t="s">
        <v>1755</v>
      </c>
      <c r="D102" s="84" t="s">
        <v>1639</v>
      </c>
      <c r="E102" s="8" t="n">
        <v>54</v>
      </c>
      <c r="F102" s="8" t="n">
        <v>4</v>
      </c>
      <c r="G102" s="84" t="s">
        <v>157</v>
      </c>
      <c r="H102" s="8" t="n">
        <v>146</v>
      </c>
      <c r="I102" s="8" t="n">
        <v>39</v>
      </c>
      <c r="J102" s="84" t="s">
        <v>157</v>
      </c>
      <c r="K102" s="8" t="n">
        <v>169</v>
      </c>
      <c r="L102" s="8" t="n">
        <v>56</v>
      </c>
      <c r="M102" s="2" t="n">
        <f aca="false">IF(AND(F102&lt;&gt;0,AND(I102=0,L102=0)),1,0)</f>
        <v>0</v>
      </c>
      <c r="N102" s="2" t="n">
        <v>1</v>
      </c>
    </row>
    <row r="103" customFormat="false" ht="13" hidden="false" customHeight="false" outlineLevel="0" collapsed="false">
      <c r="A103" s="24" t="s">
        <v>564</v>
      </c>
      <c r="B103" s="8" t="n">
        <v>230751586</v>
      </c>
      <c r="C103" s="24" t="s">
        <v>1756</v>
      </c>
      <c r="D103" s="84" t="s">
        <v>1639</v>
      </c>
      <c r="E103" s="8" t="n">
        <v>58</v>
      </c>
      <c r="F103" s="8" t="n">
        <v>6</v>
      </c>
      <c r="G103" s="84" t="s">
        <v>1639</v>
      </c>
      <c r="H103" s="8" t="n">
        <v>88</v>
      </c>
      <c r="I103" s="8" t="n">
        <v>0</v>
      </c>
      <c r="J103" s="84" t="s">
        <v>1639</v>
      </c>
      <c r="K103" s="8" t="n">
        <v>56</v>
      </c>
      <c r="L103" s="8" t="n">
        <v>0</v>
      </c>
      <c r="M103" s="2" t="n">
        <f aca="false">IF(AND(F103&lt;&gt;0,AND(I103=0,L103=0)),1,0)</f>
        <v>1</v>
      </c>
      <c r="N103" s="2" t="n">
        <v>1</v>
      </c>
    </row>
    <row r="104" customFormat="false" ht="13" hidden="false" customHeight="false" outlineLevel="0" collapsed="false">
      <c r="A104" s="24" t="s">
        <v>564</v>
      </c>
      <c r="B104" s="8" t="n">
        <v>232572715</v>
      </c>
      <c r="C104" s="24" t="s">
        <v>1757</v>
      </c>
      <c r="D104" s="84" t="s">
        <v>1639</v>
      </c>
      <c r="E104" s="8" t="n">
        <v>55</v>
      </c>
      <c r="F104" s="8" t="n">
        <v>5</v>
      </c>
      <c r="G104" s="84" t="s">
        <v>1639</v>
      </c>
      <c r="H104" s="8" t="n">
        <v>85</v>
      </c>
      <c r="I104" s="8" t="n">
        <v>0</v>
      </c>
      <c r="J104" s="84" t="s">
        <v>1639</v>
      </c>
      <c r="K104" s="8" t="n">
        <v>72</v>
      </c>
      <c r="L104" s="8" t="n">
        <v>0</v>
      </c>
      <c r="M104" s="2" t="n">
        <f aca="false">IF(AND(F104&lt;&gt;0,AND(I104=0,L104=0)),1,0)</f>
        <v>1</v>
      </c>
      <c r="N104" s="2" t="n">
        <v>1</v>
      </c>
    </row>
    <row r="105" customFormat="false" ht="13" hidden="false" customHeight="false" outlineLevel="0" collapsed="false">
      <c r="A105" s="24" t="s">
        <v>564</v>
      </c>
      <c r="B105" s="8" t="n">
        <v>235514766</v>
      </c>
      <c r="C105" s="24" t="s">
        <v>1758</v>
      </c>
      <c r="D105" s="84" t="s">
        <v>1639</v>
      </c>
      <c r="E105" s="8" t="n">
        <v>30</v>
      </c>
      <c r="F105" s="8" t="n">
        <v>2</v>
      </c>
      <c r="G105" s="84" t="s">
        <v>1639</v>
      </c>
      <c r="H105" s="8" t="n">
        <v>77</v>
      </c>
      <c r="I105" s="8" t="n">
        <v>0</v>
      </c>
      <c r="J105" s="84" t="s">
        <v>1639</v>
      </c>
      <c r="K105" s="8" t="n">
        <v>71</v>
      </c>
      <c r="L105" s="8" t="n">
        <v>0</v>
      </c>
      <c r="M105" s="2" t="n">
        <f aca="false">IF(AND(F105&lt;&gt;0,AND(I105=0,L105=0)),1,0)</f>
        <v>1</v>
      </c>
      <c r="N105" s="2" t="n">
        <v>1</v>
      </c>
    </row>
    <row r="106" customFormat="false" ht="13" hidden="false" customHeight="false" outlineLevel="0" collapsed="false">
      <c r="A106" s="24" t="s">
        <v>564</v>
      </c>
      <c r="B106" s="8" t="n">
        <v>239732745</v>
      </c>
      <c r="C106" s="24" t="s">
        <v>1759</v>
      </c>
      <c r="D106" s="84" t="s">
        <v>1639</v>
      </c>
      <c r="E106" s="8" t="n">
        <v>50</v>
      </c>
      <c r="F106" s="8" t="n">
        <v>5</v>
      </c>
      <c r="G106" s="84" t="s">
        <v>1639</v>
      </c>
      <c r="H106" s="8" t="n">
        <v>82</v>
      </c>
      <c r="I106" s="8" t="n">
        <v>0</v>
      </c>
      <c r="J106" s="84" t="s">
        <v>1639</v>
      </c>
      <c r="K106" s="8" t="n">
        <v>87</v>
      </c>
      <c r="L106" s="8" t="n">
        <v>0</v>
      </c>
      <c r="M106" s="2" t="n">
        <f aca="false">IF(AND(F106&lt;&gt;0,AND(I106=0,L106=0)),1,0)</f>
        <v>1</v>
      </c>
      <c r="N106" s="2" t="n">
        <v>1</v>
      </c>
    </row>
    <row r="107" customFormat="false" ht="13" hidden="false" customHeight="false" outlineLevel="0" collapsed="false">
      <c r="A107" s="24" t="s">
        <v>564</v>
      </c>
      <c r="B107" s="8" t="n">
        <v>245974659</v>
      </c>
      <c r="C107" s="24" t="s">
        <v>1760</v>
      </c>
      <c r="D107" s="84" t="s">
        <v>1639</v>
      </c>
      <c r="E107" s="8" t="n">
        <v>33</v>
      </c>
      <c r="F107" s="8" t="n">
        <v>2</v>
      </c>
      <c r="G107" s="84" t="s">
        <v>1639</v>
      </c>
      <c r="H107" s="8" t="n">
        <v>6</v>
      </c>
      <c r="I107" s="8" t="n">
        <v>0</v>
      </c>
      <c r="J107" s="84" t="s">
        <v>1639</v>
      </c>
      <c r="K107" s="8" t="n">
        <v>8</v>
      </c>
      <c r="L107" s="8" t="n">
        <v>0</v>
      </c>
      <c r="M107" s="2" t="n">
        <f aca="false">IF(AND(F107&lt;&gt;0,AND(I107=0,L107=0)),1,0)</f>
        <v>1</v>
      </c>
      <c r="N107" s="2" t="n">
        <v>1</v>
      </c>
    </row>
    <row r="108" customFormat="false" ht="13" hidden="false" customHeight="false" outlineLevel="0" collapsed="false">
      <c r="A108" s="24" t="s">
        <v>564</v>
      </c>
      <c r="B108" s="8" t="n">
        <v>246072192</v>
      </c>
      <c r="C108" s="24" t="s">
        <v>1761</v>
      </c>
      <c r="D108" s="84" t="s">
        <v>1639</v>
      </c>
      <c r="E108" s="8" t="n">
        <v>58</v>
      </c>
      <c r="F108" s="8" t="n">
        <v>5</v>
      </c>
      <c r="G108" s="84" t="s">
        <v>1639</v>
      </c>
      <c r="H108" s="8" t="n">
        <v>58</v>
      </c>
      <c r="I108" s="8" t="n">
        <v>0</v>
      </c>
      <c r="J108" s="84" t="s">
        <v>1639</v>
      </c>
      <c r="K108" s="8" t="n">
        <v>44</v>
      </c>
      <c r="L108" s="8" t="n">
        <v>0</v>
      </c>
      <c r="M108" s="2" t="n">
        <f aca="false">IF(AND(F108&lt;&gt;0,AND(I108=0,L108=0)),1,0)</f>
        <v>1</v>
      </c>
      <c r="N108" s="2" t="n">
        <v>1</v>
      </c>
    </row>
    <row r="109" customFormat="false" ht="13" hidden="false" customHeight="false" outlineLevel="0" collapsed="false">
      <c r="A109" s="24" t="s">
        <v>564</v>
      </c>
      <c r="B109" s="8" t="n">
        <v>246605771</v>
      </c>
      <c r="C109" s="24" t="s">
        <v>1762</v>
      </c>
      <c r="D109" s="84" t="s">
        <v>1639</v>
      </c>
      <c r="E109" s="8" t="n">
        <v>30</v>
      </c>
      <c r="F109" s="8" t="n">
        <v>7</v>
      </c>
      <c r="G109" s="84" t="s">
        <v>1639</v>
      </c>
      <c r="H109" s="8" t="n">
        <v>60</v>
      </c>
      <c r="I109" s="8" t="n">
        <v>0</v>
      </c>
      <c r="J109" s="84" t="s">
        <v>1639</v>
      </c>
      <c r="K109" s="8" t="n">
        <v>83</v>
      </c>
      <c r="L109" s="8" t="n">
        <v>0</v>
      </c>
      <c r="M109" s="2" t="n">
        <f aca="false">IF(AND(F109&lt;&gt;0,AND(I109=0,L109=0)),1,0)</f>
        <v>1</v>
      </c>
      <c r="N109" s="2" t="n">
        <v>1</v>
      </c>
    </row>
    <row r="110" customFormat="false" ht="13" hidden="false" customHeight="false" outlineLevel="0" collapsed="false">
      <c r="A110" s="24" t="s">
        <v>564</v>
      </c>
      <c r="B110" s="8" t="n">
        <v>247889731</v>
      </c>
      <c r="C110" s="24" t="s">
        <v>1763</v>
      </c>
      <c r="D110" s="84" t="s">
        <v>1639</v>
      </c>
      <c r="E110" s="8" t="n">
        <v>25</v>
      </c>
      <c r="F110" s="8" t="n">
        <v>2</v>
      </c>
      <c r="G110" s="84" t="s">
        <v>1639</v>
      </c>
      <c r="H110" s="8" t="n">
        <v>1</v>
      </c>
      <c r="I110" s="8" t="n">
        <v>0</v>
      </c>
      <c r="J110" s="84" t="s">
        <v>1639</v>
      </c>
      <c r="K110" s="8" t="n">
        <v>2</v>
      </c>
      <c r="L110" s="8" t="n">
        <v>0</v>
      </c>
      <c r="M110" s="2" t="n">
        <f aca="false">IF(AND(F110&lt;&gt;0,AND(I110=0,L110=0)),1,0)</f>
        <v>1</v>
      </c>
      <c r="N110" s="2" t="n">
        <v>1</v>
      </c>
    </row>
    <row r="111" customFormat="false" ht="13" hidden="false" customHeight="false" outlineLevel="0" collapsed="false">
      <c r="A111" s="24" t="s">
        <v>564</v>
      </c>
      <c r="B111" s="8" t="n">
        <v>247889734</v>
      </c>
      <c r="C111" s="24" t="s">
        <v>1764</v>
      </c>
      <c r="D111" s="84" t="s">
        <v>1639</v>
      </c>
      <c r="E111" s="8" t="n">
        <v>24</v>
      </c>
      <c r="F111" s="8" t="n">
        <v>3</v>
      </c>
      <c r="G111" s="84" t="s">
        <v>1639</v>
      </c>
      <c r="H111" s="8" t="n">
        <v>2</v>
      </c>
      <c r="I111" s="8" t="n">
        <v>0</v>
      </c>
      <c r="J111" s="84" t="s">
        <v>1639</v>
      </c>
      <c r="K111" s="8" t="n">
        <v>3</v>
      </c>
      <c r="L111" s="8" t="n">
        <v>0</v>
      </c>
      <c r="M111" s="2" t="n">
        <f aca="false">IF(AND(F111&lt;&gt;0,AND(I111=0,L111=0)),1,0)</f>
        <v>1</v>
      </c>
      <c r="N111" s="2" t="n">
        <v>1</v>
      </c>
    </row>
    <row r="112" customFormat="false" ht="13" hidden="false" customHeight="false" outlineLevel="0" collapsed="false">
      <c r="A112" s="24" t="s">
        <v>564</v>
      </c>
      <c r="B112" s="8" t="n">
        <v>247889942</v>
      </c>
      <c r="C112" s="24" t="s">
        <v>1765</v>
      </c>
      <c r="D112" s="84" t="s">
        <v>1639</v>
      </c>
      <c r="E112" s="8" t="n">
        <v>23</v>
      </c>
      <c r="F112" s="8" t="n">
        <v>4</v>
      </c>
      <c r="G112" s="84" t="s">
        <v>1639</v>
      </c>
      <c r="H112" s="8" t="n">
        <v>3</v>
      </c>
      <c r="I112" s="8" t="n">
        <v>0</v>
      </c>
      <c r="J112" s="84" t="s">
        <v>1639</v>
      </c>
      <c r="K112" s="8" t="n">
        <v>3</v>
      </c>
      <c r="L112" s="8" t="n">
        <v>0</v>
      </c>
      <c r="M112" s="2" t="n">
        <f aca="false">IF(AND(F112&lt;&gt;0,AND(I112=0,L112=0)),1,0)</f>
        <v>1</v>
      </c>
      <c r="N112" s="2" t="n">
        <v>1</v>
      </c>
    </row>
    <row r="113" customFormat="false" ht="13" hidden="false" customHeight="false" outlineLevel="0" collapsed="false">
      <c r="A113" s="24" t="s">
        <v>564</v>
      </c>
      <c r="B113" s="8" t="n">
        <v>247890039</v>
      </c>
      <c r="C113" s="24" t="s">
        <v>1766</v>
      </c>
      <c r="D113" s="84" t="s">
        <v>1639</v>
      </c>
      <c r="E113" s="8" t="n">
        <v>25</v>
      </c>
      <c r="F113" s="8" t="n">
        <v>2</v>
      </c>
      <c r="G113" s="84" t="s">
        <v>1639</v>
      </c>
      <c r="H113" s="8" t="n">
        <v>2</v>
      </c>
      <c r="I113" s="8" t="n">
        <v>0</v>
      </c>
      <c r="J113" s="84" t="s">
        <v>1639</v>
      </c>
      <c r="K113" s="8" t="n">
        <v>2</v>
      </c>
      <c r="L113" s="8" t="n">
        <v>0</v>
      </c>
      <c r="M113" s="2" t="n">
        <f aca="false">IF(AND(F113&lt;&gt;0,AND(I113=0,L113=0)),1,0)</f>
        <v>1</v>
      </c>
      <c r="N113" s="2" t="n">
        <v>1</v>
      </c>
    </row>
    <row r="114" customFormat="false" ht="13" hidden="false" customHeight="false" outlineLevel="0" collapsed="false">
      <c r="A114" s="24" t="s">
        <v>564</v>
      </c>
      <c r="B114" s="8" t="n">
        <v>247890184</v>
      </c>
      <c r="C114" s="24" t="s">
        <v>1767</v>
      </c>
      <c r="D114" s="84" t="s">
        <v>1639</v>
      </c>
      <c r="E114" s="8" t="n">
        <v>24</v>
      </c>
      <c r="F114" s="8" t="n">
        <v>3</v>
      </c>
      <c r="G114" s="84" t="s">
        <v>1639</v>
      </c>
      <c r="H114" s="8" t="n">
        <v>2</v>
      </c>
      <c r="I114" s="8" t="n">
        <v>0</v>
      </c>
      <c r="J114" s="84" t="s">
        <v>1639</v>
      </c>
      <c r="K114" s="8" t="n">
        <v>1</v>
      </c>
      <c r="L114" s="8" t="n">
        <v>0</v>
      </c>
      <c r="M114" s="2" t="n">
        <f aca="false">IF(AND(F114&lt;&gt;0,AND(I114=0,L114=0)),1,0)</f>
        <v>1</v>
      </c>
      <c r="N114" s="2" t="n">
        <v>1</v>
      </c>
    </row>
    <row r="115" customFormat="false" ht="13" hidden="false" customHeight="false" outlineLevel="0" collapsed="false">
      <c r="A115" s="24" t="s">
        <v>564</v>
      </c>
      <c r="B115" s="8" t="n">
        <v>247890638</v>
      </c>
      <c r="C115" s="24" t="s">
        <v>1768</v>
      </c>
      <c r="D115" s="84" t="s">
        <v>1639</v>
      </c>
      <c r="E115" s="8" t="n">
        <v>23</v>
      </c>
      <c r="F115" s="8" t="n">
        <v>4</v>
      </c>
      <c r="G115" s="84" t="s">
        <v>1639</v>
      </c>
      <c r="H115" s="8" t="n">
        <v>2</v>
      </c>
      <c r="I115" s="8" t="n">
        <v>0</v>
      </c>
      <c r="J115" s="84" t="s">
        <v>1639</v>
      </c>
      <c r="K115" s="8" t="n">
        <v>5</v>
      </c>
      <c r="L115" s="8" t="n">
        <v>0</v>
      </c>
      <c r="M115" s="2" t="n">
        <f aca="false">IF(AND(F115&lt;&gt;0,AND(I115=0,L115=0)),1,0)</f>
        <v>1</v>
      </c>
      <c r="N115" s="2" t="n">
        <v>1</v>
      </c>
    </row>
    <row r="116" customFormat="false" ht="13" hidden="false" customHeight="false" outlineLevel="0" collapsed="false">
      <c r="A116" s="24" t="s">
        <v>564</v>
      </c>
      <c r="B116" s="8" t="n">
        <v>247890923</v>
      </c>
      <c r="C116" s="24" t="s">
        <v>1769</v>
      </c>
      <c r="D116" s="84" t="s">
        <v>1639</v>
      </c>
      <c r="E116" s="8" t="n">
        <v>23</v>
      </c>
      <c r="F116" s="8" t="n">
        <v>4</v>
      </c>
      <c r="G116" s="84" t="s">
        <v>1639</v>
      </c>
      <c r="H116" s="8" t="n">
        <v>0</v>
      </c>
      <c r="I116" s="8" t="n">
        <v>0</v>
      </c>
      <c r="J116" s="84" t="s">
        <v>1639</v>
      </c>
      <c r="K116" s="8" t="n">
        <v>0</v>
      </c>
      <c r="L116" s="8" t="n">
        <v>0</v>
      </c>
      <c r="M116" s="2" t="n">
        <f aca="false">IF(AND(F116&lt;&gt;0,AND(I116=0,L116=0)),1,0)</f>
        <v>1</v>
      </c>
      <c r="N116" s="2" t="n">
        <v>1</v>
      </c>
    </row>
    <row r="117" customFormat="false" ht="13" hidden="false" customHeight="false" outlineLevel="0" collapsed="false">
      <c r="A117" s="24" t="s">
        <v>564</v>
      </c>
      <c r="B117" s="8" t="n">
        <v>247891490</v>
      </c>
      <c r="C117" s="24" t="s">
        <v>1770</v>
      </c>
      <c r="D117" s="84" t="s">
        <v>1639</v>
      </c>
      <c r="E117" s="8" t="n">
        <v>24</v>
      </c>
      <c r="F117" s="8" t="n">
        <v>3</v>
      </c>
      <c r="G117" s="84" t="s">
        <v>1639</v>
      </c>
      <c r="H117" s="8" t="n">
        <v>0</v>
      </c>
      <c r="I117" s="8" t="n">
        <v>0</v>
      </c>
      <c r="J117" s="84" t="s">
        <v>1639</v>
      </c>
      <c r="K117" s="8" t="n">
        <v>0</v>
      </c>
      <c r="L117" s="8" t="n">
        <v>0</v>
      </c>
      <c r="M117" s="2" t="n">
        <f aca="false">IF(AND(F117&lt;&gt;0,AND(I117=0,L117=0)),1,0)</f>
        <v>1</v>
      </c>
      <c r="N117" s="2" t="n">
        <v>1</v>
      </c>
    </row>
    <row r="118" customFormat="false" ht="13" hidden="false" customHeight="false" outlineLevel="0" collapsed="false">
      <c r="A118" s="24" t="s">
        <v>564</v>
      </c>
      <c r="B118" s="8" t="n">
        <v>247892093</v>
      </c>
      <c r="C118" s="24" t="s">
        <v>1771</v>
      </c>
      <c r="D118" s="84" t="s">
        <v>1639</v>
      </c>
      <c r="E118" s="8" t="n">
        <v>25</v>
      </c>
      <c r="F118" s="8" t="n">
        <v>2</v>
      </c>
      <c r="G118" s="84" t="s">
        <v>1639</v>
      </c>
      <c r="H118" s="8" t="n">
        <v>1</v>
      </c>
      <c r="I118" s="8" t="n">
        <v>0</v>
      </c>
      <c r="J118" s="84" t="s">
        <v>1639</v>
      </c>
      <c r="K118" s="8" t="n">
        <v>2</v>
      </c>
      <c r="L118" s="8" t="n">
        <v>0</v>
      </c>
      <c r="M118" s="2" t="n">
        <f aca="false">IF(AND(F118&lt;&gt;0,AND(I118=0,L118=0)),1,0)</f>
        <v>1</v>
      </c>
      <c r="N118" s="2" t="n">
        <v>1</v>
      </c>
    </row>
    <row r="119" customFormat="false" ht="13" hidden="false" customHeight="false" outlineLevel="0" collapsed="false">
      <c r="A119" s="24" t="s">
        <v>564</v>
      </c>
      <c r="B119" s="8" t="n">
        <v>248383170</v>
      </c>
      <c r="C119" s="24" t="s">
        <v>1772</v>
      </c>
      <c r="D119" s="84" t="s">
        <v>1639</v>
      </c>
      <c r="E119" s="8" t="n">
        <v>51</v>
      </c>
      <c r="F119" s="8" t="n">
        <v>4</v>
      </c>
      <c r="G119" s="84" t="s">
        <v>1639</v>
      </c>
      <c r="H119" s="8" t="n">
        <v>73</v>
      </c>
      <c r="I119" s="8" t="n">
        <v>0</v>
      </c>
      <c r="J119" s="84" t="s">
        <v>1639</v>
      </c>
      <c r="K119" s="8" t="n">
        <v>65</v>
      </c>
      <c r="L119" s="8" t="n">
        <v>0</v>
      </c>
      <c r="M119" s="2" t="n">
        <f aca="false">IF(AND(F119&lt;&gt;0,AND(I119=0,L119=0)),1,0)</f>
        <v>1</v>
      </c>
      <c r="N119" s="2" t="n">
        <v>1</v>
      </c>
    </row>
    <row r="120" customFormat="false" ht="13" hidden="false" customHeight="false" outlineLevel="0" collapsed="false">
      <c r="A120" s="24" t="s">
        <v>564</v>
      </c>
      <c r="B120" s="8" t="n">
        <v>248383862</v>
      </c>
      <c r="C120" s="24" t="s">
        <v>1773</v>
      </c>
      <c r="D120" s="84" t="s">
        <v>1639</v>
      </c>
      <c r="E120" s="8" t="n">
        <v>57</v>
      </c>
      <c r="F120" s="8" t="n">
        <v>4</v>
      </c>
      <c r="G120" s="84" t="s">
        <v>1639</v>
      </c>
      <c r="H120" s="8" t="n">
        <v>75</v>
      </c>
      <c r="I120" s="8" t="n">
        <v>2</v>
      </c>
      <c r="J120" s="84" t="s">
        <v>1639</v>
      </c>
      <c r="K120" s="8" t="n">
        <v>66</v>
      </c>
      <c r="L120" s="8" t="n">
        <v>3</v>
      </c>
      <c r="M120" s="2" t="n">
        <f aca="false">IF(AND(F120&lt;&gt;0,AND(I120=0,L120=0)),1,0)</f>
        <v>0</v>
      </c>
      <c r="N120" s="2" t="n">
        <v>1</v>
      </c>
    </row>
    <row r="121" customFormat="false" ht="13" hidden="false" customHeight="false" outlineLevel="0" collapsed="false">
      <c r="A121" s="24" t="s">
        <v>564</v>
      </c>
      <c r="B121" s="8" t="n">
        <v>248937713</v>
      </c>
      <c r="C121" s="24" t="s">
        <v>1774</v>
      </c>
      <c r="D121" s="84" t="s">
        <v>1639</v>
      </c>
      <c r="E121" s="8" t="n">
        <v>72</v>
      </c>
      <c r="F121" s="8" t="n">
        <v>4</v>
      </c>
      <c r="G121" s="84" t="s">
        <v>1639</v>
      </c>
      <c r="H121" s="8" t="n">
        <v>48</v>
      </c>
      <c r="I121" s="8" t="n">
        <v>5</v>
      </c>
      <c r="J121" s="84" t="s">
        <v>1639</v>
      </c>
      <c r="K121" s="8" t="n">
        <v>68</v>
      </c>
      <c r="L121" s="8" t="n">
        <v>0</v>
      </c>
      <c r="M121" s="2" t="n">
        <f aca="false">IF(AND(F121&lt;&gt;0,AND(I121=0,L121=0)),1,0)</f>
        <v>0</v>
      </c>
      <c r="N121" s="2" t="n">
        <v>1</v>
      </c>
    </row>
    <row r="122" customFormat="false" ht="13" hidden="false" customHeight="false" outlineLevel="0" collapsed="false">
      <c r="A122" s="24" t="s">
        <v>564</v>
      </c>
      <c r="B122" s="8" t="n">
        <v>248938048</v>
      </c>
      <c r="C122" s="24" t="s">
        <v>1775</v>
      </c>
      <c r="D122" s="84" t="s">
        <v>1639</v>
      </c>
      <c r="E122" s="8" t="n">
        <v>71</v>
      </c>
      <c r="F122" s="8" t="n">
        <v>6</v>
      </c>
      <c r="G122" s="84" t="s">
        <v>1639</v>
      </c>
      <c r="H122" s="8" t="n">
        <v>101</v>
      </c>
      <c r="I122" s="8" t="n">
        <v>0</v>
      </c>
      <c r="J122" s="84" t="s">
        <v>1639</v>
      </c>
      <c r="K122" s="8" t="n">
        <v>79</v>
      </c>
      <c r="L122" s="8" t="n">
        <v>0</v>
      </c>
      <c r="M122" s="2" t="n">
        <f aca="false">IF(AND(F122&lt;&gt;0,AND(I122=0,L122=0)),1,0)</f>
        <v>1</v>
      </c>
      <c r="N122" s="2" t="n">
        <v>1</v>
      </c>
    </row>
    <row r="123" customFormat="false" ht="13" hidden="false" customHeight="false" outlineLevel="0" collapsed="false">
      <c r="A123" s="24" t="s">
        <v>577</v>
      </c>
      <c r="B123" s="8" t="n">
        <v>235130</v>
      </c>
      <c r="C123" s="24" t="s">
        <v>1776</v>
      </c>
      <c r="D123" s="84" t="s">
        <v>1639</v>
      </c>
      <c r="E123" s="8" t="n">
        <v>56</v>
      </c>
      <c r="F123" s="8" t="n">
        <v>4</v>
      </c>
      <c r="G123" s="84" t="s">
        <v>1639</v>
      </c>
      <c r="H123" s="8" t="n">
        <v>83</v>
      </c>
      <c r="I123" s="8" t="n">
        <v>1</v>
      </c>
      <c r="J123" s="84" t="s">
        <v>1639</v>
      </c>
      <c r="K123" s="8" t="n">
        <v>166</v>
      </c>
      <c r="L123" s="8" t="n">
        <v>0</v>
      </c>
      <c r="M123" s="2" t="n">
        <f aca="false">IF(AND(F123&lt;&gt;0,AND(I123=0,L123=0)),1,0)</f>
        <v>0</v>
      </c>
      <c r="N123" s="2" t="n">
        <v>1</v>
      </c>
    </row>
    <row r="124" customFormat="false" ht="13" hidden="false" customHeight="false" outlineLevel="0" collapsed="false">
      <c r="A124" s="24" t="s">
        <v>577</v>
      </c>
      <c r="B124" s="8" t="n">
        <v>420920</v>
      </c>
      <c r="C124" s="24" t="s">
        <v>1777</v>
      </c>
      <c r="D124" s="84" t="s">
        <v>1639</v>
      </c>
      <c r="E124" s="8" t="n">
        <v>43</v>
      </c>
      <c r="F124" s="8" t="n">
        <v>3</v>
      </c>
      <c r="G124" s="84" t="s">
        <v>1639</v>
      </c>
      <c r="H124" s="8" t="n">
        <v>80</v>
      </c>
      <c r="I124" s="8" t="n">
        <v>0</v>
      </c>
      <c r="J124" s="84" t="s">
        <v>1639</v>
      </c>
      <c r="K124" s="8" t="n">
        <v>82</v>
      </c>
      <c r="L124" s="8" t="n">
        <v>0</v>
      </c>
      <c r="M124" s="2" t="n">
        <f aca="false">IF(AND(F124&lt;&gt;0,AND(I124=0,L124=0)),1,0)</f>
        <v>1</v>
      </c>
      <c r="N124" s="2" t="n">
        <v>1</v>
      </c>
    </row>
    <row r="125" customFormat="false" ht="13" hidden="false" customHeight="false" outlineLevel="0" collapsed="false">
      <c r="A125" s="24" t="s">
        <v>577</v>
      </c>
      <c r="B125" s="8" t="n">
        <v>547151</v>
      </c>
      <c r="C125" s="24" t="s">
        <v>1778</v>
      </c>
      <c r="D125" s="84" t="s">
        <v>1639</v>
      </c>
      <c r="E125" s="8" t="n">
        <v>49</v>
      </c>
      <c r="F125" s="8" t="n">
        <v>3</v>
      </c>
      <c r="G125" s="84" t="s">
        <v>157</v>
      </c>
      <c r="H125" s="8" t="n">
        <v>73</v>
      </c>
      <c r="I125" s="8" t="n">
        <v>11</v>
      </c>
      <c r="J125" s="84" t="s">
        <v>1639</v>
      </c>
      <c r="K125" s="8" t="n">
        <v>86</v>
      </c>
      <c r="L125" s="8" t="n">
        <v>3</v>
      </c>
      <c r="M125" s="2" t="n">
        <f aca="false">IF(AND(F125&lt;&gt;0,AND(I125=0,L125=0)),1,0)</f>
        <v>0</v>
      </c>
      <c r="N125" s="2" t="n">
        <v>1</v>
      </c>
    </row>
    <row r="126" customFormat="false" ht="13" hidden="false" customHeight="false" outlineLevel="0" collapsed="false">
      <c r="A126" s="24" t="s">
        <v>577</v>
      </c>
      <c r="B126" s="8" t="n">
        <v>1012516</v>
      </c>
      <c r="C126" s="24" t="s">
        <v>1779</v>
      </c>
      <c r="D126" s="84" t="s">
        <v>1639</v>
      </c>
      <c r="E126" s="8" t="n">
        <v>41</v>
      </c>
      <c r="F126" s="8" t="n">
        <v>7</v>
      </c>
      <c r="G126" s="84" t="s">
        <v>1639</v>
      </c>
      <c r="H126" s="8" t="n">
        <v>130</v>
      </c>
      <c r="I126" s="8" t="n">
        <v>10</v>
      </c>
      <c r="J126" s="84" t="s">
        <v>1639</v>
      </c>
      <c r="K126" s="8" t="n">
        <v>140</v>
      </c>
      <c r="L126" s="8" t="n">
        <v>12</v>
      </c>
      <c r="M126" s="2" t="n">
        <f aca="false">IF(AND(F126&lt;&gt;0,AND(I126=0,L126=0)),1,0)</f>
        <v>0</v>
      </c>
      <c r="N126" s="2" t="n">
        <v>1</v>
      </c>
    </row>
    <row r="127" customFormat="false" ht="13" hidden="false" customHeight="false" outlineLevel="0" collapsed="false">
      <c r="A127" s="24" t="s">
        <v>577</v>
      </c>
      <c r="B127" s="8" t="n">
        <v>1208177</v>
      </c>
      <c r="C127" s="24" t="s">
        <v>1780</v>
      </c>
      <c r="D127" s="84" t="s">
        <v>1639</v>
      </c>
      <c r="E127" s="8" t="n">
        <v>46</v>
      </c>
      <c r="F127" s="8" t="n">
        <v>3</v>
      </c>
      <c r="G127" s="84" t="s">
        <v>157</v>
      </c>
      <c r="H127" s="8" t="n">
        <v>62</v>
      </c>
      <c r="I127" s="8" t="n">
        <v>27</v>
      </c>
      <c r="J127" s="84" t="s">
        <v>157</v>
      </c>
      <c r="K127" s="8" t="n">
        <v>60</v>
      </c>
      <c r="L127" s="8" t="n">
        <v>24</v>
      </c>
      <c r="M127" s="2" t="n">
        <f aca="false">IF(AND(F127&lt;&gt;0,AND(I127=0,L127=0)),1,0)</f>
        <v>0</v>
      </c>
      <c r="N127" s="2" t="n">
        <v>1</v>
      </c>
    </row>
    <row r="128" customFormat="false" ht="13" hidden="false" customHeight="false" outlineLevel="0" collapsed="false">
      <c r="A128" s="24" t="s">
        <v>577</v>
      </c>
      <c r="B128" s="8" t="n">
        <v>1221640</v>
      </c>
      <c r="C128" s="24" t="s">
        <v>1781</v>
      </c>
      <c r="D128" s="84" t="s">
        <v>1639</v>
      </c>
      <c r="E128" s="8" t="n">
        <v>44</v>
      </c>
      <c r="F128" s="8" t="n">
        <v>11</v>
      </c>
      <c r="G128" s="84" t="s">
        <v>1640</v>
      </c>
      <c r="H128" s="8" t="n">
        <v>0</v>
      </c>
      <c r="I128" s="8" t="n">
        <v>0</v>
      </c>
      <c r="J128" s="84" t="s">
        <v>1640</v>
      </c>
      <c r="K128" s="8" t="n">
        <v>0</v>
      </c>
      <c r="L128" s="8" t="n">
        <v>0</v>
      </c>
      <c r="M128" s="2" t="n">
        <f aca="false">IF(AND(F128&lt;&gt;0,AND(I128=0,L128=0)),1,0)</f>
        <v>1</v>
      </c>
      <c r="N128" s="2" t="n">
        <v>1</v>
      </c>
    </row>
    <row r="129" customFormat="false" ht="13" hidden="false" customHeight="false" outlineLevel="0" collapsed="false">
      <c r="A129" s="24" t="s">
        <v>577</v>
      </c>
      <c r="B129" s="8" t="n">
        <v>1707296</v>
      </c>
      <c r="C129" s="24" t="s">
        <v>1352</v>
      </c>
      <c r="D129" s="84" t="s">
        <v>1639</v>
      </c>
      <c r="E129" s="8" t="n">
        <v>46</v>
      </c>
      <c r="F129" s="8" t="n">
        <v>3</v>
      </c>
      <c r="G129" s="84" t="s">
        <v>1639</v>
      </c>
      <c r="H129" s="8" t="n">
        <v>62</v>
      </c>
      <c r="I129" s="8" t="n">
        <v>0</v>
      </c>
      <c r="J129" s="84" t="s">
        <v>1639</v>
      </c>
      <c r="K129" s="8" t="n">
        <v>76</v>
      </c>
      <c r="L129" s="8" t="n">
        <v>0</v>
      </c>
      <c r="M129" s="2" t="n">
        <f aca="false">IF(AND(F129&lt;&gt;0,AND(I129=0,L129=0)),1,0)</f>
        <v>1</v>
      </c>
      <c r="N129" s="2" t="n">
        <v>1</v>
      </c>
    </row>
    <row r="130" customFormat="false" ht="13" hidden="false" customHeight="false" outlineLevel="0" collapsed="false">
      <c r="A130" s="24" t="s">
        <v>577</v>
      </c>
      <c r="B130" s="8" t="n">
        <v>2722143</v>
      </c>
      <c r="C130" s="24" t="s">
        <v>1782</v>
      </c>
      <c r="D130" s="84" t="s">
        <v>1639</v>
      </c>
      <c r="E130" s="8" t="n">
        <v>56</v>
      </c>
      <c r="F130" s="8" t="n">
        <v>3</v>
      </c>
      <c r="G130" s="84" t="s">
        <v>1639</v>
      </c>
      <c r="H130" s="8" t="n">
        <v>132</v>
      </c>
      <c r="I130" s="8" t="n">
        <v>0</v>
      </c>
      <c r="J130" s="84" t="s">
        <v>1639</v>
      </c>
      <c r="K130" s="8" t="n">
        <v>75</v>
      </c>
      <c r="L130" s="8" t="n">
        <v>4</v>
      </c>
      <c r="M130" s="2" t="n">
        <f aca="false">IF(AND(F130&lt;&gt;0,AND(I130=0,L130=0)),1,0)</f>
        <v>0</v>
      </c>
      <c r="N130" s="2" t="n">
        <v>1</v>
      </c>
    </row>
    <row r="131" customFormat="false" ht="13" hidden="false" customHeight="false" outlineLevel="0" collapsed="false">
      <c r="A131" s="24" t="s">
        <v>577</v>
      </c>
      <c r="B131" s="8" t="n">
        <v>2782792</v>
      </c>
      <c r="C131" s="24" t="s">
        <v>1783</v>
      </c>
      <c r="D131" s="84" t="s">
        <v>1639</v>
      </c>
      <c r="E131" s="8" t="n">
        <v>49</v>
      </c>
      <c r="F131" s="8" t="n">
        <v>4</v>
      </c>
      <c r="G131" s="84" t="s">
        <v>157</v>
      </c>
      <c r="H131" s="8" t="n">
        <v>3</v>
      </c>
      <c r="I131" s="8" t="n">
        <v>2</v>
      </c>
      <c r="J131" s="84" t="s">
        <v>157</v>
      </c>
      <c r="K131" s="8" t="n">
        <v>5</v>
      </c>
      <c r="L131" s="8" t="n">
        <v>1</v>
      </c>
      <c r="M131" s="2" t="n">
        <f aca="false">IF(AND(F131&lt;&gt;0,AND(I131=0,L131=0)),1,0)</f>
        <v>0</v>
      </c>
      <c r="N131" s="2" t="n">
        <v>1</v>
      </c>
    </row>
    <row r="132" customFormat="false" ht="13" hidden="false" customHeight="false" outlineLevel="0" collapsed="false">
      <c r="A132" s="24" t="s">
        <v>577</v>
      </c>
      <c r="B132" s="8" t="n">
        <v>3315700</v>
      </c>
      <c r="C132" s="24" t="s">
        <v>1784</v>
      </c>
      <c r="D132" s="84" t="s">
        <v>1639</v>
      </c>
      <c r="E132" s="8" t="n">
        <v>45</v>
      </c>
      <c r="F132" s="8" t="n">
        <v>3</v>
      </c>
      <c r="G132" s="84" t="s">
        <v>1639</v>
      </c>
      <c r="H132" s="8" t="n">
        <v>9</v>
      </c>
      <c r="I132" s="8" t="n">
        <v>0</v>
      </c>
      <c r="J132" s="84" t="s">
        <v>1639</v>
      </c>
      <c r="K132" s="8" t="n">
        <v>9</v>
      </c>
      <c r="L132" s="8" t="n">
        <v>0</v>
      </c>
      <c r="M132" s="2" t="n">
        <f aca="false">IF(AND(F132&lt;&gt;0,AND(I132=0,L132=0)),1,0)</f>
        <v>1</v>
      </c>
      <c r="N132" s="2" t="n">
        <v>1</v>
      </c>
    </row>
    <row r="133" customFormat="false" ht="13" hidden="false" customHeight="false" outlineLevel="0" collapsed="false">
      <c r="A133" s="24" t="s">
        <v>577</v>
      </c>
      <c r="B133" s="8" t="n">
        <v>3331086</v>
      </c>
      <c r="C133" s="24" t="s">
        <v>1785</v>
      </c>
      <c r="D133" s="84" t="s">
        <v>1639</v>
      </c>
      <c r="E133" s="8" t="n">
        <v>35</v>
      </c>
      <c r="F133" s="8" t="n">
        <v>3</v>
      </c>
      <c r="G133" s="84" t="s">
        <v>1639</v>
      </c>
      <c r="H133" s="8" t="n">
        <v>77</v>
      </c>
      <c r="I133" s="8" t="n">
        <v>0</v>
      </c>
      <c r="J133" s="84" t="s">
        <v>1639</v>
      </c>
      <c r="K133" s="8" t="n">
        <v>69</v>
      </c>
      <c r="L133" s="8" t="n">
        <v>0</v>
      </c>
      <c r="M133" s="2" t="n">
        <f aca="false">IF(AND(F133&lt;&gt;0,AND(I133=0,L133=0)),1,0)</f>
        <v>1</v>
      </c>
      <c r="N133" s="2" t="n">
        <v>1</v>
      </c>
    </row>
    <row r="134" customFormat="false" ht="13" hidden="false" customHeight="false" outlineLevel="0" collapsed="false">
      <c r="A134" s="24" t="s">
        <v>577</v>
      </c>
      <c r="B134" s="8" t="n">
        <v>3437136</v>
      </c>
      <c r="C134" s="24" t="s">
        <v>1500</v>
      </c>
      <c r="D134" s="84" t="s">
        <v>1639</v>
      </c>
      <c r="E134" s="8" t="n">
        <v>47</v>
      </c>
      <c r="F134" s="8" t="n">
        <v>5</v>
      </c>
      <c r="G134" s="84" t="s">
        <v>1639</v>
      </c>
      <c r="H134" s="8" t="n">
        <v>13</v>
      </c>
      <c r="I134" s="8" t="n">
        <v>1</v>
      </c>
      <c r="J134" s="84" t="s">
        <v>1639</v>
      </c>
      <c r="K134" s="8" t="n">
        <v>11</v>
      </c>
      <c r="L134" s="8" t="n">
        <v>1</v>
      </c>
      <c r="M134" s="2" t="n">
        <f aca="false">IF(AND(F134&lt;&gt;0,AND(I134=0,L134=0)),1,0)</f>
        <v>0</v>
      </c>
      <c r="N134" s="2" t="n">
        <v>1</v>
      </c>
    </row>
    <row r="135" customFormat="false" ht="13" hidden="false" customHeight="false" outlineLevel="0" collapsed="false">
      <c r="A135" s="24" t="s">
        <v>577</v>
      </c>
      <c r="B135" s="8" t="n">
        <v>3437765</v>
      </c>
      <c r="C135" s="24" t="s">
        <v>1507</v>
      </c>
      <c r="D135" s="84" t="s">
        <v>1639</v>
      </c>
      <c r="E135" s="8" t="n">
        <v>52</v>
      </c>
      <c r="F135" s="8" t="n">
        <v>3</v>
      </c>
      <c r="G135" s="84" t="s">
        <v>1639</v>
      </c>
      <c r="H135" s="8" t="n">
        <v>23</v>
      </c>
      <c r="I135" s="8" t="n">
        <v>2</v>
      </c>
      <c r="J135" s="84" t="s">
        <v>1639</v>
      </c>
      <c r="K135" s="8" t="n">
        <v>19</v>
      </c>
      <c r="L135" s="8" t="n">
        <v>1</v>
      </c>
      <c r="M135" s="2" t="n">
        <f aca="false">IF(AND(F135&lt;&gt;0,AND(I135=0,L135=0)),1,0)</f>
        <v>0</v>
      </c>
      <c r="N135" s="2" t="n">
        <v>1</v>
      </c>
    </row>
    <row r="136" customFormat="false" ht="13" hidden="false" customHeight="false" outlineLevel="0" collapsed="false">
      <c r="A136" s="24" t="s">
        <v>577</v>
      </c>
      <c r="B136" s="8" t="n">
        <v>3530824</v>
      </c>
      <c r="C136" s="24" t="s">
        <v>1786</v>
      </c>
      <c r="D136" s="84" t="s">
        <v>1639</v>
      </c>
      <c r="E136" s="8" t="n">
        <v>33</v>
      </c>
      <c r="F136" s="8" t="n">
        <v>6</v>
      </c>
      <c r="G136" s="84" t="s">
        <v>1639</v>
      </c>
      <c r="H136" s="8" t="n">
        <v>115</v>
      </c>
      <c r="I136" s="8" t="n">
        <v>0</v>
      </c>
      <c r="J136" s="84" t="s">
        <v>1639</v>
      </c>
      <c r="K136" s="8" t="n">
        <v>93</v>
      </c>
      <c r="L136" s="8" t="n">
        <v>0</v>
      </c>
      <c r="M136" s="2" t="n">
        <f aca="false">IF(AND(F136&lt;&gt;0,AND(I136=0,L136=0)),1,0)</f>
        <v>1</v>
      </c>
      <c r="N136" s="2" t="n">
        <v>1</v>
      </c>
    </row>
    <row r="137" customFormat="false" ht="13" hidden="false" customHeight="false" outlineLevel="0" collapsed="false">
      <c r="A137" s="24" t="s">
        <v>577</v>
      </c>
      <c r="B137" s="8" t="n">
        <v>5748257</v>
      </c>
      <c r="C137" s="24" t="s">
        <v>1787</v>
      </c>
      <c r="D137" s="84" t="s">
        <v>1639</v>
      </c>
      <c r="E137" s="8" t="n">
        <v>44</v>
      </c>
      <c r="F137" s="8" t="n">
        <v>4</v>
      </c>
      <c r="G137" s="84" t="s">
        <v>157</v>
      </c>
      <c r="H137" s="8" t="n">
        <v>61</v>
      </c>
      <c r="I137" s="8" t="n">
        <v>14</v>
      </c>
      <c r="J137" s="84" t="s">
        <v>157</v>
      </c>
      <c r="K137" s="8" t="n">
        <v>85</v>
      </c>
      <c r="L137" s="8" t="n">
        <v>11</v>
      </c>
      <c r="M137" s="2" t="n">
        <f aca="false">IF(AND(F137&lt;&gt;0,AND(I137=0,L137=0)),1,0)</f>
        <v>0</v>
      </c>
      <c r="N137" s="2" t="n">
        <v>1</v>
      </c>
    </row>
    <row r="138" customFormat="false" ht="13" hidden="false" customHeight="false" outlineLevel="0" collapsed="false">
      <c r="A138" s="24" t="s">
        <v>577</v>
      </c>
      <c r="B138" s="8" t="n">
        <v>8589767</v>
      </c>
      <c r="C138" s="24" t="s">
        <v>1788</v>
      </c>
      <c r="D138" s="84" t="s">
        <v>1639</v>
      </c>
      <c r="E138" s="8" t="n">
        <v>51</v>
      </c>
      <c r="F138" s="8" t="n">
        <v>4</v>
      </c>
      <c r="G138" s="84" t="s">
        <v>1639</v>
      </c>
      <c r="H138" s="8" t="n">
        <v>24</v>
      </c>
      <c r="I138" s="8" t="n">
        <v>0</v>
      </c>
      <c r="J138" s="84" t="s">
        <v>1639</v>
      </c>
      <c r="K138" s="8" t="n">
        <v>29</v>
      </c>
      <c r="L138" s="8" t="n">
        <v>0</v>
      </c>
      <c r="M138" s="2" t="n">
        <f aca="false">IF(AND(F138&lt;&gt;0,AND(I138=0,L138=0)),1,0)</f>
        <v>1</v>
      </c>
      <c r="N138" s="2" t="n">
        <v>1</v>
      </c>
    </row>
    <row r="139" customFormat="false" ht="13" hidden="false" customHeight="false" outlineLevel="0" collapsed="false">
      <c r="A139" s="24" t="s">
        <v>577</v>
      </c>
      <c r="B139" s="8" t="n">
        <v>9305309</v>
      </c>
      <c r="C139" s="24" t="s">
        <v>1789</v>
      </c>
      <c r="D139" s="84" t="s">
        <v>1639</v>
      </c>
      <c r="E139" s="8" t="n">
        <v>38</v>
      </c>
      <c r="F139" s="8" t="n">
        <v>3</v>
      </c>
      <c r="G139" s="84" t="s">
        <v>1639</v>
      </c>
      <c r="H139" s="8" t="n">
        <v>211</v>
      </c>
      <c r="I139" s="8" t="n">
        <v>0</v>
      </c>
      <c r="J139" s="84" t="s">
        <v>1639</v>
      </c>
      <c r="K139" s="8" t="n">
        <v>192</v>
      </c>
      <c r="L139" s="8" t="n">
        <v>0</v>
      </c>
      <c r="M139" s="2" t="n">
        <f aca="false">IF(AND(F139&lt;&gt;0,AND(I139=0,L139=0)),1,0)</f>
        <v>1</v>
      </c>
      <c r="N139" s="2" t="n">
        <v>1</v>
      </c>
    </row>
    <row r="140" customFormat="false" ht="13" hidden="false" customHeight="false" outlineLevel="0" collapsed="false">
      <c r="A140" s="24" t="s">
        <v>577</v>
      </c>
      <c r="B140" s="8" t="n">
        <v>11380162</v>
      </c>
      <c r="C140" s="24" t="s">
        <v>1790</v>
      </c>
      <c r="D140" s="84" t="s">
        <v>1639</v>
      </c>
      <c r="E140" s="8" t="n">
        <v>47</v>
      </c>
      <c r="F140" s="8" t="n">
        <v>3</v>
      </c>
      <c r="G140" s="84" t="s">
        <v>157</v>
      </c>
      <c r="H140" s="8" t="n">
        <v>144</v>
      </c>
      <c r="I140" s="8" t="n">
        <v>27</v>
      </c>
      <c r="J140" s="84" t="s">
        <v>157</v>
      </c>
      <c r="K140" s="8" t="n">
        <v>168</v>
      </c>
      <c r="L140" s="8" t="n">
        <v>20</v>
      </c>
      <c r="M140" s="2" t="n">
        <f aca="false">IF(AND(F140&lt;&gt;0,AND(I140=0,L140=0)),1,0)</f>
        <v>0</v>
      </c>
      <c r="N140" s="2" t="n">
        <v>1</v>
      </c>
    </row>
    <row r="141" customFormat="false" ht="13" hidden="false" customHeight="false" outlineLevel="0" collapsed="false">
      <c r="A141" s="24" t="s">
        <v>577</v>
      </c>
      <c r="B141" s="8" t="n">
        <v>15787714</v>
      </c>
      <c r="C141" s="24" t="s">
        <v>1791</v>
      </c>
      <c r="D141" s="84" t="s">
        <v>1639</v>
      </c>
      <c r="E141" s="8" t="n">
        <v>55</v>
      </c>
      <c r="F141" s="8" t="n">
        <v>4</v>
      </c>
      <c r="G141" s="84" t="s">
        <v>1639</v>
      </c>
      <c r="H141" s="8" t="n">
        <v>83</v>
      </c>
      <c r="I141" s="8" t="n">
        <v>0</v>
      </c>
      <c r="J141" s="84" t="s">
        <v>1639</v>
      </c>
      <c r="K141" s="8" t="n">
        <v>129</v>
      </c>
      <c r="L141" s="8" t="n">
        <v>0</v>
      </c>
      <c r="M141" s="2" t="n">
        <f aca="false">IF(AND(F141&lt;&gt;0,AND(I141=0,L141=0)),1,0)</f>
        <v>1</v>
      </c>
      <c r="N141" s="2" t="n">
        <v>1</v>
      </c>
    </row>
    <row r="142" customFormat="false" ht="13" hidden="false" customHeight="false" outlineLevel="0" collapsed="false">
      <c r="A142" s="24" t="s">
        <v>577</v>
      </c>
      <c r="B142" s="8" t="n">
        <v>16394651</v>
      </c>
      <c r="C142" s="24" t="s">
        <v>1792</v>
      </c>
      <c r="D142" s="84" t="s">
        <v>1639</v>
      </c>
      <c r="E142" s="8" t="n">
        <v>47</v>
      </c>
      <c r="F142" s="8" t="n">
        <v>7</v>
      </c>
      <c r="G142" s="84" t="s">
        <v>1639</v>
      </c>
      <c r="H142" s="8" t="n">
        <v>71</v>
      </c>
      <c r="I142" s="8" t="n">
        <v>0</v>
      </c>
      <c r="J142" s="84" t="s">
        <v>1639</v>
      </c>
      <c r="K142" s="8" t="n">
        <v>52</v>
      </c>
      <c r="L142" s="8" t="n">
        <v>0</v>
      </c>
      <c r="M142" s="2" t="n">
        <f aca="false">IF(AND(F142&lt;&gt;0,AND(I142=0,L142=0)),1,0)</f>
        <v>1</v>
      </c>
      <c r="N142" s="2" t="n">
        <v>1</v>
      </c>
    </row>
    <row r="143" customFormat="false" ht="13" hidden="false" customHeight="false" outlineLevel="0" collapsed="false">
      <c r="A143" s="24" t="s">
        <v>577</v>
      </c>
      <c r="B143" s="8" t="n">
        <v>23845621</v>
      </c>
      <c r="C143" s="24" t="s">
        <v>1793</v>
      </c>
      <c r="D143" s="84" t="s">
        <v>1639</v>
      </c>
      <c r="E143" s="8" t="n">
        <v>37</v>
      </c>
      <c r="F143" s="8" t="n">
        <v>3</v>
      </c>
      <c r="G143" s="84" t="s">
        <v>1639</v>
      </c>
      <c r="H143" s="8" t="n">
        <v>98</v>
      </c>
      <c r="I143" s="8" t="n">
        <v>0</v>
      </c>
      <c r="J143" s="84" t="s">
        <v>1639</v>
      </c>
      <c r="K143" s="8" t="n">
        <v>89</v>
      </c>
      <c r="L143" s="8" t="n">
        <v>0</v>
      </c>
      <c r="M143" s="2" t="n">
        <f aca="false">IF(AND(F143&lt;&gt;0,AND(I143=0,L143=0)),1,0)</f>
        <v>1</v>
      </c>
      <c r="N143" s="2" t="n">
        <v>1</v>
      </c>
    </row>
    <row r="144" customFormat="false" ht="13" hidden="false" customHeight="false" outlineLevel="0" collapsed="false">
      <c r="A144" s="24" t="s">
        <v>577</v>
      </c>
      <c r="B144" s="8" t="n">
        <v>24251290</v>
      </c>
      <c r="C144" s="24" t="s">
        <v>1794</v>
      </c>
      <c r="D144" s="84" t="s">
        <v>1639</v>
      </c>
      <c r="E144" s="8" t="n">
        <v>46</v>
      </c>
      <c r="F144" s="8" t="n">
        <v>3</v>
      </c>
      <c r="G144" s="84" t="s">
        <v>157</v>
      </c>
      <c r="H144" s="8" t="n">
        <v>30</v>
      </c>
      <c r="I144" s="8" t="n">
        <v>4</v>
      </c>
      <c r="J144" s="84" t="s">
        <v>1639</v>
      </c>
      <c r="K144" s="8" t="n">
        <v>56</v>
      </c>
      <c r="L144" s="8" t="n">
        <v>0</v>
      </c>
      <c r="M144" s="2" t="n">
        <f aca="false">IF(AND(F144&lt;&gt;0,AND(I144=0,L144=0)),1,0)</f>
        <v>0</v>
      </c>
      <c r="N144" s="2" t="n">
        <v>1</v>
      </c>
    </row>
    <row r="145" customFormat="false" ht="13" hidden="false" customHeight="false" outlineLevel="0" collapsed="false">
      <c r="A145" s="24" t="s">
        <v>577</v>
      </c>
      <c r="B145" s="8" t="n">
        <v>31740187</v>
      </c>
      <c r="C145" s="24" t="s">
        <v>1795</v>
      </c>
      <c r="D145" s="84" t="s">
        <v>1639</v>
      </c>
      <c r="E145" s="8" t="n">
        <v>53</v>
      </c>
      <c r="F145" s="8" t="n">
        <v>3</v>
      </c>
      <c r="G145" s="84" t="s">
        <v>1639</v>
      </c>
      <c r="H145" s="8" t="n">
        <v>109</v>
      </c>
      <c r="I145" s="8" t="n">
        <v>0</v>
      </c>
      <c r="J145" s="84" t="s">
        <v>1639</v>
      </c>
      <c r="K145" s="8" t="n">
        <v>107</v>
      </c>
      <c r="L145" s="8" t="n">
        <v>0</v>
      </c>
      <c r="M145" s="2" t="n">
        <f aca="false">IF(AND(F145&lt;&gt;0,AND(I145=0,L145=0)),1,0)</f>
        <v>1</v>
      </c>
      <c r="N145" s="2" t="n">
        <v>1</v>
      </c>
    </row>
    <row r="146" customFormat="false" ht="13" hidden="false" customHeight="false" outlineLevel="0" collapsed="false">
      <c r="A146" s="24" t="s">
        <v>577</v>
      </c>
      <c r="B146" s="8" t="n">
        <v>34531668</v>
      </c>
      <c r="C146" s="24" t="s">
        <v>1796</v>
      </c>
      <c r="D146" s="84" t="s">
        <v>1639</v>
      </c>
      <c r="E146" s="8" t="n">
        <v>59</v>
      </c>
      <c r="F146" s="8" t="n">
        <v>4</v>
      </c>
      <c r="G146" s="84" t="s">
        <v>1639</v>
      </c>
      <c r="H146" s="8" t="n">
        <v>9</v>
      </c>
      <c r="I146" s="8" t="n">
        <v>0</v>
      </c>
      <c r="J146" s="84" t="s">
        <v>1639</v>
      </c>
      <c r="K146" s="8" t="n">
        <v>12</v>
      </c>
      <c r="L146" s="8" t="n">
        <v>0</v>
      </c>
      <c r="M146" s="2" t="n">
        <f aca="false">IF(AND(F146&lt;&gt;0,AND(I146=0,L146=0)),1,0)</f>
        <v>1</v>
      </c>
      <c r="N146" s="2" t="n">
        <v>1</v>
      </c>
    </row>
    <row r="147" customFormat="false" ht="13" hidden="false" customHeight="false" outlineLevel="0" collapsed="false">
      <c r="A147" s="24" t="s">
        <v>577</v>
      </c>
      <c r="B147" s="8" t="n">
        <v>36184207</v>
      </c>
      <c r="C147" s="24" t="s">
        <v>1797</v>
      </c>
      <c r="D147" s="84" t="s">
        <v>1639</v>
      </c>
      <c r="E147" s="8" t="n">
        <v>53</v>
      </c>
      <c r="F147" s="8" t="n">
        <v>5</v>
      </c>
      <c r="G147" s="84" t="s">
        <v>1639</v>
      </c>
      <c r="H147" s="8" t="n">
        <v>210</v>
      </c>
      <c r="I147" s="8" t="n">
        <v>0</v>
      </c>
      <c r="J147" s="84" t="s">
        <v>1639</v>
      </c>
      <c r="K147" s="8" t="n">
        <v>255</v>
      </c>
      <c r="L147" s="8" t="n">
        <v>0</v>
      </c>
      <c r="M147" s="2" t="n">
        <f aca="false">IF(AND(F147&lt;&gt;0,AND(I147=0,L147=0)),1,0)</f>
        <v>1</v>
      </c>
      <c r="N147" s="2" t="n">
        <v>1</v>
      </c>
    </row>
    <row r="148" customFormat="false" ht="13" hidden="false" customHeight="false" outlineLevel="0" collapsed="false">
      <c r="A148" s="24" t="s">
        <v>577</v>
      </c>
      <c r="B148" s="8" t="n">
        <v>40750668</v>
      </c>
      <c r="C148" s="24" t="s">
        <v>1798</v>
      </c>
      <c r="D148" s="84" t="s">
        <v>1639</v>
      </c>
      <c r="E148" s="8" t="n">
        <v>57</v>
      </c>
      <c r="F148" s="8" t="n">
        <v>3</v>
      </c>
      <c r="G148" s="84" t="s">
        <v>157</v>
      </c>
      <c r="H148" s="8" t="n">
        <v>179</v>
      </c>
      <c r="I148" s="8" t="n">
        <v>24</v>
      </c>
      <c r="J148" s="84" t="s">
        <v>157</v>
      </c>
      <c r="K148" s="8" t="n">
        <v>183</v>
      </c>
      <c r="L148" s="8" t="n">
        <v>25</v>
      </c>
      <c r="M148" s="2" t="n">
        <f aca="false">IF(AND(F148&lt;&gt;0,AND(I148=0,L148=0)),1,0)</f>
        <v>0</v>
      </c>
      <c r="N148" s="2" t="n">
        <v>1</v>
      </c>
    </row>
    <row r="149" customFormat="false" ht="13" hidden="false" customHeight="false" outlineLevel="0" collapsed="false">
      <c r="A149" s="24" t="s">
        <v>577</v>
      </c>
      <c r="B149" s="8" t="n">
        <v>42901749</v>
      </c>
      <c r="C149" s="24" t="s">
        <v>1799</v>
      </c>
      <c r="D149" s="84" t="s">
        <v>1639</v>
      </c>
      <c r="E149" s="8" t="n">
        <v>44</v>
      </c>
      <c r="F149" s="8" t="n">
        <v>3</v>
      </c>
      <c r="G149" s="84" t="s">
        <v>1639</v>
      </c>
      <c r="H149" s="8" t="n">
        <v>187</v>
      </c>
      <c r="I149" s="8" t="n">
        <v>10</v>
      </c>
      <c r="J149" s="84" t="s">
        <v>1639</v>
      </c>
      <c r="K149" s="8" t="n">
        <v>174</v>
      </c>
      <c r="L149" s="8" t="n">
        <v>8</v>
      </c>
      <c r="M149" s="2" t="n">
        <f aca="false">IF(AND(F149&lt;&gt;0,AND(I149=0,L149=0)),1,0)</f>
        <v>0</v>
      </c>
      <c r="N149" s="2" t="n">
        <v>1</v>
      </c>
    </row>
    <row r="150" customFormat="false" ht="13" hidden="false" customHeight="false" outlineLevel="0" collapsed="false">
      <c r="A150" s="24" t="s">
        <v>577</v>
      </c>
      <c r="B150" s="8" t="n">
        <v>44409006</v>
      </c>
      <c r="C150" s="24" t="s">
        <v>1800</v>
      </c>
      <c r="D150" s="84" t="s">
        <v>1639</v>
      </c>
      <c r="E150" s="8" t="n">
        <v>43</v>
      </c>
      <c r="F150" s="8" t="n">
        <v>6</v>
      </c>
      <c r="G150" s="84" t="s">
        <v>1639</v>
      </c>
      <c r="H150" s="8" t="n">
        <v>71</v>
      </c>
      <c r="I150" s="8" t="n">
        <v>0</v>
      </c>
      <c r="J150" s="84" t="s">
        <v>1639</v>
      </c>
      <c r="K150" s="8" t="n">
        <v>74</v>
      </c>
      <c r="L150" s="8" t="n">
        <v>0</v>
      </c>
      <c r="M150" s="2" t="n">
        <f aca="false">IF(AND(F150&lt;&gt;0,AND(I150=0,L150=0)),1,0)</f>
        <v>1</v>
      </c>
      <c r="N150" s="2" t="n">
        <v>1</v>
      </c>
    </row>
    <row r="151" customFormat="false" ht="13" hidden="false" customHeight="false" outlineLevel="0" collapsed="false">
      <c r="A151" s="24" t="s">
        <v>577</v>
      </c>
      <c r="B151" s="8" t="n">
        <v>44556127</v>
      </c>
      <c r="C151" s="24" t="s">
        <v>1801</v>
      </c>
      <c r="D151" s="84" t="s">
        <v>1639</v>
      </c>
      <c r="E151" s="8" t="n">
        <v>60</v>
      </c>
      <c r="F151" s="8" t="n">
        <v>4</v>
      </c>
      <c r="G151" s="84" t="s">
        <v>157</v>
      </c>
      <c r="H151" s="8" t="n">
        <v>62</v>
      </c>
      <c r="I151" s="8" t="n">
        <v>8</v>
      </c>
      <c r="J151" s="84" t="s">
        <v>1639</v>
      </c>
      <c r="K151" s="8" t="n">
        <v>143</v>
      </c>
      <c r="L151" s="8" t="n">
        <v>5</v>
      </c>
      <c r="M151" s="2" t="n">
        <f aca="false">IF(AND(F151&lt;&gt;0,AND(I151=0,L151=0)),1,0)</f>
        <v>0</v>
      </c>
      <c r="N151" s="2" t="n">
        <v>1</v>
      </c>
    </row>
    <row r="152" customFormat="false" ht="13" hidden="false" customHeight="false" outlineLevel="0" collapsed="false">
      <c r="A152" s="24" t="s">
        <v>577</v>
      </c>
      <c r="B152" s="8" t="n">
        <v>49127802</v>
      </c>
      <c r="C152" s="24" t="s">
        <v>1802</v>
      </c>
      <c r="D152" s="84" t="s">
        <v>1639</v>
      </c>
      <c r="E152" s="8" t="n">
        <v>50</v>
      </c>
      <c r="F152" s="8" t="n">
        <v>7</v>
      </c>
      <c r="G152" s="84" t="s">
        <v>1639</v>
      </c>
      <c r="H152" s="8" t="n">
        <v>153</v>
      </c>
      <c r="I152" s="8" t="n">
        <v>0</v>
      </c>
      <c r="J152" s="84" t="s">
        <v>1639</v>
      </c>
      <c r="K152" s="8" t="n">
        <v>144</v>
      </c>
      <c r="L152" s="8" t="n">
        <v>0</v>
      </c>
      <c r="M152" s="2" t="n">
        <f aca="false">IF(AND(F152&lt;&gt;0,AND(I152=0,L152=0)),1,0)</f>
        <v>1</v>
      </c>
      <c r="N152" s="2" t="n">
        <v>1</v>
      </c>
    </row>
    <row r="153" customFormat="false" ht="13" hidden="false" customHeight="false" outlineLevel="0" collapsed="false">
      <c r="A153" s="24" t="s">
        <v>577</v>
      </c>
      <c r="B153" s="8" t="n">
        <v>49340804</v>
      </c>
      <c r="C153" s="24" t="s">
        <v>1803</v>
      </c>
      <c r="D153" s="84" t="s">
        <v>1639</v>
      </c>
      <c r="E153" s="8" t="n">
        <v>48</v>
      </c>
      <c r="F153" s="8" t="n">
        <v>3</v>
      </c>
      <c r="G153" s="84" t="s">
        <v>1639</v>
      </c>
      <c r="H153" s="8" t="n">
        <v>101</v>
      </c>
      <c r="I153" s="8" t="n">
        <v>0</v>
      </c>
      <c r="J153" s="84" t="s">
        <v>1639</v>
      </c>
      <c r="K153" s="8" t="n">
        <v>105</v>
      </c>
      <c r="L153" s="8" t="n">
        <v>0</v>
      </c>
      <c r="M153" s="2" t="n">
        <f aca="false">IF(AND(F153&lt;&gt;0,AND(I153=0,L153=0)),1,0)</f>
        <v>1</v>
      </c>
      <c r="N153" s="2" t="n">
        <v>1</v>
      </c>
    </row>
    <row r="154" customFormat="false" ht="13" hidden="false" customHeight="false" outlineLevel="0" collapsed="false">
      <c r="A154" s="24" t="s">
        <v>577</v>
      </c>
      <c r="B154" s="8" t="n">
        <v>57192606</v>
      </c>
      <c r="C154" s="24" t="s">
        <v>1804</v>
      </c>
      <c r="D154" s="84" t="s">
        <v>1639</v>
      </c>
      <c r="E154" s="8" t="n">
        <v>32</v>
      </c>
      <c r="F154" s="8" t="n">
        <v>6</v>
      </c>
      <c r="G154" s="84" t="s">
        <v>1639</v>
      </c>
      <c r="H154" s="8" t="n">
        <v>1</v>
      </c>
      <c r="I154" s="8" t="n">
        <v>0</v>
      </c>
      <c r="J154" s="84" t="s">
        <v>1639</v>
      </c>
      <c r="K154" s="8" t="n">
        <v>5</v>
      </c>
      <c r="L154" s="8" t="n">
        <v>0</v>
      </c>
      <c r="M154" s="2" t="n">
        <f aca="false">IF(AND(F154&lt;&gt;0,AND(I154=0,L154=0)),1,0)</f>
        <v>1</v>
      </c>
      <c r="N154" s="2" t="n">
        <v>1</v>
      </c>
    </row>
    <row r="155" customFormat="false" ht="13" hidden="false" customHeight="false" outlineLevel="0" collapsed="false">
      <c r="A155" s="24" t="s">
        <v>577</v>
      </c>
      <c r="B155" s="8" t="n">
        <v>57192685</v>
      </c>
      <c r="C155" s="24" t="s">
        <v>1805</v>
      </c>
      <c r="D155" s="84" t="s">
        <v>1639</v>
      </c>
      <c r="E155" s="8" t="n">
        <v>34</v>
      </c>
      <c r="F155" s="8" t="n">
        <v>4</v>
      </c>
      <c r="G155" s="84" t="s">
        <v>1640</v>
      </c>
      <c r="H155" s="8" t="n">
        <v>0</v>
      </c>
      <c r="I155" s="8" t="n">
        <v>0</v>
      </c>
      <c r="J155" s="84" t="s">
        <v>1640</v>
      </c>
      <c r="K155" s="8" t="n">
        <v>0</v>
      </c>
      <c r="L155" s="8" t="n">
        <v>0</v>
      </c>
      <c r="M155" s="2" t="n">
        <f aca="false">IF(AND(F155&lt;&gt;0,AND(I155=0,L155=0)),1,0)</f>
        <v>1</v>
      </c>
      <c r="N155" s="2" t="n">
        <v>1</v>
      </c>
    </row>
    <row r="156" customFormat="false" ht="13" hidden="false" customHeight="false" outlineLevel="0" collapsed="false">
      <c r="A156" s="24" t="s">
        <v>577</v>
      </c>
      <c r="B156" s="8" t="n">
        <v>57482521</v>
      </c>
      <c r="C156" s="24" t="s">
        <v>1806</v>
      </c>
      <c r="D156" s="84" t="s">
        <v>1639</v>
      </c>
      <c r="E156" s="8" t="n">
        <v>58</v>
      </c>
      <c r="F156" s="8" t="n">
        <v>5</v>
      </c>
      <c r="G156" s="84" t="s">
        <v>1639</v>
      </c>
      <c r="H156" s="8" t="n">
        <v>74</v>
      </c>
      <c r="I156" s="8" t="n">
        <v>0</v>
      </c>
      <c r="J156" s="84" t="s">
        <v>1639</v>
      </c>
      <c r="K156" s="8" t="n">
        <v>65</v>
      </c>
      <c r="L156" s="8" t="n">
        <v>0</v>
      </c>
      <c r="M156" s="2" t="n">
        <f aca="false">IF(AND(F156&lt;&gt;0,AND(I156=0,L156=0)),1,0)</f>
        <v>1</v>
      </c>
      <c r="N156" s="2" t="n">
        <v>1</v>
      </c>
    </row>
    <row r="157" customFormat="false" ht="13" hidden="false" customHeight="false" outlineLevel="0" collapsed="false">
      <c r="A157" s="24" t="s">
        <v>577</v>
      </c>
      <c r="B157" s="8" t="n">
        <v>57755013</v>
      </c>
      <c r="C157" s="24" t="s">
        <v>1807</v>
      </c>
      <c r="D157" s="84" t="s">
        <v>1639</v>
      </c>
      <c r="E157" s="8" t="n">
        <v>53</v>
      </c>
      <c r="F157" s="8" t="n">
        <v>3</v>
      </c>
      <c r="G157" s="84" t="s">
        <v>1639</v>
      </c>
      <c r="H157" s="8" t="n">
        <v>63</v>
      </c>
      <c r="I157" s="8" t="n">
        <v>0</v>
      </c>
      <c r="J157" s="84" t="s">
        <v>1639</v>
      </c>
      <c r="K157" s="8" t="n">
        <v>94</v>
      </c>
      <c r="L157" s="8" t="n">
        <v>1</v>
      </c>
      <c r="M157" s="2" t="n">
        <f aca="false">IF(AND(F157&lt;&gt;0,AND(I157=0,L157=0)),1,0)</f>
        <v>0</v>
      </c>
      <c r="N157" s="2" t="n">
        <v>1</v>
      </c>
    </row>
    <row r="158" customFormat="false" ht="13" hidden="false" customHeight="false" outlineLevel="0" collapsed="false">
      <c r="A158" s="24" t="s">
        <v>577</v>
      </c>
      <c r="B158" s="8" t="n">
        <v>59417758</v>
      </c>
      <c r="C158" s="24" t="s">
        <v>1808</v>
      </c>
      <c r="D158" s="84" t="s">
        <v>1639</v>
      </c>
      <c r="E158" s="8" t="n">
        <v>56</v>
      </c>
      <c r="F158" s="8" t="n">
        <v>3</v>
      </c>
      <c r="G158" s="84" t="s">
        <v>157</v>
      </c>
      <c r="H158" s="8" t="n">
        <v>77</v>
      </c>
      <c r="I158" s="8" t="n">
        <v>13</v>
      </c>
      <c r="J158" s="84" t="s">
        <v>157</v>
      </c>
      <c r="K158" s="8" t="n">
        <v>101</v>
      </c>
      <c r="L158" s="8" t="n">
        <v>16</v>
      </c>
      <c r="M158" s="2" t="n">
        <f aca="false">IF(AND(F158&lt;&gt;0,AND(I158=0,L158=0)),1,0)</f>
        <v>0</v>
      </c>
      <c r="N158" s="2" t="n">
        <v>1</v>
      </c>
    </row>
    <row r="159" customFormat="false" ht="13" hidden="false" customHeight="false" outlineLevel="0" collapsed="false">
      <c r="A159" s="24" t="s">
        <v>577</v>
      </c>
      <c r="B159" s="8" t="n">
        <v>60762931</v>
      </c>
      <c r="C159" s="24" t="s">
        <v>1809</v>
      </c>
      <c r="D159" s="84" t="s">
        <v>1639</v>
      </c>
      <c r="E159" s="8" t="n">
        <v>34</v>
      </c>
      <c r="F159" s="8" t="n">
        <v>2</v>
      </c>
      <c r="G159" s="84" t="s">
        <v>1639</v>
      </c>
      <c r="H159" s="8" t="n">
        <v>119</v>
      </c>
      <c r="I159" s="8" t="n">
        <v>0</v>
      </c>
      <c r="J159" s="84" t="s">
        <v>1639</v>
      </c>
      <c r="K159" s="8" t="n">
        <v>83</v>
      </c>
      <c r="L159" s="8" t="n">
        <v>0</v>
      </c>
      <c r="M159" s="2" t="n">
        <f aca="false">IF(AND(F159&lt;&gt;0,AND(I159=0,L159=0)),1,0)</f>
        <v>1</v>
      </c>
      <c r="N159" s="2" t="n">
        <v>1</v>
      </c>
    </row>
    <row r="160" customFormat="false" ht="13" hidden="false" customHeight="false" outlineLevel="0" collapsed="false">
      <c r="A160" s="24" t="s">
        <v>577</v>
      </c>
      <c r="B160" s="8" t="n">
        <v>66074174</v>
      </c>
      <c r="C160" s="24" t="s">
        <v>1810</v>
      </c>
      <c r="D160" s="84" t="s">
        <v>1639</v>
      </c>
      <c r="E160" s="8" t="n">
        <v>52</v>
      </c>
      <c r="F160" s="8" t="n">
        <v>8</v>
      </c>
      <c r="G160" s="84" t="s">
        <v>157</v>
      </c>
      <c r="H160" s="8" t="n">
        <v>11</v>
      </c>
      <c r="I160" s="8" t="n">
        <v>5</v>
      </c>
      <c r="J160" s="84" t="s">
        <v>157</v>
      </c>
      <c r="K160" s="8" t="n">
        <v>17</v>
      </c>
      <c r="L160" s="8" t="n">
        <v>5</v>
      </c>
      <c r="M160" s="2" t="n">
        <f aca="false">IF(AND(F160&lt;&gt;0,AND(I160=0,L160=0)),1,0)</f>
        <v>0</v>
      </c>
      <c r="N160" s="2" t="n">
        <v>1</v>
      </c>
    </row>
    <row r="161" customFormat="false" ht="13" hidden="false" customHeight="false" outlineLevel="0" collapsed="false">
      <c r="A161" s="24" t="s">
        <v>577</v>
      </c>
      <c r="B161" s="8" t="n">
        <v>67906267</v>
      </c>
      <c r="C161" s="24" t="s">
        <v>1811</v>
      </c>
      <c r="D161" s="84" t="s">
        <v>1639</v>
      </c>
      <c r="E161" s="8" t="n">
        <v>49</v>
      </c>
      <c r="F161" s="8" t="n">
        <v>4</v>
      </c>
      <c r="G161" s="84" t="s">
        <v>1639</v>
      </c>
      <c r="H161" s="8" t="n">
        <v>74</v>
      </c>
      <c r="I161" s="8" t="n">
        <v>6</v>
      </c>
      <c r="J161" s="84" t="s">
        <v>1639</v>
      </c>
      <c r="K161" s="8" t="n">
        <v>129</v>
      </c>
      <c r="L161" s="8" t="n">
        <v>0</v>
      </c>
      <c r="M161" s="2" t="n">
        <f aca="false">IF(AND(F161&lt;&gt;0,AND(I161=0,L161=0)),1,0)</f>
        <v>0</v>
      </c>
      <c r="N161" s="2" t="n">
        <v>1</v>
      </c>
    </row>
    <row r="162" customFormat="false" ht="13" hidden="false" customHeight="false" outlineLevel="0" collapsed="false">
      <c r="A162" s="24" t="s">
        <v>577</v>
      </c>
      <c r="B162" s="8" t="n">
        <v>73898364</v>
      </c>
      <c r="C162" s="24" t="s">
        <v>1812</v>
      </c>
      <c r="D162" s="84" t="s">
        <v>1639</v>
      </c>
      <c r="E162" s="8" t="n">
        <v>31</v>
      </c>
      <c r="F162" s="8" t="n">
        <v>2</v>
      </c>
      <c r="G162" s="84" t="s">
        <v>157</v>
      </c>
      <c r="H162" s="8" t="n">
        <v>44</v>
      </c>
      <c r="I162" s="8" t="n">
        <v>22</v>
      </c>
      <c r="J162" s="84" t="s">
        <v>157</v>
      </c>
      <c r="K162" s="8" t="n">
        <v>101</v>
      </c>
      <c r="L162" s="8" t="n">
        <v>28</v>
      </c>
      <c r="M162" s="2" t="n">
        <f aca="false">IF(AND(F162&lt;&gt;0,AND(I162=0,L162=0)),1,0)</f>
        <v>0</v>
      </c>
      <c r="N162" s="2" t="n">
        <v>1</v>
      </c>
    </row>
    <row r="163" customFormat="false" ht="13" hidden="false" customHeight="false" outlineLevel="0" collapsed="false">
      <c r="A163" s="24" t="s">
        <v>577</v>
      </c>
      <c r="B163" s="8" t="n">
        <v>75823568</v>
      </c>
      <c r="C163" s="24" t="s">
        <v>1813</v>
      </c>
      <c r="D163" s="84" t="s">
        <v>1639</v>
      </c>
      <c r="E163" s="8" t="n">
        <v>52</v>
      </c>
      <c r="F163" s="8" t="n">
        <v>5</v>
      </c>
      <c r="G163" s="84" t="s">
        <v>1639</v>
      </c>
      <c r="H163" s="8" t="n">
        <v>93</v>
      </c>
      <c r="I163" s="8" t="n">
        <v>0</v>
      </c>
      <c r="J163" s="84" t="s">
        <v>1639</v>
      </c>
      <c r="K163" s="8" t="n">
        <v>83</v>
      </c>
      <c r="L163" s="8" t="n">
        <v>0</v>
      </c>
      <c r="M163" s="2" t="n">
        <f aca="false">IF(AND(F163&lt;&gt;0,AND(I163=0,L163=0)),1,0)</f>
        <v>1</v>
      </c>
      <c r="N163" s="2" t="n">
        <v>1</v>
      </c>
    </row>
    <row r="164" customFormat="false" ht="13" hidden="false" customHeight="false" outlineLevel="0" collapsed="false">
      <c r="A164" s="24" t="s">
        <v>577</v>
      </c>
      <c r="B164" s="8" t="n">
        <v>78593063</v>
      </c>
      <c r="C164" s="24" t="s">
        <v>1814</v>
      </c>
      <c r="D164" s="84" t="s">
        <v>1639</v>
      </c>
      <c r="E164" s="8" t="n">
        <v>46</v>
      </c>
      <c r="F164" s="8" t="n">
        <v>3</v>
      </c>
      <c r="G164" s="84" t="s">
        <v>157</v>
      </c>
      <c r="H164" s="8" t="n">
        <v>79</v>
      </c>
      <c r="I164" s="8" t="n">
        <v>9</v>
      </c>
      <c r="J164" s="84" t="s">
        <v>1639</v>
      </c>
      <c r="K164" s="8" t="n">
        <v>79</v>
      </c>
      <c r="L164" s="8" t="n">
        <v>8</v>
      </c>
      <c r="M164" s="2" t="n">
        <f aca="false">IF(AND(F164&lt;&gt;0,AND(I164=0,L164=0)),1,0)</f>
        <v>0</v>
      </c>
      <c r="N164" s="2" t="n">
        <v>1</v>
      </c>
    </row>
    <row r="165" customFormat="false" ht="13" hidden="false" customHeight="false" outlineLevel="0" collapsed="false">
      <c r="A165" s="24" t="s">
        <v>577</v>
      </c>
      <c r="B165" s="8" t="n">
        <v>80232335</v>
      </c>
      <c r="C165" s="24" t="s">
        <v>1815</v>
      </c>
      <c r="D165" s="84" t="s">
        <v>1639</v>
      </c>
      <c r="E165" s="8" t="n">
        <v>50</v>
      </c>
      <c r="F165" s="8" t="n">
        <v>7</v>
      </c>
      <c r="G165" s="84" t="s">
        <v>1639</v>
      </c>
      <c r="H165" s="8" t="n">
        <v>35</v>
      </c>
      <c r="I165" s="8" t="n">
        <v>0</v>
      </c>
      <c r="J165" s="84" t="s">
        <v>1639</v>
      </c>
      <c r="K165" s="8" t="n">
        <v>50</v>
      </c>
      <c r="L165" s="8" t="n">
        <v>0</v>
      </c>
      <c r="M165" s="2" t="n">
        <f aca="false">IF(AND(F165&lt;&gt;0,AND(I165=0,L165=0)),1,0)</f>
        <v>1</v>
      </c>
      <c r="N165" s="2" t="n">
        <v>1</v>
      </c>
    </row>
    <row r="166" customFormat="false" ht="13" hidden="false" customHeight="false" outlineLevel="0" collapsed="false">
      <c r="A166" s="24" t="s">
        <v>577</v>
      </c>
      <c r="B166" s="8" t="n">
        <v>85291645</v>
      </c>
      <c r="C166" s="24" t="s">
        <v>1816</v>
      </c>
      <c r="D166" s="84" t="s">
        <v>1639</v>
      </c>
      <c r="E166" s="8" t="n">
        <v>43</v>
      </c>
      <c r="F166" s="8" t="n">
        <v>4</v>
      </c>
      <c r="G166" s="84" t="s">
        <v>157</v>
      </c>
      <c r="H166" s="8" t="n">
        <v>155</v>
      </c>
      <c r="I166" s="8" t="n">
        <v>46</v>
      </c>
      <c r="J166" s="84" t="s">
        <v>157</v>
      </c>
      <c r="K166" s="8" t="n">
        <v>160</v>
      </c>
      <c r="L166" s="8" t="n">
        <v>45</v>
      </c>
      <c r="M166" s="2" t="n">
        <f aca="false">IF(AND(F166&lt;&gt;0,AND(I166=0,L166=0)),1,0)</f>
        <v>0</v>
      </c>
      <c r="N166" s="2" t="n">
        <v>1</v>
      </c>
    </row>
    <row r="167" customFormat="false" ht="13" hidden="false" customHeight="false" outlineLevel="0" collapsed="false">
      <c r="A167" s="24" t="s">
        <v>577</v>
      </c>
      <c r="B167" s="8" t="n">
        <v>85313194</v>
      </c>
      <c r="C167" s="24" t="s">
        <v>1817</v>
      </c>
      <c r="D167" s="84" t="s">
        <v>1639</v>
      </c>
      <c r="E167" s="8" t="n">
        <v>36</v>
      </c>
      <c r="F167" s="8" t="n">
        <v>5</v>
      </c>
      <c r="G167" s="84" t="s">
        <v>1639</v>
      </c>
      <c r="H167" s="8" t="n">
        <v>66</v>
      </c>
      <c r="I167" s="8" t="n">
        <v>0</v>
      </c>
      <c r="J167" s="84" t="s">
        <v>1639</v>
      </c>
      <c r="K167" s="8" t="n">
        <v>71</v>
      </c>
      <c r="L167" s="8" t="n">
        <v>0</v>
      </c>
      <c r="M167" s="2" t="n">
        <f aca="false">IF(AND(F167&lt;&gt;0,AND(I167=0,L167=0)),1,0)</f>
        <v>1</v>
      </c>
      <c r="N167" s="2" t="n">
        <v>1</v>
      </c>
    </row>
    <row r="168" customFormat="false" ht="13" hidden="false" customHeight="false" outlineLevel="0" collapsed="false">
      <c r="A168" s="24" t="s">
        <v>577</v>
      </c>
      <c r="B168" s="8" t="n">
        <v>87361057</v>
      </c>
      <c r="C168" s="24" t="s">
        <v>1818</v>
      </c>
      <c r="D168" s="84" t="s">
        <v>1639</v>
      </c>
      <c r="E168" s="8" t="n">
        <v>71</v>
      </c>
      <c r="F168" s="8" t="n">
        <v>6</v>
      </c>
      <c r="G168" s="84" t="s">
        <v>1639</v>
      </c>
      <c r="H168" s="8" t="n">
        <v>517</v>
      </c>
      <c r="I168" s="8" t="n">
        <v>0</v>
      </c>
      <c r="J168" s="84" t="s">
        <v>1639</v>
      </c>
      <c r="K168" s="8" t="n">
        <v>553</v>
      </c>
      <c r="L168" s="8" t="n">
        <v>0</v>
      </c>
      <c r="M168" s="2" t="n">
        <f aca="false">IF(AND(F168&lt;&gt;0,AND(I168=0,L168=0)),1,0)</f>
        <v>1</v>
      </c>
      <c r="N168" s="2" t="n">
        <v>1</v>
      </c>
    </row>
    <row r="169" customFormat="false" ht="13" hidden="false" customHeight="false" outlineLevel="0" collapsed="false">
      <c r="A169" s="24" t="s">
        <v>577</v>
      </c>
      <c r="B169" s="8" t="n">
        <v>88021204</v>
      </c>
      <c r="C169" s="24" t="s">
        <v>1819</v>
      </c>
      <c r="D169" s="84" t="s">
        <v>1639</v>
      </c>
      <c r="E169" s="8" t="n">
        <v>44</v>
      </c>
      <c r="F169" s="8" t="n">
        <v>3</v>
      </c>
      <c r="G169" s="84" t="s">
        <v>157</v>
      </c>
      <c r="H169" s="8" t="n">
        <v>129</v>
      </c>
      <c r="I169" s="8" t="n">
        <v>25</v>
      </c>
      <c r="J169" s="84" t="s">
        <v>157</v>
      </c>
      <c r="K169" s="8" t="n">
        <v>173</v>
      </c>
      <c r="L169" s="8" t="n">
        <v>37</v>
      </c>
      <c r="M169" s="2" t="n">
        <f aca="false">IF(AND(F169&lt;&gt;0,AND(I169=0,L169=0)),1,0)</f>
        <v>0</v>
      </c>
      <c r="N169" s="2" t="n">
        <v>1</v>
      </c>
    </row>
    <row r="170" customFormat="false" ht="13" hidden="false" customHeight="false" outlineLevel="0" collapsed="false">
      <c r="A170" s="24" t="s">
        <v>577</v>
      </c>
      <c r="B170" s="8" t="n">
        <v>88454874</v>
      </c>
      <c r="C170" s="24" t="s">
        <v>1820</v>
      </c>
      <c r="D170" s="84" t="s">
        <v>1639</v>
      </c>
      <c r="E170" s="8" t="n">
        <v>31</v>
      </c>
      <c r="F170" s="8" t="n">
        <v>2</v>
      </c>
      <c r="G170" s="84" t="s">
        <v>1639</v>
      </c>
      <c r="H170" s="8" t="n">
        <v>82</v>
      </c>
      <c r="I170" s="8" t="n">
        <v>0</v>
      </c>
      <c r="J170" s="84" t="s">
        <v>1639</v>
      </c>
      <c r="K170" s="8" t="n">
        <v>81</v>
      </c>
      <c r="L170" s="8" t="n">
        <v>0</v>
      </c>
      <c r="M170" s="2" t="n">
        <f aca="false">IF(AND(F170&lt;&gt;0,AND(I170=0,L170=0)),1,0)</f>
        <v>1</v>
      </c>
      <c r="N170" s="2" t="n">
        <v>1</v>
      </c>
    </row>
    <row r="171" customFormat="false" ht="13" hidden="false" customHeight="false" outlineLevel="0" collapsed="false">
      <c r="A171" s="24" t="s">
        <v>577</v>
      </c>
      <c r="B171" s="8" t="n">
        <v>89789066</v>
      </c>
      <c r="C171" s="24" t="s">
        <v>1821</v>
      </c>
      <c r="D171" s="84" t="s">
        <v>1639</v>
      </c>
      <c r="E171" s="8" t="n">
        <v>74</v>
      </c>
      <c r="F171" s="8" t="n">
        <v>6</v>
      </c>
      <c r="G171" s="84" t="s">
        <v>157</v>
      </c>
      <c r="H171" s="8" t="n">
        <v>263</v>
      </c>
      <c r="I171" s="8" t="n">
        <v>45</v>
      </c>
      <c r="J171" s="84" t="s">
        <v>157</v>
      </c>
      <c r="K171" s="8" t="n">
        <v>228</v>
      </c>
      <c r="L171" s="8" t="n">
        <v>50</v>
      </c>
      <c r="M171" s="2" t="n">
        <f aca="false">IF(AND(F171&lt;&gt;0,AND(I171=0,L171=0)),1,0)</f>
        <v>0</v>
      </c>
      <c r="N171" s="2" t="n">
        <v>1</v>
      </c>
    </row>
    <row r="172" customFormat="false" ht="13" hidden="false" customHeight="false" outlineLevel="0" collapsed="false">
      <c r="A172" s="24" t="s">
        <v>577</v>
      </c>
      <c r="B172" s="8" t="n">
        <v>89837101</v>
      </c>
      <c r="C172" s="24" t="s">
        <v>1822</v>
      </c>
      <c r="D172" s="84" t="s">
        <v>1639</v>
      </c>
      <c r="E172" s="8" t="n">
        <v>95</v>
      </c>
      <c r="F172" s="8" t="n">
        <v>5</v>
      </c>
      <c r="G172" s="84" t="s">
        <v>1639</v>
      </c>
      <c r="H172" s="8" t="n">
        <v>280</v>
      </c>
      <c r="I172" s="8" t="n">
        <v>12</v>
      </c>
      <c r="J172" s="84" t="s">
        <v>1639</v>
      </c>
      <c r="K172" s="8" t="n">
        <v>419</v>
      </c>
      <c r="L172" s="8" t="n">
        <v>24</v>
      </c>
      <c r="M172" s="2" t="n">
        <f aca="false">IF(AND(F172&lt;&gt;0,AND(I172=0,L172=0)),1,0)</f>
        <v>0</v>
      </c>
      <c r="N172" s="2" t="n">
        <v>1</v>
      </c>
    </row>
    <row r="173" customFormat="false" ht="13" hidden="false" customHeight="false" outlineLevel="0" collapsed="false">
      <c r="A173" s="24" t="s">
        <v>577</v>
      </c>
      <c r="B173" s="8" t="n">
        <v>90293077</v>
      </c>
      <c r="C173" s="24" t="s">
        <v>1823</v>
      </c>
      <c r="D173" s="84" t="s">
        <v>1639</v>
      </c>
      <c r="E173" s="8" t="n">
        <v>163</v>
      </c>
      <c r="F173" s="8" t="n">
        <v>12</v>
      </c>
      <c r="G173" s="84" t="s">
        <v>1639</v>
      </c>
      <c r="H173" s="8" t="n">
        <v>246</v>
      </c>
      <c r="I173" s="8" t="n">
        <v>0</v>
      </c>
      <c r="J173" s="84" t="s">
        <v>1639</v>
      </c>
      <c r="K173" s="8" t="n">
        <v>257</v>
      </c>
      <c r="L173" s="8" t="n">
        <v>0</v>
      </c>
      <c r="M173" s="2" t="n">
        <f aca="false">IF(AND(F173&lt;&gt;0,AND(I173=0,L173=0)),1,0)</f>
        <v>1</v>
      </c>
      <c r="N173" s="2" t="n">
        <v>1</v>
      </c>
    </row>
    <row r="174" customFormat="false" ht="13" hidden="false" customHeight="false" outlineLevel="0" collapsed="false">
      <c r="A174" s="24" t="s">
        <v>577</v>
      </c>
      <c r="B174" s="8" t="n">
        <v>90293238</v>
      </c>
      <c r="C174" s="24" t="s">
        <v>1824</v>
      </c>
      <c r="D174" s="84" t="s">
        <v>1639</v>
      </c>
      <c r="E174" s="8" t="n">
        <v>158</v>
      </c>
      <c r="F174" s="8" t="n">
        <v>13</v>
      </c>
      <c r="G174" s="84" t="s">
        <v>1639</v>
      </c>
      <c r="H174" s="8" t="n">
        <v>535</v>
      </c>
      <c r="I174" s="8" t="n">
        <v>0</v>
      </c>
      <c r="J174" s="84" t="s">
        <v>1639</v>
      </c>
      <c r="K174" s="8" t="n">
        <v>464</v>
      </c>
      <c r="L174" s="8" t="n">
        <v>0</v>
      </c>
      <c r="M174" s="2" t="n">
        <f aca="false">IF(AND(F174&lt;&gt;0,AND(I174=0,L174=0)),1,0)</f>
        <v>1</v>
      </c>
      <c r="N174" s="2" t="n">
        <v>1</v>
      </c>
    </row>
    <row r="175" customFormat="false" ht="13" hidden="false" customHeight="false" outlineLevel="0" collapsed="false">
      <c r="A175" s="24" t="s">
        <v>577</v>
      </c>
      <c r="B175" s="8" t="n">
        <v>90294988</v>
      </c>
      <c r="C175" s="24" t="s">
        <v>1825</v>
      </c>
      <c r="D175" s="84" t="s">
        <v>1639</v>
      </c>
      <c r="E175" s="8" t="n">
        <v>129</v>
      </c>
      <c r="F175" s="8" t="n">
        <v>23</v>
      </c>
      <c r="G175" s="84" t="s">
        <v>1639</v>
      </c>
      <c r="H175" s="8" t="n">
        <v>438</v>
      </c>
      <c r="I175" s="8" t="n">
        <v>35</v>
      </c>
      <c r="J175" s="84" t="s">
        <v>1639</v>
      </c>
      <c r="K175" s="8" t="n">
        <v>460</v>
      </c>
      <c r="L175" s="8" t="n">
        <v>37</v>
      </c>
      <c r="M175" s="2" t="n">
        <f aca="false">IF(AND(F175&lt;&gt;0,AND(I175=0,L175=0)),1,0)</f>
        <v>0</v>
      </c>
      <c r="N175" s="2" t="n">
        <v>1</v>
      </c>
    </row>
    <row r="176" customFormat="false" ht="13" hidden="false" customHeight="false" outlineLevel="0" collapsed="false">
      <c r="A176" s="24" t="s">
        <v>577</v>
      </c>
      <c r="B176" s="8" t="n">
        <v>91477815</v>
      </c>
      <c r="C176" s="24" t="s">
        <v>1826</v>
      </c>
      <c r="D176" s="84" t="s">
        <v>1639</v>
      </c>
      <c r="E176" s="8" t="n">
        <v>105</v>
      </c>
      <c r="F176" s="8" t="n">
        <v>23</v>
      </c>
      <c r="G176" s="84" t="s">
        <v>1639</v>
      </c>
      <c r="H176" s="8" t="n">
        <v>302</v>
      </c>
      <c r="I176" s="8" t="n">
        <v>6</v>
      </c>
      <c r="J176" s="84" t="s">
        <v>1639</v>
      </c>
      <c r="K176" s="8" t="n">
        <v>382</v>
      </c>
      <c r="L176" s="8" t="n">
        <v>9</v>
      </c>
      <c r="M176" s="2" t="n">
        <f aca="false">IF(AND(F176&lt;&gt;0,AND(I176=0,L176=0)),1,0)</f>
        <v>0</v>
      </c>
      <c r="N176" s="2" t="n">
        <v>1</v>
      </c>
    </row>
    <row r="177" customFormat="false" ht="13" hidden="false" customHeight="false" outlineLevel="0" collapsed="false">
      <c r="A177" s="24" t="s">
        <v>577</v>
      </c>
      <c r="B177" s="8" t="n">
        <v>91505174</v>
      </c>
      <c r="C177" s="24" t="s">
        <v>1827</v>
      </c>
      <c r="D177" s="84" t="s">
        <v>1639</v>
      </c>
      <c r="E177" s="8" t="n">
        <v>99</v>
      </c>
      <c r="F177" s="8" t="n">
        <v>7</v>
      </c>
      <c r="G177" s="84" t="s">
        <v>1639</v>
      </c>
      <c r="H177" s="8" t="n">
        <v>416</v>
      </c>
      <c r="I177" s="8" t="n">
        <v>0</v>
      </c>
      <c r="J177" s="84" t="s">
        <v>1639</v>
      </c>
      <c r="K177" s="8" t="n">
        <v>411</v>
      </c>
      <c r="L177" s="8" t="n">
        <v>0</v>
      </c>
      <c r="M177" s="2" t="n">
        <f aca="false">IF(AND(F177&lt;&gt;0,AND(I177=0,L177=0)),1,0)</f>
        <v>1</v>
      </c>
      <c r="N177" s="2" t="n">
        <v>1</v>
      </c>
    </row>
    <row r="178" customFormat="false" ht="13" hidden="false" customHeight="false" outlineLevel="0" collapsed="false">
      <c r="A178" s="24" t="s">
        <v>577</v>
      </c>
      <c r="B178" s="8" t="n">
        <v>92094278</v>
      </c>
      <c r="C178" s="24" t="s">
        <v>1828</v>
      </c>
      <c r="D178" s="84" t="s">
        <v>1639</v>
      </c>
      <c r="E178" s="8" t="n">
        <v>45</v>
      </c>
      <c r="F178" s="8" t="n">
        <v>3</v>
      </c>
      <c r="G178" s="84" t="s">
        <v>1639</v>
      </c>
      <c r="H178" s="8" t="n">
        <v>236</v>
      </c>
      <c r="I178" s="8" t="n">
        <v>1</v>
      </c>
      <c r="J178" s="84" t="s">
        <v>1639</v>
      </c>
      <c r="K178" s="8" t="n">
        <v>251</v>
      </c>
      <c r="L178" s="8" t="n">
        <v>0</v>
      </c>
      <c r="M178" s="2" t="n">
        <f aca="false">IF(AND(F178&lt;&gt;0,AND(I178=0,L178=0)),1,0)</f>
        <v>0</v>
      </c>
      <c r="N178" s="2" t="n">
        <v>1</v>
      </c>
    </row>
    <row r="179" customFormat="false" ht="13" hidden="false" customHeight="false" outlineLevel="0" collapsed="false">
      <c r="A179" s="24" t="s">
        <v>577</v>
      </c>
      <c r="B179" s="8" t="n">
        <v>92101637</v>
      </c>
      <c r="C179" s="24" t="s">
        <v>1829</v>
      </c>
      <c r="D179" s="84" t="s">
        <v>1639</v>
      </c>
      <c r="E179" s="8" t="n">
        <v>35</v>
      </c>
      <c r="F179" s="8" t="n">
        <v>5</v>
      </c>
      <c r="G179" s="84" t="s">
        <v>1639</v>
      </c>
      <c r="H179" s="8" t="n">
        <v>269</v>
      </c>
      <c r="I179" s="8" t="n">
        <v>0</v>
      </c>
      <c r="J179" s="84" t="s">
        <v>1639</v>
      </c>
      <c r="K179" s="8" t="n">
        <v>304</v>
      </c>
      <c r="L179" s="8" t="n">
        <v>0</v>
      </c>
      <c r="M179" s="2" t="n">
        <f aca="false">IF(AND(F179&lt;&gt;0,AND(I179=0,L179=0)),1,0)</f>
        <v>1</v>
      </c>
      <c r="N179" s="2" t="n">
        <v>1</v>
      </c>
    </row>
    <row r="180" customFormat="false" ht="13" hidden="false" customHeight="false" outlineLevel="0" collapsed="false">
      <c r="A180" s="24" t="s">
        <v>577</v>
      </c>
      <c r="B180" s="8" t="n">
        <v>92107800</v>
      </c>
      <c r="C180" s="24" t="s">
        <v>1830</v>
      </c>
      <c r="D180" s="84" t="s">
        <v>1639</v>
      </c>
      <c r="E180" s="8" t="n">
        <v>56</v>
      </c>
      <c r="F180" s="8" t="n">
        <v>4</v>
      </c>
      <c r="G180" s="84" t="s">
        <v>1639</v>
      </c>
      <c r="H180" s="8" t="n">
        <v>325</v>
      </c>
      <c r="I180" s="8" t="n">
        <v>0</v>
      </c>
      <c r="J180" s="84" t="s">
        <v>1639</v>
      </c>
      <c r="K180" s="8" t="n">
        <v>295</v>
      </c>
      <c r="L180" s="8" t="n">
        <v>0</v>
      </c>
      <c r="M180" s="2" t="n">
        <f aca="false">IF(AND(F180&lt;&gt;0,AND(I180=0,L180=0)),1,0)</f>
        <v>1</v>
      </c>
      <c r="N180" s="2" t="n">
        <v>1</v>
      </c>
    </row>
    <row r="181" customFormat="false" ht="13" hidden="false" customHeight="false" outlineLevel="0" collapsed="false">
      <c r="A181" s="24" t="s">
        <v>577</v>
      </c>
      <c r="B181" s="8" t="n">
        <v>94144993</v>
      </c>
      <c r="C181" s="24" t="s">
        <v>1831</v>
      </c>
      <c r="D181" s="84" t="s">
        <v>1639</v>
      </c>
      <c r="E181" s="8" t="n">
        <v>14</v>
      </c>
      <c r="F181" s="8" t="n">
        <v>3</v>
      </c>
      <c r="G181" s="84" t="s">
        <v>1639</v>
      </c>
      <c r="H181" s="8" t="n">
        <v>59</v>
      </c>
      <c r="I181" s="8" t="n">
        <v>6</v>
      </c>
      <c r="J181" s="84" t="s">
        <v>1639</v>
      </c>
      <c r="K181" s="8" t="n">
        <v>66</v>
      </c>
      <c r="L181" s="8" t="n">
        <v>3</v>
      </c>
      <c r="M181" s="2" t="n">
        <f aca="false">IF(AND(F181&lt;&gt;0,AND(I181=0,L181=0)),1,0)</f>
        <v>0</v>
      </c>
      <c r="N181" s="2" t="n">
        <v>1</v>
      </c>
    </row>
    <row r="182" customFormat="false" ht="13" hidden="false" customHeight="false" outlineLevel="0" collapsed="false">
      <c r="A182" s="24" t="s">
        <v>577</v>
      </c>
      <c r="B182" s="8" t="n">
        <v>94159687</v>
      </c>
      <c r="C182" s="24" t="s">
        <v>1832</v>
      </c>
      <c r="D182" s="84" t="s">
        <v>1639</v>
      </c>
      <c r="E182" s="8" t="n">
        <v>16</v>
      </c>
      <c r="F182" s="8" t="n">
        <v>3</v>
      </c>
      <c r="G182" s="84" t="s">
        <v>1639</v>
      </c>
      <c r="H182" s="8" t="n">
        <v>168</v>
      </c>
      <c r="I182" s="8" t="n">
        <v>0</v>
      </c>
      <c r="J182" s="84" t="s">
        <v>1639</v>
      </c>
      <c r="K182" s="8" t="n">
        <v>148</v>
      </c>
      <c r="L182" s="8" t="n">
        <v>0</v>
      </c>
      <c r="M182" s="2" t="n">
        <f aca="false">IF(AND(F182&lt;&gt;0,AND(I182=0,L182=0)),1,0)</f>
        <v>1</v>
      </c>
      <c r="N182" s="2" t="n">
        <v>1</v>
      </c>
    </row>
    <row r="183" customFormat="false" ht="13" hidden="false" customHeight="false" outlineLevel="0" collapsed="false">
      <c r="A183" s="24" t="s">
        <v>577</v>
      </c>
      <c r="B183" s="8" t="n">
        <v>94646731</v>
      </c>
      <c r="C183" s="24" t="s">
        <v>1833</v>
      </c>
      <c r="D183" s="84" t="s">
        <v>1639</v>
      </c>
      <c r="E183" s="8" t="n">
        <v>47</v>
      </c>
      <c r="F183" s="8" t="n">
        <v>6</v>
      </c>
      <c r="G183" s="84" t="s">
        <v>1639</v>
      </c>
      <c r="H183" s="8" t="n">
        <v>66</v>
      </c>
      <c r="I183" s="8" t="n">
        <v>0</v>
      </c>
      <c r="J183" s="84" t="s">
        <v>1639</v>
      </c>
      <c r="K183" s="8" t="n">
        <v>54</v>
      </c>
      <c r="L183" s="8" t="n">
        <v>0</v>
      </c>
      <c r="M183" s="2" t="n">
        <f aca="false">IF(AND(F183&lt;&gt;0,AND(I183=0,L183=0)),1,0)</f>
        <v>1</v>
      </c>
      <c r="N183" s="2" t="n">
        <v>1</v>
      </c>
    </row>
    <row r="184" customFormat="false" ht="13" hidden="false" customHeight="false" outlineLevel="0" collapsed="false">
      <c r="A184" s="24" t="s">
        <v>577</v>
      </c>
      <c r="B184" s="8" t="n">
        <v>95159665</v>
      </c>
      <c r="C184" s="24" t="s">
        <v>1834</v>
      </c>
      <c r="D184" s="84" t="s">
        <v>1639</v>
      </c>
      <c r="E184" s="8" t="n">
        <v>32</v>
      </c>
      <c r="F184" s="8" t="n">
        <v>2</v>
      </c>
      <c r="G184" s="84" t="s">
        <v>1639</v>
      </c>
      <c r="H184" s="8" t="n">
        <v>73</v>
      </c>
      <c r="I184" s="8" t="n">
        <v>0</v>
      </c>
      <c r="J184" s="84" t="s">
        <v>1639</v>
      </c>
      <c r="K184" s="8" t="n">
        <v>71</v>
      </c>
      <c r="L184" s="8" t="n">
        <v>0</v>
      </c>
      <c r="M184" s="2" t="n">
        <f aca="false">IF(AND(F184&lt;&gt;0,AND(I184=0,L184=0)),1,0)</f>
        <v>1</v>
      </c>
      <c r="N184" s="2" t="n">
        <v>1</v>
      </c>
    </row>
    <row r="185" customFormat="false" ht="13" hidden="false" customHeight="false" outlineLevel="0" collapsed="false">
      <c r="A185" s="24" t="s">
        <v>577</v>
      </c>
      <c r="B185" s="8" t="n">
        <v>95939888</v>
      </c>
      <c r="C185" s="24" t="s">
        <v>1835</v>
      </c>
      <c r="D185" s="84" t="s">
        <v>1639</v>
      </c>
      <c r="E185" s="8" t="n">
        <v>193</v>
      </c>
      <c r="F185" s="8" t="n">
        <v>11</v>
      </c>
      <c r="G185" s="84" t="s">
        <v>1639</v>
      </c>
      <c r="H185" s="8" t="n">
        <v>275</v>
      </c>
      <c r="I185" s="8" t="n">
        <v>0</v>
      </c>
      <c r="J185" s="84" t="s">
        <v>1639</v>
      </c>
      <c r="K185" s="8" t="n">
        <v>290</v>
      </c>
      <c r="L185" s="8" t="n">
        <v>0</v>
      </c>
      <c r="M185" s="2" t="n">
        <f aca="false">IF(AND(F185&lt;&gt;0,AND(I185=0,L185=0)),1,0)</f>
        <v>1</v>
      </c>
      <c r="N185" s="2" t="n">
        <v>1</v>
      </c>
    </row>
    <row r="186" customFormat="false" ht="13" hidden="false" customHeight="false" outlineLevel="0" collapsed="false">
      <c r="A186" s="24" t="s">
        <v>577</v>
      </c>
      <c r="B186" s="8" t="n">
        <v>95959627</v>
      </c>
      <c r="C186" s="24" t="s">
        <v>1836</v>
      </c>
      <c r="D186" s="84" t="s">
        <v>1639</v>
      </c>
      <c r="E186" s="8" t="n">
        <v>79</v>
      </c>
      <c r="F186" s="8" t="n">
        <v>14</v>
      </c>
      <c r="G186" s="84" t="s">
        <v>1639</v>
      </c>
      <c r="H186" s="8" t="n">
        <v>304</v>
      </c>
      <c r="I186" s="8" t="n">
        <v>0</v>
      </c>
      <c r="J186" s="84" t="s">
        <v>1639</v>
      </c>
      <c r="K186" s="8" t="n">
        <v>322</v>
      </c>
      <c r="L186" s="8" t="n">
        <v>0</v>
      </c>
      <c r="M186" s="2" t="n">
        <f aca="false">IF(AND(F186&lt;&gt;0,AND(I186=0,L186=0)),1,0)</f>
        <v>1</v>
      </c>
      <c r="N186" s="2" t="n">
        <v>1</v>
      </c>
    </row>
    <row r="187" customFormat="false" ht="13" hidden="false" customHeight="false" outlineLevel="0" collapsed="false">
      <c r="A187" s="24" t="s">
        <v>577</v>
      </c>
      <c r="B187" s="8" t="n">
        <v>95963972</v>
      </c>
      <c r="C187" s="24" t="s">
        <v>1837</v>
      </c>
      <c r="D187" s="84" t="s">
        <v>1639</v>
      </c>
      <c r="E187" s="8" t="n">
        <v>69</v>
      </c>
      <c r="F187" s="8" t="n">
        <v>8</v>
      </c>
      <c r="G187" s="84" t="s">
        <v>1639</v>
      </c>
      <c r="H187" s="8" t="n">
        <v>36</v>
      </c>
      <c r="I187" s="8" t="n">
        <v>0</v>
      </c>
      <c r="J187" s="84" t="s">
        <v>1639</v>
      </c>
      <c r="K187" s="8" t="n">
        <v>52</v>
      </c>
      <c r="L187" s="8" t="n">
        <v>0</v>
      </c>
      <c r="M187" s="2" t="n">
        <f aca="false">IF(AND(F187&lt;&gt;0,AND(I187=0,L187=0)),1,0)</f>
        <v>1</v>
      </c>
      <c r="N187" s="2" t="n">
        <v>1</v>
      </c>
    </row>
    <row r="188" customFormat="false" ht="13" hidden="false" customHeight="false" outlineLevel="0" collapsed="false">
      <c r="A188" s="24" t="s">
        <v>577</v>
      </c>
      <c r="B188" s="8" t="n">
        <v>101452824</v>
      </c>
      <c r="C188" s="24" t="s">
        <v>1838</v>
      </c>
      <c r="D188" s="84" t="s">
        <v>1639</v>
      </c>
      <c r="E188" s="8" t="n">
        <v>48</v>
      </c>
      <c r="F188" s="8" t="n">
        <v>3</v>
      </c>
      <c r="G188" s="84" t="s">
        <v>157</v>
      </c>
      <c r="H188" s="8" t="n">
        <v>55</v>
      </c>
      <c r="I188" s="8" t="n">
        <v>20</v>
      </c>
      <c r="J188" s="84" t="s">
        <v>157</v>
      </c>
      <c r="K188" s="8" t="n">
        <v>64</v>
      </c>
      <c r="L188" s="8" t="n">
        <v>17</v>
      </c>
      <c r="M188" s="2" t="n">
        <f aca="false">IF(AND(F188&lt;&gt;0,AND(I188=0,L188=0)),1,0)</f>
        <v>0</v>
      </c>
      <c r="N188" s="2" t="n">
        <v>1</v>
      </c>
    </row>
    <row r="189" customFormat="false" ht="13" hidden="false" customHeight="false" outlineLevel="0" collapsed="false">
      <c r="A189" s="24" t="s">
        <v>577</v>
      </c>
      <c r="B189" s="8" t="n">
        <v>103766593</v>
      </c>
      <c r="C189" s="24" t="s">
        <v>1839</v>
      </c>
      <c r="D189" s="84" t="s">
        <v>1639</v>
      </c>
      <c r="E189" s="8" t="n">
        <v>57</v>
      </c>
      <c r="F189" s="8" t="n">
        <v>3</v>
      </c>
      <c r="G189" s="84" t="s">
        <v>1639</v>
      </c>
      <c r="H189" s="8" t="n">
        <v>117</v>
      </c>
      <c r="I189" s="8" t="n">
        <v>0</v>
      </c>
      <c r="J189" s="84" t="s">
        <v>1639</v>
      </c>
      <c r="K189" s="8" t="n">
        <v>105</v>
      </c>
      <c r="L189" s="8" t="n">
        <v>0</v>
      </c>
      <c r="M189" s="2" t="n">
        <f aca="false">IF(AND(F189&lt;&gt;0,AND(I189=0,L189=0)),1,0)</f>
        <v>1</v>
      </c>
      <c r="N189" s="2" t="n">
        <v>1</v>
      </c>
    </row>
    <row r="190" customFormat="false" ht="13" hidden="false" customHeight="false" outlineLevel="0" collapsed="false">
      <c r="A190" s="24" t="s">
        <v>577</v>
      </c>
      <c r="B190" s="8" t="n">
        <v>106466578</v>
      </c>
      <c r="C190" s="24" t="s">
        <v>1840</v>
      </c>
      <c r="D190" s="84" t="s">
        <v>1639</v>
      </c>
      <c r="E190" s="8" t="n">
        <v>41</v>
      </c>
      <c r="F190" s="8" t="n">
        <v>7</v>
      </c>
      <c r="G190" s="84" t="s">
        <v>1639</v>
      </c>
      <c r="H190" s="8" t="n">
        <v>19</v>
      </c>
      <c r="I190" s="8" t="n">
        <v>0</v>
      </c>
      <c r="J190" s="84" t="s">
        <v>1639</v>
      </c>
      <c r="K190" s="8" t="n">
        <v>14</v>
      </c>
      <c r="L190" s="8" t="n">
        <v>0</v>
      </c>
      <c r="M190" s="2" t="n">
        <f aca="false">IF(AND(F190&lt;&gt;0,AND(I190=0,L190=0)),1,0)</f>
        <v>1</v>
      </c>
      <c r="N190" s="2" t="n">
        <v>1</v>
      </c>
    </row>
    <row r="191" customFormat="false" ht="13" hidden="false" customHeight="false" outlineLevel="0" collapsed="false">
      <c r="A191" s="24" t="s">
        <v>577</v>
      </c>
      <c r="B191" s="8" t="n">
        <v>107827590</v>
      </c>
      <c r="C191" s="24" t="s">
        <v>1841</v>
      </c>
      <c r="D191" s="84" t="s">
        <v>1639</v>
      </c>
      <c r="E191" s="8" t="n">
        <v>47</v>
      </c>
      <c r="F191" s="8" t="n">
        <v>4</v>
      </c>
      <c r="G191" s="84" t="s">
        <v>1639</v>
      </c>
      <c r="H191" s="8" t="n">
        <v>36</v>
      </c>
      <c r="I191" s="8" t="n">
        <v>1</v>
      </c>
      <c r="J191" s="84" t="s">
        <v>1639</v>
      </c>
      <c r="K191" s="8" t="n">
        <v>94</v>
      </c>
      <c r="L191" s="8" t="n">
        <v>0</v>
      </c>
      <c r="M191" s="2" t="n">
        <f aca="false">IF(AND(F191&lt;&gt;0,AND(I191=0,L191=0)),1,0)</f>
        <v>0</v>
      </c>
      <c r="N191" s="2" t="n">
        <v>1</v>
      </c>
    </row>
    <row r="192" customFormat="false" ht="13" hidden="false" customHeight="false" outlineLevel="0" collapsed="false">
      <c r="A192" s="24" t="s">
        <v>577</v>
      </c>
      <c r="B192" s="8" t="n">
        <v>107827697</v>
      </c>
      <c r="C192" s="24" t="s">
        <v>1842</v>
      </c>
      <c r="D192" s="84" t="s">
        <v>1639</v>
      </c>
      <c r="E192" s="8" t="n">
        <v>47</v>
      </c>
      <c r="F192" s="8" t="n">
        <v>4</v>
      </c>
      <c r="G192" s="84" t="s">
        <v>1639</v>
      </c>
      <c r="H192" s="8" t="n">
        <v>43</v>
      </c>
      <c r="I192" s="8" t="n">
        <v>0</v>
      </c>
      <c r="J192" s="84" t="s">
        <v>1639</v>
      </c>
      <c r="K192" s="8" t="n">
        <v>46</v>
      </c>
      <c r="L192" s="8" t="n">
        <v>0</v>
      </c>
      <c r="M192" s="2" t="n">
        <f aca="false">IF(AND(F192&lt;&gt;0,AND(I192=0,L192=0)),1,0)</f>
        <v>1</v>
      </c>
      <c r="N192" s="2" t="n">
        <v>1</v>
      </c>
    </row>
    <row r="193" customFormat="false" ht="13" hidden="false" customHeight="false" outlineLevel="0" collapsed="false">
      <c r="A193" s="24" t="s">
        <v>577</v>
      </c>
      <c r="B193" s="8" t="n">
        <v>109170245</v>
      </c>
      <c r="C193" s="24" t="s">
        <v>1843</v>
      </c>
      <c r="D193" s="84" t="s">
        <v>1639</v>
      </c>
      <c r="E193" s="8" t="n">
        <v>43</v>
      </c>
      <c r="F193" s="8" t="n">
        <v>5</v>
      </c>
      <c r="G193" s="84" t="s">
        <v>1639</v>
      </c>
      <c r="H193" s="8" t="n">
        <v>69</v>
      </c>
      <c r="I193" s="8" t="n">
        <v>0</v>
      </c>
      <c r="J193" s="84" t="s">
        <v>1639</v>
      </c>
      <c r="K193" s="8" t="n">
        <v>79</v>
      </c>
      <c r="L193" s="8" t="n">
        <v>0</v>
      </c>
      <c r="M193" s="2" t="n">
        <f aca="false">IF(AND(F193&lt;&gt;0,AND(I193=0,L193=0)),1,0)</f>
        <v>1</v>
      </c>
      <c r="N193" s="2" t="n">
        <v>1</v>
      </c>
    </row>
    <row r="194" customFormat="false" ht="13" hidden="false" customHeight="false" outlineLevel="0" collapsed="false">
      <c r="A194" s="24" t="s">
        <v>577</v>
      </c>
      <c r="B194" s="8" t="n">
        <v>112114969</v>
      </c>
      <c r="C194" s="24" t="s">
        <v>1844</v>
      </c>
      <c r="D194" s="84" t="s">
        <v>1639</v>
      </c>
      <c r="E194" s="8" t="n">
        <v>43</v>
      </c>
      <c r="F194" s="8" t="n">
        <v>4</v>
      </c>
      <c r="G194" s="84" t="s">
        <v>1639</v>
      </c>
      <c r="H194" s="8" t="n">
        <v>0</v>
      </c>
      <c r="I194" s="8" t="n">
        <v>0</v>
      </c>
      <c r="J194" s="84" t="s">
        <v>1640</v>
      </c>
      <c r="K194" s="8" t="n">
        <v>0</v>
      </c>
      <c r="L194" s="8" t="n">
        <v>0</v>
      </c>
      <c r="M194" s="2" t="n">
        <f aca="false">IF(AND(F194&lt;&gt;0,AND(I194=0,L194=0)),1,0)</f>
        <v>1</v>
      </c>
      <c r="N194" s="2" t="n">
        <v>1</v>
      </c>
    </row>
    <row r="195" customFormat="false" ht="13" hidden="false" customHeight="false" outlineLevel="0" collapsed="false">
      <c r="A195" s="24" t="s">
        <v>577</v>
      </c>
      <c r="B195" s="8" t="n">
        <v>114188748</v>
      </c>
      <c r="C195" s="24" t="s">
        <v>1845</v>
      </c>
      <c r="D195" s="84" t="s">
        <v>1639</v>
      </c>
      <c r="E195" s="8" t="n">
        <v>51</v>
      </c>
      <c r="F195" s="8" t="n">
        <v>9</v>
      </c>
      <c r="G195" s="84" t="s">
        <v>1639</v>
      </c>
      <c r="H195" s="8" t="n">
        <v>44</v>
      </c>
      <c r="I195" s="8" t="n">
        <v>0</v>
      </c>
      <c r="J195" s="84" t="s">
        <v>1639</v>
      </c>
      <c r="K195" s="8" t="n">
        <v>35</v>
      </c>
      <c r="L195" s="8" t="n">
        <v>0</v>
      </c>
      <c r="M195" s="2" t="n">
        <f aca="false">IF(AND(F195&lt;&gt;0,AND(I195=0,L195=0)),1,0)</f>
        <v>1</v>
      </c>
      <c r="N195" s="2" t="n">
        <v>1</v>
      </c>
    </row>
    <row r="196" customFormat="false" ht="13" hidden="false" customHeight="false" outlineLevel="0" collapsed="false">
      <c r="A196" s="24" t="s">
        <v>577</v>
      </c>
      <c r="B196" s="8" t="n">
        <v>115426022</v>
      </c>
      <c r="C196" s="24" t="s">
        <v>1846</v>
      </c>
      <c r="D196" s="84" t="s">
        <v>1639</v>
      </c>
      <c r="E196" s="8" t="n">
        <v>46</v>
      </c>
      <c r="F196" s="8" t="n">
        <v>5</v>
      </c>
      <c r="G196" s="84" t="s">
        <v>1639</v>
      </c>
      <c r="H196" s="8" t="n">
        <v>87</v>
      </c>
      <c r="I196" s="8" t="n">
        <v>0</v>
      </c>
      <c r="J196" s="84" t="s">
        <v>1639</v>
      </c>
      <c r="K196" s="8" t="n">
        <v>85</v>
      </c>
      <c r="L196" s="8" t="n">
        <v>0</v>
      </c>
      <c r="M196" s="2" t="n">
        <f aca="false">IF(AND(F196&lt;&gt;0,AND(I196=0,L196=0)),1,0)</f>
        <v>1</v>
      </c>
      <c r="N196" s="2" t="n">
        <v>1</v>
      </c>
    </row>
    <row r="197" customFormat="false" ht="13" hidden="false" customHeight="false" outlineLevel="0" collapsed="false">
      <c r="A197" s="24" t="s">
        <v>577</v>
      </c>
      <c r="B197" s="8" t="n">
        <v>115560376</v>
      </c>
      <c r="C197" s="24" t="s">
        <v>1847</v>
      </c>
      <c r="D197" s="84" t="s">
        <v>1639</v>
      </c>
      <c r="E197" s="8" t="n">
        <v>54</v>
      </c>
      <c r="F197" s="8" t="n">
        <v>3</v>
      </c>
      <c r="G197" s="84" t="s">
        <v>1639</v>
      </c>
      <c r="H197" s="8" t="n">
        <v>25</v>
      </c>
      <c r="I197" s="8" t="n">
        <v>0</v>
      </c>
      <c r="J197" s="84" t="s">
        <v>1639</v>
      </c>
      <c r="K197" s="8" t="n">
        <v>31</v>
      </c>
      <c r="L197" s="8" t="n">
        <v>0</v>
      </c>
      <c r="M197" s="2" t="n">
        <f aca="false">IF(AND(F197&lt;&gt;0,AND(I197=0,L197=0)),1,0)</f>
        <v>1</v>
      </c>
      <c r="N197" s="2" t="n">
        <v>1</v>
      </c>
    </row>
    <row r="198" customFormat="false" ht="13" hidden="false" customHeight="false" outlineLevel="0" collapsed="false">
      <c r="A198" s="24" t="s">
        <v>577</v>
      </c>
      <c r="B198" s="8" t="n">
        <v>121693790</v>
      </c>
      <c r="C198" s="24" t="s">
        <v>1848</v>
      </c>
      <c r="D198" s="84" t="s">
        <v>1639</v>
      </c>
      <c r="E198" s="8" t="n">
        <v>40</v>
      </c>
      <c r="F198" s="8" t="n">
        <v>3</v>
      </c>
      <c r="G198" s="84" t="s">
        <v>1639</v>
      </c>
      <c r="H198" s="8" t="n">
        <v>109</v>
      </c>
      <c r="I198" s="8" t="n">
        <v>0</v>
      </c>
      <c r="J198" s="84" t="s">
        <v>1639</v>
      </c>
      <c r="K198" s="8" t="n">
        <v>115</v>
      </c>
      <c r="L198" s="8" t="n">
        <v>0</v>
      </c>
      <c r="M198" s="2" t="n">
        <f aca="false">IF(AND(F198&lt;&gt;0,AND(I198=0,L198=0)),1,0)</f>
        <v>1</v>
      </c>
      <c r="N198" s="2" t="n">
        <v>1</v>
      </c>
    </row>
    <row r="199" customFormat="false" ht="13" hidden="false" customHeight="false" outlineLevel="0" collapsed="false">
      <c r="A199" s="24" t="s">
        <v>577</v>
      </c>
      <c r="B199" s="8" t="n">
        <v>124702346</v>
      </c>
      <c r="C199" s="24" t="s">
        <v>1849</v>
      </c>
      <c r="D199" s="84" t="s">
        <v>1639</v>
      </c>
      <c r="E199" s="8" t="n">
        <v>46</v>
      </c>
      <c r="F199" s="8" t="n">
        <v>5</v>
      </c>
      <c r="G199" s="84" t="s">
        <v>1639</v>
      </c>
      <c r="H199" s="8" t="n">
        <v>57</v>
      </c>
      <c r="I199" s="8" t="n">
        <v>0</v>
      </c>
      <c r="J199" s="84" t="s">
        <v>1639</v>
      </c>
      <c r="K199" s="8" t="n">
        <v>101</v>
      </c>
      <c r="L199" s="8" t="n">
        <v>0</v>
      </c>
      <c r="M199" s="2" t="n">
        <f aca="false">IF(AND(F199&lt;&gt;0,AND(I199=0,L199=0)),1,0)</f>
        <v>1</v>
      </c>
      <c r="N199" s="2" t="n">
        <v>1</v>
      </c>
    </row>
    <row r="200" customFormat="false" ht="13" hidden="false" customHeight="false" outlineLevel="0" collapsed="false">
      <c r="A200" s="24" t="s">
        <v>577</v>
      </c>
      <c r="B200" s="8" t="n">
        <v>126569820</v>
      </c>
      <c r="C200" s="24" t="s">
        <v>1850</v>
      </c>
      <c r="D200" s="84" t="s">
        <v>1639</v>
      </c>
      <c r="E200" s="8" t="n">
        <v>43</v>
      </c>
      <c r="F200" s="8" t="n">
        <v>4</v>
      </c>
      <c r="G200" s="84" t="s">
        <v>1639</v>
      </c>
      <c r="H200" s="8" t="n">
        <v>74</v>
      </c>
      <c r="I200" s="8" t="n">
        <v>0</v>
      </c>
      <c r="J200" s="84" t="s">
        <v>1639</v>
      </c>
      <c r="K200" s="8" t="n">
        <v>90</v>
      </c>
      <c r="L200" s="8" t="n">
        <v>0</v>
      </c>
      <c r="M200" s="2" t="n">
        <f aca="false">IF(AND(F200&lt;&gt;0,AND(I200=0,L200=0)),1,0)</f>
        <v>1</v>
      </c>
      <c r="N200" s="2" t="n">
        <v>1</v>
      </c>
    </row>
    <row r="201" customFormat="false" ht="13" hidden="false" customHeight="false" outlineLevel="0" collapsed="false">
      <c r="A201" s="24" t="s">
        <v>577</v>
      </c>
      <c r="B201" s="8" t="n">
        <v>127788249</v>
      </c>
      <c r="C201" s="24" t="s">
        <v>1851</v>
      </c>
      <c r="D201" s="84" t="s">
        <v>1639</v>
      </c>
      <c r="E201" s="8" t="n">
        <v>52</v>
      </c>
      <c r="F201" s="8" t="n">
        <v>3</v>
      </c>
      <c r="G201" s="84" t="s">
        <v>1639</v>
      </c>
      <c r="H201" s="8" t="n">
        <v>69</v>
      </c>
      <c r="I201" s="8" t="n">
        <v>0</v>
      </c>
      <c r="J201" s="84" t="s">
        <v>1639</v>
      </c>
      <c r="K201" s="8" t="n">
        <v>61</v>
      </c>
      <c r="L201" s="8" t="n">
        <v>0</v>
      </c>
      <c r="M201" s="2" t="n">
        <f aca="false">IF(AND(F201&lt;&gt;0,AND(I201=0,L201=0)),1,0)</f>
        <v>1</v>
      </c>
      <c r="N201" s="2" t="n">
        <v>1</v>
      </c>
    </row>
    <row r="202" customFormat="false" ht="13" hidden="false" customHeight="false" outlineLevel="0" collapsed="false">
      <c r="A202" s="24" t="s">
        <v>577</v>
      </c>
      <c r="B202" s="8" t="n">
        <v>130061759</v>
      </c>
      <c r="C202" s="24" t="s">
        <v>1852</v>
      </c>
      <c r="D202" s="84" t="s">
        <v>1639</v>
      </c>
      <c r="E202" s="8" t="n">
        <v>36</v>
      </c>
      <c r="F202" s="8" t="n">
        <v>7</v>
      </c>
      <c r="G202" s="84" t="s">
        <v>1639</v>
      </c>
      <c r="H202" s="8" t="n">
        <v>38</v>
      </c>
      <c r="I202" s="8" t="n">
        <v>2</v>
      </c>
      <c r="J202" s="84" t="s">
        <v>1639</v>
      </c>
      <c r="K202" s="8" t="n">
        <v>39</v>
      </c>
      <c r="L202" s="8" t="n">
        <v>4</v>
      </c>
      <c r="M202" s="2" t="n">
        <f aca="false">IF(AND(F202&lt;&gt;0,AND(I202=0,L202=0)),1,0)</f>
        <v>0</v>
      </c>
      <c r="N202" s="2" t="n">
        <v>1</v>
      </c>
    </row>
    <row r="203" customFormat="false" ht="13" hidden="false" customHeight="false" outlineLevel="0" collapsed="false">
      <c r="A203" s="24" t="s">
        <v>577</v>
      </c>
      <c r="B203" s="8" t="n">
        <v>130062703</v>
      </c>
      <c r="C203" s="24" t="s">
        <v>1853</v>
      </c>
      <c r="D203" s="84" t="s">
        <v>1639</v>
      </c>
      <c r="E203" s="8" t="n">
        <v>39</v>
      </c>
      <c r="F203" s="8" t="n">
        <v>7</v>
      </c>
      <c r="G203" s="84" t="s">
        <v>157</v>
      </c>
      <c r="H203" s="8" t="n">
        <v>27</v>
      </c>
      <c r="I203" s="8" t="n">
        <v>7</v>
      </c>
      <c r="J203" s="84" t="s">
        <v>157</v>
      </c>
      <c r="K203" s="8" t="n">
        <v>31</v>
      </c>
      <c r="L203" s="8" t="n">
        <v>4</v>
      </c>
      <c r="M203" s="2" t="n">
        <f aca="false">IF(AND(F203&lt;&gt;0,AND(I203=0,L203=0)),1,0)</f>
        <v>0</v>
      </c>
      <c r="N203" s="2" t="n">
        <v>1</v>
      </c>
    </row>
    <row r="204" customFormat="false" ht="13" hidden="false" customHeight="false" outlineLevel="0" collapsed="false">
      <c r="A204" s="24" t="s">
        <v>577</v>
      </c>
      <c r="B204" s="8" t="n">
        <v>130066589</v>
      </c>
      <c r="C204" s="24" t="s">
        <v>1854</v>
      </c>
      <c r="D204" s="84" t="s">
        <v>1639</v>
      </c>
      <c r="E204" s="8" t="n">
        <v>37</v>
      </c>
      <c r="F204" s="8" t="n">
        <v>4</v>
      </c>
      <c r="G204" s="84" t="s">
        <v>1639</v>
      </c>
      <c r="H204" s="8" t="n">
        <v>21</v>
      </c>
      <c r="I204" s="8" t="n">
        <v>0</v>
      </c>
      <c r="J204" s="84" t="s">
        <v>157</v>
      </c>
      <c r="K204" s="8" t="n">
        <v>22</v>
      </c>
      <c r="L204" s="8" t="n">
        <v>4</v>
      </c>
      <c r="M204" s="2" t="n">
        <f aca="false">IF(AND(F204&lt;&gt;0,AND(I204=0,L204=0)),1,0)</f>
        <v>0</v>
      </c>
      <c r="N204" s="2" t="n">
        <v>1</v>
      </c>
    </row>
    <row r="205" customFormat="false" ht="13" hidden="false" customHeight="false" outlineLevel="0" collapsed="false">
      <c r="A205" s="24" t="s">
        <v>577</v>
      </c>
      <c r="B205" s="8" t="n">
        <v>131276942</v>
      </c>
      <c r="C205" s="24" t="s">
        <v>1855</v>
      </c>
      <c r="D205" s="84" t="s">
        <v>1639</v>
      </c>
      <c r="E205" s="8" t="n">
        <v>63</v>
      </c>
      <c r="F205" s="8" t="n">
        <v>7</v>
      </c>
      <c r="G205" s="84" t="s">
        <v>1639</v>
      </c>
      <c r="H205" s="8" t="n">
        <v>101</v>
      </c>
      <c r="I205" s="8" t="n">
        <v>0</v>
      </c>
      <c r="J205" s="84" t="s">
        <v>1639</v>
      </c>
      <c r="K205" s="8" t="n">
        <v>72</v>
      </c>
      <c r="L205" s="8" t="n">
        <v>0</v>
      </c>
      <c r="M205" s="2" t="n">
        <f aca="false">IF(AND(F205&lt;&gt;0,AND(I205=0,L205=0)),1,0)</f>
        <v>1</v>
      </c>
      <c r="N205" s="2" t="n">
        <v>1</v>
      </c>
    </row>
    <row r="206" customFormat="false" ht="13" hidden="false" customHeight="false" outlineLevel="0" collapsed="false">
      <c r="A206" s="24" t="s">
        <v>577</v>
      </c>
      <c r="B206" s="8" t="n">
        <v>133788639</v>
      </c>
      <c r="C206" s="24" t="s">
        <v>1856</v>
      </c>
      <c r="D206" s="84" t="s">
        <v>1639</v>
      </c>
      <c r="E206" s="8" t="n">
        <v>50</v>
      </c>
      <c r="F206" s="8" t="n">
        <v>5</v>
      </c>
      <c r="G206" s="84" t="s">
        <v>1639</v>
      </c>
      <c r="H206" s="8" t="n">
        <v>114</v>
      </c>
      <c r="I206" s="8" t="n">
        <v>0</v>
      </c>
      <c r="J206" s="84" t="s">
        <v>1639</v>
      </c>
      <c r="K206" s="8" t="n">
        <v>113</v>
      </c>
      <c r="L206" s="8" t="n">
        <v>0</v>
      </c>
      <c r="M206" s="2" t="n">
        <f aca="false">IF(AND(F206&lt;&gt;0,AND(I206=0,L206=0)),1,0)</f>
        <v>1</v>
      </c>
      <c r="N206" s="2" t="n">
        <v>1</v>
      </c>
    </row>
    <row r="207" customFormat="false" ht="13" hidden="false" customHeight="false" outlineLevel="0" collapsed="false">
      <c r="A207" s="24" t="s">
        <v>577</v>
      </c>
      <c r="B207" s="8" t="n">
        <v>134237557</v>
      </c>
      <c r="C207" s="24" t="s">
        <v>1857</v>
      </c>
      <c r="D207" s="84" t="s">
        <v>1639</v>
      </c>
      <c r="E207" s="8" t="n">
        <v>67</v>
      </c>
      <c r="F207" s="8" t="n">
        <v>4</v>
      </c>
      <c r="G207" s="84" t="s">
        <v>1639</v>
      </c>
      <c r="H207" s="8" t="n">
        <v>81</v>
      </c>
      <c r="I207" s="8" t="n">
        <v>0</v>
      </c>
      <c r="J207" s="84" t="s">
        <v>1639</v>
      </c>
      <c r="K207" s="8" t="n">
        <v>87</v>
      </c>
      <c r="L207" s="8" t="n">
        <v>0</v>
      </c>
      <c r="M207" s="2" t="n">
        <f aca="false">IF(AND(F207&lt;&gt;0,AND(I207=0,L207=0)),1,0)</f>
        <v>1</v>
      </c>
      <c r="N207" s="2" t="n">
        <v>1</v>
      </c>
    </row>
    <row r="208" customFormat="false" ht="13" hidden="false" customHeight="false" outlineLevel="0" collapsed="false">
      <c r="A208" s="24" t="s">
        <v>577</v>
      </c>
      <c r="B208" s="8" t="n">
        <v>140843060</v>
      </c>
      <c r="C208" s="24" t="s">
        <v>1858</v>
      </c>
      <c r="D208" s="84" t="s">
        <v>1639</v>
      </c>
      <c r="E208" s="8" t="n">
        <v>47</v>
      </c>
      <c r="F208" s="8" t="n">
        <v>10</v>
      </c>
      <c r="G208" s="84" t="s">
        <v>1639</v>
      </c>
      <c r="H208" s="8" t="n">
        <v>65</v>
      </c>
      <c r="I208" s="8" t="n">
        <v>0</v>
      </c>
      <c r="J208" s="84" t="s">
        <v>1639</v>
      </c>
      <c r="K208" s="8" t="n">
        <v>86</v>
      </c>
      <c r="L208" s="8" t="n">
        <v>0</v>
      </c>
      <c r="M208" s="2" t="n">
        <f aca="false">IF(AND(F208&lt;&gt;0,AND(I208=0,L208=0)),1,0)</f>
        <v>1</v>
      </c>
      <c r="N208" s="2" t="n">
        <v>1</v>
      </c>
    </row>
    <row r="209" customFormat="false" ht="13" hidden="false" customHeight="false" outlineLevel="0" collapsed="false">
      <c r="A209" s="24" t="s">
        <v>577</v>
      </c>
      <c r="B209" s="8" t="n">
        <v>143153822</v>
      </c>
      <c r="C209" s="24" t="s">
        <v>1859</v>
      </c>
      <c r="D209" s="84" t="s">
        <v>1639</v>
      </c>
      <c r="E209" s="8" t="n">
        <v>50</v>
      </c>
      <c r="F209" s="8" t="n">
        <v>5</v>
      </c>
      <c r="G209" s="84" t="s">
        <v>1639</v>
      </c>
      <c r="H209" s="8" t="n">
        <v>89</v>
      </c>
      <c r="I209" s="8" t="n">
        <v>0</v>
      </c>
      <c r="J209" s="84" t="s">
        <v>1639</v>
      </c>
      <c r="K209" s="8" t="n">
        <v>76</v>
      </c>
      <c r="L209" s="8" t="n">
        <v>0</v>
      </c>
      <c r="M209" s="2" t="n">
        <f aca="false">IF(AND(F209&lt;&gt;0,AND(I209=0,L209=0)),1,0)</f>
        <v>1</v>
      </c>
      <c r="N209" s="2" t="n">
        <v>1</v>
      </c>
    </row>
    <row r="210" customFormat="false" ht="13" hidden="false" customHeight="false" outlineLevel="0" collapsed="false">
      <c r="A210" s="24" t="s">
        <v>577</v>
      </c>
      <c r="B210" s="8" t="n">
        <v>148345295</v>
      </c>
      <c r="C210" s="24" t="s">
        <v>1213</v>
      </c>
      <c r="D210" s="84" t="s">
        <v>1639</v>
      </c>
      <c r="E210" s="8" t="n">
        <v>55</v>
      </c>
      <c r="F210" s="8" t="n">
        <v>6</v>
      </c>
      <c r="G210" s="84" t="s">
        <v>157</v>
      </c>
      <c r="H210" s="8" t="n">
        <v>93</v>
      </c>
      <c r="I210" s="8" t="n">
        <v>13</v>
      </c>
      <c r="J210" s="84" t="s">
        <v>157</v>
      </c>
      <c r="K210" s="8" t="n">
        <v>76</v>
      </c>
      <c r="L210" s="8" t="n">
        <v>13</v>
      </c>
      <c r="M210" s="2" t="n">
        <f aca="false">IF(AND(F210&lt;&gt;0,AND(I210=0,L210=0)),1,0)</f>
        <v>0</v>
      </c>
      <c r="N210" s="2" t="n">
        <v>1</v>
      </c>
    </row>
    <row r="211" customFormat="false" ht="13" hidden="false" customHeight="false" outlineLevel="0" collapsed="false">
      <c r="A211" s="24" t="s">
        <v>577</v>
      </c>
      <c r="B211" s="8" t="n">
        <v>150000728</v>
      </c>
      <c r="C211" s="24" t="s">
        <v>1860</v>
      </c>
      <c r="D211" s="84" t="s">
        <v>1639</v>
      </c>
      <c r="E211" s="8" t="n">
        <v>56</v>
      </c>
      <c r="F211" s="8" t="n">
        <v>6</v>
      </c>
      <c r="G211" s="84" t="s">
        <v>1639</v>
      </c>
      <c r="H211" s="8" t="n">
        <v>62</v>
      </c>
      <c r="I211" s="8" t="n">
        <v>6</v>
      </c>
      <c r="J211" s="84" t="s">
        <v>1639</v>
      </c>
      <c r="K211" s="8" t="n">
        <v>79</v>
      </c>
      <c r="L211" s="8" t="n">
        <v>3</v>
      </c>
      <c r="M211" s="2" t="n">
        <f aca="false">IF(AND(F211&lt;&gt;0,AND(I211=0,L211=0)),1,0)</f>
        <v>0</v>
      </c>
      <c r="N211" s="2" t="n">
        <v>1</v>
      </c>
    </row>
    <row r="212" customFormat="false" ht="13" hidden="false" customHeight="false" outlineLevel="0" collapsed="false">
      <c r="A212" s="24" t="s">
        <v>577</v>
      </c>
      <c r="B212" s="8" t="n">
        <v>150473083</v>
      </c>
      <c r="C212" s="24" t="s">
        <v>1861</v>
      </c>
      <c r="D212" s="84" t="s">
        <v>1639</v>
      </c>
      <c r="E212" s="8" t="n">
        <v>50</v>
      </c>
      <c r="F212" s="8" t="n">
        <v>3</v>
      </c>
      <c r="G212" s="84" t="s">
        <v>1639</v>
      </c>
      <c r="H212" s="8" t="n">
        <v>77</v>
      </c>
      <c r="I212" s="8" t="n">
        <v>0</v>
      </c>
      <c r="J212" s="84" t="s">
        <v>1639</v>
      </c>
      <c r="K212" s="8" t="n">
        <v>98</v>
      </c>
      <c r="L212" s="8" t="n">
        <v>0</v>
      </c>
      <c r="M212" s="2" t="n">
        <f aca="false">IF(AND(F212&lt;&gt;0,AND(I212=0,L212=0)),1,0)</f>
        <v>1</v>
      </c>
      <c r="N212" s="2" t="n">
        <v>1</v>
      </c>
    </row>
    <row r="213" customFormat="false" ht="13" hidden="false" customHeight="false" outlineLevel="0" collapsed="false">
      <c r="A213" s="24" t="s">
        <v>577</v>
      </c>
      <c r="B213" s="8" t="n">
        <v>156635216</v>
      </c>
      <c r="C213" s="24" t="s">
        <v>1862</v>
      </c>
      <c r="D213" s="84" t="s">
        <v>1639</v>
      </c>
      <c r="E213" s="8" t="n">
        <v>57</v>
      </c>
      <c r="F213" s="8" t="n">
        <v>4</v>
      </c>
      <c r="G213" s="84" t="s">
        <v>157</v>
      </c>
      <c r="H213" s="8" t="n">
        <v>68</v>
      </c>
      <c r="I213" s="8" t="n">
        <v>9</v>
      </c>
      <c r="J213" s="84" t="s">
        <v>157</v>
      </c>
      <c r="K213" s="8" t="n">
        <v>76</v>
      </c>
      <c r="L213" s="8" t="n">
        <v>13</v>
      </c>
      <c r="M213" s="2" t="n">
        <f aca="false">IF(AND(F213&lt;&gt;0,AND(I213=0,L213=0)),1,0)</f>
        <v>0</v>
      </c>
      <c r="N213" s="2" t="n">
        <v>1</v>
      </c>
    </row>
    <row r="214" customFormat="false" ht="13" hidden="false" customHeight="false" outlineLevel="0" collapsed="false">
      <c r="A214" s="24" t="s">
        <v>577</v>
      </c>
      <c r="B214" s="8" t="n">
        <v>157937398</v>
      </c>
      <c r="C214" s="24" t="s">
        <v>1863</v>
      </c>
      <c r="D214" s="84" t="s">
        <v>1639</v>
      </c>
      <c r="E214" s="8" t="n">
        <v>59</v>
      </c>
      <c r="F214" s="8" t="n">
        <v>5</v>
      </c>
      <c r="G214" s="84" t="s">
        <v>157</v>
      </c>
      <c r="H214" s="8" t="n">
        <v>66</v>
      </c>
      <c r="I214" s="8" t="n">
        <v>15</v>
      </c>
      <c r="J214" s="84" t="s">
        <v>157</v>
      </c>
      <c r="K214" s="8" t="n">
        <v>68</v>
      </c>
      <c r="L214" s="8" t="n">
        <v>18</v>
      </c>
      <c r="M214" s="2" t="n">
        <f aca="false">IF(AND(F214&lt;&gt;0,AND(I214=0,L214=0)),1,0)</f>
        <v>0</v>
      </c>
      <c r="N214" s="2" t="n">
        <v>1</v>
      </c>
    </row>
    <row r="215" customFormat="false" ht="13" hidden="false" customHeight="false" outlineLevel="0" collapsed="false">
      <c r="A215" s="24" t="s">
        <v>577</v>
      </c>
      <c r="B215" s="8" t="n">
        <v>159873745</v>
      </c>
      <c r="C215" s="24" t="s">
        <v>1864</v>
      </c>
      <c r="D215" s="84" t="s">
        <v>1639</v>
      </c>
      <c r="E215" s="8" t="n">
        <v>40</v>
      </c>
      <c r="F215" s="8" t="n">
        <v>6</v>
      </c>
      <c r="G215" s="84" t="s">
        <v>1639</v>
      </c>
      <c r="H215" s="8" t="n">
        <v>75</v>
      </c>
      <c r="I215" s="8" t="n">
        <v>0</v>
      </c>
      <c r="J215" s="84" t="s">
        <v>1639</v>
      </c>
      <c r="K215" s="8" t="n">
        <v>77</v>
      </c>
      <c r="L215" s="8" t="n">
        <v>0</v>
      </c>
      <c r="M215" s="2" t="n">
        <f aca="false">IF(AND(F215&lt;&gt;0,AND(I215=0,L215=0)),1,0)</f>
        <v>1</v>
      </c>
      <c r="N215" s="2" t="n">
        <v>1</v>
      </c>
    </row>
    <row r="216" customFormat="false" ht="13" hidden="false" customHeight="false" outlineLevel="0" collapsed="false">
      <c r="A216" s="24" t="s">
        <v>577</v>
      </c>
      <c r="B216" s="8" t="n">
        <v>165666524</v>
      </c>
      <c r="C216" s="24" t="s">
        <v>1865</v>
      </c>
      <c r="D216" s="84" t="s">
        <v>1639</v>
      </c>
      <c r="E216" s="8" t="n">
        <v>48</v>
      </c>
      <c r="F216" s="8" t="n">
        <v>6</v>
      </c>
      <c r="G216" s="84" t="s">
        <v>158</v>
      </c>
      <c r="H216" s="8" t="n">
        <v>0</v>
      </c>
      <c r="I216" s="8" t="n">
        <v>10</v>
      </c>
      <c r="J216" s="84" t="s">
        <v>158</v>
      </c>
      <c r="K216" s="8" t="n">
        <v>0</v>
      </c>
      <c r="L216" s="8" t="n">
        <v>5</v>
      </c>
      <c r="M216" s="2" t="n">
        <f aca="false">IF(AND(F216&lt;&gt;0,AND(I216=0,L216=0)),1,0)</f>
        <v>0</v>
      </c>
      <c r="N216" s="2" t="n">
        <v>1</v>
      </c>
    </row>
    <row r="217" customFormat="false" ht="13" hidden="false" customHeight="false" outlineLevel="0" collapsed="false">
      <c r="A217" s="24" t="s">
        <v>577</v>
      </c>
      <c r="B217" s="8" t="n">
        <v>166693636</v>
      </c>
      <c r="C217" s="24" t="s">
        <v>1866</v>
      </c>
      <c r="D217" s="84" t="s">
        <v>1639</v>
      </c>
      <c r="E217" s="8" t="n">
        <v>47</v>
      </c>
      <c r="F217" s="8" t="n">
        <v>4</v>
      </c>
      <c r="G217" s="84" t="s">
        <v>1639</v>
      </c>
      <c r="H217" s="8" t="n">
        <v>137</v>
      </c>
      <c r="I217" s="8" t="n">
        <v>0</v>
      </c>
      <c r="J217" s="84" t="s">
        <v>1639</v>
      </c>
      <c r="K217" s="8" t="n">
        <v>143</v>
      </c>
      <c r="L217" s="8" t="n">
        <v>0</v>
      </c>
      <c r="M217" s="2" t="n">
        <f aca="false">IF(AND(F217&lt;&gt;0,AND(I217=0,L217=0)),1,0)</f>
        <v>1</v>
      </c>
      <c r="N217" s="2" t="n">
        <v>1</v>
      </c>
    </row>
    <row r="218" customFormat="false" ht="13" hidden="false" customHeight="false" outlineLevel="0" collapsed="false">
      <c r="A218" s="24" t="s">
        <v>577</v>
      </c>
      <c r="B218" s="8" t="n">
        <v>171143506</v>
      </c>
      <c r="C218" s="24" t="s">
        <v>1867</v>
      </c>
      <c r="D218" s="84" t="s">
        <v>1639</v>
      </c>
      <c r="E218" s="8" t="n">
        <v>49</v>
      </c>
      <c r="F218" s="8" t="n">
        <v>8</v>
      </c>
      <c r="G218" s="84" t="s">
        <v>1639</v>
      </c>
      <c r="H218" s="8" t="n">
        <v>43</v>
      </c>
      <c r="I218" s="8" t="n">
        <v>0</v>
      </c>
      <c r="J218" s="84" t="s">
        <v>1639</v>
      </c>
      <c r="K218" s="8" t="n">
        <v>64</v>
      </c>
      <c r="L218" s="8" t="n">
        <v>0</v>
      </c>
      <c r="M218" s="2" t="n">
        <f aca="false">IF(AND(F218&lt;&gt;0,AND(I218=0,L218=0)),1,0)</f>
        <v>1</v>
      </c>
      <c r="N218" s="2" t="n">
        <v>1</v>
      </c>
    </row>
    <row r="219" customFormat="false" ht="13" hidden="false" customHeight="false" outlineLevel="0" collapsed="false">
      <c r="A219" s="24" t="s">
        <v>577</v>
      </c>
      <c r="B219" s="8" t="n">
        <v>172857892</v>
      </c>
      <c r="C219" s="24" t="s">
        <v>1868</v>
      </c>
      <c r="D219" s="84" t="s">
        <v>1639</v>
      </c>
      <c r="E219" s="8" t="n">
        <v>46</v>
      </c>
      <c r="F219" s="8" t="n">
        <v>3</v>
      </c>
      <c r="G219" s="84" t="s">
        <v>1639</v>
      </c>
      <c r="H219" s="8" t="n">
        <v>85</v>
      </c>
      <c r="I219" s="8" t="n">
        <v>0</v>
      </c>
      <c r="J219" s="84" t="s">
        <v>1639</v>
      </c>
      <c r="K219" s="8" t="n">
        <v>76</v>
      </c>
      <c r="L219" s="8" t="n">
        <v>0</v>
      </c>
      <c r="M219" s="2" t="n">
        <f aca="false">IF(AND(F219&lt;&gt;0,AND(I219=0,L219=0)),1,0)</f>
        <v>1</v>
      </c>
      <c r="N219" s="2" t="n">
        <v>1</v>
      </c>
    </row>
    <row r="220" customFormat="false" ht="13" hidden="false" customHeight="false" outlineLevel="0" collapsed="false">
      <c r="A220" s="24" t="s">
        <v>577</v>
      </c>
      <c r="B220" s="8" t="n">
        <v>177946933</v>
      </c>
      <c r="C220" s="24" t="s">
        <v>1869</v>
      </c>
      <c r="D220" s="84" t="s">
        <v>1639</v>
      </c>
      <c r="E220" s="8" t="n">
        <v>57</v>
      </c>
      <c r="F220" s="8" t="n">
        <v>5</v>
      </c>
      <c r="G220" s="84" t="s">
        <v>157</v>
      </c>
      <c r="H220" s="8" t="n">
        <v>61</v>
      </c>
      <c r="I220" s="8" t="n">
        <v>10</v>
      </c>
      <c r="J220" s="84" t="s">
        <v>157</v>
      </c>
      <c r="K220" s="8" t="n">
        <v>66</v>
      </c>
      <c r="L220" s="8" t="n">
        <v>13</v>
      </c>
      <c r="M220" s="2" t="n">
        <f aca="false">IF(AND(F220&lt;&gt;0,AND(I220=0,L220=0)),1,0)</f>
        <v>0</v>
      </c>
      <c r="N220" s="2" t="n">
        <v>1</v>
      </c>
    </row>
    <row r="221" customFormat="false" ht="13" hidden="false" customHeight="false" outlineLevel="0" collapsed="false">
      <c r="A221" s="24" t="s">
        <v>577</v>
      </c>
      <c r="B221" s="8" t="n">
        <v>186191483</v>
      </c>
      <c r="C221" s="24" t="s">
        <v>1870</v>
      </c>
      <c r="D221" s="84" t="s">
        <v>1639</v>
      </c>
      <c r="E221" s="8" t="n">
        <v>61</v>
      </c>
      <c r="F221" s="8" t="n">
        <v>10</v>
      </c>
      <c r="G221" s="84" t="s">
        <v>1639</v>
      </c>
      <c r="H221" s="8" t="n">
        <v>54</v>
      </c>
      <c r="I221" s="8" t="n">
        <v>0</v>
      </c>
      <c r="J221" s="84" t="s">
        <v>1639</v>
      </c>
      <c r="K221" s="8" t="n">
        <v>58</v>
      </c>
      <c r="L221" s="8" t="n">
        <v>0</v>
      </c>
      <c r="M221" s="2" t="n">
        <f aca="false">IF(AND(F221&lt;&gt;0,AND(I221=0,L221=0)),1,0)</f>
        <v>1</v>
      </c>
      <c r="N221" s="2" t="n">
        <v>1</v>
      </c>
    </row>
    <row r="222" customFormat="false" ht="13" hidden="false" customHeight="false" outlineLevel="0" collapsed="false">
      <c r="A222" s="24" t="s">
        <v>577</v>
      </c>
      <c r="B222" s="8" t="n">
        <v>187998340</v>
      </c>
      <c r="C222" s="24" t="s">
        <v>1871</v>
      </c>
      <c r="D222" s="84" t="s">
        <v>1639</v>
      </c>
      <c r="E222" s="8" t="n">
        <v>49</v>
      </c>
      <c r="F222" s="8" t="n">
        <v>3</v>
      </c>
      <c r="G222" s="84" t="s">
        <v>1639</v>
      </c>
      <c r="H222" s="8" t="n">
        <v>100</v>
      </c>
      <c r="I222" s="8" t="n">
        <v>0</v>
      </c>
      <c r="J222" s="84" t="s">
        <v>1639</v>
      </c>
      <c r="K222" s="8" t="n">
        <v>135</v>
      </c>
      <c r="L222" s="8" t="n">
        <v>0</v>
      </c>
      <c r="M222" s="2" t="n">
        <f aca="false">IF(AND(F222&lt;&gt;0,AND(I222=0,L222=0)),1,0)</f>
        <v>1</v>
      </c>
      <c r="N222" s="2" t="n">
        <v>1</v>
      </c>
    </row>
    <row r="223" customFormat="false" ht="13" hidden="false" customHeight="false" outlineLevel="0" collapsed="false">
      <c r="A223" s="24" t="s">
        <v>577</v>
      </c>
      <c r="B223" s="8" t="n">
        <v>193808303</v>
      </c>
      <c r="C223" s="24" t="s">
        <v>1872</v>
      </c>
      <c r="D223" s="84" t="s">
        <v>1639</v>
      </c>
      <c r="E223" s="8" t="n">
        <v>65</v>
      </c>
      <c r="F223" s="8" t="n">
        <v>7</v>
      </c>
      <c r="G223" s="84" t="s">
        <v>157</v>
      </c>
      <c r="H223" s="8" t="n">
        <v>111</v>
      </c>
      <c r="I223" s="8" t="n">
        <v>31</v>
      </c>
      <c r="J223" s="84" t="s">
        <v>157</v>
      </c>
      <c r="K223" s="8" t="n">
        <v>118</v>
      </c>
      <c r="L223" s="8" t="n">
        <v>26</v>
      </c>
      <c r="M223" s="2" t="n">
        <f aca="false">IF(AND(F223&lt;&gt;0,AND(I223=0,L223=0)),1,0)</f>
        <v>0</v>
      </c>
      <c r="N223" s="2" t="n">
        <v>1</v>
      </c>
    </row>
    <row r="224" customFormat="false" ht="13" hidden="false" customHeight="false" outlineLevel="0" collapsed="false">
      <c r="A224" s="24" t="s">
        <v>577</v>
      </c>
      <c r="B224" s="8" t="n">
        <v>201563000</v>
      </c>
      <c r="C224" s="24" t="s">
        <v>1873</v>
      </c>
      <c r="D224" s="84" t="s">
        <v>1639</v>
      </c>
      <c r="E224" s="8" t="n">
        <v>54</v>
      </c>
      <c r="F224" s="8" t="n">
        <v>3</v>
      </c>
      <c r="G224" s="84" t="s">
        <v>1639</v>
      </c>
      <c r="H224" s="8" t="n">
        <v>70</v>
      </c>
      <c r="I224" s="8" t="n">
        <v>2</v>
      </c>
      <c r="J224" s="84" t="s">
        <v>1639</v>
      </c>
      <c r="K224" s="8" t="n">
        <v>125</v>
      </c>
      <c r="L224" s="8" t="n">
        <v>0</v>
      </c>
      <c r="M224" s="2" t="n">
        <f aca="false">IF(AND(F224&lt;&gt;0,AND(I224=0,L224=0)),1,0)</f>
        <v>0</v>
      </c>
      <c r="N224" s="2" t="n">
        <v>1</v>
      </c>
    </row>
    <row r="225" customFormat="false" ht="13" hidden="false" customHeight="false" outlineLevel="0" collapsed="false">
      <c r="A225" s="24" t="s">
        <v>577</v>
      </c>
      <c r="B225" s="8" t="n">
        <v>211058924</v>
      </c>
      <c r="C225" s="24" t="s">
        <v>1874</v>
      </c>
      <c r="D225" s="84" t="s">
        <v>1639</v>
      </c>
      <c r="E225" s="8" t="n">
        <v>54</v>
      </c>
      <c r="F225" s="8" t="n">
        <v>5</v>
      </c>
      <c r="G225" s="84" t="s">
        <v>1639</v>
      </c>
      <c r="H225" s="8" t="n">
        <v>106</v>
      </c>
      <c r="I225" s="8" t="n">
        <v>0</v>
      </c>
      <c r="J225" s="84" t="s">
        <v>1639</v>
      </c>
      <c r="K225" s="8" t="n">
        <v>131</v>
      </c>
      <c r="L225" s="8" t="n">
        <v>0</v>
      </c>
      <c r="M225" s="2" t="n">
        <f aca="false">IF(AND(F225&lt;&gt;0,AND(I225=0,L225=0)),1,0)</f>
        <v>1</v>
      </c>
      <c r="N225" s="2" t="n">
        <v>1</v>
      </c>
    </row>
    <row r="226" customFormat="false" ht="13" hidden="false" customHeight="false" outlineLevel="0" collapsed="false">
      <c r="A226" s="24" t="s">
        <v>577</v>
      </c>
      <c r="B226" s="8" t="n">
        <v>211296772</v>
      </c>
      <c r="C226" s="24" t="s">
        <v>1875</v>
      </c>
      <c r="D226" s="84" t="s">
        <v>1639</v>
      </c>
      <c r="E226" s="8" t="n">
        <v>60</v>
      </c>
      <c r="F226" s="8" t="n">
        <v>4</v>
      </c>
      <c r="G226" s="84" t="s">
        <v>1639</v>
      </c>
      <c r="H226" s="8" t="n">
        <v>113</v>
      </c>
      <c r="I226" s="8" t="n">
        <v>4</v>
      </c>
      <c r="J226" s="84" t="s">
        <v>1639</v>
      </c>
      <c r="K226" s="8" t="n">
        <v>100</v>
      </c>
      <c r="L226" s="8" t="n">
        <v>6</v>
      </c>
      <c r="M226" s="2" t="n">
        <f aca="false">IF(AND(F226&lt;&gt;0,AND(I226=0,L226=0)),1,0)</f>
        <v>0</v>
      </c>
      <c r="N226" s="2" t="n">
        <v>1</v>
      </c>
    </row>
    <row r="227" customFormat="false" ht="13" hidden="false" customHeight="false" outlineLevel="0" collapsed="false">
      <c r="A227" s="24" t="s">
        <v>577</v>
      </c>
      <c r="B227" s="8" t="n">
        <v>212015059</v>
      </c>
      <c r="C227" s="24" t="s">
        <v>1876</v>
      </c>
      <c r="D227" s="84" t="s">
        <v>1639</v>
      </c>
      <c r="E227" s="8" t="n">
        <v>55</v>
      </c>
      <c r="F227" s="8" t="n">
        <v>9</v>
      </c>
      <c r="G227" s="84" t="s">
        <v>1639</v>
      </c>
      <c r="H227" s="8" t="n">
        <v>23</v>
      </c>
      <c r="I227" s="8" t="n">
        <v>0</v>
      </c>
      <c r="J227" s="84" t="s">
        <v>1639</v>
      </c>
      <c r="K227" s="8" t="n">
        <v>40</v>
      </c>
      <c r="L227" s="8" t="n">
        <v>0</v>
      </c>
      <c r="M227" s="2" t="n">
        <f aca="false">IF(AND(F227&lt;&gt;0,AND(I227=0,L227=0)),1,0)</f>
        <v>1</v>
      </c>
      <c r="N227" s="2" t="n">
        <v>1</v>
      </c>
    </row>
    <row r="228" customFormat="false" ht="13" hidden="false" customHeight="false" outlineLevel="0" collapsed="false">
      <c r="A228" s="24" t="s">
        <v>577</v>
      </c>
      <c r="B228" s="8" t="n">
        <v>212591305</v>
      </c>
      <c r="C228" s="24" t="s">
        <v>1877</v>
      </c>
      <c r="D228" s="84" t="s">
        <v>1639</v>
      </c>
      <c r="E228" s="8" t="n">
        <v>44</v>
      </c>
      <c r="F228" s="8" t="n">
        <v>4</v>
      </c>
      <c r="G228" s="84" t="s">
        <v>1639</v>
      </c>
      <c r="H228" s="8" t="n">
        <v>97</v>
      </c>
      <c r="I228" s="8" t="n">
        <v>0</v>
      </c>
      <c r="J228" s="84" t="s">
        <v>1639</v>
      </c>
      <c r="K228" s="8" t="n">
        <v>77</v>
      </c>
      <c r="L228" s="8" t="n">
        <v>0</v>
      </c>
      <c r="M228" s="2" t="n">
        <f aca="false">IF(AND(F228&lt;&gt;0,AND(I228=0,L228=0)),1,0)</f>
        <v>1</v>
      </c>
      <c r="N228" s="2" t="n">
        <v>1</v>
      </c>
    </row>
    <row r="229" customFormat="false" ht="13" hidden="false" customHeight="false" outlineLevel="0" collapsed="false">
      <c r="A229" s="24" t="s">
        <v>577</v>
      </c>
      <c r="B229" s="8" t="n">
        <v>220121313</v>
      </c>
      <c r="C229" s="24" t="s">
        <v>1878</v>
      </c>
      <c r="D229" s="84" t="s">
        <v>1639</v>
      </c>
      <c r="E229" s="8" t="n">
        <v>44</v>
      </c>
      <c r="F229" s="8" t="n">
        <v>8</v>
      </c>
      <c r="G229" s="84" t="s">
        <v>1639</v>
      </c>
      <c r="H229" s="8" t="n">
        <v>15</v>
      </c>
      <c r="I229" s="8" t="n">
        <v>0</v>
      </c>
      <c r="J229" s="84" t="s">
        <v>1639</v>
      </c>
      <c r="K229" s="8" t="n">
        <v>10</v>
      </c>
      <c r="L229" s="8" t="n">
        <v>0</v>
      </c>
      <c r="M229" s="2" t="n">
        <f aca="false">IF(AND(F229&lt;&gt;0,AND(I229=0,L229=0)),1,0)</f>
        <v>1</v>
      </c>
      <c r="N229" s="2" t="n">
        <v>1</v>
      </c>
    </row>
    <row r="230" customFormat="false" ht="13" hidden="false" customHeight="false" outlineLevel="0" collapsed="false">
      <c r="A230" s="24" t="s">
        <v>577</v>
      </c>
      <c r="B230" s="8" t="n">
        <v>220734933</v>
      </c>
      <c r="C230" s="24" t="s">
        <v>1879</v>
      </c>
      <c r="D230" s="84" t="s">
        <v>1639</v>
      </c>
      <c r="E230" s="8" t="n">
        <v>55</v>
      </c>
      <c r="F230" s="8" t="n">
        <v>5</v>
      </c>
      <c r="G230" s="84" t="s">
        <v>1639</v>
      </c>
      <c r="H230" s="8" t="n">
        <v>48</v>
      </c>
      <c r="I230" s="8" t="n">
        <v>0</v>
      </c>
      <c r="J230" s="84" t="s">
        <v>1639</v>
      </c>
      <c r="K230" s="8" t="n">
        <v>43</v>
      </c>
      <c r="L230" s="8" t="n">
        <v>0</v>
      </c>
      <c r="M230" s="2" t="n">
        <f aca="false">IF(AND(F230&lt;&gt;0,AND(I230=0,L230=0)),1,0)</f>
        <v>1</v>
      </c>
      <c r="N230" s="2" t="n">
        <v>1</v>
      </c>
    </row>
    <row r="231" customFormat="false" ht="13" hidden="false" customHeight="false" outlineLevel="0" collapsed="false">
      <c r="A231" s="24" t="s">
        <v>577</v>
      </c>
      <c r="B231" s="8" t="n">
        <v>221381225</v>
      </c>
      <c r="C231" s="24" t="s">
        <v>1880</v>
      </c>
      <c r="D231" s="84" t="s">
        <v>1639</v>
      </c>
      <c r="E231" s="8" t="n">
        <v>57</v>
      </c>
      <c r="F231" s="8" t="n">
        <v>3</v>
      </c>
      <c r="G231" s="84" t="s">
        <v>1639</v>
      </c>
      <c r="H231" s="8" t="n">
        <v>72</v>
      </c>
      <c r="I231" s="8" t="n">
        <v>2</v>
      </c>
      <c r="J231" s="84" t="s">
        <v>1639</v>
      </c>
      <c r="K231" s="8" t="n">
        <v>86</v>
      </c>
      <c r="L231" s="8" t="n">
        <v>7</v>
      </c>
      <c r="M231" s="2" t="n">
        <f aca="false">IF(AND(F231&lt;&gt;0,AND(I231=0,L231=0)),1,0)</f>
        <v>0</v>
      </c>
      <c r="N231" s="2" t="n">
        <v>1</v>
      </c>
    </row>
    <row r="232" customFormat="false" ht="13" hidden="false" customHeight="false" outlineLevel="0" collapsed="false">
      <c r="A232" s="24" t="s">
        <v>577</v>
      </c>
      <c r="B232" s="8" t="n">
        <v>223166562</v>
      </c>
      <c r="C232" s="24" t="s">
        <v>1881</v>
      </c>
      <c r="D232" s="84" t="s">
        <v>1639</v>
      </c>
      <c r="E232" s="8" t="n">
        <v>46</v>
      </c>
      <c r="F232" s="8" t="n">
        <v>4</v>
      </c>
      <c r="G232" s="84" t="s">
        <v>1639</v>
      </c>
      <c r="H232" s="8" t="n">
        <v>67</v>
      </c>
      <c r="I232" s="8" t="n">
        <v>0</v>
      </c>
      <c r="J232" s="84" t="s">
        <v>1639</v>
      </c>
      <c r="K232" s="8" t="n">
        <v>49</v>
      </c>
      <c r="L232" s="8" t="n">
        <v>0</v>
      </c>
      <c r="M232" s="2" t="n">
        <f aca="false">IF(AND(F232&lt;&gt;0,AND(I232=0,L232=0)),1,0)</f>
        <v>1</v>
      </c>
      <c r="N232" s="2" t="n">
        <v>1</v>
      </c>
    </row>
    <row r="233" customFormat="false" ht="13" hidden="false" customHeight="false" outlineLevel="0" collapsed="false">
      <c r="A233" s="24" t="s">
        <v>577</v>
      </c>
      <c r="B233" s="8" t="n">
        <v>223570339</v>
      </c>
      <c r="C233" s="24" t="s">
        <v>1882</v>
      </c>
      <c r="D233" s="84" t="s">
        <v>1639</v>
      </c>
      <c r="E233" s="8" t="n">
        <v>51</v>
      </c>
      <c r="F233" s="8" t="n">
        <v>3</v>
      </c>
      <c r="G233" s="84" t="s">
        <v>1639</v>
      </c>
      <c r="H233" s="8" t="n">
        <v>91</v>
      </c>
      <c r="I233" s="8" t="n">
        <v>0</v>
      </c>
      <c r="J233" s="84" t="s">
        <v>1639</v>
      </c>
      <c r="K233" s="8" t="n">
        <v>83</v>
      </c>
      <c r="L233" s="8" t="n">
        <v>0</v>
      </c>
      <c r="M233" s="2" t="n">
        <f aca="false">IF(AND(F233&lt;&gt;0,AND(I233=0,L233=0)),1,0)</f>
        <v>1</v>
      </c>
      <c r="N233" s="2" t="n">
        <v>1</v>
      </c>
    </row>
    <row r="234" customFormat="false" ht="13" hidden="false" customHeight="false" outlineLevel="0" collapsed="false">
      <c r="A234" s="24" t="s">
        <v>577</v>
      </c>
      <c r="B234" s="8" t="n">
        <v>226507907</v>
      </c>
      <c r="C234" s="24" t="s">
        <v>1883</v>
      </c>
      <c r="D234" s="84" t="s">
        <v>1639</v>
      </c>
      <c r="E234" s="8" t="n">
        <v>47</v>
      </c>
      <c r="F234" s="8" t="n">
        <v>11</v>
      </c>
      <c r="G234" s="84" t="s">
        <v>1639</v>
      </c>
      <c r="H234" s="8" t="n">
        <v>57</v>
      </c>
      <c r="I234" s="8" t="n">
        <v>0</v>
      </c>
      <c r="J234" s="84" t="s">
        <v>1639</v>
      </c>
      <c r="K234" s="8" t="n">
        <v>80</v>
      </c>
      <c r="L234" s="8" t="n">
        <v>0</v>
      </c>
      <c r="M234" s="2" t="n">
        <f aca="false">IF(AND(F234&lt;&gt;0,AND(I234=0,L234=0)),1,0)</f>
        <v>1</v>
      </c>
      <c r="N234" s="2" t="n">
        <v>1</v>
      </c>
    </row>
    <row r="235" customFormat="false" ht="13" hidden="false" customHeight="false" outlineLevel="0" collapsed="false">
      <c r="A235" s="24" t="s">
        <v>577</v>
      </c>
      <c r="B235" s="8" t="n">
        <v>229184055</v>
      </c>
      <c r="C235" s="24" t="s">
        <v>1884</v>
      </c>
      <c r="D235" s="84" t="s">
        <v>1639</v>
      </c>
      <c r="E235" s="8" t="n">
        <v>64</v>
      </c>
      <c r="F235" s="8" t="n">
        <v>5</v>
      </c>
      <c r="G235" s="84" t="s">
        <v>1639</v>
      </c>
      <c r="H235" s="8" t="n">
        <v>32</v>
      </c>
      <c r="I235" s="8" t="n">
        <v>0</v>
      </c>
      <c r="J235" s="84" t="s">
        <v>1639</v>
      </c>
      <c r="K235" s="8" t="n">
        <v>32</v>
      </c>
      <c r="L235" s="8" t="n">
        <v>0</v>
      </c>
      <c r="M235" s="2" t="n">
        <f aca="false">IF(AND(F235&lt;&gt;0,AND(I235=0,L235=0)),1,0)</f>
        <v>1</v>
      </c>
      <c r="N235" s="2" t="n">
        <v>1</v>
      </c>
    </row>
    <row r="236" customFormat="false" ht="13" hidden="false" customHeight="false" outlineLevel="0" collapsed="false">
      <c r="A236" s="24" t="s">
        <v>577</v>
      </c>
      <c r="B236" s="8" t="n">
        <v>230619165</v>
      </c>
      <c r="C236" s="24" t="s">
        <v>1885</v>
      </c>
      <c r="D236" s="84" t="s">
        <v>1639</v>
      </c>
      <c r="E236" s="8" t="n">
        <v>32</v>
      </c>
      <c r="F236" s="8" t="n">
        <v>2</v>
      </c>
      <c r="G236" s="84" t="s">
        <v>1639</v>
      </c>
      <c r="H236" s="8" t="n">
        <v>57</v>
      </c>
      <c r="I236" s="8" t="n">
        <v>0</v>
      </c>
      <c r="J236" s="84" t="s">
        <v>1639</v>
      </c>
      <c r="K236" s="8" t="n">
        <v>47</v>
      </c>
      <c r="L236" s="8" t="n">
        <v>0</v>
      </c>
      <c r="M236" s="2" t="n">
        <f aca="false">IF(AND(F236&lt;&gt;0,AND(I236=0,L236=0)),1,0)</f>
        <v>1</v>
      </c>
      <c r="N236" s="2" t="n">
        <v>1</v>
      </c>
    </row>
    <row r="237" customFormat="false" ht="13" hidden="false" customHeight="false" outlineLevel="0" collapsed="false">
      <c r="A237" s="24" t="s">
        <v>577</v>
      </c>
      <c r="B237" s="8" t="n">
        <v>233255911</v>
      </c>
      <c r="C237" s="24" t="s">
        <v>1886</v>
      </c>
      <c r="D237" s="84" t="s">
        <v>1639</v>
      </c>
      <c r="E237" s="8" t="n">
        <v>38</v>
      </c>
      <c r="F237" s="8" t="n">
        <v>2</v>
      </c>
      <c r="G237" s="84" t="s">
        <v>1639</v>
      </c>
      <c r="H237" s="8" t="n">
        <v>133</v>
      </c>
      <c r="I237" s="8" t="n">
        <v>0</v>
      </c>
      <c r="J237" s="84" t="s">
        <v>1639</v>
      </c>
      <c r="K237" s="8" t="n">
        <v>114</v>
      </c>
      <c r="L237" s="8" t="n">
        <v>0</v>
      </c>
      <c r="M237" s="2" t="n">
        <f aca="false">IF(AND(F237&lt;&gt;0,AND(I237=0,L237=0)),1,0)</f>
        <v>1</v>
      </c>
      <c r="N237" s="2" t="n">
        <v>1</v>
      </c>
    </row>
    <row r="238" customFormat="false" ht="13" hidden="false" customHeight="false" outlineLevel="0" collapsed="false">
      <c r="A238" s="24" t="s">
        <v>577</v>
      </c>
      <c r="B238" s="8" t="n">
        <v>234648911</v>
      </c>
      <c r="C238" s="24" t="s">
        <v>1887</v>
      </c>
      <c r="D238" s="84" t="s">
        <v>1639</v>
      </c>
      <c r="E238" s="8" t="n">
        <v>28</v>
      </c>
      <c r="F238" s="8" t="n">
        <v>6</v>
      </c>
      <c r="G238" s="84" t="s">
        <v>1639</v>
      </c>
      <c r="H238" s="8" t="n">
        <v>24</v>
      </c>
      <c r="I238" s="8" t="n">
        <v>0</v>
      </c>
      <c r="J238" s="84" t="s">
        <v>1639</v>
      </c>
      <c r="K238" s="8" t="n">
        <v>16</v>
      </c>
      <c r="L238" s="8" t="n">
        <v>0</v>
      </c>
      <c r="M238" s="2" t="n">
        <f aca="false">IF(AND(F238&lt;&gt;0,AND(I238=0,L238=0)),1,0)</f>
        <v>1</v>
      </c>
      <c r="N238" s="2" t="n">
        <v>1</v>
      </c>
    </row>
    <row r="239" customFormat="false" ht="13" hidden="false" customHeight="false" outlineLevel="0" collapsed="false">
      <c r="A239" s="24" t="s">
        <v>577</v>
      </c>
      <c r="B239" s="8" t="n">
        <v>240693803</v>
      </c>
      <c r="C239" s="24" t="s">
        <v>1888</v>
      </c>
      <c r="D239" s="84" t="s">
        <v>1639</v>
      </c>
      <c r="E239" s="8" t="n">
        <v>54</v>
      </c>
      <c r="F239" s="8" t="n">
        <v>5</v>
      </c>
      <c r="G239" s="84" t="s">
        <v>1639</v>
      </c>
      <c r="H239" s="8" t="n">
        <v>125</v>
      </c>
      <c r="I239" s="8" t="n">
        <v>0</v>
      </c>
      <c r="J239" s="84" t="s">
        <v>1639</v>
      </c>
      <c r="K239" s="8" t="n">
        <v>93</v>
      </c>
      <c r="L239" s="8" t="n">
        <v>0</v>
      </c>
      <c r="M239" s="2" t="n">
        <f aca="false">IF(AND(F239&lt;&gt;0,AND(I239=0,L239=0)),1,0)</f>
        <v>1</v>
      </c>
      <c r="N239" s="2" t="n">
        <v>1</v>
      </c>
    </row>
    <row r="240" customFormat="false" ht="13" hidden="false" customHeight="false" outlineLevel="0" collapsed="false">
      <c r="A240" s="24" t="s">
        <v>577</v>
      </c>
      <c r="B240" s="8" t="n">
        <v>240842519</v>
      </c>
      <c r="C240" s="24" t="s">
        <v>1889</v>
      </c>
      <c r="D240" s="84" t="s">
        <v>1639</v>
      </c>
      <c r="E240" s="8" t="n">
        <v>34</v>
      </c>
      <c r="F240" s="8" t="n">
        <v>4</v>
      </c>
      <c r="G240" s="84" t="s">
        <v>1639</v>
      </c>
      <c r="H240" s="8" t="n">
        <v>59</v>
      </c>
      <c r="I240" s="8" t="n">
        <v>0</v>
      </c>
      <c r="J240" s="84" t="s">
        <v>1639</v>
      </c>
      <c r="K240" s="8" t="n">
        <v>67</v>
      </c>
      <c r="L240" s="8" t="n">
        <v>0</v>
      </c>
      <c r="M240" s="2" t="n">
        <f aca="false">IF(AND(F240&lt;&gt;0,AND(I240=0,L240=0)),1,0)</f>
        <v>1</v>
      </c>
      <c r="N240" s="2" t="n">
        <v>1</v>
      </c>
    </row>
    <row r="241" customFormat="false" ht="13" hidden="false" customHeight="false" outlineLevel="0" collapsed="false">
      <c r="A241" s="24" t="s">
        <v>577</v>
      </c>
      <c r="B241" s="8" t="n">
        <v>240843297</v>
      </c>
      <c r="C241" s="24" t="s">
        <v>1890</v>
      </c>
      <c r="D241" s="84" t="s">
        <v>1639</v>
      </c>
      <c r="E241" s="8" t="n">
        <v>32</v>
      </c>
      <c r="F241" s="8" t="n">
        <v>6</v>
      </c>
      <c r="G241" s="84" t="s">
        <v>1639</v>
      </c>
      <c r="H241" s="8" t="n">
        <v>62</v>
      </c>
      <c r="I241" s="8" t="n">
        <v>0</v>
      </c>
      <c r="J241" s="84" t="s">
        <v>1639</v>
      </c>
      <c r="K241" s="8" t="n">
        <v>55</v>
      </c>
      <c r="L241" s="8" t="n">
        <v>0</v>
      </c>
      <c r="M241" s="2" t="n">
        <f aca="false">IF(AND(F241&lt;&gt;0,AND(I241=0,L241=0)),1,0)</f>
        <v>1</v>
      </c>
      <c r="N241" s="2" t="n">
        <v>1</v>
      </c>
    </row>
    <row r="242" customFormat="false" ht="13" hidden="false" customHeight="false" outlineLevel="0" collapsed="false">
      <c r="A242" s="24" t="s">
        <v>577</v>
      </c>
      <c r="B242" s="8" t="n">
        <v>240909033</v>
      </c>
      <c r="C242" s="24" t="s">
        <v>1891</v>
      </c>
      <c r="D242" s="84" t="s">
        <v>1639</v>
      </c>
      <c r="E242" s="8" t="n">
        <v>35</v>
      </c>
      <c r="F242" s="8" t="n">
        <v>3</v>
      </c>
      <c r="G242" s="84" t="s">
        <v>1639</v>
      </c>
      <c r="H242" s="8" t="n">
        <v>4</v>
      </c>
      <c r="I242" s="8" t="n">
        <v>0</v>
      </c>
      <c r="J242" s="84" t="s">
        <v>1639</v>
      </c>
      <c r="K242" s="8" t="n">
        <v>7</v>
      </c>
      <c r="L242" s="8" t="n">
        <v>0</v>
      </c>
      <c r="M242" s="2" t="n">
        <f aca="false">IF(AND(F242&lt;&gt;0,AND(I242=0,L242=0)),1,0)</f>
        <v>1</v>
      </c>
      <c r="N242" s="2" t="n">
        <v>1</v>
      </c>
    </row>
    <row r="243" customFormat="false" ht="13" hidden="false" customHeight="false" outlineLevel="0" collapsed="false">
      <c r="A243" s="24" t="s">
        <v>577</v>
      </c>
      <c r="B243" s="8" t="n">
        <v>240977297</v>
      </c>
      <c r="C243" s="24" t="s">
        <v>1892</v>
      </c>
      <c r="D243" s="84" t="s">
        <v>1639</v>
      </c>
      <c r="E243" s="8" t="n">
        <v>38</v>
      </c>
      <c r="F243" s="8" t="n">
        <v>2</v>
      </c>
      <c r="G243" s="84" t="s">
        <v>1639</v>
      </c>
      <c r="H243" s="8" t="n">
        <v>27</v>
      </c>
      <c r="I243" s="8" t="n">
        <v>0</v>
      </c>
      <c r="J243" s="84" t="s">
        <v>1639</v>
      </c>
      <c r="K243" s="8" t="n">
        <v>18</v>
      </c>
      <c r="L243" s="8" t="n">
        <v>0</v>
      </c>
      <c r="M243" s="2" t="n">
        <f aca="false">IF(AND(F243&lt;&gt;0,AND(I243=0,L243=0)),1,0)</f>
        <v>1</v>
      </c>
      <c r="N243" s="2" t="n">
        <v>1</v>
      </c>
    </row>
    <row r="244" customFormat="false" ht="13" hidden="false" customHeight="false" outlineLevel="0" collapsed="false">
      <c r="A244" s="24" t="s">
        <v>577</v>
      </c>
      <c r="B244" s="8" t="n">
        <v>240984970</v>
      </c>
      <c r="C244" s="24" t="s">
        <v>1893</v>
      </c>
      <c r="D244" s="84" t="s">
        <v>1639</v>
      </c>
      <c r="E244" s="8" t="n">
        <v>35</v>
      </c>
      <c r="F244" s="8" t="n">
        <v>4</v>
      </c>
      <c r="G244" s="84" t="s">
        <v>157</v>
      </c>
      <c r="H244" s="8" t="n">
        <v>11</v>
      </c>
      <c r="I244" s="8" t="n">
        <v>7</v>
      </c>
      <c r="J244" s="84" t="s">
        <v>157</v>
      </c>
      <c r="K244" s="8" t="n">
        <v>11</v>
      </c>
      <c r="L244" s="8" t="n">
        <v>6</v>
      </c>
      <c r="M244" s="2" t="n">
        <f aca="false">IF(AND(F244&lt;&gt;0,AND(I244=0,L244=0)),1,0)</f>
        <v>0</v>
      </c>
      <c r="N244" s="2" t="n">
        <v>1</v>
      </c>
    </row>
    <row r="245" customFormat="false" ht="13" hidden="false" customHeight="false" outlineLevel="0" collapsed="false">
      <c r="A245" s="24" t="s">
        <v>577</v>
      </c>
      <c r="B245" s="8" t="n">
        <v>240985634</v>
      </c>
      <c r="C245" s="24" t="s">
        <v>1894</v>
      </c>
      <c r="D245" s="84" t="s">
        <v>1639</v>
      </c>
      <c r="E245" s="8" t="n">
        <v>34</v>
      </c>
      <c r="F245" s="8" t="n">
        <v>4</v>
      </c>
      <c r="G245" s="84" t="s">
        <v>1639</v>
      </c>
      <c r="H245" s="8" t="n">
        <v>34</v>
      </c>
      <c r="I245" s="8" t="n">
        <v>0</v>
      </c>
      <c r="J245" s="84" t="s">
        <v>1639</v>
      </c>
      <c r="K245" s="8" t="n">
        <v>46</v>
      </c>
      <c r="L245" s="8" t="n">
        <v>0</v>
      </c>
      <c r="M245" s="2" t="n">
        <f aca="false">IF(AND(F245&lt;&gt;0,AND(I245=0,L245=0)),1,0)</f>
        <v>1</v>
      </c>
      <c r="N245" s="2" t="n">
        <v>1</v>
      </c>
    </row>
    <row r="246" customFormat="false" ht="13" hidden="false" customHeight="false" outlineLevel="0" collapsed="false">
      <c r="A246" s="24" t="s">
        <v>577</v>
      </c>
      <c r="B246" s="8" t="n">
        <v>242161240</v>
      </c>
      <c r="C246" s="24" t="s">
        <v>1895</v>
      </c>
      <c r="D246" s="84" t="s">
        <v>1639</v>
      </c>
      <c r="E246" s="8" t="n">
        <v>58</v>
      </c>
      <c r="F246" s="8" t="n">
        <v>9</v>
      </c>
      <c r="G246" s="84" t="s">
        <v>1639</v>
      </c>
      <c r="H246" s="8" t="n">
        <v>77</v>
      </c>
      <c r="I246" s="8" t="n">
        <v>0</v>
      </c>
      <c r="J246" s="84" t="s">
        <v>1639</v>
      </c>
      <c r="K246" s="8" t="n">
        <v>97</v>
      </c>
      <c r="L246" s="8" t="n">
        <v>0</v>
      </c>
      <c r="M246" s="2" t="n">
        <f aca="false">IF(AND(F246&lt;&gt;0,AND(I246=0,L246=0)),1,0)</f>
        <v>1</v>
      </c>
      <c r="N246" s="2" t="n">
        <v>1</v>
      </c>
    </row>
    <row r="247" customFormat="false" ht="13" hidden="false" customHeight="false" outlineLevel="0" collapsed="false">
      <c r="A247" s="24" t="s">
        <v>577</v>
      </c>
      <c r="B247" s="8" t="n">
        <v>242162559</v>
      </c>
      <c r="C247" s="24" t="s">
        <v>1896</v>
      </c>
      <c r="D247" s="84" t="s">
        <v>1639</v>
      </c>
      <c r="E247" s="8" t="n">
        <v>52</v>
      </c>
      <c r="F247" s="8" t="n">
        <v>9</v>
      </c>
      <c r="G247" s="84" t="s">
        <v>1639</v>
      </c>
      <c r="H247" s="8" t="n">
        <v>25</v>
      </c>
      <c r="I247" s="8" t="n">
        <v>0</v>
      </c>
      <c r="J247" s="84" t="s">
        <v>1639</v>
      </c>
      <c r="K247" s="8" t="n">
        <v>47</v>
      </c>
      <c r="L247" s="8" t="n">
        <v>0</v>
      </c>
      <c r="M247" s="2" t="n">
        <f aca="false">IF(AND(F247&lt;&gt;0,AND(I247=0,L247=0)),1,0)</f>
        <v>1</v>
      </c>
      <c r="N247" s="2" t="n">
        <v>1</v>
      </c>
    </row>
    <row r="248" customFormat="false" ht="13" hidden="false" customHeight="false" outlineLevel="0" collapsed="false">
      <c r="A248" s="24" t="s">
        <v>583</v>
      </c>
      <c r="B248" s="8" t="n">
        <v>11623</v>
      </c>
      <c r="C248" s="24" t="s">
        <v>1897</v>
      </c>
      <c r="D248" s="84" t="s">
        <v>1639</v>
      </c>
      <c r="E248" s="8" t="n">
        <v>68</v>
      </c>
      <c r="F248" s="8" t="n">
        <v>14</v>
      </c>
      <c r="G248" s="84" t="s">
        <v>1639</v>
      </c>
      <c r="H248" s="8" t="n">
        <v>0</v>
      </c>
      <c r="I248" s="8" t="n">
        <v>0</v>
      </c>
      <c r="J248" s="84" t="s">
        <v>1640</v>
      </c>
      <c r="K248" s="8" t="n">
        <v>0</v>
      </c>
      <c r="L248" s="8" t="n">
        <v>0</v>
      </c>
      <c r="M248" s="2" t="n">
        <f aca="false">IF(AND(F248&lt;&gt;0,AND(I248=0,L248=0)),1,0)</f>
        <v>1</v>
      </c>
      <c r="N248" s="2" t="n">
        <v>1</v>
      </c>
    </row>
    <row r="249" customFormat="false" ht="13" hidden="false" customHeight="false" outlineLevel="0" collapsed="false">
      <c r="A249" s="24" t="s">
        <v>583</v>
      </c>
      <c r="B249" s="8" t="n">
        <v>134319</v>
      </c>
      <c r="C249" s="24" t="s">
        <v>1898</v>
      </c>
      <c r="D249" s="84" t="s">
        <v>1639</v>
      </c>
      <c r="E249" s="8" t="n">
        <v>66</v>
      </c>
      <c r="F249" s="8" t="n">
        <v>5</v>
      </c>
      <c r="G249" s="84" t="s">
        <v>1639</v>
      </c>
      <c r="H249" s="8" t="n">
        <v>75</v>
      </c>
      <c r="I249" s="8" t="n">
        <v>0</v>
      </c>
      <c r="J249" s="84" t="s">
        <v>1639</v>
      </c>
      <c r="K249" s="8" t="n">
        <v>57</v>
      </c>
      <c r="L249" s="8" t="n">
        <v>0</v>
      </c>
      <c r="M249" s="2" t="n">
        <f aca="false">IF(AND(F249&lt;&gt;0,AND(I249=0,L249=0)),1,0)</f>
        <v>1</v>
      </c>
      <c r="N249" s="2" t="n">
        <v>1</v>
      </c>
    </row>
    <row r="250" customFormat="false" ht="13" hidden="false" customHeight="false" outlineLevel="0" collapsed="false">
      <c r="A250" s="24" t="s">
        <v>583</v>
      </c>
      <c r="B250" s="8" t="n">
        <v>1763931</v>
      </c>
      <c r="C250" s="24" t="s">
        <v>1899</v>
      </c>
      <c r="D250" s="84" t="s">
        <v>1639</v>
      </c>
      <c r="E250" s="8" t="n">
        <v>65</v>
      </c>
      <c r="F250" s="8" t="n">
        <v>4</v>
      </c>
      <c r="G250" s="84" t="s">
        <v>157</v>
      </c>
      <c r="H250" s="8" t="n">
        <v>169</v>
      </c>
      <c r="I250" s="8" t="n">
        <v>21</v>
      </c>
      <c r="J250" s="84" t="s">
        <v>157</v>
      </c>
      <c r="K250" s="8" t="n">
        <v>86</v>
      </c>
      <c r="L250" s="8" t="n">
        <v>24</v>
      </c>
      <c r="M250" s="2" t="n">
        <f aca="false">IF(AND(F250&lt;&gt;0,AND(I250=0,L250=0)),1,0)</f>
        <v>0</v>
      </c>
      <c r="N250" s="2" t="n">
        <v>1</v>
      </c>
    </row>
    <row r="251" customFormat="false" ht="13" hidden="false" customHeight="false" outlineLevel="0" collapsed="false">
      <c r="A251" s="24" t="s">
        <v>583</v>
      </c>
      <c r="B251" s="8" t="n">
        <v>2287689</v>
      </c>
      <c r="C251" s="24" t="s">
        <v>1900</v>
      </c>
      <c r="D251" s="84" t="s">
        <v>1639</v>
      </c>
      <c r="E251" s="8" t="n">
        <v>42</v>
      </c>
      <c r="F251" s="8" t="n">
        <v>4</v>
      </c>
      <c r="G251" s="84" t="s">
        <v>1639</v>
      </c>
      <c r="H251" s="8" t="n">
        <v>69</v>
      </c>
      <c r="I251" s="8" t="n">
        <v>0</v>
      </c>
      <c r="J251" s="84" t="s">
        <v>1639</v>
      </c>
      <c r="K251" s="8" t="n">
        <v>53</v>
      </c>
      <c r="L251" s="8" t="n">
        <v>0</v>
      </c>
      <c r="M251" s="2" t="n">
        <f aca="false">IF(AND(F251&lt;&gt;0,AND(I251=0,L251=0)),1,0)</f>
        <v>1</v>
      </c>
      <c r="N251" s="2" t="n">
        <v>1</v>
      </c>
    </row>
    <row r="252" customFormat="false" ht="13" hidden="false" customHeight="false" outlineLevel="0" collapsed="false">
      <c r="A252" s="24" t="s">
        <v>583</v>
      </c>
      <c r="B252" s="8" t="n">
        <v>2453470</v>
      </c>
      <c r="C252" s="24" t="s">
        <v>1901</v>
      </c>
      <c r="D252" s="84" t="s">
        <v>1639</v>
      </c>
      <c r="E252" s="8" t="n">
        <v>45</v>
      </c>
      <c r="F252" s="8" t="n">
        <v>3</v>
      </c>
      <c r="G252" s="84" t="s">
        <v>1639</v>
      </c>
      <c r="H252" s="8" t="n">
        <v>124</v>
      </c>
      <c r="I252" s="8" t="n">
        <v>0</v>
      </c>
      <c r="J252" s="84" t="s">
        <v>1639</v>
      </c>
      <c r="K252" s="8" t="n">
        <v>184</v>
      </c>
      <c r="L252" s="8" t="n">
        <v>0</v>
      </c>
      <c r="M252" s="2" t="n">
        <f aca="false">IF(AND(F252&lt;&gt;0,AND(I252=0,L252=0)),1,0)</f>
        <v>1</v>
      </c>
      <c r="N252" s="2" t="n">
        <v>1</v>
      </c>
    </row>
    <row r="253" customFormat="false" ht="13" hidden="false" customHeight="false" outlineLevel="0" collapsed="false">
      <c r="A253" s="24" t="s">
        <v>583</v>
      </c>
      <c r="B253" s="8" t="n">
        <v>4807104</v>
      </c>
      <c r="C253" s="24" t="s">
        <v>1902</v>
      </c>
      <c r="D253" s="84" t="s">
        <v>1639</v>
      </c>
      <c r="E253" s="8" t="n">
        <v>60</v>
      </c>
      <c r="F253" s="8" t="n">
        <v>4</v>
      </c>
      <c r="G253" s="84" t="s">
        <v>1639</v>
      </c>
      <c r="H253" s="8" t="n">
        <v>8</v>
      </c>
      <c r="I253" s="8" t="n">
        <v>0</v>
      </c>
      <c r="J253" s="84" t="s">
        <v>1639</v>
      </c>
      <c r="K253" s="8" t="n">
        <v>12</v>
      </c>
      <c r="L253" s="8" t="n">
        <v>0</v>
      </c>
      <c r="M253" s="2" t="n">
        <f aca="false">IF(AND(F253&lt;&gt;0,AND(I253=0,L253=0)),1,0)</f>
        <v>1</v>
      </c>
      <c r="N253" s="2" t="n">
        <v>1</v>
      </c>
    </row>
    <row r="254" customFormat="false" ht="13" hidden="false" customHeight="false" outlineLevel="0" collapsed="false">
      <c r="A254" s="24" t="s">
        <v>583</v>
      </c>
      <c r="B254" s="8" t="n">
        <v>8944625</v>
      </c>
      <c r="C254" s="24" t="s">
        <v>1903</v>
      </c>
      <c r="D254" s="84" t="s">
        <v>1639</v>
      </c>
      <c r="E254" s="8" t="n">
        <v>52</v>
      </c>
      <c r="F254" s="8" t="n">
        <v>3</v>
      </c>
      <c r="G254" s="84" t="s">
        <v>1639</v>
      </c>
      <c r="H254" s="8" t="n">
        <v>98</v>
      </c>
      <c r="I254" s="8" t="n">
        <v>0</v>
      </c>
      <c r="J254" s="84" t="s">
        <v>1639</v>
      </c>
      <c r="K254" s="8" t="n">
        <v>100</v>
      </c>
      <c r="L254" s="8" t="n">
        <v>0</v>
      </c>
      <c r="M254" s="2" t="n">
        <f aca="false">IF(AND(F254&lt;&gt;0,AND(I254=0,L254=0)),1,0)</f>
        <v>1</v>
      </c>
      <c r="N254" s="2" t="n">
        <v>1</v>
      </c>
    </row>
    <row r="255" customFormat="false" ht="13" hidden="false" customHeight="false" outlineLevel="0" collapsed="false">
      <c r="A255" s="24" t="s">
        <v>583</v>
      </c>
      <c r="B255" s="8" t="n">
        <v>11729518</v>
      </c>
      <c r="C255" s="24" t="s">
        <v>1904</v>
      </c>
      <c r="D255" s="84" t="s">
        <v>1639</v>
      </c>
      <c r="E255" s="8" t="n">
        <v>36</v>
      </c>
      <c r="F255" s="8" t="n">
        <v>3</v>
      </c>
      <c r="G255" s="84" t="s">
        <v>1639</v>
      </c>
      <c r="H255" s="8" t="n">
        <v>32</v>
      </c>
      <c r="I255" s="8" t="n">
        <v>0</v>
      </c>
      <c r="J255" s="84" t="s">
        <v>1639</v>
      </c>
      <c r="K255" s="8" t="n">
        <v>43</v>
      </c>
      <c r="L255" s="8" t="n">
        <v>0</v>
      </c>
      <c r="M255" s="2" t="n">
        <f aca="false">IF(AND(F255&lt;&gt;0,AND(I255=0,L255=0)),1,0)</f>
        <v>1</v>
      </c>
      <c r="N255" s="2" t="n">
        <v>1</v>
      </c>
    </row>
    <row r="256" customFormat="false" ht="13" hidden="false" customHeight="false" outlineLevel="0" collapsed="false">
      <c r="A256" s="24" t="s">
        <v>583</v>
      </c>
      <c r="B256" s="8" t="n">
        <v>12448565</v>
      </c>
      <c r="C256" s="24" t="s">
        <v>1905</v>
      </c>
      <c r="D256" s="84" t="s">
        <v>1639</v>
      </c>
      <c r="E256" s="8" t="n">
        <v>46</v>
      </c>
      <c r="F256" s="8" t="n">
        <v>5</v>
      </c>
      <c r="G256" s="84" t="s">
        <v>1639</v>
      </c>
      <c r="H256" s="8" t="n">
        <v>28</v>
      </c>
      <c r="I256" s="8" t="n">
        <v>0</v>
      </c>
      <c r="J256" s="84" t="s">
        <v>1639</v>
      </c>
      <c r="K256" s="8" t="n">
        <v>33</v>
      </c>
      <c r="L256" s="8" t="n">
        <v>0</v>
      </c>
      <c r="M256" s="2" t="n">
        <f aca="false">IF(AND(F256&lt;&gt;0,AND(I256=0,L256=0)),1,0)</f>
        <v>1</v>
      </c>
      <c r="N256" s="2" t="n">
        <v>1</v>
      </c>
    </row>
    <row r="257" customFormat="false" ht="13" hidden="false" customHeight="false" outlineLevel="0" collapsed="false">
      <c r="A257" s="24" t="s">
        <v>583</v>
      </c>
      <c r="B257" s="8" t="n">
        <v>13941547</v>
      </c>
      <c r="C257" s="24" t="s">
        <v>1906</v>
      </c>
      <c r="D257" s="84" t="s">
        <v>1639</v>
      </c>
      <c r="E257" s="8" t="n">
        <v>36</v>
      </c>
      <c r="F257" s="8" t="n">
        <v>2</v>
      </c>
      <c r="G257" s="84" t="s">
        <v>1639</v>
      </c>
      <c r="H257" s="8" t="n">
        <v>120</v>
      </c>
      <c r="I257" s="8" t="n">
        <v>0</v>
      </c>
      <c r="J257" s="84" t="s">
        <v>1639</v>
      </c>
      <c r="K257" s="8" t="n">
        <v>116</v>
      </c>
      <c r="L257" s="8" t="n">
        <v>0</v>
      </c>
      <c r="M257" s="2" t="n">
        <f aca="false">IF(AND(F257&lt;&gt;0,AND(I257=0,L257=0)),1,0)</f>
        <v>1</v>
      </c>
      <c r="N257" s="2" t="n">
        <v>1</v>
      </c>
    </row>
    <row r="258" customFormat="false" ht="13" hidden="false" customHeight="false" outlineLevel="0" collapsed="false">
      <c r="A258" s="24" t="s">
        <v>583</v>
      </c>
      <c r="B258" s="8" t="n">
        <v>18798243</v>
      </c>
      <c r="C258" s="24" t="s">
        <v>1907</v>
      </c>
      <c r="D258" s="84" t="s">
        <v>1639</v>
      </c>
      <c r="E258" s="8" t="n">
        <v>58</v>
      </c>
      <c r="F258" s="8" t="n">
        <v>5</v>
      </c>
      <c r="G258" s="84" t="s">
        <v>1639</v>
      </c>
      <c r="H258" s="8" t="n">
        <v>57</v>
      </c>
      <c r="I258" s="8" t="n">
        <v>6</v>
      </c>
      <c r="J258" s="84" t="s">
        <v>157</v>
      </c>
      <c r="K258" s="8" t="n">
        <v>63</v>
      </c>
      <c r="L258" s="8" t="n">
        <v>8</v>
      </c>
      <c r="M258" s="2" t="n">
        <f aca="false">IF(AND(F258&lt;&gt;0,AND(I258=0,L258=0)),1,0)</f>
        <v>0</v>
      </c>
      <c r="N258" s="2" t="n">
        <v>1</v>
      </c>
    </row>
    <row r="259" customFormat="false" ht="13" hidden="false" customHeight="false" outlineLevel="0" collapsed="false">
      <c r="A259" s="24" t="s">
        <v>583</v>
      </c>
      <c r="B259" s="8" t="n">
        <v>20855999</v>
      </c>
      <c r="C259" s="24" t="s">
        <v>1908</v>
      </c>
      <c r="D259" s="84" t="s">
        <v>1639</v>
      </c>
      <c r="E259" s="8" t="n">
        <v>59</v>
      </c>
      <c r="F259" s="8" t="n">
        <v>5</v>
      </c>
      <c r="G259" s="84" t="s">
        <v>1639</v>
      </c>
      <c r="H259" s="8" t="n">
        <v>81</v>
      </c>
      <c r="I259" s="8" t="n">
        <v>0</v>
      </c>
      <c r="J259" s="84" t="s">
        <v>1639</v>
      </c>
      <c r="K259" s="8" t="n">
        <v>91</v>
      </c>
      <c r="L259" s="8" t="n">
        <v>0</v>
      </c>
      <c r="M259" s="2" t="n">
        <f aca="false">IF(AND(F259&lt;&gt;0,AND(I259=0,L259=0)),1,0)</f>
        <v>1</v>
      </c>
      <c r="N259" s="2" t="n">
        <v>1</v>
      </c>
    </row>
    <row r="260" customFormat="false" ht="13" hidden="false" customHeight="false" outlineLevel="0" collapsed="false">
      <c r="A260" s="24" t="s">
        <v>583</v>
      </c>
      <c r="B260" s="8" t="n">
        <v>24612242</v>
      </c>
      <c r="C260" s="24" t="s">
        <v>1909</v>
      </c>
      <c r="D260" s="84" t="s">
        <v>1639</v>
      </c>
      <c r="E260" s="8" t="n">
        <v>35</v>
      </c>
      <c r="F260" s="8" t="n">
        <v>8</v>
      </c>
      <c r="G260" s="84" t="s">
        <v>1639</v>
      </c>
      <c r="H260" s="8" t="n">
        <v>110</v>
      </c>
      <c r="I260" s="8" t="n">
        <v>0</v>
      </c>
      <c r="J260" s="84" t="s">
        <v>1639</v>
      </c>
      <c r="K260" s="8" t="n">
        <v>162</v>
      </c>
      <c r="L260" s="8" t="n">
        <v>0</v>
      </c>
      <c r="M260" s="2" t="n">
        <f aca="false">IF(AND(F260&lt;&gt;0,AND(I260=0,L260=0)),1,0)</f>
        <v>1</v>
      </c>
      <c r="N260" s="2" t="n">
        <v>1</v>
      </c>
    </row>
    <row r="261" customFormat="false" ht="13" hidden="false" customHeight="false" outlineLevel="0" collapsed="false">
      <c r="A261" s="24" t="s">
        <v>583</v>
      </c>
      <c r="B261" s="8" t="n">
        <v>28797620</v>
      </c>
      <c r="C261" s="24" t="s">
        <v>1910</v>
      </c>
      <c r="D261" s="84" t="s">
        <v>1639</v>
      </c>
      <c r="E261" s="8" t="n">
        <v>45</v>
      </c>
      <c r="F261" s="8" t="n">
        <v>7</v>
      </c>
      <c r="G261" s="84" t="s">
        <v>157</v>
      </c>
      <c r="H261" s="8" t="n">
        <v>27</v>
      </c>
      <c r="I261" s="8" t="n">
        <v>4</v>
      </c>
      <c r="J261" s="84" t="s">
        <v>157</v>
      </c>
      <c r="K261" s="8" t="n">
        <v>44</v>
      </c>
      <c r="L261" s="8" t="n">
        <v>7</v>
      </c>
      <c r="M261" s="2" t="n">
        <f aca="false">IF(AND(F261&lt;&gt;0,AND(I261=0,L261=0)),1,0)</f>
        <v>0</v>
      </c>
      <c r="N261" s="2" t="n">
        <v>1</v>
      </c>
    </row>
    <row r="262" customFormat="false" ht="13" hidden="false" customHeight="false" outlineLevel="0" collapsed="false">
      <c r="A262" s="24" t="s">
        <v>583</v>
      </c>
      <c r="B262" s="8" t="n">
        <v>31783793</v>
      </c>
      <c r="C262" s="24" t="s">
        <v>1911</v>
      </c>
      <c r="D262" s="84" t="s">
        <v>1639</v>
      </c>
      <c r="E262" s="8" t="n">
        <v>44</v>
      </c>
      <c r="F262" s="8" t="n">
        <v>3</v>
      </c>
      <c r="G262" s="84" t="s">
        <v>1639</v>
      </c>
      <c r="H262" s="8" t="n">
        <v>48</v>
      </c>
      <c r="I262" s="8" t="n">
        <v>0</v>
      </c>
      <c r="J262" s="84" t="s">
        <v>1639</v>
      </c>
      <c r="K262" s="8" t="n">
        <v>40</v>
      </c>
      <c r="L262" s="8" t="n">
        <v>0</v>
      </c>
      <c r="M262" s="2" t="n">
        <f aca="false">IF(AND(F262&lt;&gt;0,AND(I262=0,L262=0)),1,0)</f>
        <v>1</v>
      </c>
      <c r="N262" s="2" t="n">
        <v>1</v>
      </c>
    </row>
    <row r="263" customFormat="false" ht="13" hidden="false" customHeight="false" outlineLevel="0" collapsed="false">
      <c r="A263" s="24" t="s">
        <v>583</v>
      </c>
      <c r="B263" s="8" t="n">
        <v>36398303</v>
      </c>
      <c r="C263" s="24" t="s">
        <v>1912</v>
      </c>
      <c r="D263" s="84" t="s">
        <v>1639</v>
      </c>
      <c r="E263" s="8" t="n">
        <v>64</v>
      </c>
      <c r="F263" s="8" t="n">
        <v>8</v>
      </c>
      <c r="G263" s="84" t="s">
        <v>157</v>
      </c>
      <c r="H263" s="8" t="n">
        <v>101</v>
      </c>
      <c r="I263" s="8" t="n">
        <v>17</v>
      </c>
      <c r="J263" s="84" t="s">
        <v>157</v>
      </c>
      <c r="K263" s="8" t="n">
        <v>101</v>
      </c>
      <c r="L263" s="8" t="n">
        <v>18</v>
      </c>
      <c r="M263" s="2" t="n">
        <f aca="false">IF(AND(F263&lt;&gt;0,AND(I263=0,L263=0)),1,0)</f>
        <v>0</v>
      </c>
      <c r="N263" s="2" t="n">
        <v>1</v>
      </c>
    </row>
    <row r="264" customFormat="false" ht="13" hidden="false" customHeight="false" outlineLevel="0" collapsed="false">
      <c r="A264" s="24" t="s">
        <v>583</v>
      </c>
      <c r="B264" s="8" t="n">
        <v>41890907</v>
      </c>
      <c r="C264" s="24" t="s">
        <v>1913</v>
      </c>
      <c r="D264" s="84" t="s">
        <v>1639</v>
      </c>
      <c r="E264" s="8" t="n">
        <v>32</v>
      </c>
      <c r="F264" s="8" t="n">
        <v>8</v>
      </c>
      <c r="G264" s="84" t="s">
        <v>1639</v>
      </c>
      <c r="H264" s="8" t="n">
        <v>14</v>
      </c>
      <c r="I264" s="8" t="n">
        <v>0</v>
      </c>
      <c r="J264" s="84" t="s">
        <v>1639</v>
      </c>
      <c r="K264" s="8" t="n">
        <v>17</v>
      </c>
      <c r="L264" s="8" t="n">
        <v>0</v>
      </c>
      <c r="M264" s="2" t="n">
        <f aca="false">IF(AND(F264&lt;&gt;0,AND(I264=0,L264=0)),1,0)</f>
        <v>1</v>
      </c>
      <c r="N264" s="2" t="n">
        <v>1</v>
      </c>
    </row>
    <row r="265" customFormat="false" ht="13" hidden="false" customHeight="false" outlineLevel="0" collapsed="false">
      <c r="A265" s="24" t="s">
        <v>583</v>
      </c>
      <c r="B265" s="8" t="n">
        <v>42691228</v>
      </c>
      <c r="C265" s="24" t="s">
        <v>1152</v>
      </c>
      <c r="D265" s="84" t="s">
        <v>1639</v>
      </c>
      <c r="E265" s="8" t="n">
        <v>50</v>
      </c>
      <c r="F265" s="8" t="n">
        <v>3</v>
      </c>
      <c r="G265" s="84" t="s">
        <v>1639</v>
      </c>
      <c r="H265" s="8" t="n">
        <v>104</v>
      </c>
      <c r="I265" s="8" t="n">
        <v>0</v>
      </c>
      <c r="J265" s="84" t="s">
        <v>1639</v>
      </c>
      <c r="K265" s="8" t="n">
        <v>87</v>
      </c>
      <c r="L265" s="8" t="n">
        <v>0</v>
      </c>
      <c r="M265" s="2" t="n">
        <f aca="false">IF(AND(F265&lt;&gt;0,AND(I265=0,L265=0)),1,0)</f>
        <v>1</v>
      </c>
      <c r="N265" s="2" t="n">
        <v>1</v>
      </c>
    </row>
    <row r="266" customFormat="false" ht="13" hidden="false" customHeight="false" outlineLevel="0" collapsed="false">
      <c r="A266" s="24" t="s">
        <v>583</v>
      </c>
      <c r="B266" s="8" t="n">
        <v>48212081</v>
      </c>
      <c r="C266" s="24" t="s">
        <v>1914</v>
      </c>
      <c r="D266" s="84" t="s">
        <v>1639</v>
      </c>
      <c r="E266" s="8" t="n">
        <v>36</v>
      </c>
      <c r="F266" s="8" t="n">
        <v>3</v>
      </c>
      <c r="G266" s="84" t="s">
        <v>1639</v>
      </c>
      <c r="H266" s="8" t="n">
        <v>60</v>
      </c>
      <c r="I266" s="8" t="n">
        <v>0</v>
      </c>
      <c r="J266" s="84" t="s">
        <v>1639</v>
      </c>
      <c r="K266" s="8" t="n">
        <v>64</v>
      </c>
      <c r="L266" s="8" t="n">
        <v>0</v>
      </c>
      <c r="M266" s="2" t="n">
        <f aca="false">IF(AND(F266&lt;&gt;0,AND(I266=0,L266=0)),1,0)</f>
        <v>1</v>
      </c>
      <c r="N266" s="2" t="n">
        <v>1</v>
      </c>
    </row>
    <row r="267" customFormat="false" ht="13" hidden="false" customHeight="false" outlineLevel="0" collapsed="false">
      <c r="A267" s="24" t="s">
        <v>583</v>
      </c>
      <c r="B267" s="8" t="n">
        <v>49019645</v>
      </c>
      <c r="C267" s="24" t="s">
        <v>1915</v>
      </c>
      <c r="D267" s="84" t="s">
        <v>1639</v>
      </c>
      <c r="E267" s="8" t="n">
        <v>28</v>
      </c>
      <c r="F267" s="8" t="n">
        <v>2</v>
      </c>
      <c r="G267" s="84" t="s">
        <v>1639</v>
      </c>
      <c r="H267" s="8" t="n">
        <v>94</v>
      </c>
      <c r="I267" s="8" t="n">
        <v>0</v>
      </c>
      <c r="J267" s="84" t="s">
        <v>1639</v>
      </c>
      <c r="K267" s="8" t="n">
        <v>129</v>
      </c>
      <c r="L267" s="8" t="n">
        <v>0</v>
      </c>
      <c r="M267" s="2" t="n">
        <f aca="false">IF(AND(F267&lt;&gt;0,AND(I267=0,L267=0)),1,0)</f>
        <v>1</v>
      </c>
      <c r="N267" s="2" t="n">
        <v>1</v>
      </c>
    </row>
    <row r="268" customFormat="false" ht="13" hidden="false" customHeight="false" outlineLevel="0" collapsed="false">
      <c r="A268" s="24" t="s">
        <v>583</v>
      </c>
      <c r="B268" s="8" t="n">
        <v>55113437</v>
      </c>
      <c r="C268" s="24" t="s">
        <v>1916</v>
      </c>
      <c r="D268" s="84" t="s">
        <v>1639</v>
      </c>
      <c r="E268" s="8" t="n">
        <v>38</v>
      </c>
      <c r="F268" s="8" t="n">
        <v>2</v>
      </c>
      <c r="G268" s="84" t="s">
        <v>1639</v>
      </c>
      <c r="H268" s="8" t="n">
        <v>98</v>
      </c>
      <c r="I268" s="8" t="n">
        <v>0</v>
      </c>
      <c r="J268" s="84" t="s">
        <v>1639</v>
      </c>
      <c r="K268" s="8" t="n">
        <v>94</v>
      </c>
      <c r="L268" s="8" t="n">
        <v>0</v>
      </c>
      <c r="M268" s="2" t="n">
        <f aca="false">IF(AND(F268&lt;&gt;0,AND(I268=0,L268=0)),1,0)</f>
        <v>1</v>
      </c>
      <c r="N268" s="2" t="n">
        <v>1</v>
      </c>
    </row>
    <row r="269" customFormat="false" ht="13" hidden="false" customHeight="false" outlineLevel="0" collapsed="false">
      <c r="A269" s="24" t="s">
        <v>583</v>
      </c>
      <c r="B269" s="8" t="n">
        <v>63198642</v>
      </c>
      <c r="C269" s="24" t="s">
        <v>1917</v>
      </c>
      <c r="D269" s="84" t="s">
        <v>1639</v>
      </c>
      <c r="E269" s="8" t="n">
        <v>53</v>
      </c>
      <c r="F269" s="8" t="n">
        <v>10</v>
      </c>
      <c r="G269" s="84" t="s">
        <v>1639</v>
      </c>
      <c r="H269" s="8" t="n">
        <v>36</v>
      </c>
      <c r="I269" s="8" t="n">
        <v>0</v>
      </c>
      <c r="J269" s="84" t="s">
        <v>1639</v>
      </c>
      <c r="K269" s="8" t="n">
        <v>31</v>
      </c>
      <c r="L269" s="8" t="n">
        <v>0</v>
      </c>
      <c r="M269" s="2" t="n">
        <f aca="false">IF(AND(F269&lt;&gt;0,AND(I269=0,L269=0)),1,0)</f>
        <v>1</v>
      </c>
      <c r="N269" s="2" t="n">
        <v>1</v>
      </c>
    </row>
    <row r="270" customFormat="false" ht="13" hidden="false" customHeight="false" outlineLevel="0" collapsed="false">
      <c r="A270" s="24" t="s">
        <v>583</v>
      </c>
      <c r="B270" s="8" t="n">
        <v>63245713</v>
      </c>
      <c r="C270" s="24" t="s">
        <v>1918</v>
      </c>
      <c r="D270" s="84" t="s">
        <v>1639</v>
      </c>
      <c r="E270" s="8" t="n">
        <v>48</v>
      </c>
      <c r="F270" s="8" t="n">
        <v>4</v>
      </c>
      <c r="G270" s="84" t="s">
        <v>1639</v>
      </c>
      <c r="H270" s="8" t="n">
        <v>85</v>
      </c>
      <c r="I270" s="8" t="n">
        <v>0</v>
      </c>
      <c r="J270" s="84" t="s">
        <v>1639</v>
      </c>
      <c r="K270" s="8" t="n">
        <v>78</v>
      </c>
      <c r="L270" s="8" t="n">
        <v>0</v>
      </c>
      <c r="M270" s="2" t="n">
        <f aca="false">IF(AND(F270&lt;&gt;0,AND(I270=0,L270=0)),1,0)</f>
        <v>1</v>
      </c>
      <c r="N270" s="2" t="n">
        <v>1</v>
      </c>
    </row>
    <row r="271" customFormat="false" ht="13" hidden="false" customHeight="false" outlineLevel="0" collapsed="false">
      <c r="A271" s="24" t="s">
        <v>583</v>
      </c>
      <c r="B271" s="8" t="n">
        <v>68123869</v>
      </c>
      <c r="C271" s="24" t="s">
        <v>1919</v>
      </c>
      <c r="D271" s="84" t="s">
        <v>1639</v>
      </c>
      <c r="E271" s="8" t="n">
        <v>52</v>
      </c>
      <c r="F271" s="8" t="n">
        <v>5</v>
      </c>
      <c r="G271" s="84" t="s">
        <v>1639</v>
      </c>
      <c r="H271" s="8" t="n">
        <v>59</v>
      </c>
      <c r="I271" s="8" t="n">
        <v>0</v>
      </c>
      <c r="J271" s="84" t="s">
        <v>1639</v>
      </c>
      <c r="K271" s="8" t="n">
        <v>80</v>
      </c>
      <c r="L271" s="8" t="n">
        <v>0</v>
      </c>
      <c r="M271" s="2" t="n">
        <f aca="false">IF(AND(F271&lt;&gt;0,AND(I271=0,L271=0)),1,0)</f>
        <v>1</v>
      </c>
      <c r="N271" s="2" t="n">
        <v>1</v>
      </c>
    </row>
    <row r="272" customFormat="false" ht="13" hidden="false" customHeight="false" outlineLevel="0" collapsed="false">
      <c r="A272" s="24" t="s">
        <v>583</v>
      </c>
      <c r="B272" s="8" t="n">
        <v>75534487</v>
      </c>
      <c r="C272" s="24" t="s">
        <v>1920</v>
      </c>
      <c r="D272" s="84" t="s">
        <v>1639</v>
      </c>
      <c r="E272" s="8" t="n">
        <v>20</v>
      </c>
      <c r="F272" s="8" t="n">
        <v>4</v>
      </c>
      <c r="G272" s="84" t="s">
        <v>1639</v>
      </c>
      <c r="H272" s="8" t="n">
        <v>48</v>
      </c>
      <c r="I272" s="8" t="n">
        <v>0</v>
      </c>
      <c r="J272" s="84" t="s">
        <v>1639</v>
      </c>
      <c r="K272" s="8" t="n">
        <v>62</v>
      </c>
      <c r="L272" s="8" t="n">
        <v>0</v>
      </c>
      <c r="M272" s="2" t="n">
        <f aca="false">IF(AND(F272&lt;&gt;0,AND(I272=0,L272=0)),1,0)</f>
        <v>1</v>
      </c>
      <c r="N272" s="2" t="n">
        <v>1</v>
      </c>
    </row>
    <row r="273" customFormat="false" ht="13" hidden="false" customHeight="false" outlineLevel="0" collapsed="false">
      <c r="A273" s="24" t="s">
        <v>583</v>
      </c>
      <c r="B273" s="8" t="n">
        <v>75534599</v>
      </c>
      <c r="C273" s="24" t="s">
        <v>1921</v>
      </c>
      <c r="D273" s="84" t="s">
        <v>1639</v>
      </c>
      <c r="E273" s="8" t="n">
        <v>20</v>
      </c>
      <c r="F273" s="8" t="n">
        <v>4</v>
      </c>
      <c r="G273" s="84" t="s">
        <v>1639</v>
      </c>
      <c r="H273" s="8" t="n">
        <v>102</v>
      </c>
      <c r="I273" s="8" t="n">
        <v>0</v>
      </c>
      <c r="J273" s="84" t="s">
        <v>1639</v>
      </c>
      <c r="K273" s="8" t="n">
        <v>115</v>
      </c>
      <c r="L273" s="8" t="n">
        <v>0</v>
      </c>
      <c r="M273" s="2" t="n">
        <f aca="false">IF(AND(F273&lt;&gt;0,AND(I273=0,L273=0)),1,0)</f>
        <v>1</v>
      </c>
      <c r="N273" s="2" t="n">
        <v>1</v>
      </c>
    </row>
    <row r="274" customFormat="false" ht="13" hidden="false" customHeight="false" outlineLevel="0" collapsed="false">
      <c r="A274" s="24" t="s">
        <v>583</v>
      </c>
      <c r="B274" s="8" t="n">
        <v>75689803</v>
      </c>
      <c r="C274" s="24" t="s">
        <v>1922</v>
      </c>
      <c r="D274" s="84" t="s">
        <v>1639</v>
      </c>
      <c r="E274" s="8" t="n">
        <v>108</v>
      </c>
      <c r="F274" s="8" t="n">
        <v>27</v>
      </c>
      <c r="G274" s="84" t="s">
        <v>1639</v>
      </c>
      <c r="H274" s="8" t="n">
        <v>152</v>
      </c>
      <c r="I274" s="8" t="n">
        <v>0</v>
      </c>
      <c r="J274" s="84" t="s">
        <v>1639</v>
      </c>
      <c r="K274" s="8" t="n">
        <v>157</v>
      </c>
      <c r="L274" s="8" t="n">
        <v>0</v>
      </c>
      <c r="M274" s="2" t="n">
        <f aca="false">IF(AND(F274&lt;&gt;0,AND(I274=0,L274=0)),1,0)</f>
        <v>1</v>
      </c>
      <c r="N274" s="2" t="n">
        <v>1</v>
      </c>
    </row>
    <row r="275" customFormat="false" ht="13" hidden="false" customHeight="false" outlineLevel="0" collapsed="false">
      <c r="A275" s="24" t="s">
        <v>583</v>
      </c>
      <c r="B275" s="8" t="n">
        <v>75777686</v>
      </c>
      <c r="C275" s="24" t="s">
        <v>1923</v>
      </c>
      <c r="D275" s="84" t="s">
        <v>1639</v>
      </c>
      <c r="E275" s="8" t="n">
        <v>50</v>
      </c>
      <c r="F275" s="8" t="n">
        <v>3</v>
      </c>
      <c r="G275" s="84" t="s">
        <v>1639</v>
      </c>
      <c r="H275" s="8" t="n">
        <v>268</v>
      </c>
      <c r="I275" s="8" t="n">
        <v>0</v>
      </c>
      <c r="J275" s="84" t="s">
        <v>1639</v>
      </c>
      <c r="K275" s="8" t="n">
        <v>302</v>
      </c>
      <c r="L275" s="8" t="n">
        <v>0</v>
      </c>
      <c r="M275" s="2" t="n">
        <f aca="false">IF(AND(F275&lt;&gt;0,AND(I275=0,L275=0)),1,0)</f>
        <v>1</v>
      </c>
      <c r="N275" s="2" t="n">
        <v>1</v>
      </c>
    </row>
    <row r="276" customFormat="false" ht="13" hidden="false" customHeight="false" outlineLevel="0" collapsed="false">
      <c r="A276" s="24" t="s">
        <v>583</v>
      </c>
      <c r="B276" s="8" t="n">
        <v>80770307</v>
      </c>
      <c r="C276" s="24" t="s">
        <v>1924</v>
      </c>
      <c r="D276" s="84" t="s">
        <v>1639</v>
      </c>
      <c r="E276" s="8" t="n">
        <v>59</v>
      </c>
      <c r="F276" s="8" t="n">
        <v>4</v>
      </c>
      <c r="G276" s="84" t="s">
        <v>1639</v>
      </c>
      <c r="H276" s="8" t="n">
        <v>63</v>
      </c>
      <c r="I276" s="8" t="n">
        <v>0</v>
      </c>
      <c r="J276" s="84" t="s">
        <v>1639</v>
      </c>
      <c r="K276" s="8" t="n">
        <v>61</v>
      </c>
      <c r="L276" s="8" t="n">
        <v>0</v>
      </c>
      <c r="M276" s="2" t="n">
        <f aca="false">IF(AND(F276&lt;&gt;0,AND(I276=0,L276=0)),1,0)</f>
        <v>1</v>
      </c>
      <c r="N276" s="2" t="n">
        <v>1</v>
      </c>
    </row>
    <row r="277" customFormat="false" ht="13" hidden="false" customHeight="false" outlineLevel="0" collapsed="false">
      <c r="A277" s="24" t="s">
        <v>583</v>
      </c>
      <c r="B277" s="8" t="n">
        <v>81141475</v>
      </c>
      <c r="C277" s="24" t="s">
        <v>1925</v>
      </c>
      <c r="D277" s="84" t="s">
        <v>1639</v>
      </c>
      <c r="E277" s="8" t="n">
        <v>43</v>
      </c>
      <c r="F277" s="8" t="n">
        <v>5</v>
      </c>
      <c r="G277" s="84" t="s">
        <v>1639</v>
      </c>
      <c r="H277" s="8" t="n">
        <v>35</v>
      </c>
      <c r="I277" s="8" t="n">
        <v>0</v>
      </c>
      <c r="J277" s="84" t="s">
        <v>1639</v>
      </c>
      <c r="K277" s="8" t="n">
        <v>48</v>
      </c>
      <c r="L277" s="8" t="n">
        <v>0</v>
      </c>
      <c r="M277" s="2" t="n">
        <f aca="false">IF(AND(F277&lt;&gt;0,AND(I277=0,L277=0)),1,0)</f>
        <v>1</v>
      </c>
      <c r="N277" s="2" t="n">
        <v>1</v>
      </c>
    </row>
    <row r="278" customFormat="false" ht="13" hidden="false" customHeight="false" outlineLevel="0" collapsed="false">
      <c r="A278" s="24" t="s">
        <v>583</v>
      </c>
      <c r="B278" s="8" t="n">
        <v>82298132</v>
      </c>
      <c r="C278" s="24" t="s">
        <v>1926</v>
      </c>
      <c r="D278" s="84" t="s">
        <v>1639</v>
      </c>
      <c r="E278" s="8" t="n">
        <v>50</v>
      </c>
      <c r="F278" s="8" t="n">
        <v>10</v>
      </c>
      <c r="G278" s="84" t="s">
        <v>1639</v>
      </c>
      <c r="H278" s="8" t="n">
        <v>43</v>
      </c>
      <c r="I278" s="8" t="n">
        <v>0</v>
      </c>
      <c r="J278" s="84" t="s">
        <v>1639</v>
      </c>
      <c r="K278" s="8" t="n">
        <v>67</v>
      </c>
      <c r="L278" s="8" t="n">
        <v>0</v>
      </c>
      <c r="M278" s="2" t="n">
        <f aca="false">IF(AND(F278&lt;&gt;0,AND(I278=0,L278=0)),1,0)</f>
        <v>1</v>
      </c>
      <c r="N278" s="2" t="n">
        <v>1</v>
      </c>
    </row>
    <row r="279" customFormat="false" ht="13" hidden="false" customHeight="false" outlineLevel="0" collapsed="false">
      <c r="A279" s="24" t="s">
        <v>583</v>
      </c>
      <c r="B279" s="8" t="n">
        <v>85769447</v>
      </c>
      <c r="C279" s="24" t="s">
        <v>1927</v>
      </c>
      <c r="D279" s="84" t="s">
        <v>1639</v>
      </c>
      <c r="E279" s="8" t="n">
        <v>58</v>
      </c>
      <c r="F279" s="8" t="n">
        <v>9</v>
      </c>
      <c r="G279" s="84" t="s">
        <v>1639</v>
      </c>
      <c r="H279" s="8" t="n">
        <v>109</v>
      </c>
      <c r="I279" s="8" t="n">
        <v>0</v>
      </c>
      <c r="J279" s="84" t="s">
        <v>1639</v>
      </c>
      <c r="K279" s="8" t="n">
        <v>123</v>
      </c>
      <c r="L279" s="8" t="n">
        <v>0</v>
      </c>
      <c r="M279" s="2" t="n">
        <f aca="false">IF(AND(F279&lt;&gt;0,AND(I279=0,L279=0)),1,0)</f>
        <v>1</v>
      </c>
      <c r="N279" s="2" t="n">
        <v>1</v>
      </c>
    </row>
    <row r="280" customFormat="false" ht="13" hidden="false" customHeight="false" outlineLevel="0" collapsed="false">
      <c r="A280" s="24" t="s">
        <v>583</v>
      </c>
      <c r="B280" s="8" t="n">
        <v>99263508</v>
      </c>
      <c r="C280" s="24" t="s">
        <v>1928</v>
      </c>
      <c r="D280" s="84" t="s">
        <v>1639</v>
      </c>
      <c r="E280" s="8" t="n">
        <v>50</v>
      </c>
      <c r="F280" s="8" t="n">
        <v>3</v>
      </c>
      <c r="G280" s="84" t="s">
        <v>157</v>
      </c>
      <c r="H280" s="8" t="n">
        <v>66</v>
      </c>
      <c r="I280" s="8" t="n">
        <v>33</v>
      </c>
      <c r="J280" s="84" t="s">
        <v>157</v>
      </c>
      <c r="K280" s="8" t="n">
        <v>72</v>
      </c>
      <c r="L280" s="8" t="n">
        <v>30</v>
      </c>
      <c r="M280" s="2" t="n">
        <f aca="false">IF(AND(F280&lt;&gt;0,AND(I280=0,L280=0)),1,0)</f>
        <v>0</v>
      </c>
      <c r="N280" s="2" t="n">
        <v>1</v>
      </c>
    </row>
    <row r="281" customFormat="false" ht="13" hidden="false" customHeight="false" outlineLevel="0" collapsed="false">
      <c r="A281" s="24" t="s">
        <v>583</v>
      </c>
      <c r="B281" s="8" t="n">
        <v>107570692</v>
      </c>
      <c r="C281" s="24" t="s">
        <v>1929</v>
      </c>
      <c r="D281" s="84" t="s">
        <v>1639</v>
      </c>
      <c r="E281" s="8" t="n">
        <v>49</v>
      </c>
      <c r="F281" s="8" t="n">
        <v>3</v>
      </c>
      <c r="G281" s="84" t="s">
        <v>1639</v>
      </c>
      <c r="H281" s="8" t="n">
        <v>61</v>
      </c>
      <c r="I281" s="8" t="n">
        <v>0</v>
      </c>
      <c r="J281" s="84" t="s">
        <v>1639</v>
      </c>
      <c r="K281" s="8" t="n">
        <v>88</v>
      </c>
      <c r="L281" s="8" t="n">
        <v>0</v>
      </c>
      <c r="M281" s="2" t="n">
        <f aca="false">IF(AND(F281&lt;&gt;0,AND(I281=0,L281=0)),1,0)</f>
        <v>1</v>
      </c>
      <c r="N281" s="2" t="n">
        <v>1</v>
      </c>
    </row>
    <row r="282" customFormat="false" ht="13" hidden="false" customHeight="false" outlineLevel="0" collapsed="false">
      <c r="A282" s="24" t="s">
        <v>583</v>
      </c>
      <c r="B282" s="8" t="n">
        <v>107638764</v>
      </c>
      <c r="C282" s="24" t="s">
        <v>1930</v>
      </c>
      <c r="D282" s="84" t="s">
        <v>1639</v>
      </c>
      <c r="E282" s="8" t="n">
        <v>60</v>
      </c>
      <c r="F282" s="8" t="n">
        <v>7</v>
      </c>
      <c r="G282" s="84" t="s">
        <v>1639</v>
      </c>
      <c r="H282" s="8" t="n">
        <v>31</v>
      </c>
      <c r="I282" s="8" t="n">
        <v>0</v>
      </c>
      <c r="J282" s="84" t="s">
        <v>1639</v>
      </c>
      <c r="K282" s="8" t="n">
        <v>16</v>
      </c>
      <c r="L282" s="8" t="n">
        <v>0</v>
      </c>
      <c r="M282" s="2" t="n">
        <f aca="false">IF(AND(F282&lt;&gt;0,AND(I282=0,L282=0)),1,0)</f>
        <v>1</v>
      </c>
      <c r="N282" s="2" t="n">
        <v>1</v>
      </c>
    </row>
    <row r="283" customFormat="false" ht="13" hidden="false" customHeight="false" outlineLevel="0" collapsed="false">
      <c r="A283" s="24" t="s">
        <v>583</v>
      </c>
      <c r="B283" s="8" t="n">
        <v>111832654</v>
      </c>
      <c r="C283" s="24" t="s">
        <v>1931</v>
      </c>
      <c r="D283" s="84" t="s">
        <v>1639</v>
      </c>
      <c r="E283" s="8" t="n">
        <v>51</v>
      </c>
      <c r="F283" s="8" t="n">
        <v>6</v>
      </c>
      <c r="G283" s="84" t="s">
        <v>1639</v>
      </c>
      <c r="H283" s="8" t="n">
        <v>107</v>
      </c>
      <c r="I283" s="8" t="n">
        <v>0</v>
      </c>
      <c r="J283" s="84" t="s">
        <v>1639</v>
      </c>
      <c r="K283" s="8" t="n">
        <v>80</v>
      </c>
      <c r="L283" s="8" t="n">
        <v>0</v>
      </c>
      <c r="M283" s="2" t="n">
        <f aca="false">IF(AND(F283&lt;&gt;0,AND(I283=0,L283=0)),1,0)</f>
        <v>1</v>
      </c>
      <c r="N283" s="2" t="n">
        <v>1</v>
      </c>
    </row>
    <row r="284" customFormat="false" ht="13" hidden="false" customHeight="false" outlineLevel="0" collapsed="false">
      <c r="A284" s="24" t="s">
        <v>583</v>
      </c>
      <c r="B284" s="8" t="n">
        <v>112342336</v>
      </c>
      <c r="C284" s="24" t="s">
        <v>1932</v>
      </c>
      <c r="D284" s="84" t="s">
        <v>1639</v>
      </c>
      <c r="E284" s="8" t="n">
        <v>54</v>
      </c>
      <c r="F284" s="8" t="n">
        <v>9</v>
      </c>
      <c r="G284" s="84" t="s">
        <v>1639</v>
      </c>
      <c r="H284" s="8" t="n">
        <v>44</v>
      </c>
      <c r="I284" s="8" t="n">
        <v>0</v>
      </c>
      <c r="J284" s="84" t="s">
        <v>1639</v>
      </c>
      <c r="K284" s="8" t="n">
        <v>63</v>
      </c>
      <c r="L284" s="8" t="n">
        <v>0</v>
      </c>
      <c r="M284" s="2" t="n">
        <f aca="false">IF(AND(F284&lt;&gt;0,AND(I284=0,L284=0)),1,0)</f>
        <v>1</v>
      </c>
      <c r="N284" s="2" t="n">
        <v>1</v>
      </c>
    </row>
    <row r="285" customFormat="false" ht="13" hidden="false" customHeight="false" outlineLevel="0" collapsed="false">
      <c r="A285" s="24" t="s">
        <v>583</v>
      </c>
      <c r="B285" s="8" t="n">
        <v>114303429</v>
      </c>
      <c r="C285" s="24" t="s">
        <v>1933</v>
      </c>
      <c r="D285" s="84" t="s">
        <v>1639</v>
      </c>
      <c r="E285" s="8" t="n">
        <v>57</v>
      </c>
      <c r="F285" s="8" t="n">
        <v>6</v>
      </c>
      <c r="G285" s="84" t="s">
        <v>1639</v>
      </c>
      <c r="H285" s="8" t="n">
        <v>88</v>
      </c>
      <c r="I285" s="8" t="n">
        <v>5</v>
      </c>
      <c r="J285" s="84" t="s">
        <v>1639</v>
      </c>
      <c r="K285" s="8" t="n">
        <v>87</v>
      </c>
      <c r="L285" s="8" t="n">
        <v>0</v>
      </c>
      <c r="M285" s="2" t="n">
        <f aca="false">IF(AND(F285&lt;&gt;0,AND(I285=0,L285=0)),1,0)</f>
        <v>0</v>
      </c>
      <c r="N285" s="2" t="n">
        <v>1</v>
      </c>
    </row>
    <row r="286" customFormat="false" ht="13" hidden="false" customHeight="false" outlineLevel="0" collapsed="false">
      <c r="A286" s="24" t="s">
        <v>583</v>
      </c>
      <c r="B286" s="8" t="n">
        <v>114747305</v>
      </c>
      <c r="C286" s="24" t="s">
        <v>1565</v>
      </c>
      <c r="D286" s="84" t="s">
        <v>1639</v>
      </c>
      <c r="E286" s="8" t="n">
        <v>60</v>
      </c>
      <c r="F286" s="8" t="n">
        <v>4</v>
      </c>
      <c r="G286" s="84" t="s">
        <v>1639</v>
      </c>
      <c r="H286" s="8" t="n">
        <v>157</v>
      </c>
      <c r="I286" s="8" t="n">
        <v>9</v>
      </c>
      <c r="J286" s="84" t="s">
        <v>1639</v>
      </c>
      <c r="K286" s="8" t="n">
        <v>159</v>
      </c>
      <c r="L286" s="8" t="n">
        <v>12</v>
      </c>
      <c r="M286" s="2" t="n">
        <f aca="false">IF(AND(F286&lt;&gt;0,AND(I286=0,L286=0)),1,0)</f>
        <v>0</v>
      </c>
      <c r="N286" s="2" t="n">
        <v>1</v>
      </c>
    </row>
    <row r="287" customFormat="false" ht="13" hidden="false" customHeight="false" outlineLevel="0" collapsed="false">
      <c r="A287" s="24" t="s">
        <v>583</v>
      </c>
      <c r="B287" s="8" t="n">
        <v>117050679</v>
      </c>
      <c r="C287" s="24" t="s">
        <v>1934</v>
      </c>
      <c r="D287" s="84" t="s">
        <v>1639</v>
      </c>
      <c r="E287" s="8" t="n">
        <v>48</v>
      </c>
      <c r="F287" s="8" t="n">
        <v>4</v>
      </c>
      <c r="G287" s="84" t="s">
        <v>1639</v>
      </c>
      <c r="H287" s="8" t="n">
        <v>70</v>
      </c>
      <c r="I287" s="8" t="n">
        <v>3</v>
      </c>
      <c r="J287" s="84" t="s">
        <v>1639</v>
      </c>
      <c r="K287" s="8" t="n">
        <v>79</v>
      </c>
      <c r="L287" s="8" t="n">
        <v>4</v>
      </c>
      <c r="M287" s="2" t="n">
        <f aca="false">IF(AND(F287&lt;&gt;0,AND(I287=0,L287=0)),1,0)</f>
        <v>0</v>
      </c>
      <c r="N287" s="2" t="n">
        <v>1</v>
      </c>
    </row>
    <row r="288" customFormat="false" ht="13" hidden="false" customHeight="false" outlineLevel="0" collapsed="false">
      <c r="A288" s="24" t="s">
        <v>583</v>
      </c>
      <c r="B288" s="8" t="n">
        <v>121038002</v>
      </c>
      <c r="C288" s="24" t="s">
        <v>1935</v>
      </c>
      <c r="D288" s="84" t="s">
        <v>1639</v>
      </c>
      <c r="E288" s="8" t="n">
        <v>57</v>
      </c>
      <c r="F288" s="8" t="n">
        <v>3</v>
      </c>
      <c r="G288" s="84" t="s">
        <v>1639</v>
      </c>
      <c r="H288" s="8" t="n">
        <v>125</v>
      </c>
      <c r="I288" s="8" t="n">
        <v>0</v>
      </c>
      <c r="J288" s="84" t="s">
        <v>1639</v>
      </c>
      <c r="K288" s="8" t="n">
        <v>125</v>
      </c>
      <c r="L288" s="8" t="n">
        <v>0</v>
      </c>
      <c r="M288" s="2" t="n">
        <f aca="false">IF(AND(F288&lt;&gt;0,AND(I288=0,L288=0)),1,0)</f>
        <v>1</v>
      </c>
      <c r="N288" s="2" t="n">
        <v>1</v>
      </c>
    </row>
    <row r="289" customFormat="false" ht="13" hidden="false" customHeight="false" outlineLevel="0" collapsed="false">
      <c r="A289" s="24" t="s">
        <v>583</v>
      </c>
      <c r="B289" s="8" t="n">
        <v>125794579</v>
      </c>
      <c r="C289" s="24" t="s">
        <v>1936</v>
      </c>
      <c r="D289" s="84" t="s">
        <v>1639</v>
      </c>
      <c r="E289" s="8" t="n">
        <v>39</v>
      </c>
      <c r="F289" s="8" t="n">
        <v>3</v>
      </c>
      <c r="G289" s="84" t="s">
        <v>1639</v>
      </c>
      <c r="H289" s="8" t="n">
        <v>124</v>
      </c>
      <c r="I289" s="8" t="n">
        <v>0</v>
      </c>
      <c r="J289" s="84" t="s">
        <v>1639</v>
      </c>
      <c r="K289" s="8" t="n">
        <v>157</v>
      </c>
      <c r="L289" s="8" t="n">
        <v>0</v>
      </c>
      <c r="M289" s="2" t="n">
        <f aca="false">IF(AND(F289&lt;&gt;0,AND(I289=0,L289=0)),1,0)</f>
        <v>1</v>
      </c>
      <c r="N289" s="2" t="n">
        <v>1</v>
      </c>
    </row>
    <row r="290" customFormat="false" ht="13" hidden="false" customHeight="false" outlineLevel="0" collapsed="false">
      <c r="A290" s="24" t="s">
        <v>583</v>
      </c>
      <c r="B290" s="8" t="n">
        <v>137167987</v>
      </c>
      <c r="C290" s="24" t="s">
        <v>1937</v>
      </c>
      <c r="D290" s="84" t="s">
        <v>1639</v>
      </c>
      <c r="E290" s="8" t="n">
        <v>55</v>
      </c>
      <c r="F290" s="8" t="n">
        <v>3</v>
      </c>
      <c r="G290" s="84" t="s">
        <v>1639</v>
      </c>
      <c r="H290" s="8" t="n">
        <v>73</v>
      </c>
      <c r="I290" s="8" t="n">
        <v>0</v>
      </c>
      <c r="J290" s="84" t="s">
        <v>1639</v>
      </c>
      <c r="K290" s="8" t="n">
        <v>63</v>
      </c>
      <c r="L290" s="8" t="n">
        <v>0</v>
      </c>
      <c r="M290" s="2" t="n">
        <f aca="false">IF(AND(F290&lt;&gt;0,AND(I290=0,L290=0)),1,0)</f>
        <v>1</v>
      </c>
      <c r="N290" s="2" t="n">
        <v>1</v>
      </c>
    </row>
    <row r="291" customFormat="false" ht="13" hidden="false" customHeight="false" outlineLevel="0" collapsed="false">
      <c r="A291" s="24" t="s">
        <v>583</v>
      </c>
      <c r="B291" s="8" t="n">
        <v>141610290</v>
      </c>
      <c r="C291" s="24" t="s">
        <v>1938</v>
      </c>
      <c r="D291" s="84" t="s">
        <v>1639</v>
      </c>
      <c r="E291" s="8" t="n">
        <v>62</v>
      </c>
      <c r="F291" s="8" t="n">
        <v>4</v>
      </c>
      <c r="G291" s="84" t="s">
        <v>1639</v>
      </c>
      <c r="H291" s="8" t="n">
        <v>66</v>
      </c>
      <c r="I291" s="8" t="n">
        <v>0</v>
      </c>
      <c r="J291" s="84" t="s">
        <v>1639</v>
      </c>
      <c r="K291" s="8" t="n">
        <v>83</v>
      </c>
      <c r="L291" s="8" t="n">
        <v>0</v>
      </c>
      <c r="M291" s="2" t="n">
        <f aca="false">IF(AND(F291&lt;&gt;0,AND(I291=0,L291=0)),1,0)</f>
        <v>1</v>
      </c>
      <c r="N291" s="2" t="n">
        <v>1</v>
      </c>
    </row>
    <row r="292" customFormat="false" ht="13" hidden="false" customHeight="false" outlineLevel="0" collapsed="false">
      <c r="A292" s="24" t="s">
        <v>583</v>
      </c>
      <c r="B292" s="8" t="n">
        <v>145502627</v>
      </c>
      <c r="C292" s="24" t="s">
        <v>1939</v>
      </c>
      <c r="D292" s="84" t="s">
        <v>1639</v>
      </c>
      <c r="E292" s="8" t="n">
        <v>51</v>
      </c>
      <c r="F292" s="8" t="n">
        <v>11</v>
      </c>
      <c r="G292" s="84" t="s">
        <v>1639</v>
      </c>
      <c r="H292" s="8" t="n">
        <v>70</v>
      </c>
      <c r="I292" s="8" t="n">
        <v>0</v>
      </c>
      <c r="J292" s="84" t="s">
        <v>1639</v>
      </c>
      <c r="K292" s="8" t="n">
        <v>69</v>
      </c>
      <c r="L292" s="8" t="n">
        <v>0</v>
      </c>
      <c r="M292" s="2" t="n">
        <f aca="false">IF(AND(F292&lt;&gt;0,AND(I292=0,L292=0)),1,0)</f>
        <v>1</v>
      </c>
      <c r="N292" s="2" t="n">
        <v>1</v>
      </c>
    </row>
    <row r="293" customFormat="false" ht="13" hidden="false" customHeight="false" outlineLevel="0" collapsed="false">
      <c r="A293" s="24" t="s">
        <v>583</v>
      </c>
      <c r="B293" s="8" t="n">
        <v>147518261</v>
      </c>
      <c r="C293" s="24" t="s">
        <v>1940</v>
      </c>
      <c r="D293" s="84" t="s">
        <v>1639</v>
      </c>
      <c r="E293" s="8" t="n">
        <v>57</v>
      </c>
      <c r="F293" s="8" t="n">
        <v>4</v>
      </c>
      <c r="G293" s="84" t="s">
        <v>1639</v>
      </c>
      <c r="H293" s="8" t="n">
        <v>84</v>
      </c>
      <c r="I293" s="8" t="n">
        <v>0</v>
      </c>
      <c r="J293" s="84" t="s">
        <v>1639</v>
      </c>
      <c r="K293" s="8" t="n">
        <v>82</v>
      </c>
      <c r="L293" s="8" t="n">
        <v>0</v>
      </c>
      <c r="M293" s="2" t="n">
        <f aca="false">IF(AND(F293&lt;&gt;0,AND(I293=0,L293=0)),1,0)</f>
        <v>1</v>
      </c>
      <c r="N293" s="2" t="n">
        <v>1</v>
      </c>
    </row>
    <row r="294" customFormat="false" ht="13" hidden="false" customHeight="false" outlineLevel="0" collapsed="false">
      <c r="A294" s="24" t="s">
        <v>583</v>
      </c>
      <c r="B294" s="8" t="n">
        <v>149380248</v>
      </c>
      <c r="C294" s="24" t="s">
        <v>1941</v>
      </c>
      <c r="D294" s="84" t="s">
        <v>1639</v>
      </c>
      <c r="E294" s="8" t="n">
        <v>44</v>
      </c>
      <c r="F294" s="8" t="n">
        <v>3</v>
      </c>
      <c r="G294" s="84" t="s">
        <v>158</v>
      </c>
      <c r="H294" s="8" t="n">
        <v>0</v>
      </c>
      <c r="I294" s="8" t="n">
        <v>11</v>
      </c>
      <c r="J294" s="84" t="s">
        <v>158</v>
      </c>
      <c r="K294" s="8" t="n">
        <v>0</v>
      </c>
      <c r="L294" s="8" t="n">
        <v>6</v>
      </c>
      <c r="M294" s="2" t="n">
        <f aca="false">IF(AND(F294&lt;&gt;0,AND(I294=0,L294=0)),1,0)</f>
        <v>0</v>
      </c>
      <c r="N294" s="2" t="n">
        <v>1</v>
      </c>
    </row>
    <row r="295" customFormat="false" ht="13" hidden="false" customHeight="false" outlineLevel="0" collapsed="false">
      <c r="A295" s="24" t="s">
        <v>583</v>
      </c>
      <c r="B295" s="8" t="n">
        <v>150820365</v>
      </c>
      <c r="C295" s="24" t="s">
        <v>1942</v>
      </c>
      <c r="D295" s="84" t="s">
        <v>1639</v>
      </c>
      <c r="E295" s="8" t="n">
        <v>46</v>
      </c>
      <c r="F295" s="8" t="n">
        <v>3</v>
      </c>
      <c r="G295" s="84" t="s">
        <v>1639</v>
      </c>
      <c r="H295" s="8" t="n">
        <v>48</v>
      </c>
      <c r="I295" s="8" t="n">
        <v>0</v>
      </c>
      <c r="J295" s="84" t="s">
        <v>1639</v>
      </c>
      <c r="K295" s="8" t="n">
        <v>55</v>
      </c>
      <c r="L295" s="8" t="n">
        <v>0</v>
      </c>
      <c r="M295" s="2" t="n">
        <f aca="false">IF(AND(F295&lt;&gt;0,AND(I295=0,L295=0)),1,0)</f>
        <v>1</v>
      </c>
      <c r="N295" s="2" t="n">
        <v>1</v>
      </c>
    </row>
    <row r="296" customFormat="false" ht="13" hidden="false" customHeight="false" outlineLevel="0" collapsed="false">
      <c r="A296" s="24" t="s">
        <v>583</v>
      </c>
      <c r="B296" s="8" t="n">
        <v>155034935</v>
      </c>
      <c r="C296" s="24" t="s">
        <v>1943</v>
      </c>
      <c r="D296" s="84" t="s">
        <v>1639</v>
      </c>
      <c r="E296" s="8" t="n">
        <v>54</v>
      </c>
      <c r="F296" s="8" t="n">
        <v>3</v>
      </c>
      <c r="G296" s="84" t="s">
        <v>1639</v>
      </c>
      <c r="H296" s="8" t="n">
        <v>101</v>
      </c>
      <c r="I296" s="8" t="n">
        <v>0</v>
      </c>
      <c r="J296" s="84" t="s">
        <v>1639</v>
      </c>
      <c r="K296" s="8" t="n">
        <v>130</v>
      </c>
      <c r="L296" s="8" t="n">
        <v>0</v>
      </c>
      <c r="M296" s="2" t="n">
        <f aca="false">IF(AND(F296&lt;&gt;0,AND(I296=0,L296=0)),1,0)</f>
        <v>1</v>
      </c>
      <c r="N296" s="2" t="n">
        <v>1</v>
      </c>
    </row>
    <row r="297" customFormat="false" ht="13" hidden="false" customHeight="false" outlineLevel="0" collapsed="false">
      <c r="A297" s="24" t="s">
        <v>583</v>
      </c>
      <c r="B297" s="8" t="n">
        <v>155692841</v>
      </c>
      <c r="C297" s="24" t="s">
        <v>1944</v>
      </c>
      <c r="D297" s="84" t="s">
        <v>1639</v>
      </c>
      <c r="E297" s="8" t="n">
        <v>43</v>
      </c>
      <c r="F297" s="8" t="n">
        <v>3</v>
      </c>
      <c r="G297" s="84" t="s">
        <v>157</v>
      </c>
      <c r="H297" s="8" t="n">
        <v>145</v>
      </c>
      <c r="I297" s="8" t="n">
        <v>31</v>
      </c>
      <c r="J297" s="84" t="s">
        <v>157</v>
      </c>
      <c r="K297" s="8" t="n">
        <v>151</v>
      </c>
      <c r="L297" s="8" t="n">
        <v>35</v>
      </c>
      <c r="M297" s="2" t="n">
        <f aca="false">IF(AND(F297&lt;&gt;0,AND(I297=0,L297=0)),1,0)</f>
        <v>0</v>
      </c>
      <c r="N297" s="2" t="n">
        <v>1</v>
      </c>
    </row>
    <row r="298" customFormat="false" ht="13" hidden="false" customHeight="false" outlineLevel="0" collapsed="false">
      <c r="A298" s="24" t="s">
        <v>583</v>
      </c>
      <c r="B298" s="8" t="n">
        <v>160019923</v>
      </c>
      <c r="C298" s="24" t="s">
        <v>1945</v>
      </c>
      <c r="D298" s="84" t="s">
        <v>1639</v>
      </c>
      <c r="E298" s="8" t="n">
        <v>32</v>
      </c>
      <c r="F298" s="8" t="n">
        <v>6</v>
      </c>
      <c r="G298" s="84" t="s">
        <v>1639</v>
      </c>
      <c r="H298" s="8" t="n">
        <v>42</v>
      </c>
      <c r="I298" s="8" t="n">
        <v>0</v>
      </c>
      <c r="J298" s="84" t="s">
        <v>1639</v>
      </c>
      <c r="K298" s="8" t="n">
        <v>59</v>
      </c>
      <c r="L298" s="8" t="n">
        <v>0</v>
      </c>
      <c r="M298" s="2" t="n">
        <f aca="false">IF(AND(F298&lt;&gt;0,AND(I298=0,L298=0)),1,0)</f>
        <v>1</v>
      </c>
      <c r="N298" s="2" t="n">
        <v>1</v>
      </c>
    </row>
    <row r="299" customFormat="false" ht="13" hidden="false" customHeight="false" outlineLevel="0" collapsed="false">
      <c r="A299" s="24" t="s">
        <v>583</v>
      </c>
      <c r="B299" s="8" t="n">
        <v>165092641</v>
      </c>
      <c r="C299" s="24" t="s">
        <v>1946</v>
      </c>
      <c r="D299" s="84" t="s">
        <v>1639</v>
      </c>
      <c r="E299" s="8" t="n">
        <v>55</v>
      </c>
      <c r="F299" s="8" t="n">
        <v>3</v>
      </c>
      <c r="G299" s="84" t="s">
        <v>1639</v>
      </c>
      <c r="H299" s="8" t="n">
        <v>70</v>
      </c>
      <c r="I299" s="8" t="n">
        <v>7</v>
      </c>
      <c r="J299" s="84" t="s">
        <v>157</v>
      </c>
      <c r="K299" s="8" t="n">
        <v>62</v>
      </c>
      <c r="L299" s="8" t="n">
        <v>14</v>
      </c>
      <c r="M299" s="2" t="n">
        <f aca="false">IF(AND(F299&lt;&gt;0,AND(I299=0,L299=0)),1,0)</f>
        <v>0</v>
      </c>
      <c r="N299" s="2" t="n">
        <v>1</v>
      </c>
    </row>
    <row r="300" customFormat="false" ht="13" hidden="false" customHeight="false" outlineLevel="0" collapsed="false">
      <c r="A300" s="24" t="s">
        <v>583</v>
      </c>
      <c r="B300" s="8" t="n">
        <v>172031037</v>
      </c>
      <c r="C300" s="24" t="s">
        <v>1947</v>
      </c>
      <c r="D300" s="84" t="s">
        <v>1639</v>
      </c>
      <c r="E300" s="8" t="n">
        <v>42</v>
      </c>
      <c r="F300" s="8" t="n">
        <v>7</v>
      </c>
      <c r="G300" s="84" t="s">
        <v>1639</v>
      </c>
      <c r="H300" s="8" t="n">
        <v>54</v>
      </c>
      <c r="I300" s="8" t="n">
        <v>0</v>
      </c>
      <c r="J300" s="84" t="s">
        <v>1639</v>
      </c>
      <c r="K300" s="8" t="n">
        <v>54</v>
      </c>
      <c r="L300" s="8" t="n">
        <v>0</v>
      </c>
      <c r="M300" s="2" t="n">
        <f aca="false">IF(AND(F300&lt;&gt;0,AND(I300=0,L300=0)),1,0)</f>
        <v>1</v>
      </c>
      <c r="N300" s="2" t="n">
        <v>1</v>
      </c>
    </row>
    <row r="301" customFormat="false" ht="13" hidden="false" customHeight="false" outlineLevel="0" collapsed="false">
      <c r="A301" s="24" t="s">
        <v>583</v>
      </c>
      <c r="B301" s="8" t="n">
        <v>174544035</v>
      </c>
      <c r="C301" s="24" t="s">
        <v>1948</v>
      </c>
      <c r="D301" s="84" t="s">
        <v>1639</v>
      </c>
      <c r="E301" s="8" t="n">
        <v>44</v>
      </c>
      <c r="F301" s="8" t="n">
        <v>3</v>
      </c>
      <c r="G301" s="84" t="s">
        <v>1639</v>
      </c>
      <c r="H301" s="8" t="n">
        <v>93</v>
      </c>
      <c r="I301" s="8" t="n">
        <v>0</v>
      </c>
      <c r="J301" s="84" t="s">
        <v>1639</v>
      </c>
      <c r="K301" s="8" t="n">
        <v>128</v>
      </c>
      <c r="L301" s="8" t="n">
        <v>0</v>
      </c>
      <c r="M301" s="2" t="n">
        <f aca="false">IF(AND(F301&lt;&gt;0,AND(I301=0,L301=0)),1,0)</f>
        <v>1</v>
      </c>
      <c r="N301" s="2" t="n">
        <v>1</v>
      </c>
    </row>
    <row r="302" customFormat="false" ht="13" hidden="false" customHeight="false" outlineLevel="0" collapsed="false">
      <c r="A302" s="24" t="s">
        <v>583</v>
      </c>
      <c r="B302" s="8" t="n">
        <v>174885877</v>
      </c>
      <c r="C302" s="24" t="s">
        <v>1949</v>
      </c>
      <c r="D302" s="84" t="s">
        <v>1639</v>
      </c>
      <c r="E302" s="8" t="n">
        <v>52</v>
      </c>
      <c r="F302" s="8" t="n">
        <v>12</v>
      </c>
      <c r="G302" s="84" t="s">
        <v>1639</v>
      </c>
      <c r="H302" s="8" t="n">
        <v>30</v>
      </c>
      <c r="I302" s="8" t="n">
        <v>0</v>
      </c>
      <c r="J302" s="84" t="s">
        <v>1639</v>
      </c>
      <c r="K302" s="8" t="n">
        <v>35</v>
      </c>
      <c r="L302" s="8" t="n">
        <v>0</v>
      </c>
      <c r="M302" s="2" t="n">
        <f aca="false">IF(AND(F302&lt;&gt;0,AND(I302=0,L302=0)),1,0)</f>
        <v>1</v>
      </c>
      <c r="N302" s="2" t="n">
        <v>1</v>
      </c>
    </row>
    <row r="303" customFormat="false" ht="13" hidden="false" customHeight="false" outlineLevel="0" collapsed="false">
      <c r="A303" s="24" t="s">
        <v>583</v>
      </c>
      <c r="B303" s="8" t="n">
        <v>176181394</v>
      </c>
      <c r="C303" s="24" t="s">
        <v>1950</v>
      </c>
      <c r="D303" s="84" t="s">
        <v>1639</v>
      </c>
      <c r="E303" s="8" t="n">
        <v>64</v>
      </c>
      <c r="F303" s="8" t="n">
        <v>5</v>
      </c>
      <c r="G303" s="84" t="s">
        <v>1639</v>
      </c>
      <c r="H303" s="8" t="n">
        <v>0</v>
      </c>
      <c r="I303" s="8" t="n">
        <v>0</v>
      </c>
      <c r="J303" s="84" t="s">
        <v>1639</v>
      </c>
      <c r="K303" s="8" t="n">
        <v>1</v>
      </c>
      <c r="L303" s="8" t="n">
        <v>0</v>
      </c>
      <c r="M303" s="2" t="n">
        <f aca="false">IF(AND(F303&lt;&gt;0,AND(I303=0,L303=0)),1,0)</f>
        <v>1</v>
      </c>
      <c r="N303" s="2" t="n">
        <v>1</v>
      </c>
    </row>
    <row r="304" customFormat="false" ht="13" hidden="false" customHeight="false" outlineLevel="0" collapsed="false">
      <c r="A304" s="24" t="s">
        <v>583</v>
      </c>
      <c r="B304" s="8" t="n">
        <v>178757622</v>
      </c>
      <c r="C304" s="24" t="s">
        <v>1951</v>
      </c>
      <c r="D304" s="84" t="s">
        <v>1639</v>
      </c>
      <c r="E304" s="8" t="n">
        <v>49</v>
      </c>
      <c r="F304" s="8" t="n">
        <v>7</v>
      </c>
      <c r="G304" s="84" t="s">
        <v>1639</v>
      </c>
      <c r="H304" s="8" t="n">
        <v>74</v>
      </c>
      <c r="I304" s="8" t="n">
        <v>0</v>
      </c>
      <c r="J304" s="84" t="s">
        <v>1639</v>
      </c>
      <c r="K304" s="8" t="n">
        <v>66</v>
      </c>
      <c r="L304" s="8" t="n">
        <v>0</v>
      </c>
      <c r="M304" s="2" t="n">
        <f aca="false">IF(AND(F304&lt;&gt;0,AND(I304=0,L304=0)),1,0)</f>
        <v>1</v>
      </c>
      <c r="N304" s="2" t="n">
        <v>1</v>
      </c>
    </row>
    <row r="305" customFormat="false" ht="13" hidden="false" customHeight="false" outlineLevel="0" collapsed="false">
      <c r="A305" s="24" t="s">
        <v>583</v>
      </c>
      <c r="B305" s="8" t="n">
        <v>179031938</v>
      </c>
      <c r="C305" s="24" t="s">
        <v>1952</v>
      </c>
      <c r="D305" s="84" t="s">
        <v>1639</v>
      </c>
      <c r="E305" s="8" t="n">
        <v>61</v>
      </c>
      <c r="F305" s="8" t="n">
        <v>5</v>
      </c>
      <c r="G305" s="84" t="s">
        <v>1639</v>
      </c>
      <c r="H305" s="8" t="n">
        <v>23</v>
      </c>
      <c r="I305" s="8" t="n">
        <v>0</v>
      </c>
      <c r="J305" s="84" t="s">
        <v>1639</v>
      </c>
      <c r="K305" s="8" t="n">
        <v>35</v>
      </c>
      <c r="L305" s="8" t="n">
        <v>0</v>
      </c>
      <c r="M305" s="2" t="n">
        <f aca="false">IF(AND(F305&lt;&gt;0,AND(I305=0,L305=0)),1,0)</f>
        <v>1</v>
      </c>
      <c r="N305" s="2" t="n">
        <v>1</v>
      </c>
    </row>
    <row r="306" customFormat="false" ht="13" hidden="false" customHeight="false" outlineLevel="0" collapsed="false">
      <c r="A306" s="24" t="s">
        <v>583</v>
      </c>
      <c r="B306" s="8" t="n">
        <v>179727745</v>
      </c>
      <c r="C306" s="24" t="s">
        <v>1953</v>
      </c>
      <c r="D306" s="84" t="s">
        <v>1639</v>
      </c>
      <c r="E306" s="8" t="n">
        <v>42</v>
      </c>
      <c r="F306" s="8" t="n">
        <v>4</v>
      </c>
      <c r="G306" s="84" t="s">
        <v>1639</v>
      </c>
      <c r="H306" s="8" t="n">
        <v>18</v>
      </c>
      <c r="I306" s="8" t="n">
        <v>2</v>
      </c>
      <c r="J306" s="84" t="s">
        <v>157</v>
      </c>
      <c r="K306" s="8" t="n">
        <v>20</v>
      </c>
      <c r="L306" s="8" t="n">
        <v>4</v>
      </c>
      <c r="M306" s="2" t="n">
        <f aca="false">IF(AND(F306&lt;&gt;0,AND(I306=0,L306=0)),1,0)</f>
        <v>0</v>
      </c>
      <c r="N306" s="2" t="n">
        <v>1</v>
      </c>
    </row>
    <row r="307" customFormat="false" ht="13" hidden="false" customHeight="false" outlineLevel="0" collapsed="false">
      <c r="A307" s="24" t="s">
        <v>583</v>
      </c>
      <c r="B307" s="8" t="n">
        <v>181134556</v>
      </c>
      <c r="C307" s="24" t="s">
        <v>1954</v>
      </c>
      <c r="D307" s="84" t="s">
        <v>1639</v>
      </c>
      <c r="E307" s="8" t="n">
        <v>47</v>
      </c>
      <c r="F307" s="8" t="n">
        <v>8</v>
      </c>
      <c r="G307" s="84" t="s">
        <v>1639</v>
      </c>
      <c r="H307" s="8" t="n">
        <v>65</v>
      </c>
      <c r="I307" s="8" t="n">
        <v>0</v>
      </c>
      <c r="J307" s="84" t="s">
        <v>1639</v>
      </c>
      <c r="K307" s="8" t="n">
        <v>67</v>
      </c>
      <c r="L307" s="8" t="n">
        <v>0</v>
      </c>
      <c r="M307" s="2" t="n">
        <f aca="false">IF(AND(F307&lt;&gt;0,AND(I307=0,L307=0)),1,0)</f>
        <v>1</v>
      </c>
      <c r="N307" s="2" t="n">
        <v>1</v>
      </c>
    </row>
    <row r="308" customFormat="false" ht="13" hidden="false" customHeight="false" outlineLevel="0" collapsed="false">
      <c r="A308" s="24" t="s">
        <v>583</v>
      </c>
      <c r="B308" s="8" t="n">
        <v>183926086</v>
      </c>
      <c r="C308" s="24" t="s">
        <v>1955</v>
      </c>
      <c r="D308" s="84" t="s">
        <v>1639</v>
      </c>
      <c r="E308" s="8" t="n">
        <v>37</v>
      </c>
      <c r="F308" s="8" t="n">
        <v>2</v>
      </c>
      <c r="G308" s="84" t="s">
        <v>1639</v>
      </c>
      <c r="H308" s="8" t="n">
        <v>103</v>
      </c>
      <c r="I308" s="8" t="n">
        <v>0</v>
      </c>
      <c r="J308" s="84" t="s">
        <v>1639</v>
      </c>
      <c r="K308" s="8" t="n">
        <v>68</v>
      </c>
      <c r="L308" s="8" t="n">
        <v>0</v>
      </c>
      <c r="M308" s="2" t="n">
        <f aca="false">IF(AND(F308&lt;&gt;0,AND(I308=0,L308=0)),1,0)</f>
        <v>1</v>
      </c>
      <c r="N308" s="2" t="n">
        <v>1</v>
      </c>
    </row>
    <row r="309" customFormat="false" ht="13" hidden="false" customHeight="false" outlineLevel="0" collapsed="false">
      <c r="A309" s="24" t="s">
        <v>583</v>
      </c>
      <c r="B309" s="8" t="n">
        <v>184270208</v>
      </c>
      <c r="C309" s="24" t="s">
        <v>1956</v>
      </c>
      <c r="D309" s="84" t="s">
        <v>1639</v>
      </c>
      <c r="E309" s="8" t="n">
        <v>38</v>
      </c>
      <c r="F309" s="8" t="n">
        <v>2</v>
      </c>
      <c r="G309" s="84" t="s">
        <v>1639</v>
      </c>
      <c r="H309" s="8" t="n">
        <v>112</v>
      </c>
      <c r="I309" s="8" t="n">
        <v>0</v>
      </c>
      <c r="J309" s="84" t="s">
        <v>1639</v>
      </c>
      <c r="K309" s="8" t="n">
        <v>110</v>
      </c>
      <c r="L309" s="8" t="n">
        <v>0</v>
      </c>
      <c r="M309" s="2" t="n">
        <f aca="false">IF(AND(F309&lt;&gt;0,AND(I309=0,L309=0)),1,0)</f>
        <v>1</v>
      </c>
      <c r="N309" s="2" t="n">
        <v>1</v>
      </c>
    </row>
    <row r="310" customFormat="false" ht="13" hidden="false" customHeight="false" outlineLevel="0" collapsed="false">
      <c r="A310" s="24" t="s">
        <v>583</v>
      </c>
      <c r="B310" s="8" t="n">
        <v>184616958</v>
      </c>
      <c r="C310" s="24" t="s">
        <v>1957</v>
      </c>
      <c r="D310" s="84" t="s">
        <v>1639</v>
      </c>
      <c r="E310" s="8" t="n">
        <v>40</v>
      </c>
      <c r="F310" s="8" t="n">
        <v>3</v>
      </c>
      <c r="G310" s="84" t="s">
        <v>1639</v>
      </c>
      <c r="H310" s="8" t="n">
        <v>66</v>
      </c>
      <c r="I310" s="8" t="n">
        <v>6</v>
      </c>
      <c r="J310" s="84" t="s">
        <v>1639</v>
      </c>
      <c r="K310" s="8" t="n">
        <v>76</v>
      </c>
      <c r="L310" s="8" t="n">
        <v>7</v>
      </c>
      <c r="M310" s="2" t="n">
        <f aca="false">IF(AND(F310&lt;&gt;0,AND(I310=0,L310=0)),1,0)</f>
        <v>0</v>
      </c>
      <c r="N310" s="2" t="n">
        <v>1</v>
      </c>
    </row>
    <row r="311" customFormat="false" ht="13" hidden="false" customHeight="false" outlineLevel="0" collapsed="false">
      <c r="A311" s="24" t="s">
        <v>583</v>
      </c>
      <c r="B311" s="8" t="n">
        <v>184753104</v>
      </c>
      <c r="C311" s="24" t="s">
        <v>1958</v>
      </c>
      <c r="D311" s="84" t="s">
        <v>1639</v>
      </c>
      <c r="E311" s="8" t="n">
        <v>37</v>
      </c>
      <c r="F311" s="8" t="n">
        <v>3</v>
      </c>
      <c r="G311" s="84" t="s">
        <v>1639</v>
      </c>
      <c r="H311" s="8" t="n">
        <v>102</v>
      </c>
      <c r="I311" s="8" t="n">
        <v>0</v>
      </c>
      <c r="J311" s="84" t="s">
        <v>1639</v>
      </c>
      <c r="K311" s="8" t="n">
        <v>84</v>
      </c>
      <c r="L311" s="8" t="n">
        <v>1</v>
      </c>
      <c r="M311" s="2" t="n">
        <f aca="false">IF(AND(F311&lt;&gt;0,AND(I311=0,L311=0)),1,0)</f>
        <v>0</v>
      </c>
      <c r="N311" s="2" t="n">
        <v>1</v>
      </c>
    </row>
    <row r="312" customFormat="false" ht="13" hidden="false" customHeight="false" outlineLevel="0" collapsed="false">
      <c r="A312" s="24" t="s">
        <v>583</v>
      </c>
      <c r="B312" s="8" t="n">
        <v>185091915</v>
      </c>
      <c r="C312" s="24" t="s">
        <v>1959</v>
      </c>
      <c r="D312" s="84" t="s">
        <v>1639</v>
      </c>
      <c r="E312" s="8" t="n">
        <v>55</v>
      </c>
      <c r="F312" s="8" t="n">
        <v>3</v>
      </c>
      <c r="G312" s="84" t="s">
        <v>1639</v>
      </c>
      <c r="H312" s="8" t="n">
        <v>7</v>
      </c>
      <c r="I312" s="8" t="n">
        <v>0</v>
      </c>
      <c r="J312" s="84" t="s">
        <v>1639</v>
      </c>
      <c r="K312" s="8" t="n">
        <v>5</v>
      </c>
      <c r="L312" s="8" t="n">
        <v>0</v>
      </c>
      <c r="M312" s="2" t="n">
        <f aca="false">IF(AND(F312&lt;&gt;0,AND(I312=0,L312=0)),1,0)</f>
        <v>1</v>
      </c>
      <c r="N312" s="2" t="n">
        <v>1</v>
      </c>
    </row>
    <row r="313" customFormat="false" ht="13" hidden="false" customHeight="false" outlineLevel="0" collapsed="false">
      <c r="A313" s="24" t="s">
        <v>583</v>
      </c>
      <c r="B313" s="8" t="n">
        <v>186864408</v>
      </c>
      <c r="C313" s="24" t="s">
        <v>1960</v>
      </c>
      <c r="D313" s="84" t="s">
        <v>1639</v>
      </c>
      <c r="E313" s="8" t="n">
        <v>29</v>
      </c>
      <c r="F313" s="8" t="n">
        <v>4</v>
      </c>
      <c r="G313" s="84" t="s">
        <v>1639</v>
      </c>
      <c r="H313" s="8" t="n">
        <v>40</v>
      </c>
      <c r="I313" s="8" t="n">
        <v>0</v>
      </c>
      <c r="J313" s="84" t="s">
        <v>1639</v>
      </c>
      <c r="K313" s="8" t="n">
        <v>52</v>
      </c>
      <c r="L313" s="8" t="n">
        <v>0</v>
      </c>
      <c r="M313" s="2" t="n">
        <f aca="false">IF(AND(F313&lt;&gt;0,AND(I313=0,L313=0)),1,0)</f>
        <v>1</v>
      </c>
      <c r="N313" s="2" t="n">
        <v>1</v>
      </c>
    </row>
    <row r="314" customFormat="false" ht="13" hidden="false" customHeight="false" outlineLevel="0" collapsed="false">
      <c r="A314" s="24" t="s">
        <v>583</v>
      </c>
      <c r="B314" s="8" t="n">
        <v>188142594</v>
      </c>
      <c r="C314" s="24" t="s">
        <v>1961</v>
      </c>
      <c r="D314" s="84" t="s">
        <v>1639</v>
      </c>
      <c r="E314" s="8" t="n">
        <v>50</v>
      </c>
      <c r="F314" s="8" t="n">
        <v>12</v>
      </c>
      <c r="G314" s="84" t="s">
        <v>1639</v>
      </c>
      <c r="H314" s="8" t="n">
        <v>32</v>
      </c>
      <c r="I314" s="8" t="n">
        <v>0</v>
      </c>
      <c r="J314" s="84" t="s">
        <v>1639</v>
      </c>
      <c r="K314" s="8" t="n">
        <v>28</v>
      </c>
      <c r="L314" s="8" t="n">
        <v>0</v>
      </c>
      <c r="M314" s="2" t="n">
        <f aca="false">IF(AND(F314&lt;&gt;0,AND(I314=0,L314=0)),1,0)</f>
        <v>1</v>
      </c>
      <c r="N314" s="2" t="n">
        <v>1</v>
      </c>
    </row>
    <row r="315" customFormat="false" ht="13" hidden="false" customHeight="false" outlineLevel="0" collapsed="false">
      <c r="A315" s="24" t="s">
        <v>583</v>
      </c>
      <c r="B315" s="8" t="n">
        <v>188755809</v>
      </c>
      <c r="C315" s="24" t="s">
        <v>1962</v>
      </c>
      <c r="D315" s="84" t="s">
        <v>1639</v>
      </c>
      <c r="E315" s="8" t="n">
        <v>59</v>
      </c>
      <c r="F315" s="8" t="n">
        <v>10</v>
      </c>
      <c r="G315" s="84" t="s">
        <v>1639</v>
      </c>
      <c r="H315" s="8" t="n">
        <v>71</v>
      </c>
      <c r="I315" s="8" t="n">
        <v>0</v>
      </c>
      <c r="J315" s="84" t="s">
        <v>1639</v>
      </c>
      <c r="K315" s="8" t="n">
        <v>52</v>
      </c>
      <c r="L315" s="8" t="n">
        <v>0</v>
      </c>
      <c r="M315" s="2" t="n">
        <f aca="false">IF(AND(F315&lt;&gt;0,AND(I315=0,L315=0)),1,0)</f>
        <v>1</v>
      </c>
      <c r="N315" s="2" t="n">
        <v>1</v>
      </c>
    </row>
    <row r="316" customFormat="false" ht="13" hidden="false" customHeight="false" outlineLevel="0" collapsed="false">
      <c r="A316" s="24" t="s">
        <v>583</v>
      </c>
      <c r="B316" s="8" t="n">
        <v>195478605</v>
      </c>
      <c r="C316" s="24" t="s">
        <v>1963</v>
      </c>
      <c r="D316" s="84" t="s">
        <v>1639</v>
      </c>
      <c r="E316" s="8" t="n">
        <v>27</v>
      </c>
      <c r="F316" s="8" t="n">
        <v>5</v>
      </c>
      <c r="G316" s="84" t="s">
        <v>1639</v>
      </c>
      <c r="H316" s="8" t="n">
        <v>428</v>
      </c>
      <c r="I316" s="8" t="n">
        <v>6</v>
      </c>
      <c r="J316" s="84" t="s">
        <v>1639</v>
      </c>
      <c r="K316" s="8" t="n">
        <v>391</v>
      </c>
      <c r="L316" s="8" t="n">
        <v>8</v>
      </c>
      <c r="M316" s="2" t="n">
        <f aca="false">IF(AND(F316&lt;&gt;0,AND(I316=0,L316=0)),1,0)</f>
        <v>0</v>
      </c>
      <c r="N316" s="2" t="n">
        <v>1</v>
      </c>
    </row>
    <row r="317" customFormat="false" ht="13" hidden="false" customHeight="false" outlineLevel="0" collapsed="false">
      <c r="A317" s="24" t="s">
        <v>583</v>
      </c>
      <c r="B317" s="8" t="n">
        <v>195478730</v>
      </c>
      <c r="C317" s="24" t="s">
        <v>1964</v>
      </c>
      <c r="D317" s="84" t="s">
        <v>1639</v>
      </c>
      <c r="E317" s="8" t="n">
        <v>29</v>
      </c>
      <c r="F317" s="8" t="n">
        <v>3</v>
      </c>
      <c r="G317" s="84" t="s">
        <v>1639</v>
      </c>
      <c r="H317" s="8" t="n">
        <v>35</v>
      </c>
      <c r="I317" s="8" t="n">
        <v>0</v>
      </c>
      <c r="J317" s="84" t="s">
        <v>1639</v>
      </c>
      <c r="K317" s="8" t="n">
        <v>14</v>
      </c>
      <c r="L317" s="8" t="n">
        <v>0</v>
      </c>
      <c r="M317" s="2" t="n">
        <f aca="false">IF(AND(F317&lt;&gt;0,AND(I317=0,L317=0)),1,0)</f>
        <v>1</v>
      </c>
      <c r="N317" s="2" t="n">
        <v>1</v>
      </c>
    </row>
    <row r="318" customFormat="false" ht="13" hidden="false" customHeight="false" outlineLevel="0" collapsed="false">
      <c r="A318" s="24" t="s">
        <v>583</v>
      </c>
      <c r="B318" s="8" t="n">
        <v>195713790</v>
      </c>
      <c r="C318" s="24" t="s">
        <v>1965</v>
      </c>
      <c r="D318" s="84" t="s">
        <v>1639</v>
      </c>
      <c r="E318" s="8" t="n">
        <v>33</v>
      </c>
      <c r="F318" s="8" t="n">
        <v>5</v>
      </c>
      <c r="G318" s="84" t="s">
        <v>1639</v>
      </c>
      <c r="H318" s="8" t="n">
        <v>48</v>
      </c>
      <c r="I318" s="8" t="n">
        <v>3</v>
      </c>
      <c r="J318" s="84" t="s">
        <v>157</v>
      </c>
      <c r="K318" s="8" t="n">
        <v>15</v>
      </c>
      <c r="L318" s="8" t="n">
        <v>7</v>
      </c>
      <c r="M318" s="2" t="n">
        <f aca="false">IF(AND(F318&lt;&gt;0,AND(I318=0,L318=0)),1,0)</f>
        <v>0</v>
      </c>
      <c r="N318" s="2" t="n">
        <v>1</v>
      </c>
    </row>
    <row r="319" customFormat="false" ht="13" hidden="false" customHeight="false" outlineLevel="0" collapsed="false">
      <c r="A319" s="24" t="s">
        <v>583</v>
      </c>
      <c r="B319" s="8" t="n">
        <v>195780202</v>
      </c>
      <c r="C319" s="24" t="s">
        <v>1966</v>
      </c>
      <c r="D319" s="84" t="s">
        <v>1639</v>
      </c>
      <c r="E319" s="8" t="n">
        <v>34</v>
      </c>
      <c r="F319" s="8" t="n">
        <v>4</v>
      </c>
      <c r="G319" s="84" t="s">
        <v>1639</v>
      </c>
      <c r="H319" s="8" t="n">
        <v>77</v>
      </c>
      <c r="I319" s="8" t="n">
        <v>0</v>
      </c>
      <c r="J319" s="84" t="s">
        <v>1639</v>
      </c>
      <c r="K319" s="8" t="n">
        <v>79</v>
      </c>
      <c r="L319" s="8" t="n">
        <v>0</v>
      </c>
      <c r="M319" s="2" t="n">
        <f aca="false">IF(AND(F319&lt;&gt;0,AND(I319=0,L319=0)),1,0)</f>
        <v>1</v>
      </c>
      <c r="N319" s="2" t="n">
        <v>1</v>
      </c>
    </row>
    <row r="320" customFormat="false" ht="13" hidden="false" customHeight="false" outlineLevel="0" collapsed="false">
      <c r="A320" s="24" t="s">
        <v>583</v>
      </c>
      <c r="B320" s="8" t="n">
        <v>195783038</v>
      </c>
      <c r="C320" s="24" t="s">
        <v>1967</v>
      </c>
      <c r="D320" s="84" t="s">
        <v>1639</v>
      </c>
      <c r="E320" s="8" t="n">
        <v>36</v>
      </c>
      <c r="F320" s="8" t="n">
        <v>3</v>
      </c>
      <c r="G320" s="84" t="s">
        <v>1639</v>
      </c>
      <c r="H320" s="8" t="n">
        <v>49</v>
      </c>
      <c r="I320" s="8" t="n">
        <v>0</v>
      </c>
      <c r="J320" s="84" t="s">
        <v>1639</v>
      </c>
      <c r="K320" s="8" t="n">
        <v>46</v>
      </c>
      <c r="L320" s="8" t="n">
        <v>0</v>
      </c>
      <c r="M320" s="2" t="n">
        <f aca="false">IF(AND(F320&lt;&gt;0,AND(I320=0,L320=0)),1,0)</f>
        <v>1</v>
      </c>
      <c r="N320" s="2" t="n">
        <v>1</v>
      </c>
    </row>
    <row r="321" customFormat="false" ht="13" hidden="false" customHeight="false" outlineLevel="0" collapsed="false">
      <c r="A321" s="24" t="s">
        <v>583</v>
      </c>
      <c r="B321" s="8" t="n">
        <v>195880774</v>
      </c>
      <c r="C321" s="24" t="s">
        <v>1968</v>
      </c>
      <c r="D321" s="84" t="s">
        <v>1639</v>
      </c>
      <c r="E321" s="8" t="n">
        <v>33</v>
      </c>
      <c r="F321" s="8" t="n">
        <v>2</v>
      </c>
      <c r="G321" s="84" t="s">
        <v>1639</v>
      </c>
      <c r="H321" s="8" t="n">
        <v>14</v>
      </c>
      <c r="I321" s="8" t="n">
        <v>0</v>
      </c>
      <c r="J321" s="84" t="s">
        <v>1639</v>
      </c>
      <c r="K321" s="8" t="n">
        <v>13</v>
      </c>
      <c r="L321" s="8" t="n">
        <v>0</v>
      </c>
      <c r="M321" s="2" t="n">
        <f aca="false">IF(AND(F321&lt;&gt;0,AND(I321=0,L321=0)),1,0)</f>
        <v>1</v>
      </c>
      <c r="N321" s="2" t="n">
        <v>1</v>
      </c>
    </row>
    <row r="322" customFormat="false" ht="13" hidden="false" customHeight="false" outlineLevel="0" collapsed="false">
      <c r="A322" s="24" t="s">
        <v>583</v>
      </c>
      <c r="B322" s="8" t="n">
        <v>197437810</v>
      </c>
      <c r="C322" s="24" t="s">
        <v>1969</v>
      </c>
      <c r="D322" s="84" t="s">
        <v>1639</v>
      </c>
      <c r="E322" s="8" t="n">
        <v>34</v>
      </c>
      <c r="F322" s="8" t="n">
        <v>5</v>
      </c>
      <c r="G322" s="84" t="s">
        <v>1639</v>
      </c>
      <c r="H322" s="8" t="n">
        <v>44</v>
      </c>
      <c r="I322" s="8" t="n">
        <v>0</v>
      </c>
      <c r="J322" s="84" t="s">
        <v>1639</v>
      </c>
      <c r="K322" s="8" t="n">
        <v>36</v>
      </c>
      <c r="L322" s="8" t="n">
        <v>0</v>
      </c>
      <c r="M322" s="2" t="n">
        <f aca="false">IF(AND(F322&lt;&gt;0,AND(I322=0,L322=0)),1,0)</f>
        <v>1</v>
      </c>
      <c r="N322" s="2" t="n">
        <v>1</v>
      </c>
    </row>
    <row r="323" customFormat="false" ht="13" hidden="false" customHeight="false" outlineLevel="0" collapsed="false">
      <c r="A323" s="24" t="s">
        <v>583</v>
      </c>
      <c r="B323" s="8" t="n">
        <v>198164280</v>
      </c>
      <c r="C323" s="24" t="s">
        <v>1970</v>
      </c>
      <c r="D323" s="84" t="s">
        <v>1639</v>
      </c>
      <c r="E323" s="8" t="n">
        <v>44</v>
      </c>
      <c r="F323" s="8" t="n">
        <v>3</v>
      </c>
      <c r="G323" s="84" t="s">
        <v>1639</v>
      </c>
      <c r="H323" s="8" t="n">
        <v>167</v>
      </c>
      <c r="I323" s="8" t="n">
        <v>0</v>
      </c>
      <c r="J323" s="84" t="s">
        <v>1639</v>
      </c>
      <c r="K323" s="8" t="n">
        <v>130</v>
      </c>
      <c r="L323" s="8" t="n">
        <v>0</v>
      </c>
      <c r="M323" s="2" t="n">
        <f aca="false">IF(AND(F323&lt;&gt;0,AND(I323=0,L323=0)),1,0)</f>
        <v>1</v>
      </c>
      <c r="N323" s="2" t="n">
        <v>1</v>
      </c>
    </row>
    <row r="324" customFormat="false" ht="13" hidden="false" customHeight="false" outlineLevel="0" collapsed="false">
      <c r="A324" s="24" t="s">
        <v>587</v>
      </c>
      <c r="B324" s="8" t="n">
        <v>48893</v>
      </c>
      <c r="C324" s="24" t="s">
        <v>1971</v>
      </c>
      <c r="D324" s="84" t="s">
        <v>1639</v>
      </c>
      <c r="E324" s="8" t="n">
        <v>328</v>
      </c>
      <c r="F324" s="8" t="n">
        <v>23</v>
      </c>
      <c r="G324" s="84" t="s">
        <v>1639</v>
      </c>
      <c r="H324" s="8" t="n">
        <v>574</v>
      </c>
      <c r="I324" s="8" t="n">
        <v>33</v>
      </c>
      <c r="J324" s="84" t="s">
        <v>1639</v>
      </c>
      <c r="K324" s="8" t="n">
        <v>620</v>
      </c>
      <c r="L324" s="8" t="n">
        <v>30</v>
      </c>
      <c r="M324" s="2" t="n">
        <f aca="false">IF(AND(F324&lt;&gt;0,AND(I324=0,L324=0)),1,0)</f>
        <v>0</v>
      </c>
      <c r="N324" s="2" t="n">
        <v>1</v>
      </c>
    </row>
    <row r="325" customFormat="false" ht="13" hidden="false" customHeight="false" outlineLevel="0" collapsed="false">
      <c r="A325" s="24" t="s">
        <v>587</v>
      </c>
      <c r="B325" s="8" t="n">
        <v>669446</v>
      </c>
      <c r="C325" s="24" t="s">
        <v>1972</v>
      </c>
      <c r="D325" s="84" t="s">
        <v>1639</v>
      </c>
      <c r="E325" s="8" t="n">
        <v>30</v>
      </c>
      <c r="F325" s="8" t="n">
        <v>2</v>
      </c>
      <c r="G325" s="84" t="s">
        <v>157</v>
      </c>
      <c r="H325" s="8" t="n">
        <v>58</v>
      </c>
      <c r="I325" s="8" t="n">
        <v>9</v>
      </c>
      <c r="J325" s="84" t="s">
        <v>1639</v>
      </c>
      <c r="K325" s="8" t="n">
        <v>103</v>
      </c>
      <c r="L325" s="8" t="n">
        <v>7</v>
      </c>
      <c r="M325" s="2" t="n">
        <f aca="false">IF(AND(F325&lt;&gt;0,AND(I325=0,L325=0)),1,0)</f>
        <v>0</v>
      </c>
      <c r="N325" s="2" t="n">
        <v>1</v>
      </c>
    </row>
    <row r="326" customFormat="false" ht="13" hidden="false" customHeight="false" outlineLevel="0" collapsed="false">
      <c r="A326" s="24" t="s">
        <v>587</v>
      </c>
      <c r="B326" s="8" t="n">
        <v>716121</v>
      </c>
      <c r="C326" s="24" t="s">
        <v>1973</v>
      </c>
      <c r="D326" s="84" t="s">
        <v>1639</v>
      </c>
      <c r="E326" s="8" t="n">
        <v>38</v>
      </c>
      <c r="F326" s="8" t="n">
        <v>5</v>
      </c>
      <c r="G326" s="84" t="s">
        <v>1639</v>
      </c>
      <c r="H326" s="8" t="n">
        <v>78</v>
      </c>
      <c r="I326" s="8" t="n">
        <v>0</v>
      </c>
      <c r="J326" s="84" t="s">
        <v>1639</v>
      </c>
      <c r="K326" s="8" t="n">
        <v>66</v>
      </c>
      <c r="L326" s="8" t="n">
        <v>0</v>
      </c>
      <c r="M326" s="2" t="n">
        <f aca="false">IF(AND(F326&lt;&gt;0,AND(I326=0,L326=0)),1,0)</f>
        <v>1</v>
      </c>
      <c r="N326" s="2" t="n">
        <v>1</v>
      </c>
    </row>
    <row r="327" customFormat="false" ht="13" hidden="false" customHeight="false" outlineLevel="0" collapsed="false">
      <c r="A327" s="24" t="s">
        <v>587</v>
      </c>
      <c r="B327" s="8" t="n">
        <v>759378</v>
      </c>
      <c r="C327" s="24" t="s">
        <v>1974</v>
      </c>
      <c r="D327" s="84" t="s">
        <v>1639</v>
      </c>
      <c r="E327" s="8" t="n">
        <v>28</v>
      </c>
      <c r="F327" s="8" t="n">
        <v>4</v>
      </c>
      <c r="G327" s="84" t="s">
        <v>1639</v>
      </c>
      <c r="H327" s="8" t="n">
        <v>9</v>
      </c>
      <c r="I327" s="8" t="n">
        <v>0</v>
      </c>
      <c r="J327" s="84" t="s">
        <v>1639</v>
      </c>
      <c r="K327" s="8" t="n">
        <v>9</v>
      </c>
      <c r="L327" s="8" t="n">
        <v>0</v>
      </c>
      <c r="M327" s="2" t="n">
        <f aca="false">IF(AND(F327&lt;&gt;0,AND(I327=0,L327=0)),1,0)</f>
        <v>1</v>
      </c>
      <c r="N327" s="2" t="n">
        <v>1</v>
      </c>
    </row>
    <row r="328" customFormat="false" ht="13" hidden="false" customHeight="false" outlineLevel="0" collapsed="false">
      <c r="A328" s="24" t="s">
        <v>587</v>
      </c>
      <c r="B328" s="8" t="n">
        <v>759384</v>
      </c>
      <c r="C328" s="24" t="s">
        <v>1975</v>
      </c>
      <c r="D328" s="84" t="s">
        <v>1639</v>
      </c>
      <c r="E328" s="8" t="n">
        <v>29</v>
      </c>
      <c r="F328" s="8" t="n">
        <v>3</v>
      </c>
      <c r="G328" s="84" t="s">
        <v>1639</v>
      </c>
      <c r="H328" s="8" t="n">
        <v>4</v>
      </c>
      <c r="I328" s="8" t="n">
        <v>0</v>
      </c>
      <c r="J328" s="84" t="s">
        <v>1639</v>
      </c>
      <c r="K328" s="8" t="n">
        <v>3</v>
      </c>
      <c r="L328" s="8" t="n">
        <v>0</v>
      </c>
      <c r="M328" s="2" t="n">
        <f aca="false">IF(AND(F328&lt;&gt;0,AND(I328=0,L328=0)),1,0)</f>
        <v>1</v>
      </c>
      <c r="N328" s="2" t="n">
        <v>1</v>
      </c>
    </row>
    <row r="329" customFormat="false" ht="13" hidden="false" customHeight="false" outlineLevel="0" collapsed="false">
      <c r="A329" s="24" t="s">
        <v>587</v>
      </c>
      <c r="B329" s="8" t="n">
        <v>926864</v>
      </c>
      <c r="C329" s="24" t="s">
        <v>1976</v>
      </c>
      <c r="D329" s="84" t="s">
        <v>1639</v>
      </c>
      <c r="E329" s="8" t="n">
        <v>33</v>
      </c>
      <c r="F329" s="8" t="n">
        <v>4</v>
      </c>
      <c r="G329" s="84" t="s">
        <v>1639</v>
      </c>
      <c r="H329" s="8" t="n">
        <v>36</v>
      </c>
      <c r="I329" s="8" t="n">
        <v>0</v>
      </c>
      <c r="J329" s="84" t="s">
        <v>1639</v>
      </c>
      <c r="K329" s="8" t="n">
        <v>29</v>
      </c>
      <c r="L329" s="8" t="n">
        <v>0</v>
      </c>
      <c r="M329" s="2" t="n">
        <f aca="false">IF(AND(F329&lt;&gt;0,AND(I329=0,L329=0)),1,0)</f>
        <v>1</v>
      </c>
      <c r="N329" s="2" t="n">
        <v>1</v>
      </c>
    </row>
    <row r="330" customFormat="false" ht="13" hidden="false" customHeight="false" outlineLevel="0" collapsed="false">
      <c r="A330" s="24" t="s">
        <v>587</v>
      </c>
      <c r="B330" s="8" t="n">
        <v>1053621</v>
      </c>
      <c r="C330" s="24" t="s">
        <v>1977</v>
      </c>
      <c r="D330" s="84" t="s">
        <v>1639</v>
      </c>
      <c r="E330" s="8" t="n">
        <v>32</v>
      </c>
      <c r="F330" s="8" t="n">
        <v>3</v>
      </c>
      <c r="G330" s="84" t="s">
        <v>1639</v>
      </c>
      <c r="H330" s="8" t="n">
        <v>158</v>
      </c>
      <c r="I330" s="8" t="n">
        <v>0</v>
      </c>
      <c r="J330" s="84" t="s">
        <v>1639</v>
      </c>
      <c r="K330" s="8" t="n">
        <v>168</v>
      </c>
      <c r="L330" s="8" t="n">
        <v>0</v>
      </c>
      <c r="M330" s="2" t="n">
        <f aca="false">IF(AND(F330&lt;&gt;0,AND(I330=0,L330=0)),1,0)</f>
        <v>1</v>
      </c>
      <c r="N330" s="2" t="n">
        <v>1</v>
      </c>
    </row>
    <row r="331" customFormat="false" ht="13" hidden="false" customHeight="false" outlineLevel="0" collapsed="false">
      <c r="A331" s="24" t="s">
        <v>587</v>
      </c>
      <c r="B331" s="8" t="n">
        <v>1070377</v>
      </c>
      <c r="C331" s="24" t="s">
        <v>1978</v>
      </c>
      <c r="D331" s="84" t="s">
        <v>1639</v>
      </c>
      <c r="E331" s="8" t="n">
        <v>41</v>
      </c>
      <c r="F331" s="8" t="n">
        <v>3</v>
      </c>
      <c r="G331" s="84" t="s">
        <v>1639</v>
      </c>
      <c r="H331" s="8" t="n">
        <v>64</v>
      </c>
      <c r="I331" s="8" t="n">
        <v>2</v>
      </c>
      <c r="J331" s="84" t="s">
        <v>1639</v>
      </c>
      <c r="K331" s="8" t="n">
        <v>162</v>
      </c>
      <c r="L331" s="8" t="n">
        <v>1</v>
      </c>
      <c r="M331" s="2" t="n">
        <f aca="false">IF(AND(F331&lt;&gt;0,AND(I331=0,L331=0)),1,0)</f>
        <v>0</v>
      </c>
      <c r="N331" s="2" t="n">
        <v>1</v>
      </c>
    </row>
    <row r="332" customFormat="false" ht="13" hidden="false" customHeight="false" outlineLevel="0" collapsed="false">
      <c r="A332" s="24" t="s">
        <v>587</v>
      </c>
      <c r="B332" s="8" t="n">
        <v>1096417</v>
      </c>
      <c r="C332" s="24" t="s">
        <v>1979</v>
      </c>
      <c r="D332" s="84" t="s">
        <v>1639</v>
      </c>
      <c r="E332" s="8" t="n">
        <v>39</v>
      </c>
      <c r="F332" s="8" t="n">
        <v>5</v>
      </c>
      <c r="G332" s="84" t="s">
        <v>1639</v>
      </c>
      <c r="H332" s="8" t="n">
        <v>58</v>
      </c>
      <c r="I332" s="8" t="n">
        <v>0</v>
      </c>
      <c r="J332" s="84" t="s">
        <v>1639</v>
      </c>
      <c r="K332" s="8" t="n">
        <v>54</v>
      </c>
      <c r="L332" s="8" t="n">
        <v>0</v>
      </c>
      <c r="M332" s="2" t="n">
        <f aca="false">IF(AND(F332&lt;&gt;0,AND(I332=0,L332=0)),1,0)</f>
        <v>1</v>
      </c>
      <c r="N332" s="2" t="n">
        <v>1</v>
      </c>
    </row>
    <row r="333" customFormat="false" ht="13" hidden="false" customHeight="false" outlineLevel="0" collapsed="false">
      <c r="A333" s="24" t="s">
        <v>587</v>
      </c>
      <c r="B333" s="8" t="n">
        <v>1394572</v>
      </c>
      <c r="C333" s="24" t="s">
        <v>1980</v>
      </c>
      <c r="D333" s="84" t="s">
        <v>1639</v>
      </c>
      <c r="E333" s="8" t="n">
        <v>45</v>
      </c>
      <c r="F333" s="8" t="n">
        <v>3</v>
      </c>
      <c r="G333" s="84" t="s">
        <v>1639</v>
      </c>
      <c r="H333" s="8" t="n">
        <v>74</v>
      </c>
      <c r="I333" s="8" t="n">
        <v>0</v>
      </c>
      <c r="J333" s="84" t="s">
        <v>1639</v>
      </c>
      <c r="K333" s="8" t="n">
        <v>78</v>
      </c>
      <c r="L333" s="8" t="n">
        <v>0</v>
      </c>
      <c r="M333" s="2" t="n">
        <f aca="false">IF(AND(F333&lt;&gt;0,AND(I333=0,L333=0)),1,0)</f>
        <v>1</v>
      </c>
      <c r="N333" s="2" t="n">
        <v>1</v>
      </c>
    </row>
    <row r="334" customFormat="false" ht="13" hidden="false" customHeight="false" outlineLevel="0" collapsed="false">
      <c r="A334" s="24" t="s">
        <v>587</v>
      </c>
      <c r="B334" s="8" t="n">
        <v>3310225</v>
      </c>
      <c r="C334" s="24" t="s">
        <v>1981</v>
      </c>
      <c r="D334" s="84" t="s">
        <v>1639</v>
      </c>
      <c r="E334" s="8" t="n">
        <v>35</v>
      </c>
      <c r="F334" s="8" t="n">
        <v>4</v>
      </c>
      <c r="G334" s="84" t="s">
        <v>1639</v>
      </c>
      <c r="H334" s="8" t="n">
        <v>125</v>
      </c>
      <c r="I334" s="8" t="n">
        <v>0</v>
      </c>
      <c r="J334" s="84" t="s">
        <v>1639</v>
      </c>
      <c r="K334" s="8" t="n">
        <v>114</v>
      </c>
      <c r="L334" s="8" t="n">
        <v>0</v>
      </c>
      <c r="M334" s="2" t="n">
        <f aca="false">IF(AND(F334&lt;&gt;0,AND(I334=0,L334=0)),1,0)</f>
        <v>1</v>
      </c>
      <c r="N334" s="2" t="n">
        <v>1</v>
      </c>
    </row>
    <row r="335" customFormat="false" ht="13" hidden="false" customHeight="false" outlineLevel="0" collapsed="false">
      <c r="A335" s="24" t="s">
        <v>587</v>
      </c>
      <c r="B335" s="8" t="n">
        <v>6382634</v>
      </c>
      <c r="C335" s="24" t="s">
        <v>1982</v>
      </c>
      <c r="D335" s="84" t="s">
        <v>1639</v>
      </c>
      <c r="E335" s="8" t="n">
        <v>44</v>
      </c>
      <c r="F335" s="8" t="n">
        <v>3</v>
      </c>
      <c r="G335" s="84" t="s">
        <v>1639</v>
      </c>
      <c r="H335" s="8" t="n">
        <v>88</v>
      </c>
      <c r="I335" s="8" t="n">
        <v>0</v>
      </c>
      <c r="J335" s="84" t="s">
        <v>1639</v>
      </c>
      <c r="K335" s="8" t="n">
        <v>65</v>
      </c>
      <c r="L335" s="8" t="n">
        <v>0</v>
      </c>
      <c r="M335" s="2" t="n">
        <f aca="false">IF(AND(F335&lt;&gt;0,AND(I335=0,L335=0)),1,0)</f>
        <v>1</v>
      </c>
      <c r="N335" s="2" t="n">
        <v>1</v>
      </c>
    </row>
    <row r="336" customFormat="false" ht="13" hidden="false" customHeight="false" outlineLevel="0" collapsed="false">
      <c r="A336" s="24" t="s">
        <v>587</v>
      </c>
      <c r="B336" s="8" t="n">
        <v>6579181</v>
      </c>
      <c r="C336" s="24" t="s">
        <v>1983</v>
      </c>
      <c r="D336" s="84" t="s">
        <v>1639</v>
      </c>
      <c r="E336" s="8" t="n">
        <v>37</v>
      </c>
      <c r="F336" s="8" t="n">
        <v>6</v>
      </c>
      <c r="G336" s="84" t="s">
        <v>1639</v>
      </c>
      <c r="H336" s="8" t="n">
        <v>181</v>
      </c>
      <c r="I336" s="8" t="n">
        <v>0</v>
      </c>
      <c r="J336" s="84" t="s">
        <v>1639</v>
      </c>
      <c r="K336" s="8" t="n">
        <v>165</v>
      </c>
      <c r="L336" s="8" t="n">
        <v>3</v>
      </c>
      <c r="M336" s="2" t="n">
        <f aca="false">IF(AND(F336&lt;&gt;0,AND(I336=0,L336=0)),1,0)</f>
        <v>0</v>
      </c>
      <c r="N336" s="2" t="n">
        <v>1</v>
      </c>
    </row>
    <row r="337" customFormat="false" ht="13" hidden="false" customHeight="false" outlineLevel="0" collapsed="false">
      <c r="A337" s="24" t="s">
        <v>587</v>
      </c>
      <c r="B337" s="8" t="n">
        <v>7115707</v>
      </c>
      <c r="C337" s="24" t="s">
        <v>1984</v>
      </c>
      <c r="D337" s="84" t="s">
        <v>1639</v>
      </c>
      <c r="E337" s="8" t="n">
        <v>31</v>
      </c>
      <c r="F337" s="8" t="n">
        <v>2</v>
      </c>
      <c r="G337" s="84" t="s">
        <v>1639</v>
      </c>
      <c r="H337" s="8" t="n">
        <v>70</v>
      </c>
      <c r="I337" s="8" t="n">
        <v>0</v>
      </c>
      <c r="J337" s="84" t="s">
        <v>1639</v>
      </c>
      <c r="K337" s="8" t="n">
        <v>51</v>
      </c>
      <c r="L337" s="8" t="n">
        <v>0</v>
      </c>
      <c r="M337" s="2" t="n">
        <f aca="false">IF(AND(F337&lt;&gt;0,AND(I337=0,L337=0)),1,0)</f>
        <v>1</v>
      </c>
      <c r="N337" s="2" t="n">
        <v>1</v>
      </c>
    </row>
    <row r="338" customFormat="false" ht="13" hidden="false" customHeight="false" outlineLevel="0" collapsed="false">
      <c r="A338" s="24" t="s">
        <v>587</v>
      </c>
      <c r="B338" s="8" t="n">
        <v>10145341</v>
      </c>
      <c r="C338" s="24" t="s">
        <v>1985</v>
      </c>
      <c r="D338" s="84" t="s">
        <v>1639</v>
      </c>
      <c r="E338" s="8" t="n">
        <v>78</v>
      </c>
      <c r="F338" s="8" t="n">
        <v>7</v>
      </c>
      <c r="G338" s="84" t="s">
        <v>157</v>
      </c>
      <c r="H338" s="8" t="n">
        <v>71</v>
      </c>
      <c r="I338" s="8" t="n">
        <v>10</v>
      </c>
      <c r="J338" s="84" t="s">
        <v>157</v>
      </c>
      <c r="K338" s="8" t="n">
        <v>61</v>
      </c>
      <c r="L338" s="8" t="n">
        <v>10</v>
      </c>
      <c r="M338" s="2" t="n">
        <f aca="false">IF(AND(F338&lt;&gt;0,AND(I338=0,L338=0)),1,0)</f>
        <v>0</v>
      </c>
      <c r="N338" s="2" t="n">
        <v>1</v>
      </c>
    </row>
    <row r="339" customFormat="false" ht="13" hidden="false" customHeight="false" outlineLevel="0" collapsed="false">
      <c r="A339" s="24" t="s">
        <v>587</v>
      </c>
      <c r="B339" s="8" t="n">
        <v>11468401</v>
      </c>
      <c r="C339" s="24" t="s">
        <v>1986</v>
      </c>
      <c r="D339" s="84" t="s">
        <v>1639</v>
      </c>
      <c r="E339" s="8" t="n">
        <v>50</v>
      </c>
      <c r="F339" s="8" t="n">
        <v>3</v>
      </c>
      <c r="G339" s="84" t="s">
        <v>1639</v>
      </c>
      <c r="H339" s="8" t="n">
        <v>65</v>
      </c>
      <c r="I339" s="8" t="n">
        <v>5</v>
      </c>
      <c r="J339" s="84" t="s">
        <v>1639</v>
      </c>
      <c r="K339" s="8" t="n">
        <v>180</v>
      </c>
      <c r="L339" s="8" t="n">
        <v>0</v>
      </c>
      <c r="M339" s="2" t="n">
        <f aca="false">IF(AND(F339&lt;&gt;0,AND(I339=0,L339=0)),1,0)</f>
        <v>0</v>
      </c>
      <c r="N339" s="2" t="n">
        <v>1</v>
      </c>
    </row>
    <row r="340" customFormat="false" ht="13" hidden="false" customHeight="false" outlineLevel="0" collapsed="false">
      <c r="A340" s="24" t="s">
        <v>587</v>
      </c>
      <c r="B340" s="8" t="n">
        <v>18752839</v>
      </c>
      <c r="C340" s="24" t="s">
        <v>1987</v>
      </c>
      <c r="D340" s="84" t="s">
        <v>1639</v>
      </c>
      <c r="E340" s="8" t="n">
        <v>56</v>
      </c>
      <c r="F340" s="8" t="n">
        <v>9</v>
      </c>
      <c r="G340" s="84" t="s">
        <v>157</v>
      </c>
      <c r="H340" s="8" t="n">
        <v>82</v>
      </c>
      <c r="I340" s="8" t="n">
        <v>10</v>
      </c>
      <c r="J340" s="84" t="s">
        <v>1639</v>
      </c>
      <c r="K340" s="8" t="n">
        <v>122</v>
      </c>
      <c r="L340" s="8" t="n">
        <v>12</v>
      </c>
      <c r="M340" s="2" t="n">
        <f aca="false">IF(AND(F340&lt;&gt;0,AND(I340=0,L340=0)),1,0)</f>
        <v>0</v>
      </c>
      <c r="N340" s="2" t="n">
        <v>1</v>
      </c>
    </row>
    <row r="341" customFormat="false" ht="13" hidden="false" customHeight="false" outlineLevel="0" collapsed="false">
      <c r="A341" s="24" t="s">
        <v>587</v>
      </c>
      <c r="B341" s="8" t="n">
        <v>26526463</v>
      </c>
      <c r="C341" s="24" t="s">
        <v>1988</v>
      </c>
      <c r="D341" s="84" t="s">
        <v>1639</v>
      </c>
      <c r="E341" s="8" t="n">
        <v>42</v>
      </c>
      <c r="F341" s="8" t="n">
        <v>3</v>
      </c>
      <c r="G341" s="84" t="s">
        <v>157</v>
      </c>
      <c r="H341" s="8" t="n">
        <v>200</v>
      </c>
      <c r="I341" s="8" t="n">
        <v>25</v>
      </c>
      <c r="J341" s="84" t="s">
        <v>1639</v>
      </c>
      <c r="K341" s="8" t="n">
        <v>224</v>
      </c>
      <c r="L341" s="8" t="n">
        <v>16</v>
      </c>
      <c r="M341" s="2" t="n">
        <f aca="false">IF(AND(F341&lt;&gt;0,AND(I341=0,L341=0)),1,0)</f>
        <v>0</v>
      </c>
      <c r="N341" s="2" t="n">
        <v>1</v>
      </c>
    </row>
    <row r="342" customFormat="false" ht="13" hidden="false" customHeight="false" outlineLevel="0" collapsed="false">
      <c r="A342" s="24" t="s">
        <v>587</v>
      </c>
      <c r="B342" s="8" t="n">
        <v>36156379</v>
      </c>
      <c r="C342" s="24" t="s">
        <v>1989</v>
      </c>
      <c r="D342" s="84" t="s">
        <v>1639</v>
      </c>
      <c r="E342" s="8" t="n">
        <v>57</v>
      </c>
      <c r="F342" s="8" t="n">
        <v>5</v>
      </c>
      <c r="G342" s="84" t="s">
        <v>1639</v>
      </c>
      <c r="H342" s="8" t="n">
        <v>62</v>
      </c>
      <c r="I342" s="8" t="n">
        <v>0</v>
      </c>
      <c r="J342" s="84" t="s">
        <v>1639</v>
      </c>
      <c r="K342" s="8" t="n">
        <v>50</v>
      </c>
      <c r="L342" s="8" t="n">
        <v>0</v>
      </c>
      <c r="M342" s="2" t="n">
        <f aca="false">IF(AND(F342&lt;&gt;0,AND(I342=0,L342=0)),1,0)</f>
        <v>1</v>
      </c>
      <c r="N342" s="2" t="n">
        <v>1</v>
      </c>
    </row>
    <row r="343" customFormat="false" ht="13" hidden="false" customHeight="false" outlineLevel="0" collapsed="false">
      <c r="A343" s="24" t="s">
        <v>587</v>
      </c>
      <c r="B343" s="8" t="n">
        <v>36778671</v>
      </c>
      <c r="C343" s="24" t="s">
        <v>1990</v>
      </c>
      <c r="D343" s="84" t="s">
        <v>1639</v>
      </c>
      <c r="E343" s="8" t="n">
        <v>55</v>
      </c>
      <c r="F343" s="8" t="n">
        <v>4</v>
      </c>
      <c r="G343" s="84" t="s">
        <v>157</v>
      </c>
      <c r="H343" s="8" t="n">
        <v>183</v>
      </c>
      <c r="I343" s="8" t="n">
        <v>35</v>
      </c>
      <c r="J343" s="84" t="s">
        <v>157</v>
      </c>
      <c r="K343" s="8" t="n">
        <v>196</v>
      </c>
      <c r="L343" s="8" t="n">
        <v>24</v>
      </c>
      <c r="M343" s="2" t="n">
        <f aca="false">IF(AND(F343&lt;&gt;0,AND(I343=0,L343=0)),1,0)</f>
        <v>0</v>
      </c>
      <c r="N343" s="2" t="n">
        <v>1</v>
      </c>
    </row>
    <row r="344" customFormat="false" ht="13" hidden="false" customHeight="false" outlineLevel="0" collapsed="false">
      <c r="A344" s="24" t="s">
        <v>587</v>
      </c>
      <c r="B344" s="8" t="n">
        <v>36840781</v>
      </c>
      <c r="C344" s="24" t="s">
        <v>1991</v>
      </c>
      <c r="D344" s="84" t="s">
        <v>1639</v>
      </c>
      <c r="E344" s="8" t="n">
        <v>63</v>
      </c>
      <c r="F344" s="8" t="n">
        <v>6</v>
      </c>
      <c r="G344" s="84" t="s">
        <v>157</v>
      </c>
      <c r="H344" s="8" t="n">
        <v>152</v>
      </c>
      <c r="I344" s="8" t="n">
        <v>40</v>
      </c>
      <c r="J344" s="84" t="s">
        <v>157</v>
      </c>
      <c r="K344" s="8" t="n">
        <v>128</v>
      </c>
      <c r="L344" s="8" t="n">
        <v>38</v>
      </c>
      <c r="M344" s="2" t="n">
        <f aca="false">IF(AND(F344&lt;&gt;0,AND(I344=0,L344=0)),1,0)</f>
        <v>0</v>
      </c>
      <c r="N344" s="2" t="n">
        <v>1</v>
      </c>
    </row>
    <row r="345" customFormat="false" ht="13" hidden="false" customHeight="false" outlineLevel="0" collapsed="false">
      <c r="A345" s="24" t="s">
        <v>587</v>
      </c>
      <c r="B345" s="8" t="n">
        <v>37737923</v>
      </c>
      <c r="C345" s="24" t="s">
        <v>1992</v>
      </c>
      <c r="D345" s="84" t="s">
        <v>1639</v>
      </c>
      <c r="E345" s="8" t="n">
        <v>60</v>
      </c>
      <c r="F345" s="8" t="n">
        <v>4</v>
      </c>
      <c r="G345" s="84" t="s">
        <v>157</v>
      </c>
      <c r="H345" s="8" t="n">
        <v>85</v>
      </c>
      <c r="I345" s="8" t="n">
        <v>17</v>
      </c>
      <c r="J345" s="84" t="s">
        <v>157</v>
      </c>
      <c r="K345" s="8" t="n">
        <v>94</v>
      </c>
      <c r="L345" s="8" t="n">
        <v>14</v>
      </c>
      <c r="M345" s="2" t="n">
        <f aca="false">IF(AND(F345&lt;&gt;0,AND(I345=0,L345=0)),1,0)</f>
        <v>0</v>
      </c>
      <c r="N345" s="2" t="n">
        <v>1</v>
      </c>
    </row>
    <row r="346" customFormat="false" ht="13" hidden="false" customHeight="false" outlineLevel="0" collapsed="false">
      <c r="A346" s="24" t="s">
        <v>587</v>
      </c>
      <c r="B346" s="8" t="n">
        <v>38992603</v>
      </c>
      <c r="C346" s="24" t="s">
        <v>1993</v>
      </c>
      <c r="D346" s="84" t="s">
        <v>1639</v>
      </c>
      <c r="E346" s="8" t="n">
        <v>50</v>
      </c>
      <c r="F346" s="8" t="n">
        <v>3</v>
      </c>
      <c r="G346" s="84" t="s">
        <v>157</v>
      </c>
      <c r="H346" s="8" t="n">
        <v>63</v>
      </c>
      <c r="I346" s="8" t="n">
        <v>17</v>
      </c>
      <c r="J346" s="84" t="s">
        <v>157</v>
      </c>
      <c r="K346" s="8" t="n">
        <v>64</v>
      </c>
      <c r="L346" s="8" t="n">
        <v>18</v>
      </c>
      <c r="M346" s="2" t="n">
        <f aca="false">IF(AND(F346&lt;&gt;0,AND(I346=0,L346=0)),1,0)</f>
        <v>0</v>
      </c>
      <c r="N346" s="2" t="n">
        <v>1</v>
      </c>
    </row>
    <row r="347" customFormat="false" ht="13" hidden="false" customHeight="false" outlineLevel="0" collapsed="false">
      <c r="A347" s="24" t="s">
        <v>587</v>
      </c>
      <c r="B347" s="8" t="n">
        <v>39812965</v>
      </c>
      <c r="C347" s="24" t="s">
        <v>1994</v>
      </c>
      <c r="D347" s="84" t="s">
        <v>1639</v>
      </c>
      <c r="E347" s="8" t="n">
        <v>41</v>
      </c>
      <c r="F347" s="8" t="n">
        <v>3</v>
      </c>
      <c r="G347" s="84" t="s">
        <v>157</v>
      </c>
      <c r="H347" s="8" t="n">
        <v>62</v>
      </c>
      <c r="I347" s="8" t="n">
        <v>8</v>
      </c>
      <c r="J347" s="84" t="s">
        <v>157</v>
      </c>
      <c r="K347" s="8" t="n">
        <v>53</v>
      </c>
      <c r="L347" s="8" t="n">
        <v>19</v>
      </c>
      <c r="M347" s="2" t="n">
        <f aca="false">IF(AND(F347&lt;&gt;0,AND(I347=0,L347=0)),1,0)</f>
        <v>0</v>
      </c>
      <c r="N347" s="2" t="n">
        <v>1</v>
      </c>
    </row>
    <row r="348" customFormat="false" ht="13" hidden="false" customHeight="false" outlineLevel="0" collapsed="false">
      <c r="A348" s="24" t="s">
        <v>587</v>
      </c>
      <c r="B348" s="8" t="n">
        <v>44016588</v>
      </c>
      <c r="C348" s="24" t="s">
        <v>1995</v>
      </c>
      <c r="D348" s="84" t="s">
        <v>1639</v>
      </c>
      <c r="E348" s="8" t="n">
        <v>74</v>
      </c>
      <c r="F348" s="8" t="n">
        <v>6</v>
      </c>
      <c r="G348" s="84" t="s">
        <v>157</v>
      </c>
      <c r="H348" s="8" t="n">
        <v>77</v>
      </c>
      <c r="I348" s="8" t="n">
        <v>12</v>
      </c>
      <c r="J348" s="84" t="s">
        <v>157</v>
      </c>
      <c r="K348" s="8" t="n">
        <v>76</v>
      </c>
      <c r="L348" s="8" t="n">
        <v>9</v>
      </c>
      <c r="M348" s="2" t="n">
        <f aca="false">IF(AND(F348&lt;&gt;0,AND(I348=0,L348=0)),1,0)</f>
        <v>0</v>
      </c>
      <c r="N348" s="2" t="n">
        <v>1</v>
      </c>
    </row>
    <row r="349" customFormat="false" ht="13" hidden="false" customHeight="false" outlineLevel="0" collapsed="false">
      <c r="A349" s="24" t="s">
        <v>587</v>
      </c>
      <c r="B349" s="8" t="n">
        <v>45025715</v>
      </c>
      <c r="C349" s="24" t="s">
        <v>1996</v>
      </c>
      <c r="D349" s="84" t="s">
        <v>1639</v>
      </c>
      <c r="E349" s="8" t="n">
        <v>41</v>
      </c>
      <c r="F349" s="8" t="n">
        <v>6</v>
      </c>
      <c r="G349" s="84" t="s">
        <v>1639</v>
      </c>
      <c r="H349" s="8" t="n">
        <v>39</v>
      </c>
      <c r="I349" s="8" t="n">
        <v>0</v>
      </c>
      <c r="J349" s="84" t="s">
        <v>1639</v>
      </c>
      <c r="K349" s="8" t="n">
        <v>43</v>
      </c>
      <c r="L349" s="8" t="n">
        <v>0</v>
      </c>
      <c r="M349" s="2" t="n">
        <f aca="false">IF(AND(F349&lt;&gt;0,AND(I349=0,L349=0)),1,0)</f>
        <v>1</v>
      </c>
      <c r="N349" s="2" t="n">
        <v>1</v>
      </c>
    </row>
    <row r="350" customFormat="false" ht="13" hidden="false" customHeight="false" outlineLevel="0" collapsed="false">
      <c r="A350" s="24" t="s">
        <v>587</v>
      </c>
      <c r="B350" s="8" t="n">
        <v>46732021</v>
      </c>
      <c r="C350" s="24" t="s">
        <v>1997</v>
      </c>
      <c r="D350" s="84" t="s">
        <v>1639</v>
      </c>
      <c r="E350" s="8" t="n">
        <v>55</v>
      </c>
      <c r="F350" s="8" t="n">
        <v>3</v>
      </c>
      <c r="G350" s="84" t="s">
        <v>1639</v>
      </c>
      <c r="H350" s="8" t="n">
        <v>86</v>
      </c>
      <c r="I350" s="8" t="n">
        <v>0</v>
      </c>
      <c r="J350" s="84" t="s">
        <v>1639</v>
      </c>
      <c r="K350" s="8" t="n">
        <v>95</v>
      </c>
      <c r="L350" s="8" t="n">
        <v>0</v>
      </c>
      <c r="M350" s="2" t="n">
        <f aca="false">IF(AND(F350&lt;&gt;0,AND(I350=0,L350=0)),1,0)</f>
        <v>1</v>
      </c>
      <c r="N350" s="2" t="n">
        <v>1</v>
      </c>
    </row>
    <row r="351" customFormat="false" ht="13" hidden="false" customHeight="false" outlineLevel="0" collapsed="false">
      <c r="A351" s="24" t="s">
        <v>587</v>
      </c>
      <c r="B351" s="8" t="n">
        <v>47150330</v>
      </c>
      <c r="C351" s="24" t="s">
        <v>1998</v>
      </c>
      <c r="D351" s="84" t="s">
        <v>1639</v>
      </c>
      <c r="E351" s="8" t="n">
        <v>50</v>
      </c>
      <c r="F351" s="8" t="n">
        <v>3</v>
      </c>
      <c r="G351" s="84" t="s">
        <v>1639</v>
      </c>
      <c r="H351" s="8" t="n">
        <v>79</v>
      </c>
      <c r="I351" s="8" t="n">
        <v>0</v>
      </c>
      <c r="J351" s="84" t="s">
        <v>1639</v>
      </c>
      <c r="K351" s="8" t="n">
        <v>88</v>
      </c>
      <c r="L351" s="8" t="n">
        <v>0</v>
      </c>
      <c r="M351" s="2" t="n">
        <f aca="false">IF(AND(F351&lt;&gt;0,AND(I351=0,L351=0)),1,0)</f>
        <v>1</v>
      </c>
      <c r="N351" s="2" t="n">
        <v>1</v>
      </c>
    </row>
    <row r="352" customFormat="false" ht="13" hidden="false" customHeight="false" outlineLevel="0" collapsed="false">
      <c r="A352" s="24" t="s">
        <v>587</v>
      </c>
      <c r="B352" s="8" t="n">
        <v>47976036</v>
      </c>
      <c r="C352" s="24" t="s">
        <v>1999</v>
      </c>
      <c r="D352" s="84" t="s">
        <v>1639</v>
      </c>
      <c r="E352" s="8" t="n">
        <v>50</v>
      </c>
      <c r="F352" s="8" t="n">
        <v>4</v>
      </c>
      <c r="G352" s="84" t="s">
        <v>1639</v>
      </c>
      <c r="H352" s="8" t="n">
        <v>84</v>
      </c>
      <c r="I352" s="8" t="n">
        <v>6</v>
      </c>
      <c r="J352" s="84" t="s">
        <v>1639</v>
      </c>
      <c r="K352" s="8" t="n">
        <v>67</v>
      </c>
      <c r="L352" s="8" t="n">
        <v>4</v>
      </c>
      <c r="M352" s="2" t="n">
        <f aca="false">IF(AND(F352&lt;&gt;0,AND(I352=0,L352=0)),1,0)</f>
        <v>0</v>
      </c>
      <c r="N352" s="2" t="n">
        <v>1</v>
      </c>
    </row>
    <row r="353" customFormat="false" ht="13" hidden="false" customHeight="false" outlineLevel="0" collapsed="false">
      <c r="A353" s="24" t="s">
        <v>587</v>
      </c>
      <c r="B353" s="8" t="n">
        <v>49166167</v>
      </c>
      <c r="C353" s="24" t="s">
        <v>2000</v>
      </c>
      <c r="D353" s="84" t="s">
        <v>1639</v>
      </c>
      <c r="E353" s="8" t="n">
        <v>85</v>
      </c>
      <c r="F353" s="8" t="n">
        <v>18</v>
      </c>
      <c r="G353" s="84" t="s">
        <v>1639</v>
      </c>
      <c r="H353" s="8" t="n">
        <v>497</v>
      </c>
      <c r="I353" s="8" t="n">
        <v>0</v>
      </c>
      <c r="J353" s="84" t="s">
        <v>1639</v>
      </c>
      <c r="K353" s="8" t="n">
        <v>507</v>
      </c>
      <c r="L353" s="8" t="n">
        <v>0</v>
      </c>
      <c r="M353" s="2" t="n">
        <f aca="false">IF(AND(F353&lt;&gt;0,AND(I353=0,L353=0)),1,0)</f>
        <v>1</v>
      </c>
      <c r="N353" s="2" t="n">
        <v>1</v>
      </c>
    </row>
    <row r="354" customFormat="false" ht="13" hidden="false" customHeight="false" outlineLevel="0" collapsed="false">
      <c r="A354" s="24" t="s">
        <v>587</v>
      </c>
      <c r="B354" s="8" t="n">
        <v>49187143</v>
      </c>
      <c r="C354" s="24" t="s">
        <v>2001</v>
      </c>
      <c r="D354" s="84" t="s">
        <v>1639</v>
      </c>
      <c r="E354" s="8" t="n">
        <v>33</v>
      </c>
      <c r="F354" s="8" t="n">
        <v>3</v>
      </c>
      <c r="G354" s="84" t="s">
        <v>1639</v>
      </c>
      <c r="H354" s="8" t="n">
        <v>194</v>
      </c>
      <c r="I354" s="8" t="n">
        <v>15</v>
      </c>
      <c r="J354" s="84" t="s">
        <v>1639</v>
      </c>
      <c r="K354" s="8" t="n">
        <v>169</v>
      </c>
      <c r="L354" s="8" t="n">
        <v>16</v>
      </c>
      <c r="M354" s="2" t="n">
        <f aca="false">IF(AND(F354&lt;&gt;0,AND(I354=0,L354=0)),1,0)</f>
        <v>0</v>
      </c>
      <c r="N354" s="2" t="n">
        <v>1</v>
      </c>
    </row>
    <row r="355" customFormat="false" ht="13" hidden="false" customHeight="false" outlineLevel="0" collapsed="false">
      <c r="A355" s="24" t="s">
        <v>587</v>
      </c>
      <c r="B355" s="8" t="n">
        <v>49276729</v>
      </c>
      <c r="C355" s="24" t="s">
        <v>2002</v>
      </c>
      <c r="D355" s="84" t="s">
        <v>1639</v>
      </c>
      <c r="E355" s="8" t="n">
        <v>107</v>
      </c>
      <c r="F355" s="8" t="n">
        <v>7</v>
      </c>
      <c r="G355" s="84" t="s">
        <v>1639</v>
      </c>
      <c r="H355" s="8" t="n">
        <v>9</v>
      </c>
      <c r="I355" s="8" t="n">
        <v>0</v>
      </c>
      <c r="J355" s="84" t="s">
        <v>1639</v>
      </c>
      <c r="K355" s="8" t="n">
        <v>1</v>
      </c>
      <c r="L355" s="8" t="n">
        <v>0</v>
      </c>
      <c r="M355" s="2" t="n">
        <f aca="false">IF(AND(F355&lt;&gt;0,AND(I355=0,L355=0)),1,0)</f>
        <v>1</v>
      </c>
      <c r="N355" s="2" t="n">
        <v>1</v>
      </c>
    </row>
    <row r="356" customFormat="false" ht="13" hidden="false" customHeight="false" outlineLevel="0" collapsed="false">
      <c r="A356" s="24" t="s">
        <v>587</v>
      </c>
      <c r="B356" s="8" t="n">
        <v>49532503</v>
      </c>
      <c r="C356" s="24" t="s">
        <v>2003</v>
      </c>
      <c r="D356" s="84" t="s">
        <v>1639</v>
      </c>
      <c r="E356" s="8" t="n">
        <v>33</v>
      </c>
      <c r="F356" s="8" t="n">
        <v>6</v>
      </c>
      <c r="G356" s="84" t="s">
        <v>1639</v>
      </c>
      <c r="H356" s="8" t="n">
        <v>579</v>
      </c>
      <c r="I356" s="8" t="n">
        <v>0</v>
      </c>
      <c r="J356" s="84" t="s">
        <v>1639</v>
      </c>
      <c r="K356" s="8" t="n">
        <v>489</v>
      </c>
      <c r="L356" s="8" t="n">
        <v>0</v>
      </c>
      <c r="M356" s="2" t="n">
        <f aca="false">IF(AND(F356&lt;&gt;0,AND(I356=0,L356=0)),1,0)</f>
        <v>1</v>
      </c>
      <c r="N356" s="2" t="n">
        <v>1</v>
      </c>
    </row>
    <row r="357" customFormat="false" ht="13" hidden="false" customHeight="false" outlineLevel="0" collapsed="false">
      <c r="A357" s="24" t="s">
        <v>587</v>
      </c>
      <c r="B357" s="8" t="n">
        <v>49591415</v>
      </c>
      <c r="C357" s="24" t="s">
        <v>2004</v>
      </c>
      <c r="D357" s="84" t="s">
        <v>1639</v>
      </c>
      <c r="E357" s="8" t="n">
        <v>58</v>
      </c>
      <c r="F357" s="8" t="n">
        <v>5</v>
      </c>
      <c r="G357" s="84" t="s">
        <v>1639</v>
      </c>
      <c r="H357" s="8" t="n">
        <v>688</v>
      </c>
      <c r="I357" s="8" t="n">
        <v>8</v>
      </c>
      <c r="J357" s="84" t="s">
        <v>1639</v>
      </c>
      <c r="K357" s="8" t="n">
        <v>681</v>
      </c>
      <c r="L357" s="8" t="n">
        <v>8</v>
      </c>
      <c r="M357" s="2" t="n">
        <f aca="false">IF(AND(F357&lt;&gt;0,AND(I357=0,L357=0)),1,0)</f>
        <v>0</v>
      </c>
      <c r="N357" s="2" t="n">
        <v>1</v>
      </c>
    </row>
    <row r="358" customFormat="false" ht="13" hidden="false" customHeight="false" outlineLevel="0" collapsed="false">
      <c r="A358" s="24" t="s">
        <v>587</v>
      </c>
      <c r="B358" s="8" t="n">
        <v>49599423</v>
      </c>
      <c r="C358" s="24" t="s">
        <v>2005</v>
      </c>
      <c r="D358" s="84" t="s">
        <v>1639</v>
      </c>
      <c r="E358" s="8" t="n">
        <v>72</v>
      </c>
      <c r="F358" s="8" t="n">
        <v>8</v>
      </c>
      <c r="G358" s="84" t="s">
        <v>1639</v>
      </c>
      <c r="H358" s="8" t="n">
        <v>154</v>
      </c>
      <c r="I358" s="8" t="n">
        <v>0</v>
      </c>
      <c r="J358" s="84" t="s">
        <v>1639</v>
      </c>
      <c r="K358" s="8" t="n">
        <v>144</v>
      </c>
      <c r="L358" s="8" t="n">
        <v>0</v>
      </c>
      <c r="M358" s="2" t="n">
        <f aca="false">IF(AND(F358&lt;&gt;0,AND(I358=0,L358=0)),1,0)</f>
        <v>1</v>
      </c>
      <c r="N358" s="2" t="n">
        <v>1</v>
      </c>
    </row>
    <row r="359" customFormat="false" ht="13" hidden="false" customHeight="false" outlineLevel="0" collapsed="false">
      <c r="A359" s="24" t="s">
        <v>587</v>
      </c>
      <c r="B359" s="8" t="n">
        <v>49638615</v>
      </c>
      <c r="C359" s="24" t="s">
        <v>2006</v>
      </c>
      <c r="D359" s="84" t="s">
        <v>1639</v>
      </c>
      <c r="E359" s="8" t="n">
        <v>106</v>
      </c>
      <c r="F359" s="8" t="n">
        <v>8</v>
      </c>
      <c r="G359" s="84" t="s">
        <v>1639</v>
      </c>
      <c r="H359" s="8" t="n">
        <v>931</v>
      </c>
      <c r="I359" s="8" t="n">
        <v>1</v>
      </c>
      <c r="J359" s="84" t="s">
        <v>1639</v>
      </c>
      <c r="K359" s="8" t="n">
        <v>893</v>
      </c>
      <c r="L359" s="8" t="n">
        <v>1</v>
      </c>
      <c r="M359" s="2" t="n">
        <f aca="false">IF(AND(F359&lt;&gt;0,AND(I359=0,L359=0)),1,0)</f>
        <v>0</v>
      </c>
      <c r="N359" s="2" t="n">
        <v>1</v>
      </c>
    </row>
    <row r="360" customFormat="false" ht="13" hidden="false" customHeight="false" outlineLevel="0" collapsed="false">
      <c r="A360" s="24" t="s">
        <v>587</v>
      </c>
      <c r="B360" s="8" t="n">
        <v>49641334</v>
      </c>
      <c r="C360" s="24" t="s">
        <v>2007</v>
      </c>
      <c r="D360" s="84" t="s">
        <v>1639</v>
      </c>
      <c r="E360" s="8" t="n">
        <v>109</v>
      </c>
      <c r="F360" s="8" t="n">
        <v>12</v>
      </c>
      <c r="G360" s="84" t="s">
        <v>1639</v>
      </c>
      <c r="H360" s="8" t="n">
        <v>807</v>
      </c>
      <c r="I360" s="8" t="n">
        <v>33</v>
      </c>
      <c r="J360" s="84" t="s">
        <v>1639</v>
      </c>
      <c r="K360" s="8" t="n">
        <v>741</v>
      </c>
      <c r="L360" s="8" t="n">
        <v>35</v>
      </c>
      <c r="M360" s="2" t="n">
        <f aca="false">IF(AND(F360&lt;&gt;0,AND(I360=0,L360=0)),1,0)</f>
        <v>0</v>
      </c>
      <c r="N360" s="2" t="n">
        <v>1</v>
      </c>
    </row>
    <row r="361" customFormat="false" ht="13" hidden="false" customHeight="false" outlineLevel="0" collapsed="false">
      <c r="A361" s="24" t="s">
        <v>587</v>
      </c>
      <c r="B361" s="8" t="n">
        <v>49643701</v>
      </c>
      <c r="C361" s="24" t="s">
        <v>2008</v>
      </c>
      <c r="D361" s="84" t="s">
        <v>1639</v>
      </c>
      <c r="E361" s="8" t="n">
        <v>127</v>
      </c>
      <c r="F361" s="8" t="n">
        <v>12</v>
      </c>
      <c r="G361" s="84" t="s">
        <v>1639</v>
      </c>
      <c r="H361" s="8" t="n">
        <v>892</v>
      </c>
      <c r="I361" s="8" t="n">
        <v>13</v>
      </c>
      <c r="J361" s="84" t="s">
        <v>1639</v>
      </c>
      <c r="K361" s="8" t="n">
        <v>840</v>
      </c>
      <c r="L361" s="8" t="n">
        <v>19</v>
      </c>
      <c r="M361" s="2" t="n">
        <f aca="false">IF(AND(F361&lt;&gt;0,AND(I361=0,L361=0)),1,0)</f>
        <v>0</v>
      </c>
      <c r="N361" s="2" t="n">
        <v>1</v>
      </c>
    </row>
    <row r="362" customFormat="false" ht="13" hidden="false" customHeight="false" outlineLevel="0" collapsed="false">
      <c r="A362" s="24" t="s">
        <v>587</v>
      </c>
      <c r="B362" s="8" t="n">
        <v>49647660</v>
      </c>
      <c r="C362" s="24" t="s">
        <v>2009</v>
      </c>
      <c r="D362" s="84" t="s">
        <v>1639</v>
      </c>
      <c r="E362" s="8" t="n">
        <v>93</v>
      </c>
      <c r="F362" s="8" t="n">
        <v>6</v>
      </c>
      <c r="G362" s="84" t="s">
        <v>1639</v>
      </c>
      <c r="H362" s="8" t="n">
        <v>1541</v>
      </c>
      <c r="I362" s="8" t="n">
        <v>55</v>
      </c>
      <c r="J362" s="84" t="s">
        <v>1639</v>
      </c>
      <c r="K362" s="8" t="n">
        <v>1334</v>
      </c>
      <c r="L362" s="8" t="n">
        <v>44</v>
      </c>
      <c r="M362" s="2" t="n">
        <f aca="false">IF(AND(F362&lt;&gt;0,AND(I362=0,L362=0)),1,0)</f>
        <v>0</v>
      </c>
      <c r="N362" s="2" t="n">
        <v>1</v>
      </c>
    </row>
    <row r="363" customFormat="false" ht="13" hidden="false" customHeight="false" outlineLevel="0" collapsed="false">
      <c r="A363" s="24" t="s">
        <v>587</v>
      </c>
      <c r="B363" s="8" t="n">
        <v>51803476</v>
      </c>
      <c r="C363" s="24" t="s">
        <v>2010</v>
      </c>
      <c r="D363" s="84" t="s">
        <v>1639</v>
      </c>
      <c r="E363" s="8" t="n">
        <v>27</v>
      </c>
      <c r="F363" s="8" t="n">
        <v>6</v>
      </c>
      <c r="G363" s="84" t="s">
        <v>1639</v>
      </c>
      <c r="H363" s="8" t="n">
        <v>17</v>
      </c>
      <c r="I363" s="8" t="n">
        <v>0</v>
      </c>
      <c r="J363" s="84" t="s">
        <v>1639</v>
      </c>
      <c r="K363" s="8" t="n">
        <v>18</v>
      </c>
      <c r="L363" s="8" t="n">
        <v>0</v>
      </c>
      <c r="M363" s="2" t="n">
        <f aca="false">IF(AND(F363&lt;&gt;0,AND(I363=0,L363=0)),1,0)</f>
        <v>1</v>
      </c>
      <c r="N363" s="2" t="n">
        <v>1</v>
      </c>
    </row>
    <row r="364" customFormat="false" ht="13" hidden="false" customHeight="false" outlineLevel="0" collapsed="false">
      <c r="A364" s="24" t="s">
        <v>587</v>
      </c>
      <c r="B364" s="8" t="n">
        <v>51812660</v>
      </c>
      <c r="C364" s="24" t="s">
        <v>2011</v>
      </c>
      <c r="D364" s="84" t="s">
        <v>1639</v>
      </c>
      <c r="E364" s="8" t="n">
        <v>40</v>
      </c>
      <c r="F364" s="8" t="n">
        <v>3</v>
      </c>
      <c r="G364" s="84" t="s">
        <v>1639</v>
      </c>
      <c r="H364" s="8" t="n">
        <v>279</v>
      </c>
      <c r="I364" s="8" t="n">
        <v>0</v>
      </c>
      <c r="J364" s="84" t="s">
        <v>1639</v>
      </c>
      <c r="K364" s="8" t="n">
        <v>284</v>
      </c>
      <c r="L364" s="8" t="n">
        <v>0</v>
      </c>
      <c r="M364" s="2" t="n">
        <f aca="false">IF(AND(F364&lt;&gt;0,AND(I364=0,L364=0)),1,0)</f>
        <v>1</v>
      </c>
      <c r="N364" s="2" t="n">
        <v>1</v>
      </c>
    </row>
    <row r="365" customFormat="false" ht="13" hidden="false" customHeight="false" outlineLevel="0" collapsed="false">
      <c r="A365" s="24" t="s">
        <v>587</v>
      </c>
      <c r="B365" s="8" t="n">
        <v>52528506</v>
      </c>
      <c r="C365" s="24" t="s">
        <v>2012</v>
      </c>
      <c r="D365" s="84" t="s">
        <v>1639</v>
      </c>
      <c r="E365" s="8" t="n">
        <v>42</v>
      </c>
      <c r="F365" s="8" t="n">
        <v>4</v>
      </c>
      <c r="G365" s="84" t="s">
        <v>1639</v>
      </c>
      <c r="H365" s="8" t="n">
        <v>74</v>
      </c>
      <c r="I365" s="8" t="n">
        <v>0</v>
      </c>
      <c r="J365" s="84" t="s">
        <v>1639</v>
      </c>
      <c r="K365" s="8" t="n">
        <v>78</v>
      </c>
      <c r="L365" s="8" t="n">
        <v>0</v>
      </c>
      <c r="M365" s="2" t="n">
        <f aca="false">IF(AND(F365&lt;&gt;0,AND(I365=0,L365=0)),1,0)</f>
        <v>1</v>
      </c>
      <c r="N365" s="2" t="n">
        <v>1</v>
      </c>
    </row>
    <row r="366" customFormat="false" ht="13" hidden="false" customHeight="false" outlineLevel="0" collapsed="false">
      <c r="A366" s="24" t="s">
        <v>587</v>
      </c>
      <c r="B366" s="8" t="n">
        <v>55539070</v>
      </c>
      <c r="C366" s="24" t="s">
        <v>2013</v>
      </c>
      <c r="D366" s="84" t="s">
        <v>1639</v>
      </c>
      <c r="E366" s="8" t="n">
        <v>35</v>
      </c>
      <c r="F366" s="8" t="n">
        <v>2</v>
      </c>
      <c r="G366" s="84" t="s">
        <v>1639</v>
      </c>
      <c r="H366" s="8" t="n">
        <v>100</v>
      </c>
      <c r="I366" s="8" t="n">
        <v>0</v>
      </c>
      <c r="J366" s="84" t="s">
        <v>1639</v>
      </c>
      <c r="K366" s="8" t="n">
        <v>89</v>
      </c>
      <c r="L366" s="8" t="n">
        <v>0</v>
      </c>
      <c r="M366" s="2" t="n">
        <f aca="false">IF(AND(F366&lt;&gt;0,AND(I366=0,L366=0)),1,0)</f>
        <v>1</v>
      </c>
      <c r="N366" s="2" t="n">
        <v>1</v>
      </c>
    </row>
    <row r="367" customFormat="false" ht="13" hidden="false" customHeight="false" outlineLevel="0" collapsed="false">
      <c r="A367" s="24" t="s">
        <v>587</v>
      </c>
      <c r="B367" s="8" t="n">
        <v>56693466</v>
      </c>
      <c r="C367" s="24" t="s">
        <v>2014</v>
      </c>
      <c r="D367" s="84" t="s">
        <v>1639</v>
      </c>
      <c r="E367" s="8" t="n">
        <v>35</v>
      </c>
      <c r="F367" s="8" t="n">
        <v>2</v>
      </c>
      <c r="G367" s="84" t="s">
        <v>1639</v>
      </c>
      <c r="H367" s="8" t="n">
        <v>58</v>
      </c>
      <c r="I367" s="8" t="n">
        <v>0</v>
      </c>
      <c r="J367" s="84" t="s">
        <v>1639</v>
      </c>
      <c r="K367" s="8" t="n">
        <v>47</v>
      </c>
      <c r="L367" s="8" t="n">
        <v>0</v>
      </c>
      <c r="M367" s="2" t="n">
        <f aca="false">IF(AND(F367&lt;&gt;0,AND(I367=0,L367=0)),1,0)</f>
        <v>1</v>
      </c>
      <c r="N367" s="2" t="n">
        <v>1</v>
      </c>
    </row>
    <row r="368" customFormat="false" ht="13" hidden="false" customHeight="false" outlineLevel="0" collapsed="false">
      <c r="A368" s="24" t="s">
        <v>587</v>
      </c>
      <c r="B368" s="8" t="n">
        <v>60572747</v>
      </c>
      <c r="C368" s="24" t="s">
        <v>2015</v>
      </c>
      <c r="D368" s="84" t="s">
        <v>1639</v>
      </c>
      <c r="E368" s="8" t="n">
        <v>45</v>
      </c>
      <c r="F368" s="8" t="n">
        <v>9</v>
      </c>
      <c r="G368" s="84" t="s">
        <v>1639</v>
      </c>
      <c r="H368" s="8" t="n">
        <v>34</v>
      </c>
      <c r="I368" s="8" t="n">
        <v>0</v>
      </c>
      <c r="J368" s="84" t="s">
        <v>1639</v>
      </c>
      <c r="K368" s="8" t="n">
        <v>36</v>
      </c>
      <c r="L368" s="8" t="n">
        <v>0</v>
      </c>
      <c r="M368" s="2" t="n">
        <f aca="false">IF(AND(F368&lt;&gt;0,AND(I368=0,L368=0)),1,0)</f>
        <v>1</v>
      </c>
      <c r="N368" s="2" t="n">
        <v>1</v>
      </c>
    </row>
    <row r="369" customFormat="false" ht="13" hidden="false" customHeight="false" outlineLevel="0" collapsed="false">
      <c r="A369" s="24" t="s">
        <v>587</v>
      </c>
      <c r="B369" s="8" t="n">
        <v>64832432</v>
      </c>
      <c r="C369" s="24" t="s">
        <v>2016</v>
      </c>
      <c r="D369" s="84" t="s">
        <v>1639</v>
      </c>
      <c r="E369" s="8" t="n">
        <v>52</v>
      </c>
      <c r="F369" s="8" t="n">
        <v>3</v>
      </c>
      <c r="G369" s="84" t="s">
        <v>1639</v>
      </c>
      <c r="H369" s="8" t="n">
        <v>98</v>
      </c>
      <c r="I369" s="8" t="n">
        <v>0</v>
      </c>
      <c r="J369" s="84" t="s">
        <v>1639</v>
      </c>
      <c r="K369" s="8" t="n">
        <v>78</v>
      </c>
      <c r="L369" s="8" t="n">
        <v>1</v>
      </c>
      <c r="M369" s="2" t="n">
        <f aca="false">IF(AND(F369&lt;&gt;0,AND(I369=0,L369=0)),1,0)</f>
        <v>0</v>
      </c>
      <c r="N369" s="2" t="n">
        <v>1</v>
      </c>
    </row>
    <row r="370" customFormat="false" ht="13" hidden="false" customHeight="false" outlineLevel="0" collapsed="false">
      <c r="A370" s="24" t="s">
        <v>587</v>
      </c>
      <c r="B370" s="8" t="n">
        <v>64834663</v>
      </c>
      <c r="C370" s="24" t="s">
        <v>2017</v>
      </c>
      <c r="D370" s="84" t="s">
        <v>1639</v>
      </c>
      <c r="E370" s="8" t="n">
        <v>51</v>
      </c>
      <c r="F370" s="8" t="n">
        <v>6</v>
      </c>
      <c r="G370" s="84" t="s">
        <v>1639</v>
      </c>
      <c r="H370" s="8" t="n">
        <v>121</v>
      </c>
      <c r="I370" s="8" t="n">
        <v>0</v>
      </c>
      <c r="J370" s="84" t="s">
        <v>1639</v>
      </c>
      <c r="K370" s="8" t="n">
        <v>84</v>
      </c>
      <c r="L370" s="8" t="n">
        <v>0</v>
      </c>
      <c r="M370" s="2" t="n">
        <f aca="false">IF(AND(F370&lt;&gt;0,AND(I370=0,L370=0)),1,0)</f>
        <v>1</v>
      </c>
      <c r="N370" s="2" t="n">
        <v>1</v>
      </c>
    </row>
    <row r="371" customFormat="false" ht="13" hidden="false" customHeight="false" outlineLevel="0" collapsed="false">
      <c r="A371" s="24" t="s">
        <v>587</v>
      </c>
      <c r="B371" s="8" t="n">
        <v>68924815</v>
      </c>
      <c r="C371" s="24" t="s">
        <v>2018</v>
      </c>
      <c r="D371" s="84" t="s">
        <v>1639</v>
      </c>
      <c r="E371" s="8" t="n">
        <v>61</v>
      </c>
      <c r="F371" s="8" t="n">
        <v>5</v>
      </c>
      <c r="G371" s="84" t="s">
        <v>157</v>
      </c>
      <c r="H371" s="8" t="n">
        <v>181</v>
      </c>
      <c r="I371" s="8" t="n">
        <v>59</v>
      </c>
      <c r="J371" s="84" t="s">
        <v>157</v>
      </c>
      <c r="K371" s="8" t="n">
        <v>128</v>
      </c>
      <c r="L371" s="8" t="n">
        <v>50</v>
      </c>
      <c r="M371" s="2" t="n">
        <f aca="false">IF(AND(F371&lt;&gt;0,AND(I371=0,L371=0)),1,0)</f>
        <v>0</v>
      </c>
      <c r="N371" s="2" t="n">
        <v>1</v>
      </c>
    </row>
    <row r="372" customFormat="false" ht="13" hidden="false" customHeight="false" outlineLevel="0" collapsed="false">
      <c r="A372" s="24" t="s">
        <v>587</v>
      </c>
      <c r="B372" s="8" t="n">
        <v>70517732</v>
      </c>
      <c r="C372" s="24" t="s">
        <v>2019</v>
      </c>
      <c r="D372" s="84" t="s">
        <v>1639</v>
      </c>
      <c r="E372" s="8" t="n">
        <v>41</v>
      </c>
      <c r="F372" s="8" t="n">
        <v>4</v>
      </c>
      <c r="G372" s="84" t="s">
        <v>1639</v>
      </c>
      <c r="H372" s="8" t="n">
        <v>105</v>
      </c>
      <c r="I372" s="8" t="n">
        <v>0</v>
      </c>
      <c r="J372" s="84" t="s">
        <v>1639</v>
      </c>
      <c r="K372" s="8" t="n">
        <v>107</v>
      </c>
      <c r="L372" s="8" t="n">
        <v>0</v>
      </c>
      <c r="M372" s="2" t="n">
        <f aca="false">IF(AND(F372&lt;&gt;0,AND(I372=0,L372=0)),1,0)</f>
        <v>1</v>
      </c>
      <c r="N372" s="2" t="n">
        <v>1</v>
      </c>
    </row>
    <row r="373" customFormat="false" ht="13" hidden="false" customHeight="false" outlineLevel="0" collapsed="false">
      <c r="A373" s="24" t="s">
        <v>587</v>
      </c>
      <c r="B373" s="8" t="n">
        <v>72550027</v>
      </c>
      <c r="C373" s="24" t="s">
        <v>2020</v>
      </c>
      <c r="D373" s="84" t="s">
        <v>1639</v>
      </c>
      <c r="E373" s="8" t="n">
        <v>65</v>
      </c>
      <c r="F373" s="8" t="n">
        <v>9</v>
      </c>
      <c r="G373" s="84" t="s">
        <v>1639</v>
      </c>
      <c r="H373" s="8" t="n">
        <v>79</v>
      </c>
      <c r="I373" s="8" t="n">
        <v>0</v>
      </c>
      <c r="J373" s="84" t="s">
        <v>1639</v>
      </c>
      <c r="K373" s="8" t="n">
        <v>79</v>
      </c>
      <c r="L373" s="8" t="n">
        <v>0</v>
      </c>
      <c r="M373" s="2" t="n">
        <f aca="false">IF(AND(F373&lt;&gt;0,AND(I373=0,L373=0)),1,0)</f>
        <v>1</v>
      </c>
      <c r="N373" s="2" t="n">
        <v>1</v>
      </c>
    </row>
    <row r="374" customFormat="false" ht="13" hidden="false" customHeight="false" outlineLevel="0" collapsed="false">
      <c r="A374" s="24" t="s">
        <v>587</v>
      </c>
      <c r="B374" s="8" t="n">
        <v>73446546</v>
      </c>
      <c r="C374" s="24" t="s">
        <v>2021</v>
      </c>
      <c r="D374" s="84" t="s">
        <v>1639</v>
      </c>
      <c r="E374" s="8" t="n">
        <v>52</v>
      </c>
      <c r="F374" s="8" t="n">
        <v>5</v>
      </c>
      <c r="G374" s="84" t="s">
        <v>1639</v>
      </c>
      <c r="H374" s="8" t="n">
        <v>85</v>
      </c>
      <c r="I374" s="8" t="n">
        <v>0</v>
      </c>
      <c r="J374" s="84" t="s">
        <v>1639</v>
      </c>
      <c r="K374" s="8" t="n">
        <v>91</v>
      </c>
      <c r="L374" s="8" t="n">
        <v>0</v>
      </c>
      <c r="M374" s="2" t="n">
        <f aca="false">IF(AND(F374&lt;&gt;0,AND(I374=0,L374=0)),1,0)</f>
        <v>1</v>
      </c>
      <c r="N374" s="2" t="n">
        <v>1</v>
      </c>
    </row>
    <row r="375" customFormat="false" ht="13" hidden="false" customHeight="false" outlineLevel="0" collapsed="false">
      <c r="A375" s="24" t="s">
        <v>587</v>
      </c>
      <c r="B375" s="8" t="n">
        <v>73835857</v>
      </c>
      <c r="C375" s="24" t="s">
        <v>2022</v>
      </c>
      <c r="D375" s="84" t="s">
        <v>1639</v>
      </c>
      <c r="E375" s="8" t="n">
        <v>62</v>
      </c>
      <c r="F375" s="8" t="n">
        <v>4</v>
      </c>
      <c r="G375" s="84" t="s">
        <v>1639</v>
      </c>
      <c r="H375" s="8" t="n">
        <v>144</v>
      </c>
      <c r="I375" s="8" t="n">
        <v>14</v>
      </c>
      <c r="J375" s="84" t="s">
        <v>1639</v>
      </c>
      <c r="K375" s="8" t="n">
        <v>174</v>
      </c>
      <c r="L375" s="8" t="n">
        <v>19</v>
      </c>
      <c r="M375" s="2" t="n">
        <f aca="false">IF(AND(F375&lt;&gt;0,AND(I375=0,L375=0)),1,0)</f>
        <v>0</v>
      </c>
      <c r="N375" s="2" t="n">
        <v>1</v>
      </c>
    </row>
    <row r="376" customFormat="false" ht="13" hidden="false" customHeight="false" outlineLevel="0" collapsed="false">
      <c r="A376" s="24" t="s">
        <v>587</v>
      </c>
      <c r="B376" s="8" t="n">
        <v>74561300</v>
      </c>
      <c r="C376" s="24" t="s">
        <v>2023</v>
      </c>
      <c r="D376" s="84" t="s">
        <v>1639</v>
      </c>
      <c r="E376" s="8" t="n">
        <v>49</v>
      </c>
      <c r="F376" s="8" t="n">
        <v>4</v>
      </c>
      <c r="G376" s="84" t="s">
        <v>1639</v>
      </c>
      <c r="H376" s="8" t="n">
        <v>99</v>
      </c>
      <c r="I376" s="8" t="n">
        <v>0</v>
      </c>
      <c r="J376" s="84" t="s">
        <v>1639</v>
      </c>
      <c r="K376" s="8" t="n">
        <v>85</v>
      </c>
      <c r="L376" s="8" t="n">
        <v>0</v>
      </c>
      <c r="M376" s="2" t="n">
        <f aca="false">IF(AND(F376&lt;&gt;0,AND(I376=0,L376=0)),1,0)</f>
        <v>1</v>
      </c>
      <c r="N376" s="2" t="n">
        <v>1</v>
      </c>
    </row>
    <row r="377" customFormat="false" ht="13" hidden="false" customHeight="false" outlineLevel="0" collapsed="false">
      <c r="A377" s="24" t="s">
        <v>587</v>
      </c>
      <c r="B377" s="8" t="n">
        <v>76125278</v>
      </c>
      <c r="C377" s="24" t="s">
        <v>2024</v>
      </c>
      <c r="D377" s="84" t="s">
        <v>1639</v>
      </c>
      <c r="E377" s="8" t="n">
        <v>40</v>
      </c>
      <c r="F377" s="8" t="n">
        <v>9</v>
      </c>
      <c r="G377" s="84" t="s">
        <v>1639</v>
      </c>
      <c r="H377" s="8" t="n">
        <v>42</v>
      </c>
      <c r="I377" s="8" t="n">
        <v>0</v>
      </c>
      <c r="J377" s="84" t="s">
        <v>1639</v>
      </c>
      <c r="K377" s="8" t="n">
        <v>61</v>
      </c>
      <c r="L377" s="8" t="n">
        <v>0</v>
      </c>
      <c r="M377" s="2" t="n">
        <f aca="false">IF(AND(F377&lt;&gt;0,AND(I377=0,L377=0)),1,0)</f>
        <v>1</v>
      </c>
      <c r="N377" s="2" t="n">
        <v>1</v>
      </c>
    </row>
    <row r="378" customFormat="false" ht="13" hidden="false" customHeight="false" outlineLevel="0" collapsed="false">
      <c r="A378" s="24" t="s">
        <v>587</v>
      </c>
      <c r="B378" s="8" t="n">
        <v>76608660</v>
      </c>
      <c r="C378" s="24" t="s">
        <v>1384</v>
      </c>
      <c r="D378" s="84" t="s">
        <v>1639</v>
      </c>
      <c r="E378" s="8" t="n">
        <v>49</v>
      </c>
      <c r="F378" s="8" t="n">
        <v>3</v>
      </c>
      <c r="G378" s="84" t="s">
        <v>1639</v>
      </c>
      <c r="H378" s="8" t="n">
        <v>88</v>
      </c>
      <c r="I378" s="8" t="n">
        <v>0</v>
      </c>
      <c r="J378" s="84" t="s">
        <v>1639</v>
      </c>
      <c r="K378" s="8" t="n">
        <v>96</v>
      </c>
      <c r="L378" s="8" t="n">
        <v>0</v>
      </c>
      <c r="M378" s="2" t="n">
        <f aca="false">IF(AND(F378&lt;&gt;0,AND(I378=0,L378=0)),1,0)</f>
        <v>1</v>
      </c>
      <c r="N378" s="2" t="n">
        <v>1</v>
      </c>
    </row>
    <row r="379" customFormat="false" ht="13" hidden="false" customHeight="false" outlineLevel="0" collapsed="false">
      <c r="A379" s="24" t="s">
        <v>587</v>
      </c>
      <c r="B379" s="8" t="n">
        <v>77891799</v>
      </c>
      <c r="C379" s="24" t="s">
        <v>2025</v>
      </c>
      <c r="D379" s="84" t="s">
        <v>1639</v>
      </c>
      <c r="E379" s="8" t="n">
        <v>38</v>
      </c>
      <c r="F379" s="8" t="n">
        <v>2</v>
      </c>
      <c r="G379" s="84" t="s">
        <v>1639</v>
      </c>
      <c r="H379" s="8" t="n">
        <v>130</v>
      </c>
      <c r="I379" s="8" t="n">
        <v>0</v>
      </c>
      <c r="J379" s="84" t="s">
        <v>1639</v>
      </c>
      <c r="K379" s="8" t="n">
        <v>132</v>
      </c>
      <c r="L379" s="8" t="n">
        <v>0</v>
      </c>
      <c r="M379" s="2" t="n">
        <f aca="false">IF(AND(F379&lt;&gt;0,AND(I379=0,L379=0)),1,0)</f>
        <v>1</v>
      </c>
      <c r="N379" s="2" t="n">
        <v>1</v>
      </c>
    </row>
    <row r="380" customFormat="false" ht="13" hidden="false" customHeight="false" outlineLevel="0" collapsed="false">
      <c r="A380" s="24" t="s">
        <v>587</v>
      </c>
      <c r="B380" s="8" t="n">
        <v>80782384</v>
      </c>
      <c r="C380" s="24" t="s">
        <v>2026</v>
      </c>
      <c r="D380" s="84" t="s">
        <v>1639</v>
      </c>
      <c r="E380" s="8" t="n">
        <v>49</v>
      </c>
      <c r="F380" s="8" t="n">
        <v>4</v>
      </c>
      <c r="G380" s="84" t="s">
        <v>1639</v>
      </c>
      <c r="H380" s="8" t="n">
        <v>205</v>
      </c>
      <c r="I380" s="8" t="n">
        <v>16</v>
      </c>
      <c r="J380" s="84" t="s">
        <v>1639</v>
      </c>
      <c r="K380" s="8" t="n">
        <v>237</v>
      </c>
      <c r="L380" s="8" t="n">
        <v>9</v>
      </c>
      <c r="M380" s="2" t="n">
        <f aca="false">IF(AND(F380&lt;&gt;0,AND(I380=0,L380=0)),1,0)</f>
        <v>0</v>
      </c>
      <c r="N380" s="2" t="n">
        <v>1</v>
      </c>
    </row>
    <row r="381" customFormat="false" ht="13" hidden="false" customHeight="false" outlineLevel="0" collapsed="false">
      <c r="A381" s="24" t="s">
        <v>587</v>
      </c>
      <c r="B381" s="8" t="n">
        <v>87378753</v>
      </c>
      <c r="C381" s="24" t="s">
        <v>2027</v>
      </c>
      <c r="D381" s="84" t="s">
        <v>1639</v>
      </c>
      <c r="E381" s="8" t="n">
        <v>49</v>
      </c>
      <c r="F381" s="8" t="n">
        <v>5</v>
      </c>
      <c r="G381" s="84" t="s">
        <v>157</v>
      </c>
      <c r="H381" s="8" t="n">
        <v>57</v>
      </c>
      <c r="I381" s="8" t="n">
        <v>7</v>
      </c>
      <c r="J381" s="84" t="s">
        <v>1639</v>
      </c>
      <c r="K381" s="8" t="n">
        <v>55</v>
      </c>
      <c r="L381" s="8" t="n">
        <v>4</v>
      </c>
      <c r="M381" s="2" t="n">
        <f aca="false">IF(AND(F381&lt;&gt;0,AND(I381=0,L381=0)),1,0)</f>
        <v>0</v>
      </c>
      <c r="N381" s="2" t="n">
        <v>1</v>
      </c>
    </row>
    <row r="382" customFormat="false" ht="13" hidden="false" customHeight="false" outlineLevel="0" collapsed="false">
      <c r="A382" s="24" t="s">
        <v>587</v>
      </c>
      <c r="B382" s="8" t="n">
        <v>93244350</v>
      </c>
      <c r="C382" s="24" t="s">
        <v>1089</v>
      </c>
      <c r="D382" s="84" t="s">
        <v>1639</v>
      </c>
      <c r="E382" s="8" t="n">
        <v>59</v>
      </c>
      <c r="F382" s="8" t="n">
        <v>4</v>
      </c>
      <c r="G382" s="84" t="s">
        <v>1639</v>
      </c>
      <c r="H382" s="8" t="n">
        <v>235</v>
      </c>
      <c r="I382" s="8" t="n">
        <v>17</v>
      </c>
      <c r="J382" s="84" t="s">
        <v>1639</v>
      </c>
      <c r="K382" s="8" t="n">
        <v>194</v>
      </c>
      <c r="L382" s="8" t="n">
        <v>13</v>
      </c>
      <c r="M382" s="2" t="n">
        <f aca="false">IF(AND(F382&lt;&gt;0,AND(I382=0,L382=0)),1,0)</f>
        <v>0</v>
      </c>
      <c r="N382" s="2" t="n">
        <v>1</v>
      </c>
    </row>
    <row r="383" customFormat="false" ht="13" hidden="false" customHeight="false" outlineLevel="0" collapsed="false">
      <c r="A383" s="24" t="s">
        <v>587</v>
      </c>
      <c r="B383" s="8" t="n">
        <v>94340286</v>
      </c>
      <c r="C383" s="24" t="s">
        <v>2028</v>
      </c>
      <c r="D383" s="84" t="s">
        <v>1639</v>
      </c>
      <c r="E383" s="8" t="n">
        <v>59</v>
      </c>
      <c r="F383" s="8" t="n">
        <v>7</v>
      </c>
      <c r="G383" s="84" t="s">
        <v>1639</v>
      </c>
      <c r="H383" s="8" t="n">
        <v>42</v>
      </c>
      <c r="I383" s="8" t="n">
        <v>0</v>
      </c>
      <c r="J383" s="84" t="s">
        <v>1639</v>
      </c>
      <c r="K383" s="8" t="n">
        <v>41</v>
      </c>
      <c r="L383" s="8" t="n">
        <v>0</v>
      </c>
      <c r="M383" s="2" t="n">
        <f aca="false">IF(AND(F383&lt;&gt;0,AND(I383=0,L383=0)),1,0)</f>
        <v>1</v>
      </c>
      <c r="N383" s="2" t="n">
        <v>1</v>
      </c>
    </row>
    <row r="384" customFormat="false" ht="13" hidden="false" customHeight="false" outlineLevel="0" collapsed="false">
      <c r="A384" s="24" t="s">
        <v>587</v>
      </c>
      <c r="B384" s="8" t="n">
        <v>98082434</v>
      </c>
      <c r="C384" s="24" t="s">
        <v>2029</v>
      </c>
      <c r="D384" s="84" t="s">
        <v>1639</v>
      </c>
      <c r="E384" s="8" t="n">
        <v>45</v>
      </c>
      <c r="F384" s="8" t="n">
        <v>11</v>
      </c>
      <c r="G384" s="84" t="s">
        <v>1639</v>
      </c>
      <c r="H384" s="8" t="n">
        <v>43</v>
      </c>
      <c r="I384" s="8" t="n">
        <v>0</v>
      </c>
      <c r="J384" s="84" t="s">
        <v>1639</v>
      </c>
      <c r="K384" s="8" t="n">
        <v>51</v>
      </c>
      <c r="L384" s="8" t="n">
        <v>0</v>
      </c>
      <c r="M384" s="2" t="n">
        <f aca="false">IF(AND(F384&lt;&gt;0,AND(I384=0,L384=0)),1,0)</f>
        <v>1</v>
      </c>
      <c r="N384" s="2" t="n">
        <v>1</v>
      </c>
    </row>
    <row r="385" customFormat="false" ht="13" hidden="false" customHeight="false" outlineLevel="0" collapsed="false">
      <c r="A385" s="24" t="s">
        <v>587</v>
      </c>
      <c r="B385" s="8" t="n">
        <v>100572114</v>
      </c>
      <c r="C385" s="24" t="s">
        <v>2030</v>
      </c>
      <c r="D385" s="84" t="s">
        <v>1639</v>
      </c>
      <c r="E385" s="8" t="n">
        <v>61</v>
      </c>
      <c r="F385" s="8" t="n">
        <v>4</v>
      </c>
      <c r="G385" s="84" t="s">
        <v>1639</v>
      </c>
      <c r="H385" s="8" t="n">
        <v>161</v>
      </c>
      <c r="I385" s="8" t="n">
        <v>12</v>
      </c>
      <c r="J385" s="84" t="s">
        <v>1639</v>
      </c>
      <c r="K385" s="8" t="n">
        <v>178</v>
      </c>
      <c r="L385" s="8" t="n">
        <v>15</v>
      </c>
      <c r="M385" s="2" t="n">
        <f aca="false">IF(AND(F385&lt;&gt;0,AND(I385=0,L385=0)),1,0)</f>
        <v>0</v>
      </c>
      <c r="N385" s="2" t="n">
        <v>1</v>
      </c>
    </row>
    <row r="386" customFormat="false" ht="13" hidden="false" customHeight="false" outlineLevel="0" collapsed="false">
      <c r="A386" s="24" t="s">
        <v>587</v>
      </c>
      <c r="B386" s="8" t="n">
        <v>104085290</v>
      </c>
      <c r="C386" s="24" t="s">
        <v>2031</v>
      </c>
      <c r="D386" s="84" t="s">
        <v>1639</v>
      </c>
      <c r="E386" s="8" t="n">
        <v>58</v>
      </c>
      <c r="F386" s="8" t="n">
        <v>5</v>
      </c>
      <c r="G386" s="84" t="s">
        <v>1639</v>
      </c>
      <c r="H386" s="8" t="n">
        <v>67</v>
      </c>
      <c r="I386" s="8" t="n">
        <v>0</v>
      </c>
      <c r="J386" s="84" t="s">
        <v>1639</v>
      </c>
      <c r="K386" s="8" t="n">
        <v>69</v>
      </c>
      <c r="L386" s="8" t="n">
        <v>0</v>
      </c>
      <c r="M386" s="2" t="n">
        <f aca="false">IF(AND(F386&lt;&gt;0,AND(I386=0,L386=0)),1,0)</f>
        <v>1</v>
      </c>
      <c r="N386" s="2" t="n">
        <v>1</v>
      </c>
    </row>
    <row r="387" customFormat="false" ht="13" hidden="false" customHeight="false" outlineLevel="0" collapsed="false">
      <c r="A387" s="24" t="s">
        <v>587</v>
      </c>
      <c r="B387" s="8" t="n">
        <v>105110290</v>
      </c>
      <c r="C387" s="24" t="s">
        <v>2032</v>
      </c>
      <c r="D387" s="84" t="s">
        <v>1639</v>
      </c>
      <c r="E387" s="8" t="n">
        <v>59</v>
      </c>
      <c r="F387" s="8" t="n">
        <v>4</v>
      </c>
      <c r="G387" s="84" t="s">
        <v>1639</v>
      </c>
      <c r="H387" s="8" t="n">
        <v>118</v>
      </c>
      <c r="I387" s="8" t="n">
        <v>0</v>
      </c>
      <c r="J387" s="84" t="s">
        <v>1639</v>
      </c>
      <c r="K387" s="8" t="n">
        <v>81</v>
      </c>
      <c r="L387" s="8" t="n">
        <v>0</v>
      </c>
      <c r="M387" s="2" t="n">
        <f aca="false">IF(AND(F387&lt;&gt;0,AND(I387=0,L387=0)),1,0)</f>
        <v>1</v>
      </c>
      <c r="N387" s="2" t="n">
        <v>1</v>
      </c>
    </row>
    <row r="388" customFormat="false" ht="13" hidden="false" customHeight="false" outlineLevel="0" collapsed="false">
      <c r="A388" s="24" t="s">
        <v>587</v>
      </c>
      <c r="B388" s="8" t="n">
        <v>108711605</v>
      </c>
      <c r="C388" s="24" t="s">
        <v>2033</v>
      </c>
      <c r="D388" s="84" t="s">
        <v>1639</v>
      </c>
      <c r="E388" s="8" t="n">
        <v>49</v>
      </c>
      <c r="F388" s="8" t="n">
        <v>3</v>
      </c>
      <c r="G388" s="84" t="s">
        <v>1639</v>
      </c>
      <c r="H388" s="8" t="n">
        <v>92</v>
      </c>
      <c r="I388" s="8" t="n">
        <v>10</v>
      </c>
      <c r="J388" s="84" t="s">
        <v>1639</v>
      </c>
      <c r="K388" s="8" t="n">
        <v>99</v>
      </c>
      <c r="L388" s="8" t="n">
        <v>8</v>
      </c>
      <c r="M388" s="2" t="n">
        <f aca="false">IF(AND(F388&lt;&gt;0,AND(I388=0,L388=0)),1,0)</f>
        <v>0</v>
      </c>
      <c r="N388" s="2" t="n">
        <v>1</v>
      </c>
    </row>
    <row r="389" customFormat="false" ht="13" hidden="false" customHeight="false" outlineLevel="0" collapsed="false">
      <c r="A389" s="24" t="s">
        <v>587</v>
      </c>
      <c r="B389" s="8" t="n">
        <v>114532903</v>
      </c>
      <c r="C389" s="24" t="s">
        <v>2034</v>
      </c>
      <c r="D389" s="84" t="s">
        <v>1639</v>
      </c>
      <c r="E389" s="8" t="n">
        <v>85</v>
      </c>
      <c r="F389" s="8" t="n">
        <v>5</v>
      </c>
      <c r="G389" s="84" t="s">
        <v>157</v>
      </c>
      <c r="H389" s="8" t="n">
        <v>85</v>
      </c>
      <c r="I389" s="8" t="n">
        <v>14</v>
      </c>
      <c r="J389" s="84" t="s">
        <v>157</v>
      </c>
      <c r="K389" s="8" t="n">
        <v>66</v>
      </c>
      <c r="L389" s="8" t="n">
        <v>11</v>
      </c>
      <c r="M389" s="2" t="n">
        <f aca="false">IF(AND(F389&lt;&gt;0,AND(I389=0,L389=0)),1,0)</f>
        <v>0</v>
      </c>
      <c r="N389" s="2" t="n">
        <v>1</v>
      </c>
    </row>
    <row r="390" customFormat="false" ht="13" hidden="false" customHeight="false" outlineLevel="0" collapsed="false">
      <c r="A390" s="24" t="s">
        <v>587</v>
      </c>
      <c r="B390" s="8" t="n">
        <v>117740078</v>
      </c>
      <c r="C390" s="24" t="s">
        <v>2035</v>
      </c>
      <c r="D390" s="84" t="s">
        <v>1639</v>
      </c>
      <c r="E390" s="8" t="n">
        <v>57</v>
      </c>
      <c r="F390" s="8" t="n">
        <v>8</v>
      </c>
      <c r="G390" s="84" t="s">
        <v>1639</v>
      </c>
      <c r="H390" s="8" t="n">
        <v>62</v>
      </c>
      <c r="I390" s="8" t="n">
        <v>0</v>
      </c>
      <c r="J390" s="84" t="s">
        <v>1639</v>
      </c>
      <c r="K390" s="8" t="n">
        <v>69</v>
      </c>
      <c r="L390" s="8" t="n">
        <v>0</v>
      </c>
      <c r="M390" s="2" t="n">
        <f aca="false">IF(AND(F390&lt;&gt;0,AND(I390=0,L390=0)),1,0)</f>
        <v>1</v>
      </c>
      <c r="N390" s="2" t="n">
        <v>1</v>
      </c>
    </row>
    <row r="391" customFormat="false" ht="13" hidden="false" customHeight="false" outlineLevel="0" collapsed="false">
      <c r="A391" s="24" t="s">
        <v>587</v>
      </c>
      <c r="B391" s="8" t="n">
        <v>125116916</v>
      </c>
      <c r="C391" s="24" t="s">
        <v>2036</v>
      </c>
      <c r="D391" s="84" t="s">
        <v>1639</v>
      </c>
      <c r="E391" s="8" t="n">
        <v>56</v>
      </c>
      <c r="F391" s="8" t="n">
        <v>7</v>
      </c>
      <c r="G391" s="84" t="s">
        <v>1640</v>
      </c>
      <c r="H391" s="8" t="n">
        <v>0</v>
      </c>
      <c r="I391" s="8" t="n">
        <v>0</v>
      </c>
      <c r="J391" s="84" t="s">
        <v>1640</v>
      </c>
      <c r="K391" s="8" t="n">
        <v>0</v>
      </c>
      <c r="L391" s="8" t="n">
        <v>0</v>
      </c>
      <c r="M391" s="2" t="n">
        <f aca="false">IF(AND(F391&lt;&gt;0,AND(I391=0,L391=0)),1,0)</f>
        <v>1</v>
      </c>
      <c r="N391" s="2" t="n">
        <v>1</v>
      </c>
    </row>
    <row r="392" customFormat="false" ht="13" hidden="false" customHeight="false" outlineLevel="0" collapsed="false">
      <c r="A392" s="24" t="s">
        <v>587</v>
      </c>
      <c r="B392" s="8" t="n">
        <v>129574351</v>
      </c>
      <c r="C392" s="24" t="s">
        <v>2037</v>
      </c>
      <c r="D392" s="84" t="s">
        <v>1639</v>
      </c>
      <c r="E392" s="8" t="n">
        <v>50</v>
      </c>
      <c r="F392" s="8" t="n">
        <v>4</v>
      </c>
      <c r="G392" s="84" t="s">
        <v>157</v>
      </c>
      <c r="H392" s="8" t="n">
        <v>58</v>
      </c>
      <c r="I392" s="8" t="n">
        <v>21</v>
      </c>
      <c r="J392" s="84" t="s">
        <v>157</v>
      </c>
      <c r="K392" s="8" t="n">
        <v>78</v>
      </c>
      <c r="L392" s="8" t="n">
        <v>21</v>
      </c>
      <c r="M392" s="2" t="n">
        <f aca="false">IF(AND(F392&lt;&gt;0,AND(I392=0,L392=0)),1,0)</f>
        <v>0</v>
      </c>
      <c r="N392" s="2" t="n">
        <v>1</v>
      </c>
    </row>
    <row r="393" customFormat="false" ht="13" hidden="false" customHeight="false" outlineLevel="0" collapsed="false">
      <c r="A393" s="24" t="s">
        <v>587</v>
      </c>
      <c r="B393" s="8" t="n">
        <v>131201611</v>
      </c>
      <c r="C393" s="24" t="s">
        <v>2038</v>
      </c>
      <c r="D393" s="84" t="s">
        <v>1639</v>
      </c>
      <c r="E393" s="8" t="n">
        <v>55</v>
      </c>
      <c r="F393" s="8" t="n">
        <v>4</v>
      </c>
      <c r="G393" s="84" t="s">
        <v>1640</v>
      </c>
      <c r="H393" s="8" t="n">
        <v>0</v>
      </c>
      <c r="I393" s="8" t="n">
        <v>0</v>
      </c>
      <c r="J393" s="84" t="s">
        <v>1640</v>
      </c>
      <c r="K393" s="8" t="n">
        <v>0</v>
      </c>
      <c r="L393" s="8" t="n">
        <v>0</v>
      </c>
      <c r="M393" s="2" t="n">
        <f aca="false">IF(AND(F393&lt;&gt;0,AND(I393=0,L393=0)),1,0)</f>
        <v>1</v>
      </c>
      <c r="N393" s="2" t="n">
        <v>1</v>
      </c>
    </row>
    <row r="394" customFormat="false" ht="13" hidden="false" customHeight="false" outlineLevel="0" collapsed="false">
      <c r="A394" s="24" t="s">
        <v>587</v>
      </c>
      <c r="B394" s="8" t="n">
        <v>131202125</v>
      </c>
      <c r="C394" s="24" t="s">
        <v>2039</v>
      </c>
      <c r="D394" s="84" t="s">
        <v>1639</v>
      </c>
      <c r="E394" s="8" t="n">
        <v>56</v>
      </c>
      <c r="F394" s="8" t="n">
        <v>3</v>
      </c>
      <c r="G394" s="84" t="s">
        <v>1639</v>
      </c>
      <c r="H394" s="8" t="n">
        <v>76</v>
      </c>
      <c r="I394" s="8" t="n">
        <v>0</v>
      </c>
      <c r="J394" s="84" t="s">
        <v>1639</v>
      </c>
      <c r="K394" s="8" t="n">
        <v>77</v>
      </c>
      <c r="L394" s="8" t="n">
        <v>0</v>
      </c>
      <c r="M394" s="2" t="n">
        <f aca="false">IF(AND(F394&lt;&gt;0,AND(I394=0,L394=0)),1,0)</f>
        <v>1</v>
      </c>
      <c r="N394" s="2" t="n">
        <v>1</v>
      </c>
    </row>
    <row r="395" customFormat="false" ht="13" hidden="false" customHeight="false" outlineLevel="0" collapsed="false">
      <c r="A395" s="24" t="s">
        <v>587</v>
      </c>
      <c r="B395" s="8" t="n">
        <v>134668752</v>
      </c>
      <c r="C395" s="24" t="s">
        <v>2040</v>
      </c>
      <c r="D395" s="84" t="s">
        <v>1639</v>
      </c>
      <c r="E395" s="8" t="n">
        <v>49</v>
      </c>
      <c r="F395" s="8" t="n">
        <v>3</v>
      </c>
      <c r="G395" s="84" t="s">
        <v>1639</v>
      </c>
      <c r="H395" s="8" t="n">
        <v>59</v>
      </c>
      <c r="I395" s="8" t="n">
        <v>0</v>
      </c>
      <c r="J395" s="84" t="s">
        <v>1639</v>
      </c>
      <c r="K395" s="8" t="n">
        <v>69</v>
      </c>
      <c r="L395" s="8" t="n">
        <v>0</v>
      </c>
      <c r="M395" s="2" t="n">
        <f aca="false">IF(AND(F395&lt;&gt;0,AND(I395=0,L395=0)),1,0)</f>
        <v>1</v>
      </c>
      <c r="N395" s="2" t="n">
        <v>1</v>
      </c>
    </row>
    <row r="396" customFormat="false" ht="13" hidden="false" customHeight="false" outlineLevel="0" collapsed="false">
      <c r="A396" s="24" t="s">
        <v>587</v>
      </c>
      <c r="B396" s="8" t="n">
        <v>137827864</v>
      </c>
      <c r="C396" s="24" t="s">
        <v>2041</v>
      </c>
      <c r="D396" s="84" t="s">
        <v>1639</v>
      </c>
      <c r="E396" s="8" t="n">
        <v>38</v>
      </c>
      <c r="F396" s="8" t="n">
        <v>2</v>
      </c>
      <c r="G396" s="84" t="s">
        <v>1639</v>
      </c>
      <c r="H396" s="8" t="n">
        <v>24</v>
      </c>
      <c r="I396" s="8" t="n">
        <v>0</v>
      </c>
      <c r="J396" s="84" t="s">
        <v>1639</v>
      </c>
      <c r="K396" s="8" t="n">
        <v>22</v>
      </c>
      <c r="L396" s="8" t="n">
        <v>0</v>
      </c>
      <c r="M396" s="2" t="n">
        <f aca="false">IF(AND(F396&lt;&gt;0,AND(I396=0,L396=0)),1,0)</f>
        <v>1</v>
      </c>
      <c r="N396" s="2" t="n">
        <v>1</v>
      </c>
    </row>
    <row r="397" customFormat="false" ht="13" hidden="false" customHeight="false" outlineLevel="0" collapsed="false">
      <c r="A397" s="24" t="s">
        <v>587</v>
      </c>
      <c r="B397" s="8" t="n">
        <v>141203075</v>
      </c>
      <c r="C397" s="24" t="s">
        <v>2042</v>
      </c>
      <c r="D397" s="84" t="s">
        <v>1639</v>
      </c>
      <c r="E397" s="8" t="n">
        <v>52</v>
      </c>
      <c r="F397" s="8" t="n">
        <v>6</v>
      </c>
      <c r="G397" s="84" t="s">
        <v>1639</v>
      </c>
      <c r="H397" s="8" t="n">
        <v>101</v>
      </c>
      <c r="I397" s="8" t="n">
        <v>0</v>
      </c>
      <c r="J397" s="84" t="s">
        <v>1639</v>
      </c>
      <c r="K397" s="8" t="n">
        <v>74</v>
      </c>
      <c r="L397" s="8" t="n">
        <v>0</v>
      </c>
      <c r="M397" s="2" t="n">
        <f aca="false">IF(AND(F397&lt;&gt;0,AND(I397=0,L397=0)),1,0)</f>
        <v>1</v>
      </c>
      <c r="N397" s="2" t="n">
        <v>1</v>
      </c>
    </row>
    <row r="398" customFormat="false" ht="13" hidden="false" customHeight="false" outlineLevel="0" collapsed="false">
      <c r="A398" s="24" t="s">
        <v>587</v>
      </c>
      <c r="B398" s="8" t="n">
        <v>142245674</v>
      </c>
      <c r="C398" s="24" t="s">
        <v>2043</v>
      </c>
      <c r="D398" s="84" t="s">
        <v>1639</v>
      </c>
      <c r="E398" s="8" t="n">
        <v>62</v>
      </c>
      <c r="F398" s="8" t="n">
        <v>5</v>
      </c>
      <c r="G398" s="84" t="s">
        <v>157</v>
      </c>
      <c r="H398" s="8" t="n">
        <v>152</v>
      </c>
      <c r="I398" s="8" t="n">
        <v>22</v>
      </c>
      <c r="J398" s="84" t="s">
        <v>157</v>
      </c>
      <c r="K398" s="8" t="n">
        <v>136</v>
      </c>
      <c r="L398" s="8" t="n">
        <v>19</v>
      </c>
      <c r="M398" s="2" t="n">
        <f aca="false">IF(AND(F398&lt;&gt;0,AND(I398=0,L398=0)),1,0)</f>
        <v>0</v>
      </c>
      <c r="N398" s="2" t="n">
        <v>1</v>
      </c>
    </row>
    <row r="399" customFormat="false" ht="13" hidden="false" customHeight="false" outlineLevel="0" collapsed="false">
      <c r="A399" s="24" t="s">
        <v>587</v>
      </c>
      <c r="B399" s="8" t="n">
        <v>142581426</v>
      </c>
      <c r="C399" s="24" t="s">
        <v>2044</v>
      </c>
      <c r="D399" s="84" t="s">
        <v>1639</v>
      </c>
      <c r="E399" s="8" t="n">
        <v>53</v>
      </c>
      <c r="F399" s="8" t="n">
        <v>3</v>
      </c>
      <c r="G399" s="84" t="s">
        <v>1639</v>
      </c>
      <c r="H399" s="8" t="n">
        <v>78</v>
      </c>
      <c r="I399" s="8" t="n">
        <v>4</v>
      </c>
      <c r="J399" s="84" t="s">
        <v>1639</v>
      </c>
      <c r="K399" s="8" t="n">
        <v>134</v>
      </c>
      <c r="L399" s="8" t="n">
        <v>3</v>
      </c>
      <c r="M399" s="2" t="n">
        <f aca="false">IF(AND(F399&lt;&gt;0,AND(I399=0,L399=0)),1,0)</f>
        <v>0</v>
      </c>
      <c r="N399" s="2" t="n">
        <v>1</v>
      </c>
    </row>
    <row r="400" customFormat="false" ht="13" hidden="false" customHeight="false" outlineLevel="0" collapsed="false">
      <c r="A400" s="24" t="s">
        <v>587</v>
      </c>
      <c r="B400" s="8" t="n">
        <v>143461498</v>
      </c>
      <c r="C400" s="24" t="s">
        <v>2045</v>
      </c>
      <c r="D400" s="84" t="s">
        <v>1639</v>
      </c>
      <c r="E400" s="8" t="n">
        <v>51</v>
      </c>
      <c r="F400" s="8" t="n">
        <v>3</v>
      </c>
      <c r="G400" s="84" t="s">
        <v>1639</v>
      </c>
      <c r="H400" s="8" t="n">
        <v>103</v>
      </c>
      <c r="I400" s="8" t="n">
        <v>0</v>
      </c>
      <c r="J400" s="84" t="s">
        <v>1639</v>
      </c>
      <c r="K400" s="8" t="n">
        <v>115</v>
      </c>
      <c r="L400" s="8" t="n">
        <v>0</v>
      </c>
      <c r="M400" s="2" t="n">
        <f aca="false">IF(AND(F400&lt;&gt;0,AND(I400=0,L400=0)),1,0)</f>
        <v>1</v>
      </c>
      <c r="N400" s="2" t="n">
        <v>1</v>
      </c>
    </row>
    <row r="401" customFormat="false" ht="13" hidden="false" customHeight="false" outlineLevel="0" collapsed="false">
      <c r="A401" s="24" t="s">
        <v>587</v>
      </c>
      <c r="B401" s="8" t="n">
        <v>146995382</v>
      </c>
      <c r="C401" s="24" t="s">
        <v>2046</v>
      </c>
      <c r="D401" s="84" t="s">
        <v>1639</v>
      </c>
      <c r="E401" s="8" t="n">
        <v>52</v>
      </c>
      <c r="F401" s="8" t="n">
        <v>3</v>
      </c>
      <c r="G401" s="84" t="s">
        <v>1639</v>
      </c>
      <c r="H401" s="8" t="n">
        <v>111</v>
      </c>
      <c r="I401" s="8" t="n">
        <v>0</v>
      </c>
      <c r="J401" s="84" t="s">
        <v>1639</v>
      </c>
      <c r="K401" s="8" t="n">
        <v>136</v>
      </c>
      <c r="L401" s="8" t="n">
        <v>0</v>
      </c>
      <c r="M401" s="2" t="n">
        <f aca="false">IF(AND(F401&lt;&gt;0,AND(I401=0,L401=0)),1,0)</f>
        <v>1</v>
      </c>
      <c r="N401" s="2" t="n">
        <v>1</v>
      </c>
    </row>
    <row r="402" customFormat="false" ht="13" hidden="false" customHeight="false" outlineLevel="0" collapsed="false">
      <c r="A402" s="24" t="s">
        <v>587</v>
      </c>
      <c r="B402" s="8" t="n">
        <v>147537807</v>
      </c>
      <c r="C402" s="24" t="s">
        <v>1001</v>
      </c>
      <c r="D402" s="84" t="s">
        <v>1639</v>
      </c>
      <c r="E402" s="8" t="n">
        <v>46</v>
      </c>
      <c r="F402" s="8" t="n">
        <v>5</v>
      </c>
      <c r="G402" s="84" t="s">
        <v>1639</v>
      </c>
      <c r="H402" s="8" t="n">
        <v>58</v>
      </c>
      <c r="I402" s="8" t="n">
        <v>0</v>
      </c>
      <c r="J402" s="84" t="s">
        <v>1639</v>
      </c>
      <c r="K402" s="8" t="n">
        <v>45</v>
      </c>
      <c r="L402" s="8" t="n">
        <v>0</v>
      </c>
      <c r="M402" s="2" t="n">
        <f aca="false">IF(AND(F402&lt;&gt;0,AND(I402=0,L402=0)),1,0)</f>
        <v>1</v>
      </c>
      <c r="N402" s="2" t="n">
        <v>1</v>
      </c>
    </row>
    <row r="403" customFormat="false" ht="13" hidden="false" customHeight="false" outlineLevel="0" collapsed="false">
      <c r="A403" s="24" t="s">
        <v>587</v>
      </c>
      <c r="B403" s="8" t="n">
        <v>148493619</v>
      </c>
      <c r="C403" s="24" t="s">
        <v>2047</v>
      </c>
      <c r="D403" s="84" t="s">
        <v>1639</v>
      </c>
      <c r="E403" s="8" t="n">
        <v>52</v>
      </c>
      <c r="F403" s="8" t="n">
        <v>3</v>
      </c>
      <c r="G403" s="84" t="s">
        <v>1639</v>
      </c>
      <c r="H403" s="8" t="n">
        <v>57</v>
      </c>
      <c r="I403" s="8" t="n">
        <v>2</v>
      </c>
      <c r="J403" s="84" t="s">
        <v>1639</v>
      </c>
      <c r="K403" s="8" t="n">
        <v>91</v>
      </c>
      <c r="L403" s="8" t="n">
        <v>0</v>
      </c>
      <c r="M403" s="2" t="n">
        <f aca="false">IF(AND(F403&lt;&gt;0,AND(I403=0,L403=0)),1,0)</f>
        <v>0</v>
      </c>
      <c r="N403" s="2" t="n">
        <v>1</v>
      </c>
    </row>
    <row r="404" customFormat="false" ht="13" hidden="false" customHeight="false" outlineLevel="0" collapsed="false">
      <c r="A404" s="24" t="s">
        <v>587</v>
      </c>
      <c r="B404" s="8" t="n">
        <v>150078547</v>
      </c>
      <c r="C404" s="24" t="s">
        <v>2048</v>
      </c>
      <c r="D404" s="84" t="s">
        <v>1639</v>
      </c>
      <c r="E404" s="8" t="n">
        <v>47</v>
      </c>
      <c r="F404" s="8" t="n">
        <v>3</v>
      </c>
      <c r="G404" s="84" t="s">
        <v>1639</v>
      </c>
      <c r="H404" s="8" t="n">
        <v>92</v>
      </c>
      <c r="I404" s="8" t="n">
        <v>0</v>
      </c>
      <c r="J404" s="84" t="s">
        <v>1639</v>
      </c>
      <c r="K404" s="8" t="n">
        <v>104</v>
      </c>
      <c r="L404" s="8" t="n">
        <v>0</v>
      </c>
      <c r="M404" s="2" t="n">
        <f aca="false">IF(AND(F404&lt;&gt;0,AND(I404=0,L404=0)),1,0)</f>
        <v>1</v>
      </c>
      <c r="N404" s="2" t="n">
        <v>1</v>
      </c>
    </row>
    <row r="405" customFormat="false" ht="13" hidden="false" customHeight="false" outlineLevel="0" collapsed="false">
      <c r="A405" s="24" t="s">
        <v>587</v>
      </c>
      <c r="B405" s="8" t="n">
        <v>151664322</v>
      </c>
      <c r="C405" s="24" t="s">
        <v>2049</v>
      </c>
      <c r="D405" s="84" t="s">
        <v>1639</v>
      </c>
      <c r="E405" s="8" t="n">
        <v>57</v>
      </c>
      <c r="F405" s="8" t="n">
        <v>3</v>
      </c>
      <c r="G405" s="84" t="s">
        <v>1639</v>
      </c>
      <c r="H405" s="8" t="n">
        <v>108</v>
      </c>
      <c r="I405" s="8" t="n">
        <v>0</v>
      </c>
      <c r="J405" s="84" t="s">
        <v>1639</v>
      </c>
      <c r="K405" s="8" t="n">
        <v>98</v>
      </c>
      <c r="L405" s="8" t="n">
        <v>0</v>
      </c>
      <c r="M405" s="2" t="n">
        <f aca="false">IF(AND(F405&lt;&gt;0,AND(I405=0,L405=0)),1,0)</f>
        <v>1</v>
      </c>
      <c r="N405" s="2" t="n">
        <v>1</v>
      </c>
    </row>
    <row r="406" customFormat="false" ht="13" hidden="false" customHeight="false" outlineLevel="0" collapsed="false">
      <c r="A406" s="24" t="s">
        <v>587</v>
      </c>
      <c r="B406" s="8" t="n">
        <v>155837069</v>
      </c>
      <c r="C406" s="24" t="s">
        <v>2050</v>
      </c>
      <c r="D406" s="84" t="s">
        <v>1639</v>
      </c>
      <c r="E406" s="8" t="n">
        <v>59</v>
      </c>
      <c r="F406" s="8" t="n">
        <v>4</v>
      </c>
      <c r="G406" s="84" t="s">
        <v>1639</v>
      </c>
      <c r="H406" s="8" t="n">
        <v>98</v>
      </c>
      <c r="I406" s="8" t="n">
        <v>0</v>
      </c>
      <c r="J406" s="84" t="s">
        <v>1639</v>
      </c>
      <c r="K406" s="8" t="n">
        <v>102</v>
      </c>
      <c r="L406" s="8" t="n">
        <v>0</v>
      </c>
      <c r="M406" s="2" t="n">
        <f aca="false">IF(AND(F406&lt;&gt;0,AND(I406=0,L406=0)),1,0)</f>
        <v>1</v>
      </c>
      <c r="N406" s="2" t="n">
        <v>1</v>
      </c>
    </row>
    <row r="407" customFormat="false" ht="13" hidden="false" customHeight="false" outlineLevel="0" collapsed="false">
      <c r="A407" s="24" t="s">
        <v>587</v>
      </c>
      <c r="B407" s="8" t="n">
        <v>156891272</v>
      </c>
      <c r="C407" s="24" t="s">
        <v>2051</v>
      </c>
      <c r="D407" s="84" t="s">
        <v>1639</v>
      </c>
      <c r="E407" s="8" t="n">
        <v>72</v>
      </c>
      <c r="F407" s="8" t="n">
        <v>4</v>
      </c>
      <c r="G407" s="84" t="s">
        <v>1639</v>
      </c>
      <c r="H407" s="8" t="n">
        <v>79</v>
      </c>
      <c r="I407" s="8" t="n">
        <v>0</v>
      </c>
      <c r="J407" s="84" t="s">
        <v>1639</v>
      </c>
      <c r="K407" s="8" t="n">
        <v>72</v>
      </c>
      <c r="L407" s="8" t="n">
        <v>0</v>
      </c>
      <c r="M407" s="2" t="n">
        <f aca="false">IF(AND(F407&lt;&gt;0,AND(I407=0,L407=0)),1,0)</f>
        <v>1</v>
      </c>
      <c r="N407" s="2" t="n">
        <v>1</v>
      </c>
    </row>
    <row r="408" customFormat="false" ht="13" hidden="false" customHeight="false" outlineLevel="0" collapsed="false">
      <c r="A408" s="24" t="s">
        <v>587</v>
      </c>
      <c r="B408" s="8" t="n">
        <v>158107645</v>
      </c>
      <c r="C408" s="24" t="s">
        <v>2052</v>
      </c>
      <c r="D408" s="84" t="s">
        <v>1639</v>
      </c>
      <c r="E408" s="8" t="n">
        <v>44</v>
      </c>
      <c r="F408" s="8" t="n">
        <v>10</v>
      </c>
      <c r="G408" s="84" t="s">
        <v>1639</v>
      </c>
      <c r="H408" s="8" t="n">
        <v>114</v>
      </c>
      <c r="I408" s="8" t="n">
        <v>1</v>
      </c>
      <c r="J408" s="84" t="s">
        <v>1639</v>
      </c>
      <c r="K408" s="8" t="n">
        <v>76</v>
      </c>
      <c r="L408" s="8" t="n">
        <v>0</v>
      </c>
      <c r="M408" s="2" t="n">
        <f aca="false">IF(AND(F408&lt;&gt;0,AND(I408=0,L408=0)),1,0)</f>
        <v>0</v>
      </c>
      <c r="N408" s="2" t="n">
        <v>1</v>
      </c>
    </row>
    <row r="409" customFormat="false" ht="13" hidden="false" customHeight="false" outlineLevel="0" collapsed="false">
      <c r="A409" s="24" t="s">
        <v>587</v>
      </c>
      <c r="B409" s="8" t="n">
        <v>159284468</v>
      </c>
      <c r="C409" s="24" t="s">
        <v>2053</v>
      </c>
      <c r="D409" s="84" t="s">
        <v>1639</v>
      </c>
      <c r="E409" s="8" t="n">
        <v>59</v>
      </c>
      <c r="F409" s="8" t="n">
        <v>4</v>
      </c>
      <c r="G409" s="84" t="s">
        <v>1639</v>
      </c>
      <c r="H409" s="8" t="n">
        <v>73</v>
      </c>
      <c r="I409" s="8" t="n">
        <v>0</v>
      </c>
      <c r="J409" s="84" t="s">
        <v>1639</v>
      </c>
      <c r="K409" s="8" t="n">
        <v>102</v>
      </c>
      <c r="L409" s="8" t="n">
        <v>0</v>
      </c>
      <c r="M409" s="2" t="n">
        <f aca="false">IF(AND(F409&lt;&gt;0,AND(I409=0,L409=0)),1,0)</f>
        <v>1</v>
      </c>
      <c r="N409" s="2" t="n">
        <v>1</v>
      </c>
    </row>
    <row r="410" customFormat="false" ht="13" hidden="false" customHeight="false" outlineLevel="0" collapsed="false">
      <c r="A410" s="24" t="s">
        <v>587</v>
      </c>
      <c r="B410" s="8" t="n">
        <v>160185848</v>
      </c>
      <c r="C410" s="24" t="s">
        <v>2054</v>
      </c>
      <c r="D410" s="84" t="s">
        <v>1639</v>
      </c>
      <c r="E410" s="8" t="n">
        <v>60</v>
      </c>
      <c r="F410" s="8" t="n">
        <v>4</v>
      </c>
      <c r="G410" s="84" t="s">
        <v>1639</v>
      </c>
      <c r="H410" s="8" t="n">
        <v>226</v>
      </c>
      <c r="I410" s="8" t="n">
        <v>4</v>
      </c>
      <c r="J410" s="84" t="s">
        <v>1639</v>
      </c>
      <c r="K410" s="8" t="n">
        <v>213</v>
      </c>
      <c r="L410" s="8" t="n">
        <v>7</v>
      </c>
      <c r="M410" s="2" t="n">
        <f aca="false">IF(AND(F410&lt;&gt;0,AND(I410=0,L410=0)),1,0)</f>
        <v>0</v>
      </c>
      <c r="N410" s="2" t="n">
        <v>1</v>
      </c>
    </row>
    <row r="411" customFormat="false" ht="13" hidden="false" customHeight="false" outlineLevel="0" collapsed="false">
      <c r="A411" s="24" t="s">
        <v>587</v>
      </c>
      <c r="B411" s="8" t="n">
        <v>160586950</v>
      </c>
      <c r="C411" s="24" t="s">
        <v>2055</v>
      </c>
      <c r="D411" s="84" t="s">
        <v>1639</v>
      </c>
      <c r="E411" s="8" t="n">
        <v>50</v>
      </c>
      <c r="F411" s="8" t="n">
        <v>3</v>
      </c>
      <c r="G411" s="84" t="s">
        <v>1639</v>
      </c>
      <c r="H411" s="8" t="n">
        <v>74</v>
      </c>
      <c r="I411" s="8" t="n">
        <v>0</v>
      </c>
      <c r="J411" s="84" t="s">
        <v>1639</v>
      </c>
      <c r="K411" s="8" t="n">
        <v>89</v>
      </c>
      <c r="L411" s="8" t="n">
        <v>0</v>
      </c>
      <c r="M411" s="2" t="n">
        <f aca="false">IF(AND(F411&lt;&gt;0,AND(I411=0,L411=0)),1,0)</f>
        <v>1</v>
      </c>
      <c r="N411" s="2" t="n">
        <v>1</v>
      </c>
    </row>
    <row r="412" customFormat="false" ht="13" hidden="false" customHeight="false" outlineLevel="0" collapsed="false">
      <c r="A412" s="24" t="s">
        <v>587</v>
      </c>
      <c r="B412" s="8" t="n">
        <v>164037818</v>
      </c>
      <c r="C412" s="24" t="s">
        <v>2056</v>
      </c>
      <c r="D412" s="84" t="s">
        <v>1639</v>
      </c>
      <c r="E412" s="8" t="n">
        <v>56</v>
      </c>
      <c r="F412" s="8" t="n">
        <v>3</v>
      </c>
      <c r="G412" s="84" t="s">
        <v>1639</v>
      </c>
      <c r="H412" s="8" t="n">
        <v>107</v>
      </c>
      <c r="I412" s="8" t="n">
        <v>0</v>
      </c>
      <c r="J412" s="84" t="s">
        <v>1639</v>
      </c>
      <c r="K412" s="8" t="n">
        <v>138</v>
      </c>
      <c r="L412" s="8" t="n">
        <v>0</v>
      </c>
      <c r="M412" s="2" t="n">
        <f aca="false">IF(AND(F412&lt;&gt;0,AND(I412=0,L412=0)),1,0)</f>
        <v>1</v>
      </c>
      <c r="N412" s="2" t="n">
        <v>1</v>
      </c>
    </row>
    <row r="413" customFormat="false" ht="13" hidden="false" customHeight="false" outlineLevel="0" collapsed="false">
      <c r="A413" s="24" t="s">
        <v>587</v>
      </c>
      <c r="B413" s="8" t="n">
        <v>164742411</v>
      </c>
      <c r="C413" s="24" t="s">
        <v>2057</v>
      </c>
      <c r="D413" s="84" t="s">
        <v>1639</v>
      </c>
      <c r="E413" s="8" t="n">
        <v>46</v>
      </c>
      <c r="F413" s="8" t="n">
        <v>9</v>
      </c>
      <c r="G413" s="84" t="s">
        <v>1639</v>
      </c>
      <c r="H413" s="8" t="n">
        <v>69</v>
      </c>
      <c r="I413" s="8" t="n">
        <v>0</v>
      </c>
      <c r="J413" s="84" t="s">
        <v>1639</v>
      </c>
      <c r="K413" s="8" t="n">
        <v>65</v>
      </c>
      <c r="L413" s="8" t="n">
        <v>0</v>
      </c>
      <c r="M413" s="2" t="n">
        <f aca="false">IF(AND(F413&lt;&gt;0,AND(I413=0,L413=0)),1,0)</f>
        <v>1</v>
      </c>
      <c r="N413" s="2" t="n">
        <v>1</v>
      </c>
    </row>
    <row r="414" customFormat="false" ht="13" hidden="false" customHeight="false" outlineLevel="0" collapsed="false">
      <c r="A414" s="24" t="s">
        <v>587</v>
      </c>
      <c r="B414" s="8" t="n">
        <v>167188657</v>
      </c>
      <c r="C414" s="24" t="s">
        <v>2058</v>
      </c>
      <c r="D414" s="84" t="s">
        <v>1639</v>
      </c>
      <c r="E414" s="8" t="n">
        <v>28</v>
      </c>
      <c r="F414" s="8" t="n">
        <v>5</v>
      </c>
      <c r="G414" s="84" t="s">
        <v>1639</v>
      </c>
      <c r="H414" s="8" t="n">
        <v>121</v>
      </c>
      <c r="I414" s="8" t="n">
        <v>0</v>
      </c>
      <c r="J414" s="84" t="s">
        <v>1639</v>
      </c>
      <c r="K414" s="8" t="n">
        <v>164</v>
      </c>
      <c r="L414" s="8" t="n">
        <v>0</v>
      </c>
      <c r="M414" s="2" t="n">
        <f aca="false">IF(AND(F414&lt;&gt;0,AND(I414=0,L414=0)),1,0)</f>
        <v>1</v>
      </c>
      <c r="N414" s="2" t="n">
        <v>1</v>
      </c>
    </row>
    <row r="415" customFormat="false" ht="13" hidden="false" customHeight="false" outlineLevel="0" collapsed="false">
      <c r="A415" s="24" t="s">
        <v>587</v>
      </c>
      <c r="B415" s="8" t="n">
        <v>167189593</v>
      </c>
      <c r="C415" s="24" t="s">
        <v>2059</v>
      </c>
      <c r="D415" s="84" t="s">
        <v>1639</v>
      </c>
      <c r="E415" s="8" t="n">
        <v>28</v>
      </c>
      <c r="F415" s="8" t="n">
        <v>5</v>
      </c>
      <c r="G415" s="84" t="s">
        <v>1639</v>
      </c>
      <c r="H415" s="8" t="n">
        <v>109</v>
      </c>
      <c r="I415" s="8" t="n">
        <v>0</v>
      </c>
      <c r="J415" s="84" t="s">
        <v>1639</v>
      </c>
      <c r="K415" s="8" t="n">
        <v>137</v>
      </c>
      <c r="L415" s="8" t="n">
        <v>0</v>
      </c>
      <c r="M415" s="2" t="n">
        <f aca="false">IF(AND(F415&lt;&gt;0,AND(I415=0,L415=0)),1,0)</f>
        <v>1</v>
      </c>
      <c r="N415" s="2" t="n">
        <v>1</v>
      </c>
    </row>
    <row r="416" customFormat="false" ht="13" hidden="false" customHeight="false" outlineLevel="0" collapsed="false">
      <c r="A416" s="24" t="s">
        <v>587</v>
      </c>
      <c r="B416" s="8" t="n">
        <v>169783302</v>
      </c>
      <c r="C416" s="24" t="s">
        <v>2060</v>
      </c>
      <c r="D416" s="84" t="s">
        <v>1639</v>
      </c>
      <c r="E416" s="8" t="n">
        <v>54</v>
      </c>
      <c r="F416" s="8" t="n">
        <v>3</v>
      </c>
      <c r="G416" s="84" t="s">
        <v>1639</v>
      </c>
      <c r="H416" s="8" t="n">
        <v>116</v>
      </c>
      <c r="I416" s="8" t="n">
        <v>0</v>
      </c>
      <c r="J416" s="84" t="s">
        <v>1639</v>
      </c>
      <c r="K416" s="8" t="n">
        <v>97</v>
      </c>
      <c r="L416" s="8" t="n">
        <v>0</v>
      </c>
      <c r="M416" s="2" t="n">
        <f aca="false">IF(AND(F416&lt;&gt;0,AND(I416=0,L416=0)),1,0)</f>
        <v>1</v>
      </c>
      <c r="N416" s="2" t="n">
        <v>1</v>
      </c>
    </row>
    <row r="417" customFormat="false" ht="13" hidden="false" customHeight="false" outlineLevel="0" collapsed="false">
      <c r="A417" s="24" t="s">
        <v>587</v>
      </c>
      <c r="B417" s="8" t="n">
        <v>171657578</v>
      </c>
      <c r="C417" s="24" t="s">
        <v>2061</v>
      </c>
      <c r="D417" s="84" t="s">
        <v>1639</v>
      </c>
      <c r="E417" s="8" t="n">
        <v>45</v>
      </c>
      <c r="F417" s="8" t="n">
        <v>7</v>
      </c>
      <c r="G417" s="84" t="s">
        <v>1639</v>
      </c>
      <c r="H417" s="8" t="n">
        <v>66</v>
      </c>
      <c r="I417" s="8" t="n">
        <v>0</v>
      </c>
      <c r="J417" s="84" t="s">
        <v>1639</v>
      </c>
      <c r="K417" s="8" t="n">
        <v>71</v>
      </c>
      <c r="L417" s="8" t="n">
        <v>0</v>
      </c>
      <c r="M417" s="2" t="n">
        <f aca="false">IF(AND(F417&lt;&gt;0,AND(I417=0,L417=0)),1,0)</f>
        <v>1</v>
      </c>
      <c r="N417" s="2" t="n">
        <v>1</v>
      </c>
    </row>
    <row r="418" customFormat="false" ht="13" hidden="false" customHeight="false" outlineLevel="0" collapsed="false">
      <c r="A418" s="24" t="s">
        <v>587</v>
      </c>
      <c r="B418" s="8" t="n">
        <v>172206777</v>
      </c>
      <c r="C418" s="24" t="s">
        <v>2062</v>
      </c>
      <c r="D418" s="84" t="s">
        <v>1639</v>
      </c>
      <c r="E418" s="8" t="n">
        <v>50</v>
      </c>
      <c r="F418" s="8" t="n">
        <v>8</v>
      </c>
      <c r="G418" s="84" t="s">
        <v>1639</v>
      </c>
      <c r="H418" s="8" t="n">
        <v>52</v>
      </c>
      <c r="I418" s="8" t="n">
        <v>0</v>
      </c>
      <c r="J418" s="84" t="s">
        <v>1639</v>
      </c>
      <c r="K418" s="8" t="n">
        <v>44</v>
      </c>
      <c r="L418" s="8" t="n">
        <v>0</v>
      </c>
      <c r="M418" s="2" t="n">
        <f aca="false">IF(AND(F418&lt;&gt;0,AND(I418=0,L418=0)),1,0)</f>
        <v>1</v>
      </c>
      <c r="N418" s="2" t="n">
        <v>1</v>
      </c>
    </row>
    <row r="419" customFormat="false" ht="13" hidden="false" customHeight="false" outlineLevel="0" collapsed="false">
      <c r="A419" s="24" t="s">
        <v>587</v>
      </c>
      <c r="B419" s="8" t="n">
        <v>173867289</v>
      </c>
      <c r="C419" s="24" t="s">
        <v>2063</v>
      </c>
      <c r="D419" s="84" t="s">
        <v>1639</v>
      </c>
      <c r="E419" s="8" t="n">
        <v>49</v>
      </c>
      <c r="F419" s="8" t="n">
        <v>5</v>
      </c>
      <c r="G419" s="84" t="s">
        <v>1639</v>
      </c>
      <c r="H419" s="8" t="n">
        <v>109</v>
      </c>
      <c r="I419" s="8" t="n">
        <v>0</v>
      </c>
      <c r="J419" s="84" t="s">
        <v>1639</v>
      </c>
      <c r="K419" s="8" t="n">
        <v>117</v>
      </c>
      <c r="L419" s="8" t="n">
        <v>0</v>
      </c>
      <c r="M419" s="2" t="n">
        <f aca="false">IF(AND(F419&lt;&gt;0,AND(I419=0,L419=0)),1,0)</f>
        <v>1</v>
      </c>
      <c r="N419" s="2" t="n">
        <v>1</v>
      </c>
    </row>
    <row r="420" customFormat="false" ht="13" hidden="false" customHeight="false" outlineLevel="0" collapsed="false">
      <c r="A420" s="24" t="s">
        <v>587</v>
      </c>
      <c r="B420" s="8" t="n">
        <v>179678953</v>
      </c>
      <c r="C420" s="24" t="s">
        <v>2064</v>
      </c>
      <c r="D420" s="84" t="s">
        <v>1639</v>
      </c>
      <c r="E420" s="8" t="n">
        <v>60</v>
      </c>
      <c r="F420" s="8" t="n">
        <v>4</v>
      </c>
      <c r="G420" s="84" t="s">
        <v>1639</v>
      </c>
      <c r="H420" s="8" t="n">
        <v>77</v>
      </c>
      <c r="I420" s="8" t="n">
        <v>0</v>
      </c>
      <c r="J420" s="84" t="s">
        <v>1639</v>
      </c>
      <c r="K420" s="8" t="n">
        <v>84</v>
      </c>
      <c r="L420" s="8" t="n">
        <v>0</v>
      </c>
      <c r="M420" s="2" t="n">
        <f aca="false">IF(AND(F420&lt;&gt;0,AND(I420=0,L420=0)),1,0)</f>
        <v>1</v>
      </c>
      <c r="N420" s="2" t="n">
        <v>1</v>
      </c>
    </row>
    <row r="421" customFormat="false" ht="13" hidden="false" customHeight="false" outlineLevel="0" collapsed="false">
      <c r="A421" s="24" t="s">
        <v>587</v>
      </c>
      <c r="B421" s="8" t="n">
        <v>180395937</v>
      </c>
      <c r="C421" s="24" t="s">
        <v>2065</v>
      </c>
      <c r="D421" s="84" t="s">
        <v>1639</v>
      </c>
      <c r="E421" s="8" t="n">
        <v>50</v>
      </c>
      <c r="F421" s="8" t="n">
        <v>4</v>
      </c>
      <c r="G421" s="84" t="s">
        <v>157</v>
      </c>
      <c r="H421" s="8" t="n">
        <v>87</v>
      </c>
      <c r="I421" s="8" t="n">
        <v>14</v>
      </c>
      <c r="J421" s="84" t="s">
        <v>157</v>
      </c>
      <c r="K421" s="8" t="n">
        <v>85</v>
      </c>
      <c r="L421" s="8" t="n">
        <v>16</v>
      </c>
      <c r="M421" s="2" t="n">
        <f aca="false">IF(AND(F421&lt;&gt;0,AND(I421=0,L421=0)),1,0)</f>
        <v>0</v>
      </c>
      <c r="N421" s="2" t="n">
        <v>1</v>
      </c>
    </row>
    <row r="422" customFormat="false" ht="13" hidden="false" customHeight="false" outlineLevel="0" collapsed="false">
      <c r="A422" s="24" t="s">
        <v>587</v>
      </c>
      <c r="B422" s="8" t="n">
        <v>182013861</v>
      </c>
      <c r="C422" s="24" t="s">
        <v>2066</v>
      </c>
      <c r="D422" s="84" t="s">
        <v>1639</v>
      </c>
      <c r="E422" s="8" t="n">
        <v>59</v>
      </c>
      <c r="F422" s="8" t="n">
        <v>5</v>
      </c>
      <c r="G422" s="84" t="s">
        <v>1639</v>
      </c>
      <c r="H422" s="8" t="n">
        <v>77</v>
      </c>
      <c r="I422" s="8" t="n">
        <v>7</v>
      </c>
      <c r="J422" s="84" t="s">
        <v>157</v>
      </c>
      <c r="K422" s="8" t="n">
        <v>89</v>
      </c>
      <c r="L422" s="8" t="n">
        <v>13</v>
      </c>
      <c r="M422" s="2" t="n">
        <f aca="false">IF(AND(F422&lt;&gt;0,AND(I422=0,L422=0)),1,0)</f>
        <v>0</v>
      </c>
      <c r="N422" s="2" t="n">
        <v>1</v>
      </c>
    </row>
    <row r="423" customFormat="false" ht="13" hidden="false" customHeight="false" outlineLevel="0" collapsed="false">
      <c r="A423" s="24" t="s">
        <v>587</v>
      </c>
      <c r="B423" s="8" t="n">
        <v>182039877</v>
      </c>
      <c r="C423" s="24" t="s">
        <v>2067</v>
      </c>
      <c r="D423" s="84" t="s">
        <v>1639</v>
      </c>
      <c r="E423" s="8" t="n">
        <v>51</v>
      </c>
      <c r="F423" s="8" t="n">
        <v>3</v>
      </c>
      <c r="G423" s="84" t="s">
        <v>157</v>
      </c>
      <c r="H423" s="8" t="n">
        <v>53</v>
      </c>
      <c r="I423" s="8" t="n">
        <v>6</v>
      </c>
      <c r="J423" s="84" t="s">
        <v>1639</v>
      </c>
      <c r="K423" s="8" t="n">
        <v>49</v>
      </c>
      <c r="L423" s="8" t="n">
        <v>5</v>
      </c>
      <c r="M423" s="2" t="n">
        <f aca="false">IF(AND(F423&lt;&gt;0,AND(I423=0,L423=0)),1,0)</f>
        <v>0</v>
      </c>
      <c r="N423" s="2" t="n">
        <v>1</v>
      </c>
    </row>
    <row r="424" customFormat="false" ht="13" hidden="false" customHeight="false" outlineLevel="0" collapsed="false">
      <c r="A424" s="24" t="s">
        <v>587</v>
      </c>
      <c r="B424" s="8" t="n">
        <v>183118317</v>
      </c>
      <c r="C424" s="24" t="s">
        <v>2068</v>
      </c>
      <c r="D424" s="84" t="s">
        <v>1639</v>
      </c>
      <c r="E424" s="8" t="n">
        <v>38</v>
      </c>
      <c r="F424" s="8" t="n">
        <v>2</v>
      </c>
      <c r="G424" s="84" t="s">
        <v>1639</v>
      </c>
      <c r="H424" s="8" t="n">
        <v>129</v>
      </c>
      <c r="I424" s="8" t="n">
        <v>0</v>
      </c>
      <c r="J424" s="84" t="s">
        <v>1639</v>
      </c>
      <c r="K424" s="8" t="n">
        <v>140</v>
      </c>
      <c r="L424" s="8" t="n">
        <v>0</v>
      </c>
      <c r="M424" s="2" t="n">
        <f aca="false">IF(AND(F424&lt;&gt;0,AND(I424=0,L424=0)),1,0)</f>
        <v>1</v>
      </c>
      <c r="N424" s="2" t="n">
        <v>1</v>
      </c>
    </row>
    <row r="425" customFormat="false" ht="13" hidden="false" customHeight="false" outlineLevel="0" collapsed="false">
      <c r="A425" s="24" t="s">
        <v>587</v>
      </c>
      <c r="B425" s="8" t="n">
        <v>184966409</v>
      </c>
      <c r="C425" s="24" t="s">
        <v>2069</v>
      </c>
      <c r="D425" s="84" t="s">
        <v>1639</v>
      </c>
      <c r="E425" s="8" t="n">
        <v>42</v>
      </c>
      <c r="F425" s="8" t="n">
        <v>5</v>
      </c>
      <c r="G425" s="84" t="s">
        <v>1639</v>
      </c>
      <c r="H425" s="8" t="n">
        <v>56</v>
      </c>
      <c r="I425" s="8" t="n">
        <v>0</v>
      </c>
      <c r="J425" s="84" t="s">
        <v>1639</v>
      </c>
      <c r="K425" s="8" t="n">
        <v>44</v>
      </c>
      <c r="L425" s="8" t="n">
        <v>0</v>
      </c>
      <c r="M425" s="2" t="n">
        <f aca="false">IF(AND(F425&lt;&gt;0,AND(I425=0,L425=0)),1,0)</f>
        <v>1</v>
      </c>
      <c r="N425" s="2" t="n">
        <v>1</v>
      </c>
    </row>
    <row r="426" customFormat="false" ht="13" hidden="false" customHeight="false" outlineLevel="0" collapsed="false">
      <c r="A426" s="24" t="s">
        <v>587</v>
      </c>
      <c r="B426" s="8" t="n">
        <v>184966774</v>
      </c>
      <c r="C426" s="24" t="s">
        <v>2070</v>
      </c>
      <c r="D426" s="84" t="s">
        <v>1639</v>
      </c>
      <c r="E426" s="8" t="n">
        <v>45</v>
      </c>
      <c r="F426" s="8" t="n">
        <v>3</v>
      </c>
      <c r="G426" s="84" t="s">
        <v>1639</v>
      </c>
      <c r="H426" s="8" t="n">
        <v>14</v>
      </c>
      <c r="I426" s="8" t="n">
        <v>0</v>
      </c>
      <c r="J426" s="84" t="s">
        <v>1639</v>
      </c>
      <c r="K426" s="8" t="n">
        <v>8</v>
      </c>
      <c r="L426" s="8" t="n">
        <v>0</v>
      </c>
      <c r="M426" s="2" t="n">
        <f aca="false">IF(AND(F426&lt;&gt;0,AND(I426=0,L426=0)),1,0)</f>
        <v>1</v>
      </c>
      <c r="N426" s="2" t="n">
        <v>1</v>
      </c>
    </row>
    <row r="427" customFormat="false" ht="13" hidden="false" customHeight="false" outlineLevel="0" collapsed="false">
      <c r="A427" s="24" t="s">
        <v>587</v>
      </c>
      <c r="B427" s="8" t="n">
        <v>186172333</v>
      </c>
      <c r="C427" s="24" t="s">
        <v>2071</v>
      </c>
      <c r="D427" s="84" t="s">
        <v>1639</v>
      </c>
      <c r="E427" s="8" t="n">
        <v>33</v>
      </c>
      <c r="F427" s="8" t="n">
        <v>8</v>
      </c>
      <c r="G427" s="84" t="s">
        <v>157</v>
      </c>
      <c r="H427" s="8" t="n">
        <v>81</v>
      </c>
      <c r="I427" s="8" t="n">
        <v>11</v>
      </c>
      <c r="J427" s="84" t="s">
        <v>157</v>
      </c>
      <c r="K427" s="8" t="n">
        <v>64</v>
      </c>
      <c r="L427" s="8" t="n">
        <v>8</v>
      </c>
      <c r="M427" s="2" t="n">
        <f aca="false">IF(AND(F427&lt;&gt;0,AND(I427=0,L427=0)),1,0)</f>
        <v>0</v>
      </c>
      <c r="N427" s="2" t="n">
        <v>1</v>
      </c>
    </row>
    <row r="428" customFormat="false" ht="13" hidden="false" customHeight="false" outlineLevel="0" collapsed="false">
      <c r="A428" s="24" t="s">
        <v>587</v>
      </c>
      <c r="B428" s="8" t="n">
        <v>186172363</v>
      </c>
      <c r="C428" s="24" t="s">
        <v>2072</v>
      </c>
      <c r="D428" s="84" t="s">
        <v>1639</v>
      </c>
      <c r="E428" s="8" t="n">
        <v>35</v>
      </c>
      <c r="F428" s="8" t="n">
        <v>4</v>
      </c>
      <c r="G428" s="84" t="s">
        <v>1639</v>
      </c>
      <c r="H428" s="8" t="n">
        <v>141</v>
      </c>
      <c r="I428" s="8" t="n">
        <v>0</v>
      </c>
      <c r="J428" s="84" t="s">
        <v>1639</v>
      </c>
      <c r="K428" s="8" t="n">
        <v>51</v>
      </c>
      <c r="L428" s="8" t="n">
        <v>1</v>
      </c>
      <c r="M428" s="2" t="n">
        <f aca="false">IF(AND(F428&lt;&gt;0,AND(I428=0,L428=0)),1,0)</f>
        <v>0</v>
      </c>
      <c r="N428" s="2" t="n">
        <v>1</v>
      </c>
    </row>
    <row r="429" customFormat="false" ht="13" hidden="false" customHeight="false" outlineLevel="0" collapsed="false">
      <c r="A429" s="24" t="s">
        <v>587</v>
      </c>
      <c r="B429" s="8" t="n">
        <v>186172939</v>
      </c>
      <c r="C429" s="24" t="s">
        <v>2073</v>
      </c>
      <c r="D429" s="84" t="s">
        <v>1639</v>
      </c>
      <c r="E429" s="8" t="n">
        <v>39</v>
      </c>
      <c r="F429" s="8" t="n">
        <v>3</v>
      </c>
      <c r="G429" s="84" t="s">
        <v>1639</v>
      </c>
      <c r="H429" s="8" t="n">
        <v>166</v>
      </c>
      <c r="I429" s="8" t="n">
        <v>0</v>
      </c>
      <c r="J429" s="84" t="s">
        <v>1639</v>
      </c>
      <c r="K429" s="8" t="n">
        <v>47</v>
      </c>
      <c r="L429" s="8" t="n">
        <v>1</v>
      </c>
      <c r="M429" s="2" t="n">
        <f aca="false">IF(AND(F429&lt;&gt;0,AND(I429=0,L429=0)),1,0)</f>
        <v>0</v>
      </c>
      <c r="N429" s="2" t="n">
        <v>1</v>
      </c>
    </row>
    <row r="430" customFormat="false" ht="13" hidden="false" customHeight="false" outlineLevel="0" collapsed="false">
      <c r="A430" s="24" t="s">
        <v>587</v>
      </c>
      <c r="B430" s="8" t="n">
        <v>186173202</v>
      </c>
      <c r="C430" s="24" t="s">
        <v>2074</v>
      </c>
      <c r="D430" s="84" t="s">
        <v>1639</v>
      </c>
      <c r="E430" s="8" t="n">
        <v>41</v>
      </c>
      <c r="F430" s="8" t="n">
        <v>3</v>
      </c>
      <c r="G430" s="84" t="s">
        <v>1639</v>
      </c>
      <c r="H430" s="8" t="n">
        <v>143</v>
      </c>
      <c r="I430" s="8" t="n">
        <v>0</v>
      </c>
      <c r="J430" s="84" t="s">
        <v>1639</v>
      </c>
      <c r="K430" s="8" t="n">
        <v>68</v>
      </c>
      <c r="L430" s="8" t="n">
        <v>0</v>
      </c>
      <c r="M430" s="2" t="n">
        <f aca="false">IF(AND(F430&lt;&gt;0,AND(I430=0,L430=0)),1,0)</f>
        <v>1</v>
      </c>
      <c r="N430" s="2" t="n">
        <v>1</v>
      </c>
    </row>
    <row r="431" customFormat="false" ht="13" hidden="false" customHeight="false" outlineLevel="0" collapsed="false">
      <c r="A431" s="24" t="s">
        <v>587</v>
      </c>
      <c r="B431" s="8" t="n">
        <v>186173455</v>
      </c>
      <c r="C431" s="24" t="s">
        <v>2075</v>
      </c>
      <c r="D431" s="84" t="s">
        <v>1639</v>
      </c>
      <c r="E431" s="8" t="n">
        <v>37</v>
      </c>
      <c r="F431" s="8" t="n">
        <v>7</v>
      </c>
      <c r="G431" s="84" t="s">
        <v>1639</v>
      </c>
      <c r="H431" s="8" t="n">
        <v>80</v>
      </c>
      <c r="I431" s="8" t="n">
        <v>0</v>
      </c>
      <c r="J431" s="84" t="s">
        <v>1639</v>
      </c>
      <c r="K431" s="8" t="n">
        <v>84</v>
      </c>
      <c r="L431" s="8" t="n">
        <v>0</v>
      </c>
      <c r="M431" s="2" t="n">
        <f aca="false">IF(AND(F431&lt;&gt;0,AND(I431=0,L431=0)),1,0)</f>
        <v>1</v>
      </c>
      <c r="N431" s="2" t="n">
        <v>1</v>
      </c>
    </row>
    <row r="432" customFormat="false" ht="13" hidden="false" customHeight="false" outlineLevel="0" collapsed="false">
      <c r="A432" s="24" t="s">
        <v>587</v>
      </c>
      <c r="B432" s="8" t="n">
        <v>186173640</v>
      </c>
      <c r="C432" s="24" t="s">
        <v>2076</v>
      </c>
      <c r="D432" s="84" t="s">
        <v>1639</v>
      </c>
      <c r="E432" s="8" t="n">
        <v>38</v>
      </c>
      <c r="F432" s="8" t="n">
        <v>6</v>
      </c>
      <c r="G432" s="84" t="s">
        <v>1639</v>
      </c>
      <c r="H432" s="8" t="n">
        <v>145</v>
      </c>
      <c r="I432" s="8" t="n">
        <v>0</v>
      </c>
      <c r="J432" s="84" t="s">
        <v>1639</v>
      </c>
      <c r="K432" s="8" t="n">
        <v>142</v>
      </c>
      <c r="L432" s="8" t="n">
        <v>0</v>
      </c>
      <c r="M432" s="2" t="n">
        <f aca="false">IF(AND(F432&lt;&gt;0,AND(I432=0,L432=0)),1,0)</f>
        <v>1</v>
      </c>
      <c r="N432" s="2" t="n">
        <v>1</v>
      </c>
    </row>
    <row r="433" customFormat="false" ht="13" hidden="false" customHeight="false" outlineLevel="0" collapsed="false">
      <c r="A433" s="24" t="s">
        <v>587</v>
      </c>
      <c r="B433" s="8" t="n">
        <v>186174934</v>
      </c>
      <c r="C433" s="24" t="s">
        <v>2077</v>
      </c>
      <c r="D433" s="84" t="s">
        <v>1639</v>
      </c>
      <c r="E433" s="8" t="n">
        <v>37</v>
      </c>
      <c r="F433" s="8" t="n">
        <v>9</v>
      </c>
      <c r="G433" s="84" t="s">
        <v>1639</v>
      </c>
      <c r="H433" s="8" t="n">
        <v>160</v>
      </c>
      <c r="I433" s="8" t="n">
        <v>0</v>
      </c>
      <c r="J433" s="84" t="s">
        <v>1639</v>
      </c>
      <c r="K433" s="8" t="n">
        <v>126</v>
      </c>
      <c r="L433" s="8" t="n">
        <v>0</v>
      </c>
      <c r="M433" s="2" t="n">
        <f aca="false">IF(AND(F433&lt;&gt;0,AND(I433=0,L433=0)),1,0)</f>
        <v>1</v>
      </c>
      <c r="N433" s="2" t="n">
        <v>1</v>
      </c>
    </row>
    <row r="434" customFormat="false" ht="13" hidden="false" customHeight="false" outlineLevel="0" collapsed="false">
      <c r="A434" s="24" t="s">
        <v>587</v>
      </c>
      <c r="B434" s="8" t="n">
        <v>186175797</v>
      </c>
      <c r="C434" s="24" t="s">
        <v>2078</v>
      </c>
      <c r="D434" s="84" t="s">
        <v>1639</v>
      </c>
      <c r="E434" s="8" t="n">
        <v>39</v>
      </c>
      <c r="F434" s="8" t="n">
        <v>7</v>
      </c>
      <c r="G434" s="84" t="s">
        <v>1639</v>
      </c>
      <c r="H434" s="8" t="n">
        <v>135</v>
      </c>
      <c r="I434" s="8" t="n">
        <v>0</v>
      </c>
      <c r="J434" s="84" t="s">
        <v>1639</v>
      </c>
      <c r="K434" s="8" t="n">
        <v>116</v>
      </c>
      <c r="L434" s="8" t="n">
        <v>0</v>
      </c>
      <c r="M434" s="2" t="n">
        <f aca="false">IF(AND(F434&lt;&gt;0,AND(I434=0,L434=0)),1,0)</f>
        <v>1</v>
      </c>
      <c r="N434" s="2" t="n">
        <v>1</v>
      </c>
    </row>
    <row r="435" customFormat="false" ht="13" hidden="false" customHeight="false" outlineLevel="0" collapsed="false">
      <c r="A435" s="24" t="s">
        <v>587</v>
      </c>
      <c r="B435" s="8" t="n">
        <v>186239908</v>
      </c>
      <c r="C435" s="24" t="s">
        <v>2079</v>
      </c>
      <c r="D435" s="84" t="s">
        <v>1639</v>
      </c>
      <c r="E435" s="8" t="n">
        <v>56</v>
      </c>
      <c r="F435" s="8" t="n">
        <v>3</v>
      </c>
      <c r="G435" s="84" t="s">
        <v>1639</v>
      </c>
      <c r="H435" s="8" t="n">
        <v>112</v>
      </c>
      <c r="I435" s="8" t="n">
        <v>0</v>
      </c>
      <c r="J435" s="84" t="s">
        <v>1639</v>
      </c>
      <c r="K435" s="8" t="n">
        <v>95</v>
      </c>
      <c r="L435" s="8" t="n">
        <v>0</v>
      </c>
      <c r="M435" s="2" t="n">
        <f aca="false">IF(AND(F435&lt;&gt;0,AND(I435=0,L435=0)),1,0)</f>
        <v>1</v>
      </c>
      <c r="N435" s="2" t="n">
        <v>1</v>
      </c>
    </row>
    <row r="436" customFormat="false" ht="13" hidden="false" customHeight="false" outlineLevel="0" collapsed="false">
      <c r="A436" s="24" t="s">
        <v>587</v>
      </c>
      <c r="B436" s="8" t="n">
        <v>186432436</v>
      </c>
      <c r="C436" s="24" t="s">
        <v>2080</v>
      </c>
      <c r="D436" s="84" t="s">
        <v>1639</v>
      </c>
      <c r="E436" s="8" t="n">
        <v>38</v>
      </c>
      <c r="F436" s="8" t="n">
        <v>5</v>
      </c>
      <c r="G436" s="84" t="s">
        <v>157</v>
      </c>
      <c r="H436" s="8" t="n">
        <v>78</v>
      </c>
      <c r="I436" s="8" t="n">
        <v>13</v>
      </c>
      <c r="J436" s="84" t="s">
        <v>157</v>
      </c>
      <c r="K436" s="8" t="n">
        <v>97</v>
      </c>
      <c r="L436" s="8" t="n">
        <v>15</v>
      </c>
      <c r="M436" s="2" t="n">
        <f aca="false">IF(AND(F436&lt;&gt;0,AND(I436=0,L436=0)),1,0)</f>
        <v>0</v>
      </c>
      <c r="N436" s="2" t="n">
        <v>1</v>
      </c>
    </row>
    <row r="437" customFormat="false" ht="13" hidden="false" customHeight="false" outlineLevel="0" collapsed="false">
      <c r="A437" s="24" t="s">
        <v>587</v>
      </c>
      <c r="B437" s="8" t="n">
        <v>186433623</v>
      </c>
      <c r="C437" s="24" t="s">
        <v>2081</v>
      </c>
      <c r="D437" s="84" t="s">
        <v>1639</v>
      </c>
      <c r="E437" s="8" t="n">
        <v>38</v>
      </c>
      <c r="F437" s="8" t="n">
        <v>5</v>
      </c>
      <c r="G437" s="84" t="s">
        <v>1639</v>
      </c>
      <c r="H437" s="8" t="n">
        <v>40</v>
      </c>
      <c r="I437" s="8" t="n">
        <v>0</v>
      </c>
      <c r="J437" s="84" t="s">
        <v>1639</v>
      </c>
      <c r="K437" s="8" t="n">
        <v>32</v>
      </c>
      <c r="L437" s="8" t="n">
        <v>0</v>
      </c>
      <c r="M437" s="2" t="n">
        <f aca="false">IF(AND(F437&lt;&gt;0,AND(I437=0,L437=0)),1,0)</f>
        <v>1</v>
      </c>
      <c r="N437" s="2" t="n">
        <v>1</v>
      </c>
    </row>
    <row r="438" customFormat="false" ht="13" hidden="false" customHeight="false" outlineLevel="0" collapsed="false">
      <c r="A438" s="24" t="s">
        <v>587</v>
      </c>
      <c r="B438" s="8" t="n">
        <v>186434969</v>
      </c>
      <c r="C438" s="24" t="s">
        <v>2082</v>
      </c>
      <c r="D438" s="84" t="s">
        <v>1639</v>
      </c>
      <c r="E438" s="8" t="n">
        <v>38</v>
      </c>
      <c r="F438" s="8" t="n">
        <v>3</v>
      </c>
      <c r="G438" s="84" t="s">
        <v>1640</v>
      </c>
      <c r="H438" s="8" t="n">
        <v>0</v>
      </c>
      <c r="I438" s="8" t="n">
        <v>0</v>
      </c>
      <c r="J438" s="84" t="s">
        <v>1640</v>
      </c>
      <c r="K438" s="8" t="n">
        <v>0</v>
      </c>
      <c r="L438" s="8" t="n">
        <v>0</v>
      </c>
      <c r="M438" s="2" t="n">
        <f aca="false">IF(AND(F438&lt;&gt;0,AND(I438=0,L438=0)),1,0)</f>
        <v>1</v>
      </c>
      <c r="N438" s="2" t="n">
        <v>1</v>
      </c>
    </row>
    <row r="439" customFormat="false" ht="13" hidden="false" customHeight="false" outlineLevel="0" collapsed="false">
      <c r="A439" s="24" t="s">
        <v>587</v>
      </c>
      <c r="B439" s="8" t="n">
        <v>188215592</v>
      </c>
      <c r="C439" s="24" t="s">
        <v>2083</v>
      </c>
      <c r="D439" s="84" t="s">
        <v>1639</v>
      </c>
      <c r="E439" s="8" t="n">
        <v>32</v>
      </c>
      <c r="F439" s="8" t="n">
        <v>2</v>
      </c>
      <c r="G439" s="84" t="s">
        <v>1639</v>
      </c>
      <c r="H439" s="8" t="n">
        <v>158</v>
      </c>
      <c r="I439" s="8" t="n">
        <v>0</v>
      </c>
      <c r="J439" s="84" t="s">
        <v>1639</v>
      </c>
      <c r="K439" s="8" t="n">
        <v>155</v>
      </c>
      <c r="L439" s="8" t="n">
        <v>1</v>
      </c>
      <c r="M439" s="2" t="n">
        <f aca="false">IF(AND(F439&lt;&gt;0,AND(I439=0,L439=0)),1,0)</f>
        <v>0</v>
      </c>
      <c r="N439" s="2" t="n">
        <v>1</v>
      </c>
    </row>
    <row r="440" customFormat="false" ht="13" hidden="false" customHeight="false" outlineLevel="0" collapsed="false">
      <c r="A440" s="24" t="s">
        <v>587</v>
      </c>
      <c r="B440" s="8" t="n">
        <v>188268848</v>
      </c>
      <c r="C440" s="24" t="s">
        <v>2084</v>
      </c>
      <c r="D440" s="84" t="s">
        <v>1639</v>
      </c>
      <c r="E440" s="8" t="n">
        <v>48</v>
      </c>
      <c r="F440" s="8" t="n">
        <v>4</v>
      </c>
      <c r="G440" s="84" t="s">
        <v>157</v>
      </c>
      <c r="H440" s="8" t="n">
        <v>38</v>
      </c>
      <c r="I440" s="8" t="n">
        <v>13</v>
      </c>
      <c r="J440" s="84" t="s">
        <v>157</v>
      </c>
      <c r="K440" s="8" t="n">
        <v>43</v>
      </c>
      <c r="L440" s="8" t="n">
        <v>7</v>
      </c>
      <c r="M440" s="2" t="n">
        <f aca="false">IF(AND(F440&lt;&gt;0,AND(I440=0,L440=0)),1,0)</f>
        <v>0</v>
      </c>
      <c r="N440" s="2" t="n">
        <v>1</v>
      </c>
    </row>
    <row r="441" customFormat="false" ht="13" hidden="false" customHeight="false" outlineLevel="0" collapsed="false">
      <c r="A441" s="24" t="s">
        <v>587</v>
      </c>
      <c r="B441" s="8" t="n">
        <v>188445176</v>
      </c>
      <c r="C441" s="24" t="s">
        <v>2085</v>
      </c>
      <c r="D441" s="84" t="s">
        <v>1639</v>
      </c>
      <c r="E441" s="8" t="n">
        <v>49</v>
      </c>
      <c r="F441" s="8" t="n">
        <v>4</v>
      </c>
      <c r="G441" s="84" t="s">
        <v>1639</v>
      </c>
      <c r="H441" s="8" t="n">
        <v>28</v>
      </c>
      <c r="I441" s="8" t="n">
        <v>0</v>
      </c>
      <c r="J441" s="84" t="s">
        <v>1639</v>
      </c>
      <c r="K441" s="8" t="n">
        <v>25</v>
      </c>
      <c r="L441" s="8" t="n">
        <v>0</v>
      </c>
      <c r="M441" s="2" t="n">
        <f aca="false">IF(AND(F441&lt;&gt;0,AND(I441=0,L441=0)),1,0)</f>
        <v>1</v>
      </c>
      <c r="N441" s="2" t="n">
        <v>1</v>
      </c>
    </row>
    <row r="442" customFormat="false" ht="13" hidden="false" customHeight="false" outlineLevel="0" collapsed="false">
      <c r="A442" s="24" t="s">
        <v>587</v>
      </c>
      <c r="B442" s="8" t="n">
        <v>188447156</v>
      </c>
      <c r="C442" s="24" t="s">
        <v>2086</v>
      </c>
      <c r="D442" s="84" t="s">
        <v>1639</v>
      </c>
      <c r="E442" s="8" t="n">
        <v>37</v>
      </c>
      <c r="F442" s="8" t="n">
        <v>9</v>
      </c>
      <c r="G442" s="84" t="s">
        <v>1639</v>
      </c>
      <c r="H442" s="8" t="n">
        <v>27</v>
      </c>
      <c r="I442" s="8" t="n">
        <v>0</v>
      </c>
      <c r="J442" s="84" t="s">
        <v>1639</v>
      </c>
      <c r="K442" s="8" t="n">
        <v>22</v>
      </c>
      <c r="L442" s="8" t="n">
        <v>0</v>
      </c>
      <c r="M442" s="2" t="n">
        <f aca="false">IF(AND(F442&lt;&gt;0,AND(I442=0,L442=0)),1,0)</f>
        <v>1</v>
      </c>
      <c r="N442" s="2" t="n">
        <v>1</v>
      </c>
    </row>
    <row r="443" customFormat="false" ht="13" hidden="false" customHeight="false" outlineLevel="0" collapsed="false">
      <c r="A443" s="24" t="s">
        <v>587</v>
      </c>
      <c r="B443" s="8" t="n">
        <v>189048179</v>
      </c>
      <c r="C443" s="24" t="s">
        <v>2087</v>
      </c>
      <c r="D443" s="84" t="s">
        <v>1639</v>
      </c>
      <c r="E443" s="8" t="n">
        <v>55</v>
      </c>
      <c r="F443" s="8" t="n">
        <v>5</v>
      </c>
      <c r="G443" s="84" t="s">
        <v>157</v>
      </c>
      <c r="H443" s="8" t="n">
        <v>62</v>
      </c>
      <c r="I443" s="8" t="n">
        <v>10</v>
      </c>
      <c r="J443" s="84" t="s">
        <v>1639</v>
      </c>
      <c r="K443" s="8" t="n">
        <v>92</v>
      </c>
      <c r="L443" s="8" t="n">
        <v>5</v>
      </c>
      <c r="M443" s="2" t="n">
        <f aca="false">IF(AND(F443&lt;&gt;0,AND(I443=0,L443=0)),1,0)</f>
        <v>0</v>
      </c>
      <c r="N443" s="2" t="n">
        <v>1</v>
      </c>
    </row>
    <row r="444" customFormat="false" ht="13" hidden="false" customHeight="false" outlineLevel="0" collapsed="false">
      <c r="A444" s="24" t="s">
        <v>587</v>
      </c>
      <c r="B444" s="8" t="n">
        <v>189129777</v>
      </c>
      <c r="C444" s="24" t="s">
        <v>2088</v>
      </c>
      <c r="D444" s="84" t="s">
        <v>1639</v>
      </c>
      <c r="E444" s="8" t="n">
        <v>60</v>
      </c>
      <c r="F444" s="8" t="n">
        <v>4</v>
      </c>
      <c r="G444" s="84" t="s">
        <v>157</v>
      </c>
      <c r="H444" s="8" t="n">
        <v>87</v>
      </c>
      <c r="I444" s="8" t="n">
        <v>14</v>
      </c>
      <c r="J444" s="84" t="s">
        <v>157</v>
      </c>
      <c r="K444" s="8" t="n">
        <v>89</v>
      </c>
      <c r="L444" s="8" t="n">
        <v>15</v>
      </c>
      <c r="M444" s="2" t="n">
        <f aca="false">IF(AND(F444&lt;&gt;0,AND(I444=0,L444=0)),1,0)</f>
        <v>0</v>
      </c>
      <c r="N444" s="2" t="n">
        <v>1</v>
      </c>
    </row>
    <row r="445" customFormat="false" ht="13" hidden="false" customHeight="false" outlineLevel="0" collapsed="false">
      <c r="A445" s="24" t="s">
        <v>587</v>
      </c>
      <c r="B445" s="8" t="n">
        <v>189184982</v>
      </c>
      <c r="C445" s="24" t="s">
        <v>2089</v>
      </c>
      <c r="D445" s="84" t="s">
        <v>1639</v>
      </c>
      <c r="E445" s="8" t="n">
        <v>54</v>
      </c>
      <c r="F445" s="8" t="n">
        <v>3</v>
      </c>
      <c r="G445" s="84" t="s">
        <v>1639</v>
      </c>
      <c r="H445" s="8" t="n">
        <v>75</v>
      </c>
      <c r="I445" s="8" t="n">
        <v>0</v>
      </c>
      <c r="J445" s="84" t="s">
        <v>1639</v>
      </c>
      <c r="K445" s="8" t="n">
        <v>78</v>
      </c>
      <c r="L445" s="8" t="n">
        <v>0</v>
      </c>
      <c r="M445" s="2" t="n">
        <f aca="false">IF(AND(F445&lt;&gt;0,AND(I445=0,L445=0)),1,0)</f>
        <v>1</v>
      </c>
      <c r="N445" s="2" t="n">
        <v>1</v>
      </c>
    </row>
    <row r="446" customFormat="false" ht="13" hidden="false" customHeight="false" outlineLevel="0" collapsed="false">
      <c r="A446" s="24" t="s">
        <v>587</v>
      </c>
      <c r="B446" s="8" t="n">
        <v>189233768</v>
      </c>
      <c r="C446" s="24" t="s">
        <v>2090</v>
      </c>
      <c r="D446" s="84" t="s">
        <v>1639</v>
      </c>
      <c r="E446" s="8" t="n">
        <v>168</v>
      </c>
      <c r="F446" s="8" t="n">
        <v>31</v>
      </c>
      <c r="G446" s="84" t="s">
        <v>1639</v>
      </c>
      <c r="H446" s="8" t="n">
        <v>1051</v>
      </c>
      <c r="I446" s="8" t="n">
        <v>7</v>
      </c>
      <c r="J446" s="84" t="s">
        <v>1639</v>
      </c>
      <c r="K446" s="8" t="n">
        <v>972</v>
      </c>
      <c r="L446" s="8" t="n">
        <v>11</v>
      </c>
      <c r="M446" s="2" t="n">
        <f aca="false">IF(AND(F446&lt;&gt;0,AND(I446=0,L446=0)),1,0)</f>
        <v>0</v>
      </c>
      <c r="N446" s="2" t="n">
        <v>1</v>
      </c>
    </row>
    <row r="447" customFormat="false" ht="13" hidden="false" customHeight="false" outlineLevel="0" collapsed="false">
      <c r="A447" s="24" t="s">
        <v>587</v>
      </c>
      <c r="B447" s="8" t="n">
        <v>189364011</v>
      </c>
      <c r="C447" s="24" t="s">
        <v>2091</v>
      </c>
      <c r="D447" s="84" t="s">
        <v>1639</v>
      </c>
      <c r="E447" s="8" t="n">
        <v>36</v>
      </c>
      <c r="F447" s="8" t="n">
        <v>9</v>
      </c>
      <c r="G447" s="84" t="s">
        <v>1639</v>
      </c>
      <c r="H447" s="8" t="n">
        <v>70</v>
      </c>
      <c r="I447" s="8" t="n">
        <v>0</v>
      </c>
      <c r="J447" s="84" t="s">
        <v>1639</v>
      </c>
      <c r="K447" s="8" t="n">
        <v>84</v>
      </c>
      <c r="L447" s="8" t="n">
        <v>0</v>
      </c>
      <c r="M447" s="2" t="n">
        <f aca="false">IF(AND(F447&lt;&gt;0,AND(I447=0,L447=0)),1,0)</f>
        <v>1</v>
      </c>
      <c r="N447" s="2" t="n">
        <v>1</v>
      </c>
    </row>
    <row r="448" customFormat="false" ht="13" hidden="false" customHeight="false" outlineLevel="0" collapsed="false">
      <c r="A448" s="24" t="s">
        <v>587</v>
      </c>
      <c r="B448" s="8" t="n">
        <v>189461246</v>
      </c>
      <c r="C448" s="24" t="s">
        <v>2092</v>
      </c>
      <c r="D448" s="84" t="s">
        <v>1639</v>
      </c>
      <c r="E448" s="8" t="n">
        <v>58</v>
      </c>
      <c r="F448" s="8" t="n">
        <v>7</v>
      </c>
      <c r="G448" s="84" t="s">
        <v>1639</v>
      </c>
      <c r="H448" s="8" t="n">
        <v>65</v>
      </c>
      <c r="I448" s="8" t="n">
        <v>0</v>
      </c>
      <c r="J448" s="84" t="s">
        <v>1639</v>
      </c>
      <c r="K448" s="8" t="n">
        <v>72</v>
      </c>
      <c r="L448" s="8" t="n">
        <v>0</v>
      </c>
      <c r="M448" s="2" t="n">
        <f aca="false">IF(AND(F448&lt;&gt;0,AND(I448=0,L448=0)),1,0)</f>
        <v>1</v>
      </c>
      <c r="N448" s="2" t="n">
        <v>1</v>
      </c>
    </row>
    <row r="449" customFormat="false" ht="13" hidden="false" customHeight="false" outlineLevel="0" collapsed="false">
      <c r="A449" s="24" t="s">
        <v>587</v>
      </c>
      <c r="B449" s="8" t="n">
        <v>189836429</v>
      </c>
      <c r="C449" s="24" t="s">
        <v>2093</v>
      </c>
      <c r="D449" s="84" t="s">
        <v>1639</v>
      </c>
      <c r="E449" s="8" t="n">
        <v>49</v>
      </c>
      <c r="F449" s="8" t="n">
        <v>3</v>
      </c>
      <c r="G449" s="84" t="s">
        <v>157</v>
      </c>
      <c r="H449" s="8" t="n">
        <v>4</v>
      </c>
      <c r="I449" s="8" t="n">
        <v>1</v>
      </c>
      <c r="J449" s="84" t="s">
        <v>157</v>
      </c>
      <c r="K449" s="8" t="n">
        <v>6</v>
      </c>
      <c r="L449" s="8" t="n">
        <v>1</v>
      </c>
      <c r="M449" s="2" t="n">
        <f aca="false">IF(AND(F449&lt;&gt;0,AND(I449=0,L449=0)),1,0)</f>
        <v>0</v>
      </c>
      <c r="N449" s="2" t="n">
        <v>1</v>
      </c>
    </row>
    <row r="450" customFormat="false" ht="13" hidden="false" customHeight="false" outlineLevel="0" collapsed="false">
      <c r="A450" s="24" t="s">
        <v>587</v>
      </c>
      <c r="B450" s="8" t="n">
        <v>189867081</v>
      </c>
      <c r="C450" s="24" t="s">
        <v>2094</v>
      </c>
      <c r="D450" s="84" t="s">
        <v>1639</v>
      </c>
      <c r="E450" s="8" t="n">
        <v>44</v>
      </c>
      <c r="F450" s="8" t="n">
        <v>5</v>
      </c>
      <c r="G450" s="84" t="s">
        <v>1639</v>
      </c>
      <c r="H450" s="8" t="n">
        <v>48</v>
      </c>
      <c r="I450" s="8" t="n">
        <v>0</v>
      </c>
      <c r="J450" s="84" t="s">
        <v>1639</v>
      </c>
      <c r="K450" s="8" t="n">
        <v>53</v>
      </c>
      <c r="L450" s="8" t="n">
        <v>0</v>
      </c>
      <c r="M450" s="2" t="n">
        <f aca="false">IF(AND(F450&lt;&gt;0,AND(I450=0,L450=0)),1,0)</f>
        <v>1</v>
      </c>
      <c r="N450" s="2" t="n">
        <v>1</v>
      </c>
    </row>
    <row r="451" customFormat="false" ht="13" hidden="false" customHeight="false" outlineLevel="0" collapsed="false">
      <c r="A451" s="24" t="s">
        <v>587</v>
      </c>
      <c r="B451" s="8" t="n">
        <v>190117293</v>
      </c>
      <c r="C451" s="24" t="s">
        <v>2095</v>
      </c>
      <c r="D451" s="84" t="s">
        <v>1639</v>
      </c>
      <c r="E451" s="8" t="n">
        <v>186</v>
      </c>
      <c r="F451" s="8" t="n">
        <v>35</v>
      </c>
      <c r="G451" s="84" t="s">
        <v>1639</v>
      </c>
      <c r="H451" s="8" t="n">
        <v>433</v>
      </c>
      <c r="I451" s="8" t="n">
        <v>14</v>
      </c>
      <c r="J451" s="84" t="s">
        <v>1639</v>
      </c>
      <c r="K451" s="8" t="n">
        <v>491</v>
      </c>
      <c r="L451" s="8" t="n">
        <v>14</v>
      </c>
      <c r="M451" s="2" t="n">
        <f aca="false">IF(AND(F451&lt;&gt;0,AND(I451=0,L451=0)),1,0)</f>
        <v>0</v>
      </c>
      <c r="N451" s="2" t="n">
        <v>1</v>
      </c>
    </row>
    <row r="452" customFormat="false" ht="13" hidden="false" customHeight="false" outlineLevel="0" collapsed="false">
      <c r="A452" s="24" t="s">
        <v>589</v>
      </c>
      <c r="B452" s="8" t="n">
        <v>212247</v>
      </c>
      <c r="C452" s="24" t="s">
        <v>2096</v>
      </c>
      <c r="D452" s="84" t="s">
        <v>1639</v>
      </c>
      <c r="E452" s="8" t="n">
        <v>44</v>
      </c>
      <c r="F452" s="8" t="n">
        <v>9</v>
      </c>
      <c r="G452" s="84" t="s">
        <v>157</v>
      </c>
      <c r="H452" s="8" t="n">
        <v>14</v>
      </c>
      <c r="I452" s="8" t="n">
        <v>2</v>
      </c>
      <c r="J452" s="84" t="s">
        <v>1639</v>
      </c>
      <c r="K452" s="8" t="n">
        <v>25</v>
      </c>
      <c r="L452" s="8" t="n">
        <v>0</v>
      </c>
      <c r="M452" s="2" t="n">
        <f aca="false">IF(AND(F452&lt;&gt;0,AND(I452=0,L452=0)),1,0)</f>
        <v>0</v>
      </c>
      <c r="N452" s="2" t="n">
        <v>1</v>
      </c>
    </row>
    <row r="453" customFormat="false" ht="13" hidden="false" customHeight="false" outlineLevel="0" collapsed="false">
      <c r="A453" s="24" t="s">
        <v>589</v>
      </c>
      <c r="B453" s="8" t="n">
        <v>261823</v>
      </c>
      <c r="C453" s="24" t="s">
        <v>2097</v>
      </c>
      <c r="D453" s="84" t="s">
        <v>1639</v>
      </c>
      <c r="E453" s="8" t="n">
        <v>35</v>
      </c>
      <c r="F453" s="8" t="n">
        <v>2</v>
      </c>
      <c r="G453" s="84" t="s">
        <v>157</v>
      </c>
      <c r="H453" s="8" t="n">
        <v>15</v>
      </c>
      <c r="I453" s="8" t="n">
        <v>7</v>
      </c>
      <c r="J453" s="84" t="s">
        <v>157</v>
      </c>
      <c r="K453" s="8" t="n">
        <v>18</v>
      </c>
      <c r="L453" s="8" t="n">
        <v>7</v>
      </c>
      <c r="M453" s="2" t="n">
        <f aca="false">IF(AND(F453&lt;&gt;0,AND(I453=0,L453=0)),1,0)</f>
        <v>0</v>
      </c>
      <c r="N453" s="2" t="n">
        <v>1</v>
      </c>
    </row>
    <row r="454" customFormat="false" ht="13" hidden="false" customHeight="false" outlineLevel="0" collapsed="false">
      <c r="A454" s="24" t="s">
        <v>589</v>
      </c>
      <c r="B454" s="8" t="n">
        <v>293460</v>
      </c>
      <c r="C454" s="24" t="s">
        <v>2098</v>
      </c>
      <c r="D454" s="84" t="s">
        <v>1639</v>
      </c>
      <c r="E454" s="8" t="n">
        <v>31</v>
      </c>
      <c r="F454" s="8" t="n">
        <v>2</v>
      </c>
      <c r="G454" s="84" t="s">
        <v>1639</v>
      </c>
      <c r="H454" s="8" t="n">
        <v>36</v>
      </c>
      <c r="I454" s="8" t="n">
        <v>0</v>
      </c>
      <c r="J454" s="84" t="s">
        <v>1639</v>
      </c>
      <c r="K454" s="8" t="n">
        <v>33</v>
      </c>
      <c r="L454" s="8" t="n">
        <v>0</v>
      </c>
      <c r="M454" s="2" t="n">
        <f aca="false">IF(AND(F454&lt;&gt;0,AND(I454=0,L454=0)),1,0)</f>
        <v>1</v>
      </c>
      <c r="N454" s="2" t="n">
        <v>1</v>
      </c>
    </row>
    <row r="455" customFormat="false" ht="13" hidden="false" customHeight="false" outlineLevel="0" collapsed="false">
      <c r="A455" s="24" t="s">
        <v>589</v>
      </c>
      <c r="B455" s="8" t="n">
        <v>307154</v>
      </c>
      <c r="C455" s="24" t="s">
        <v>2099</v>
      </c>
      <c r="D455" s="84" t="s">
        <v>1639</v>
      </c>
      <c r="E455" s="8" t="n">
        <v>46</v>
      </c>
      <c r="F455" s="8" t="n">
        <v>4</v>
      </c>
      <c r="G455" s="84" t="s">
        <v>1639</v>
      </c>
      <c r="H455" s="8" t="n">
        <v>84</v>
      </c>
      <c r="I455" s="8" t="n">
        <v>6</v>
      </c>
      <c r="J455" s="84" t="s">
        <v>157</v>
      </c>
      <c r="K455" s="8" t="n">
        <v>89</v>
      </c>
      <c r="L455" s="8" t="n">
        <v>11</v>
      </c>
      <c r="M455" s="2" t="n">
        <f aca="false">IF(AND(F455&lt;&gt;0,AND(I455=0,L455=0)),1,0)</f>
        <v>0</v>
      </c>
      <c r="N455" s="2" t="n">
        <v>1</v>
      </c>
    </row>
    <row r="456" customFormat="false" ht="13" hidden="false" customHeight="false" outlineLevel="0" collapsed="false">
      <c r="A456" s="24" t="s">
        <v>589</v>
      </c>
      <c r="B456" s="8" t="n">
        <v>356624</v>
      </c>
      <c r="C456" s="24" t="s">
        <v>2100</v>
      </c>
      <c r="D456" s="84" t="s">
        <v>1639</v>
      </c>
      <c r="E456" s="8" t="n">
        <v>36</v>
      </c>
      <c r="F456" s="8" t="n">
        <v>3</v>
      </c>
      <c r="G456" s="84" t="s">
        <v>1639</v>
      </c>
      <c r="H456" s="8" t="n">
        <v>9</v>
      </c>
      <c r="I456" s="8" t="n">
        <v>0</v>
      </c>
      <c r="J456" s="84" t="s">
        <v>1639</v>
      </c>
      <c r="K456" s="8" t="n">
        <v>11</v>
      </c>
      <c r="L456" s="8" t="n">
        <v>0</v>
      </c>
      <c r="M456" s="2" t="n">
        <f aca="false">IF(AND(F456&lt;&gt;0,AND(I456=0,L456=0)),1,0)</f>
        <v>1</v>
      </c>
      <c r="N456" s="2" t="n">
        <v>1</v>
      </c>
    </row>
    <row r="457" customFormat="false" ht="13" hidden="false" customHeight="false" outlineLevel="0" collapsed="false">
      <c r="A457" s="24" t="s">
        <v>589</v>
      </c>
      <c r="B457" s="8" t="n">
        <v>357385</v>
      </c>
      <c r="C457" s="24" t="s">
        <v>2101</v>
      </c>
      <c r="D457" s="84" t="s">
        <v>1639</v>
      </c>
      <c r="E457" s="8" t="n">
        <v>29</v>
      </c>
      <c r="F457" s="8" t="n">
        <v>6</v>
      </c>
      <c r="G457" s="84" t="s">
        <v>1639</v>
      </c>
      <c r="H457" s="8" t="n">
        <v>7</v>
      </c>
      <c r="I457" s="8" t="n">
        <v>0</v>
      </c>
      <c r="J457" s="84" t="s">
        <v>1639</v>
      </c>
      <c r="K457" s="8" t="n">
        <v>9</v>
      </c>
      <c r="L457" s="8" t="n">
        <v>0</v>
      </c>
      <c r="M457" s="2" t="n">
        <f aca="false">IF(AND(F457&lt;&gt;0,AND(I457=0,L457=0)),1,0)</f>
        <v>1</v>
      </c>
      <c r="N457" s="2" t="n">
        <v>1</v>
      </c>
    </row>
    <row r="458" customFormat="false" ht="13" hidden="false" customHeight="false" outlineLevel="0" collapsed="false">
      <c r="A458" s="24" t="s">
        <v>589</v>
      </c>
      <c r="B458" s="8" t="n">
        <v>562172</v>
      </c>
      <c r="C458" s="24" t="s">
        <v>2102</v>
      </c>
      <c r="D458" s="84" t="s">
        <v>1639</v>
      </c>
      <c r="E458" s="8" t="n">
        <v>49</v>
      </c>
      <c r="F458" s="8" t="n">
        <v>4</v>
      </c>
      <c r="G458" s="84" t="s">
        <v>1639</v>
      </c>
      <c r="H458" s="8" t="n">
        <v>35</v>
      </c>
      <c r="I458" s="8" t="n">
        <v>0</v>
      </c>
      <c r="J458" s="84" t="s">
        <v>1639</v>
      </c>
      <c r="K458" s="8" t="n">
        <v>32</v>
      </c>
      <c r="L458" s="8" t="n">
        <v>0</v>
      </c>
      <c r="M458" s="2" t="n">
        <f aca="false">IF(AND(F458&lt;&gt;0,AND(I458=0,L458=0)),1,0)</f>
        <v>1</v>
      </c>
      <c r="N458" s="2" t="n">
        <v>1</v>
      </c>
    </row>
    <row r="459" customFormat="false" ht="13" hidden="false" customHeight="false" outlineLevel="0" collapsed="false">
      <c r="A459" s="24" t="s">
        <v>589</v>
      </c>
      <c r="B459" s="8" t="n">
        <v>629737</v>
      </c>
      <c r="C459" s="24" t="s">
        <v>2103</v>
      </c>
      <c r="D459" s="84" t="s">
        <v>1639</v>
      </c>
      <c r="E459" s="8" t="n">
        <v>46</v>
      </c>
      <c r="F459" s="8" t="n">
        <v>10</v>
      </c>
      <c r="G459" s="84" t="s">
        <v>1639</v>
      </c>
      <c r="H459" s="8" t="n">
        <v>55</v>
      </c>
      <c r="I459" s="8" t="n">
        <v>0</v>
      </c>
      <c r="J459" s="84" t="s">
        <v>1639</v>
      </c>
      <c r="K459" s="8" t="n">
        <v>42</v>
      </c>
      <c r="L459" s="8" t="n">
        <v>0</v>
      </c>
      <c r="M459" s="2" t="n">
        <f aca="false">IF(AND(F459&lt;&gt;0,AND(I459=0,L459=0)),1,0)</f>
        <v>1</v>
      </c>
      <c r="N459" s="2" t="n">
        <v>1</v>
      </c>
    </row>
    <row r="460" customFormat="false" ht="13" hidden="false" customHeight="false" outlineLevel="0" collapsed="false">
      <c r="A460" s="24" t="s">
        <v>589</v>
      </c>
      <c r="B460" s="8" t="n">
        <v>633254</v>
      </c>
      <c r="C460" s="24" t="s">
        <v>2104</v>
      </c>
      <c r="D460" s="84" t="s">
        <v>1639</v>
      </c>
      <c r="E460" s="8" t="n">
        <v>55</v>
      </c>
      <c r="F460" s="8" t="n">
        <v>6</v>
      </c>
      <c r="G460" s="84" t="s">
        <v>1639</v>
      </c>
      <c r="H460" s="8" t="n">
        <v>63</v>
      </c>
      <c r="I460" s="8" t="n">
        <v>0</v>
      </c>
      <c r="J460" s="84" t="s">
        <v>1639</v>
      </c>
      <c r="K460" s="8" t="n">
        <v>57</v>
      </c>
      <c r="L460" s="8" t="n">
        <v>0</v>
      </c>
      <c r="M460" s="2" t="n">
        <f aca="false">IF(AND(F460&lt;&gt;0,AND(I460=0,L460=0)),1,0)</f>
        <v>1</v>
      </c>
      <c r="N460" s="2" t="n">
        <v>1</v>
      </c>
    </row>
    <row r="461" customFormat="false" ht="13" hidden="false" customHeight="false" outlineLevel="0" collapsed="false">
      <c r="A461" s="24" t="s">
        <v>589</v>
      </c>
      <c r="B461" s="8" t="n">
        <v>650560</v>
      </c>
      <c r="C461" s="24" t="s">
        <v>2105</v>
      </c>
      <c r="D461" s="84" t="s">
        <v>1639</v>
      </c>
      <c r="E461" s="8" t="n">
        <v>47</v>
      </c>
      <c r="F461" s="8" t="n">
        <v>3</v>
      </c>
      <c r="G461" s="84" t="s">
        <v>1639</v>
      </c>
      <c r="H461" s="8" t="n">
        <v>9</v>
      </c>
      <c r="I461" s="8" t="n">
        <v>0</v>
      </c>
      <c r="J461" s="84" t="s">
        <v>1639</v>
      </c>
      <c r="K461" s="8" t="n">
        <v>5</v>
      </c>
      <c r="L461" s="8" t="n">
        <v>0</v>
      </c>
      <c r="M461" s="2" t="n">
        <f aca="false">IF(AND(F461&lt;&gt;0,AND(I461=0,L461=0)),1,0)</f>
        <v>1</v>
      </c>
      <c r="N461" s="2" t="n">
        <v>1</v>
      </c>
    </row>
    <row r="462" customFormat="false" ht="13" hidden="false" customHeight="false" outlineLevel="0" collapsed="false">
      <c r="A462" s="24" t="s">
        <v>589</v>
      </c>
      <c r="B462" s="8" t="n">
        <v>651248</v>
      </c>
      <c r="C462" s="24" t="s">
        <v>2106</v>
      </c>
      <c r="D462" s="84" t="s">
        <v>1639</v>
      </c>
      <c r="E462" s="8" t="n">
        <v>47</v>
      </c>
      <c r="F462" s="8" t="n">
        <v>6</v>
      </c>
      <c r="G462" s="84" t="s">
        <v>1639</v>
      </c>
      <c r="H462" s="8" t="n">
        <v>70</v>
      </c>
      <c r="I462" s="8" t="n">
        <v>0</v>
      </c>
      <c r="J462" s="84" t="s">
        <v>1639</v>
      </c>
      <c r="K462" s="8" t="n">
        <v>57</v>
      </c>
      <c r="L462" s="8" t="n">
        <v>0</v>
      </c>
      <c r="M462" s="2" t="n">
        <f aca="false">IF(AND(F462&lt;&gt;0,AND(I462=0,L462=0)),1,0)</f>
        <v>1</v>
      </c>
      <c r="N462" s="2" t="n">
        <v>1</v>
      </c>
    </row>
    <row r="463" customFormat="false" ht="13" hidden="false" customHeight="false" outlineLevel="0" collapsed="false">
      <c r="A463" s="24" t="s">
        <v>589</v>
      </c>
      <c r="B463" s="8" t="n">
        <v>1273673</v>
      </c>
      <c r="C463" s="24" t="s">
        <v>1461</v>
      </c>
      <c r="D463" s="84" t="s">
        <v>1639</v>
      </c>
      <c r="E463" s="8" t="n">
        <v>33</v>
      </c>
      <c r="F463" s="8" t="n">
        <v>5</v>
      </c>
      <c r="G463" s="84" t="s">
        <v>1639</v>
      </c>
      <c r="H463" s="8" t="n">
        <v>28</v>
      </c>
      <c r="I463" s="8" t="n">
        <v>0</v>
      </c>
      <c r="J463" s="84" t="s">
        <v>1639</v>
      </c>
      <c r="K463" s="8" t="n">
        <v>27</v>
      </c>
      <c r="L463" s="8" t="n">
        <v>0</v>
      </c>
      <c r="M463" s="2" t="n">
        <f aca="false">IF(AND(F463&lt;&gt;0,AND(I463=0,L463=0)),1,0)</f>
        <v>1</v>
      </c>
      <c r="N463" s="2" t="n">
        <v>1</v>
      </c>
    </row>
    <row r="464" customFormat="false" ht="13" hidden="false" customHeight="false" outlineLevel="0" collapsed="false">
      <c r="A464" s="24" t="s">
        <v>589</v>
      </c>
      <c r="B464" s="8" t="n">
        <v>2490406</v>
      </c>
      <c r="C464" s="24" t="s">
        <v>2107</v>
      </c>
      <c r="D464" s="84" t="s">
        <v>1639</v>
      </c>
      <c r="E464" s="8" t="n">
        <v>47</v>
      </c>
      <c r="F464" s="8" t="n">
        <v>3</v>
      </c>
      <c r="G464" s="84" t="s">
        <v>1639</v>
      </c>
      <c r="H464" s="8" t="n">
        <v>134</v>
      </c>
      <c r="I464" s="8" t="n">
        <v>0</v>
      </c>
      <c r="J464" s="84" t="s">
        <v>1639</v>
      </c>
      <c r="K464" s="8" t="n">
        <v>153</v>
      </c>
      <c r="L464" s="8" t="n">
        <v>0</v>
      </c>
      <c r="M464" s="2" t="n">
        <f aca="false">IF(AND(F464&lt;&gt;0,AND(I464=0,L464=0)),1,0)</f>
        <v>1</v>
      </c>
      <c r="N464" s="2" t="n">
        <v>1</v>
      </c>
    </row>
    <row r="465" customFormat="false" ht="13" hidden="false" customHeight="false" outlineLevel="0" collapsed="false">
      <c r="A465" s="24" t="s">
        <v>589</v>
      </c>
      <c r="B465" s="8" t="n">
        <v>7300903</v>
      </c>
      <c r="C465" s="24" t="s">
        <v>2108</v>
      </c>
      <c r="D465" s="84" t="s">
        <v>1639</v>
      </c>
      <c r="E465" s="8" t="n">
        <v>36</v>
      </c>
      <c r="F465" s="8" t="n">
        <v>7</v>
      </c>
      <c r="G465" s="84" t="s">
        <v>1639</v>
      </c>
      <c r="H465" s="8" t="n">
        <v>17</v>
      </c>
      <c r="I465" s="8" t="n">
        <v>0</v>
      </c>
      <c r="J465" s="84" t="s">
        <v>1639</v>
      </c>
      <c r="K465" s="8" t="n">
        <v>18</v>
      </c>
      <c r="L465" s="8" t="n">
        <v>0</v>
      </c>
      <c r="M465" s="2" t="n">
        <f aca="false">IF(AND(F465&lt;&gt;0,AND(I465=0,L465=0)),1,0)</f>
        <v>1</v>
      </c>
      <c r="N465" s="2" t="n">
        <v>1</v>
      </c>
    </row>
    <row r="466" customFormat="false" ht="13" hidden="false" customHeight="false" outlineLevel="0" collapsed="false">
      <c r="A466" s="24" t="s">
        <v>589</v>
      </c>
      <c r="B466" s="8" t="n">
        <v>8026599</v>
      </c>
      <c r="C466" s="24" t="s">
        <v>2109</v>
      </c>
      <c r="D466" s="84" t="s">
        <v>1639</v>
      </c>
      <c r="E466" s="8" t="n">
        <v>47</v>
      </c>
      <c r="F466" s="8" t="n">
        <v>4</v>
      </c>
      <c r="G466" s="84" t="s">
        <v>157</v>
      </c>
      <c r="H466" s="8" t="n">
        <v>158</v>
      </c>
      <c r="I466" s="8" t="n">
        <v>24</v>
      </c>
      <c r="J466" s="84" t="s">
        <v>157</v>
      </c>
      <c r="K466" s="8" t="n">
        <v>172</v>
      </c>
      <c r="L466" s="8" t="n">
        <v>23</v>
      </c>
      <c r="M466" s="2" t="n">
        <f aca="false">IF(AND(F466&lt;&gt;0,AND(I466=0,L466=0)),1,0)</f>
        <v>0</v>
      </c>
      <c r="N466" s="2" t="n">
        <v>1</v>
      </c>
    </row>
    <row r="467" customFormat="false" ht="13" hidden="false" customHeight="false" outlineLevel="0" collapsed="false">
      <c r="A467" s="24" t="s">
        <v>589</v>
      </c>
      <c r="B467" s="8" t="n">
        <v>10994373</v>
      </c>
      <c r="C467" s="24" t="s">
        <v>947</v>
      </c>
      <c r="D467" s="84" t="s">
        <v>1639</v>
      </c>
      <c r="E467" s="8" t="n">
        <v>56</v>
      </c>
      <c r="F467" s="8" t="n">
        <v>4</v>
      </c>
      <c r="G467" s="84" t="s">
        <v>1639</v>
      </c>
      <c r="H467" s="8" t="n">
        <v>30</v>
      </c>
      <c r="I467" s="8" t="n">
        <v>0</v>
      </c>
      <c r="J467" s="84" t="s">
        <v>1639</v>
      </c>
      <c r="K467" s="8" t="n">
        <v>22</v>
      </c>
      <c r="L467" s="8" t="n">
        <v>0</v>
      </c>
      <c r="M467" s="2" t="n">
        <f aca="false">IF(AND(F467&lt;&gt;0,AND(I467=0,L467=0)),1,0)</f>
        <v>1</v>
      </c>
      <c r="N467" s="2" t="n">
        <v>1</v>
      </c>
    </row>
    <row r="468" customFormat="false" ht="13" hidden="false" customHeight="false" outlineLevel="0" collapsed="false">
      <c r="A468" s="24" t="s">
        <v>589</v>
      </c>
      <c r="B468" s="8" t="n">
        <v>13329833</v>
      </c>
      <c r="C468" s="24" t="s">
        <v>2110</v>
      </c>
      <c r="D468" s="84" t="s">
        <v>1639</v>
      </c>
      <c r="E468" s="8" t="n">
        <v>49</v>
      </c>
      <c r="F468" s="8" t="n">
        <v>3</v>
      </c>
      <c r="G468" s="84" t="s">
        <v>1639</v>
      </c>
      <c r="H468" s="8" t="n">
        <v>84</v>
      </c>
      <c r="I468" s="8" t="n">
        <v>0</v>
      </c>
      <c r="J468" s="84" t="s">
        <v>1639</v>
      </c>
      <c r="K468" s="8" t="n">
        <v>78</v>
      </c>
      <c r="L468" s="8" t="n">
        <v>0</v>
      </c>
      <c r="M468" s="2" t="n">
        <f aca="false">IF(AND(F468&lt;&gt;0,AND(I468=0,L468=0)),1,0)</f>
        <v>1</v>
      </c>
      <c r="N468" s="2" t="n">
        <v>1</v>
      </c>
    </row>
    <row r="469" customFormat="false" ht="13" hidden="false" customHeight="false" outlineLevel="0" collapsed="false">
      <c r="A469" s="24" t="s">
        <v>589</v>
      </c>
      <c r="B469" s="8" t="n">
        <v>14044633</v>
      </c>
      <c r="C469" s="24" t="s">
        <v>2111</v>
      </c>
      <c r="D469" s="84" t="s">
        <v>1639</v>
      </c>
      <c r="E469" s="8" t="n">
        <v>40</v>
      </c>
      <c r="F469" s="8" t="n">
        <v>9</v>
      </c>
      <c r="G469" s="84" t="s">
        <v>1639</v>
      </c>
      <c r="H469" s="8" t="n">
        <v>25</v>
      </c>
      <c r="I469" s="8" t="n">
        <v>0</v>
      </c>
      <c r="J469" s="84" t="s">
        <v>1639</v>
      </c>
      <c r="K469" s="8" t="n">
        <v>31</v>
      </c>
      <c r="L469" s="8" t="n">
        <v>0</v>
      </c>
      <c r="M469" s="2" t="n">
        <f aca="false">IF(AND(F469&lt;&gt;0,AND(I469=0,L469=0)),1,0)</f>
        <v>1</v>
      </c>
      <c r="N469" s="2" t="n">
        <v>1</v>
      </c>
    </row>
    <row r="470" customFormat="false" ht="13" hidden="false" customHeight="false" outlineLevel="0" collapsed="false">
      <c r="A470" s="24" t="s">
        <v>589</v>
      </c>
      <c r="B470" s="8" t="n">
        <v>14403263</v>
      </c>
      <c r="C470" s="24" t="s">
        <v>1516</v>
      </c>
      <c r="D470" s="84" t="s">
        <v>1639</v>
      </c>
      <c r="E470" s="8" t="n">
        <v>61</v>
      </c>
      <c r="F470" s="8" t="n">
        <v>4</v>
      </c>
      <c r="G470" s="84" t="s">
        <v>157</v>
      </c>
      <c r="H470" s="8" t="n">
        <v>55</v>
      </c>
      <c r="I470" s="8" t="n">
        <v>9</v>
      </c>
      <c r="J470" s="84" t="s">
        <v>1639</v>
      </c>
      <c r="K470" s="8" t="n">
        <v>122</v>
      </c>
      <c r="L470" s="8" t="n">
        <v>6</v>
      </c>
      <c r="M470" s="2" t="n">
        <f aca="false">IF(AND(F470&lt;&gt;0,AND(I470=0,L470=0)),1,0)</f>
        <v>0</v>
      </c>
      <c r="N470" s="2" t="n">
        <v>1</v>
      </c>
    </row>
    <row r="471" customFormat="false" ht="13" hidden="false" customHeight="false" outlineLevel="0" collapsed="false">
      <c r="A471" s="24" t="s">
        <v>589</v>
      </c>
      <c r="B471" s="8" t="n">
        <v>16993529</v>
      </c>
      <c r="C471" s="24" t="s">
        <v>2112</v>
      </c>
      <c r="D471" s="84" t="s">
        <v>1639</v>
      </c>
      <c r="E471" s="8" t="n">
        <v>31</v>
      </c>
      <c r="F471" s="8" t="n">
        <v>3</v>
      </c>
      <c r="G471" s="84" t="s">
        <v>157</v>
      </c>
      <c r="H471" s="8" t="n">
        <v>46</v>
      </c>
      <c r="I471" s="8" t="n">
        <v>14</v>
      </c>
      <c r="J471" s="84" t="s">
        <v>157</v>
      </c>
      <c r="K471" s="8" t="n">
        <v>51</v>
      </c>
      <c r="L471" s="8" t="n">
        <v>16</v>
      </c>
      <c r="M471" s="2" t="n">
        <f aca="false">IF(AND(F471&lt;&gt;0,AND(I471=0,L471=0)),1,0)</f>
        <v>0</v>
      </c>
      <c r="N471" s="2" t="n">
        <v>1</v>
      </c>
    </row>
    <row r="472" customFormat="false" ht="13" hidden="false" customHeight="false" outlineLevel="0" collapsed="false">
      <c r="A472" s="24" t="s">
        <v>589</v>
      </c>
      <c r="B472" s="8" t="n">
        <v>17942878</v>
      </c>
      <c r="C472" s="24" t="s">
        <v>2113</v>
      </c>
      <c r="D472" s="84" t="s">
        <v>1639</v>
      </c>
      <c r="E472" s="8" t="n">
        <v>47</v>
      </c>
      <c r="F472" s="8" t="n">
        <v>3</v>
      </c>
      <c r="G472" s="84" t="s">
        <v>1639</v>
      </c>
      <c r="H472" s="8" t="n">
        <v>79</v>
      </c>
      <c r="I472" s="8" t="n">
        <v>5</v>
      </c>
      <c r="J472" s="84" t="s">
        <v>157</v>
      </c>
      <c r="K472" s="8" t="n">
        <v>75</v>
      </c>
      <c r="L472" s="8" t="n">
        <v>14</v>
      </c>
      <c r="M472" s="2" t="n">
        <f aca="false">IF(AND(F472&lt;&gt;0,AND(I472=0,L472=0)),1,0)</f>
        <v>0</v>
      </c>
      <c r="N472" s="2" t="n">
        <v>1</v>
      </c>
    </row>
    <row r="473" customFormat="false" ht="13" hidden="false" customHeight="false" outlineLevel="0" collapsed="false">
      <c r="A473" s="24" t="s">
        <v>589</v>
      </c>
      <c r="B473" s="8" t="n">
        <v>38867774</v>
      </c>
      <c r="C473" s="24" t="s">
        <v>2114</v>
      </c>
      <c r="D473" s="84" t="s">
        <v>1639</v>
      </c>
      <c r="E473" s="8" t="n">
        <v>46</v>
      </c>
      <c r="F473" s="8" t="n">
        <v>5</v>
      </c>
      <c r="G473" s="84" t="s">
        <v>1639</v>
      </c>
      <c r="H473" s="8" t="n">
        <v>102</v>
      </c>
      <c r="I473" s="8" t="n">
        <v>0</v>
      </c>
      <c r="J473" s="84" t="s">
        <v>1639</v>
      </c>
      <c r="K473" s="8" t="n">
        <v>102</v>
      </c>
      <c r="L473" s="8" t="n">
        <v>0</v>
      </c>
      <c r="M473" s="2" t="n">
        <f aca="false">IF(AND(F473&lt;&gt;0,AND(I473=0,L473=0)),1,0)</f>
        <v>1</v>
      </c>
      <c r="N473" s="2" t="n">
        <v>1</v>
      </c>
    </row>
    <row r="474" customFormat="false" ht="13" hidden="false" customHeight="false" outlineLevel="0" collapsed="false">
      <c r="A474" s="24" t="s">
        <v>589</v>
      </c>
      <c r="B474" s="8" t="n">
        <v>40800632</v>
      </c>
      <c r="C474" s="24" t="s">
        <v>2115</v>
      </c>
      <c r="D474" s="84" t="s">
        <v>1639</v>
      </c>
      <c r="E474" s="8" t="n">
        <v>54</v>
      </c>
      <c r="F474" s="8" t="n">
        <v>3</v>
      </c>
      <c r="G474" s="84" t="s">
        <v>157</v>
      </c>
      <c r="H474" s="8" t="n">
        <v>33</v>
      </c>
      <c r="I474" s="8" t="n">
        <v>5</v>
      </c>
      <c r="J474" s="84" t="s">
        <v>1639</v>
      </c>
      <c r="K474" s="8" t="n">
        <v>21</v>
      </c>
      <c r="L474" s="8" t="n">
        <v>1</v>
      </c>
      <c r="M474" s="2" t="n">
        <f aca="false">IF(AND(F474&lt;&gt;0,AND(I474=0,L474=0)),1,0)</f>
        <v>0</v>
      </c>
      <c r="N474" s="2" t="n">
        <v>1</v>
      </c>
    </row>
    <row r="475" customFormat="false" ht="13" hidden="false" customHeight="false" outlineLevel="0" collapsed="false">
      <c r="A475" s="24" t="s">
        <v>589</v>
      </c>
      <c r="B475" s="8" t="n">
        <v>45173121</v>
      </c>
      <c r="C475" s="24" t="s">
        <v>2116</v>
      </c>
      <c r="D475" s="84" t="s">
        <v>1639</v>
      </c>
      <c r="E475" s="8" t="n">
        <v>52</v>
      </c>
      <c r="F475" s="8" t="n">
        <v>3</v>
      </c>
      <c r="G475" s="84" t="s">
        <v>1639</v>
      </c>
      <c r="H475" s="8" t="n">
        <v>98</v>
      </c>
      <c r="I475" s="8" t="n">
        <v>0</v>
      </c>
      <c r="J475" s="84" t="s">
        <v>1639</v>
      </c>
      <c r="K475" s="8" t="n">
        <v>118</v>
      </c>
      <c r="L475" s="8" t="n">
        <v>0</v>
      </c>
      <c r="M475" s="2" t="n">
        <f aca="false">IF(AND(F475&lt;&gt;0,AND(I475=0,L475=0)),1,0)</f>
        <v>1</v>
      </c>
      <c r="N475" s="2" t="n">
        <v>1</v>
      </c>
    </row>
    <row r="476" customFormat="false" ht="13" hidden="false" customHeight="false" outlineLevel="0" collapsed="false">
      <c r="A476" s="24" t="s">
        <v>589</v>
      </c>
      <c r="B476" s="8" t="n">
        <v>46942219</v>
      </c>
      <c r="C476" s="24" t="s">
        <v>2117</v>
      </c>
      <c r="D476" s="84" t="s">
        <v>1639</v>
      </c>
      <c r="E476" s="8" t="n">
        <v>12</v>
      </c>
      <c r="F476" s="8" t="n">
        <v>3</v>
      </c>
      <c r="G476" s="84" t="s">
        <v>1639</v>
      </c>
      <c r="H476" s="8" t="n">
        <v>61</v>
      </c>
      <c r="I476" s="8" t="n">
        <v>0</v>
      </c>
      <c r="J476" s="84" t="s">
        <v>1639</v>
      </c>
      <c r="K476" s="8" t="n">
        <v>42</v>
      </c>
      <c r="L476" s="8" t="n">
        <v>0</v>
      </c>
      <c r="M476" s="2" t="n">
        <f aca="false">IF(AND(F476&lt;&gt;0,AND(I476=0,L476=0)),1,0)</f>
        <v>1</v>
      </c>
      <c r="N476" s="2" t="n">
        <v>1</v>
      </c>
    </row>
    <row r="477" customFormat="false" ht="13" hidden="false" customHeight="false" outlineLevel="0" collapsed="false">
      <c r="A477" s="24" t="s">
        <v>589</v>
      </c>
      <c r="B477" s="8" t="n">
        <v>47092828</v>
      </c>
      <c r="C477" s="24" t="s">
        <v>2118</v>
      </c>
      <c r="D477" s="84" t="s">
        <v>1639</v>
      </c>
      <c r="E477" s="8" t="n">
        <v>61</v>
      </c>
      <c r="F477" s="8" t="n">
        <v>6</v>
      </c>
      <c r="G477" s="84" t="s">
        <v>1639</v>
      </c>
      <c r="H477" s="8" t="n">
        <v>484</v>
      </c>
      <c r="I477" s="8" t="n">
        <v>0</v>
      </c>
      <c r="J477" s="84" t="s">
        <v>1639</v>
      </c>
      <c r="K477" s="8" t="n">
        <v>466</v>
      </c>
      <c r="L477" s="8" t="n">
        <v>0</v>
      </c>
      <c r="M477" s="2" t="n">
        <f aca="false">IF(AND(F477&lt;&gt;0,AND(I477=0,L477=0)),1,0)</f>
        <v>1</v>
      </c>
      <c r="N477" s="2" t="n">
        <v>1</v>
      </c>
    </row>
    <row r="478" customFormat="false" ht="13" hidden="false" customHeight="false" outlineLevel="0" collapsed="false">
      <c r="A478" s="24" t="s">
        <v>589</v>
      </c>
      <c r="B478" s="8" t="n">
        <v>47093768</v>
      </c>
      <c r="C478" s="24" t="s">
        <v>2119</v>
      </c>
      <c r="D478" s="84" t="s">
        <v>1639</v>
      </c>
      <c r="E478" s="8" t="n">
        <v>58</v>
      </c>
      <c r="F478" s="8" t="n">
        <v>10</v>
      </c>
      <c r="G478" s="84" t="s">
        <v>157</v>
      </c>
      <c r="H478" s="8" t="n">
        <v>206</v>
      </c>
      <c r="I478" s="8" t="n">
        <v>35</v>
      </c>
      <c r="J478" s="84" t="s">
        <v>1639</v>
      </c>
      <c r="K478" s="8" t="n">
        <v>508</v>
      </c>
      <c r="L478" s="8" t="n">
        <v>37</v>
      </c>
      <c r="M478" s="2" t="n">
        <f aca="false">IF(AND(F478&lt;&gt;0,AND(I478=0,L478=0)),1,0)</f>
        <v>0</v>
      </c>
      <c r="N478" s="2" t="n">
        <v>1</v>
      </c>
    </row>
    <row r="479" customFormat="false" ht="13" hidden="false" customHeight="false" outlineLevel="0" collapsed="false">
      <c r="A479" s="24" t="s">
        <v>589</v>
      </c>
      <c r="B479" s="8" t="n">
        <v>47094867</v>
      </c>
      <c r="C479" s="24" t="s">
        <v>2120</v>
      </c>
      <c r="D479" s="84" t="s">
        <v>1639</v>
      </c>
      <c r="E479" s="8" t="n">
        <v>60</v>
      </c>
      <c r="F479" s="8" t="n">
        <v>7</v>
      </c>
      <c r="G479" s="84" t="s">
        <v>1639</v>
      </c>
      <c r="H479" s="8" t="n">
        <v>642</v>
      </c>
      <c r="I479" s="8" t="n">
        <v>4</v>
      </c>
      <c r="J479" s="84" t="s">
        <v>1639</v>
      </c>
      <c r="K479" s="8" t="n">
        <v>788</v>
      </c>
      <c r="L479" s="8" t="n">
        <v>7</v>
      </c>
      <c r="M479" s="2" t="n">
        <f aca="false">IF(AND(F479&lt;&gt;0,AND(I479=0,L479=0)),1,0)</f>
        <v>0</v>
      </c>
      <c r="N479" s="2" t="n">
        <v>1</v>
      </c>
    </row>
    <row r="480" customFormat="false" ht="13" hidden="false" customHeight="false" outlineLevel="0" collapsed="false">
      <c r="A480" s="24" t="s">
        <v>589</v>
      </c>
      <c r="B480" s="8" t="n">
        <v>47101140</v>
      </c>
      <c r="C480" s="24" t="s">
        <v>2121</v>
      </c>
      <c r="D480" s="84" t="s">
        <v>1639</v>
      </c>
      <c r="E480" s="8" t="n">
        <v>49</v>
      </c>
      <c r="F480" s="8" t="n">
        <v>8</v>
      </c>
      <c r="G480" s="84" t="s">
        <v>1639</v>
      </c>
      <c r="H480" s="8" t="n">
        <v>207</v>
      </c>
      <c r="I480" s="8" t="n">
        <v>19</v>
      </c>
      <c r="J480" s="84" t="s">
        <v>157</v>
      </c>
      <c r="K480" s="8" t="n">
        <v>207</v>
      </c>
      <c r="L480" s="8" t="n">
        <v>29</v>
      </c>
      <c r="M480" s="2" t="n">
        <f aca="false">IF(AND(F480&lt;&gt;0,AND(I480=0,L480=0)),1,0)</f>
        <v>0</v>
      </c>
      <c r="N480" s="2" t="n">
        <v>1</v>
      </c>
    </row>
    <row r="481" customFormat="false" ht="13" hidden="false" customHeight="false" outlineLevel="0" collapsed="false">
      <c r="A481" s="24" t="s">
        <v>589</v>
      </c>
      <c r="B481" s="8" t="n">
        <v>47101528</v>
      </c>
      <c r="C481" s="24" t="s">
        <v>2122</v>
      </c>
      <c r="D481" s="84" t="s">
        <v>1639</v>
      </c>
      <c r="E481" s="8" t="n">
        <v>53</v>
      </c>
      <c r="F481" s="8" t="n">
        <v>4</v>
      </c>
      <c r="G481" s="84" t="s">
        <v>1639</v>
      </c>
      <c r="H481" s="8" t="n">
        <v>223</v>
      </c>
      <c r="I481" s="8" t="n">
        <v>0</v>
      </c>
      <c r="J481" s="84" t="s">
        <v>1639</v>
      </c>
      <c r="K481" s="8" t="n">
        <v>211</v>
      </c>
      <c r="L481" s="8" t="n">
        <v>0</v>
      </c>
      <c r="M481" s="2" t="n">
        <f aca="false">IF(AND(F481&lt;&gt;0,AND(I481=0,L481=0)),1,0)</f>
        <v>1</v>
      </c>
      <c r="N481" s="2" t="n">
        <v>1</v>
      </c>
    </row>
    <row r="482" customFormat="false" ht="13" hidden="false" customHeight="false" outlineLevel="0" collapsed="false">
      <c r="A482" s="24" t="s">
        <v>589</v>
      </c>
      <c r="B482" s="8" t="n">
        <v>47133086</v>
      </c>
      <c r="C482" s="24" t="s">
        <v>2123</v>
      </c>
      <c r="D482" s="84" t="s">
        <v>1639</v>
      </c>
      <c r="E482" s="8" t="n">
        <v>19</v>
      </c>
      <c r="F482" s="8" t="n">
        <v>4</v>
      </c>
      <c r="G482" s="84" t="s">
        <v>1639</v>
      </c>
      <c r="H482" s="8" t="n">
        <v>96</v>
      </c>
      <c r="I482" s="8" t="n">
        <v>0</v>
      </c>
      <c r="J482" s="84" t="s">
        <v>1639</v>
      </c>
      <c r="K482" s="8" t="n">
        <v>94</v>
      </c>
      <c r="L482" s="8" t="n">
        <v>0</v>
      </c>
      <c r="M482" s="2" t="n">
        <f aca="false">IF(AND(F482&lt;&gt;0,AND(I482=0,L482=0)),1,0)</f>
        <v>1</v>
      </c>
      <c r="N482" s="2" t="n">
        <v>1</v>
      </c>
    </row>
    <row r="483" customFormat="false" ht="13" hidden="false" customHeight="false" outlineLevel="0" collapsed="false">
      <c r="A483" s="24" t="s">
        <v>589</v>
      </c>
      <c r="B483" s="8" t="n">
        <v>50136441</v>
      </c>
      <c r="C483" s="24" t="s">
        <v>2124</v>
      </c>
      <c r="D483" s="84" t="s">
        <v>1639</v>
      </c>
      <c r="E483" s="8" t="n">
        <v>39</v>
      </c>
      <c r="F483" s="8" t="n">
        <v>5</v>
      </c>
      <c r="G483" s="84" t="s">
        <v>1639</v>
      </c>
      <c r="H483" s="8" t="n">
        <v>290</v>
      </c>
      <c r="I483" s="8" t="n">
        <v>0</v>
      </c>
      <c r="J483" s="84" t="s">
        <v>1639</v>
      </c>
      <c r="K483" s="8" t="n">
        <v>286</v>
      </c>
      <c r="L483" s="8" t="n">
        <v>0</v>
      </c>
      <c r="M483" s="2" t="n">
        <f aca="false">IF(AND(F483&lt;&gt;0,AND(I483=0,L483=0)),1,0)</f>
        <v>1</v>
      </c>
      <c r="N483" s="2" t="n">
        <v>1</v>
      </c>
    </row>
    <row r="484" customFormat="false" ht="13" hidden="false" customHeight="false" outlineLevel="0" collapsed="false">
      <c r="A484" s="24" t="s">
        <v>589</v>
      </c>
      <c r="B484" s="8" t="n">
        <v>55105703</v>
      </c>
      <c r="C484" s="24" t="s">
        <v>2125</v>
      </c>
      <c r="D484" s="84" t="s">
        <v>1639</v>
      </c>
      <c r="E484" s="8" t="n">
        <v>44</v>
      </c>
      <c r="F484" s="8" t="n">
        <v>5</v>
      </c>
      <c r="G484" s="84" t="s">
        <v>1639</v>
      </c>
      <c r="H484" s="8" t="n">
        <v>70</v>
      </c>
      <c r="I484" s="8" t="n">
        <v>1</v>
      </c>
      <c r="J484" s="84" t="s">
        <v>157</v>
      </c>
      <c r="K484" s="8" t="n">
        <v>75</v>
      </c>
      <c r="L484" s="8" t="n">
        <v>11</v>
      </c>
      <c r="M484" s="2" t="n">
        <f aca="false">IF(AND(F484&lt;&gt;0,AND(I484=0,L484=0)),1,0)</f>
        <v>0</v>
      </c>
      <c r="N484" s="2" t="n">
        <v>1</v>
      </c>
    </row>
    <row r="485" customFormat="false" ht="13" hidden="false" customHeight="false" outlineLevel="0" collapsed="false">
      <c r="A485" s="24" t="s">
        <v>589</v>
      </c>
      <c r="B485" s="8" t="n">
        <v>62598237</v>
      </c>
      <c r="C485" s="24" t="s">
        <v>2126</v>
      </c>
      <c r="D485" s="84" t="s">
        <v>1639</v>
      </c>
      <c r="E485" s="8" t="n">
        <v>51</v>
      </c>
      <c r="F485" s="8" t="n">
        <v>4</v>
      </c>
      <c r="G485" s="84" t="s">
        <v>1639</v>
      </c>
      <c r="H485" s="8" t="n">
        <v>147</v>
      </c>
      <c r="I485" s="8" t="n">
        <v>8</v>
      </c>
      <c r="J485" s="84" t="s">
        <v>157</v>
      </c>
      <c r="K485" s="8" t="n">
        <v>67</v>
      </c>
      <c r="L485" s="8" t="n">
        <v>12</v>
      </c>
      <c r="M485" s="2" t="n">
        <f aca="false">IF(AND(F485&lt;&gt;0,AND(I485=0,L485=0)),1,0)</f>
        <v>0</v>
      </c>
      <c r="N485" s="2" t="n">
        <v>1</v>
      </c>
    </row>
    <row r="486" customFormat="false" ht="13" hidden="false" customHeight="false" outlineLevel="0" collapsed="false">
      <c r="A486" s="24" t="s">
        <v>589</v>
      </c>
      <c r="B486" s="8" t="n">
        <v>69427764</v>
      </c>
      <c r="C486" s="24" t="s">
        <v>2127</v>
      </c>
      <c r="D486" s="84" t="s">
        <v>1639</v>
      </c>
      <c r="E486" s="8" t="n">
        <v>34</v>
      </c>
      <c r="F486" s="8" t="n">
        <v>2</v>
      </c>
      <c r="G486" s="84" t="s">
        <v>1639</v>
      </c>
      <c r="H486" s="8" t="n">
        <v>61</v>
      </c>
      <c r="I486" s="8" t="n">
        <v>3</v>
      </c>
      <c r="J486" s="84" t="s">
        <v>1639</v>
      </c>
      <c r="K486" s="8" t="n">
        <v>102</v>
      </c>
      <c r="L486" s="8" t="n">
        <v>7</v>
      </c>
      <c r="M486" s="2" t="n">
        <f aca="false">IF(AND(F486&lt;&gt;0,AND(I486=0,L486=0)),1,0)</f>
        <v>0</v>
      </c>
      <c r="N486" s="2" t="n">
        <v>1</v>
      </c>
    </row>
    <row r="487" customFormat="false" ht="13" hidden="false" customHeight="false" outlineLevel="0" collapsed="false">
      <c r="A487" s="24" t="s">
        <v>589</v>
      </c>
      <c r="B487" s="8" t="n">
        <v>69634253</v>
      </c>
      <c r="C487" s="24" t="s">
        <v>2128</v>
      </c>
      <c r="D487" s="84" t="s">
        <v>1639</v>
      </c>
      <c r="E487" s="8" t="n">
        <v>26</v>
      </c>
      <c r="F487" s="8" t="n">
        <v>6</v>
      </c>
      <c r="G487" s="84" t="s">
        <v>1639</v>
      </c>
      <c r="H487" s="8" t="n">
        <v>400</v>
      </c>
      <c r="I487" s="8" t="n">
        <v>0</v>
      </c>
      <c r="J487" s="84" t="s">
        <v>1639</v>
      </c>
      <c r="K487" s="8" t="n">
        <v>416</v>
      </c>
      <c r="L487" s="8" t="n">
        <v>0</v>
      </c>
      <c r="M487" s="2" t="n">
        <f aca="false">IF(AND(F487&lt;&gt;0,AND(I487=0,L487=0)),1,0)</f>
        <v>1</v>
      </c>
      <c r="N487" s="2" t="n">
        <v>1</v>
      </c>
    </row>
    <row r="488" customFormat="false" ht="13" hidden="false" customHeight="false" outlineLevel="0" collapsed="false">
      <c r="A488" s="24" t="s">
        <v>589</v>
      </c>
      <c r="B488" s="8" t="n">
        <v>69635070</v>
      </c>
      <c r="C488" s="24" t="s">
        <v>2129</v>
      </c>
      <c r="D488" s="84" t="s">
        <v>1639</v>
      </c>
      <c r="E488" s="8" t="n">
        <v>28</v>
      </c>
      <c r="F488" s="8" t="n">
        <v>3</v>
      </c>
      <c r="G488" s="84" t="s">
        <v>1639</v>
      </c>
      <c r="H488" s="8" t="n">
        <v>338</v>
      </c>
      <c r="I488" s="8" t="n">
        <v>0</v>
      </c>
      <c r="J488" s="84" t="s">
        <v>1639</v>
      </c>
      <c r="K488" s="8" t="n">
        <v>367</v>
      </c>
      <c r="L488" s="8" t="n">
        <v>0</v>
      </c>
      <c r="M488" s="2" t="n">
        <f aca="false">IF(AND(F488&lt;&gt;0,AND(I488=0,L488=0)),1,0)</f>
        <v>1</v>
      </c>
      <c r="N488" s="2" t="n">
        <v>1</v>
      </c>
    </row>
    <row r="489" customFormat="false" ht="13" hidden="false" customHeight="false" outlineLevel="0" collapsed="false">
      <c r="A489" s="24" t="s">
        <v>589</v>
      </c>
      <c r="B489" s="8" t="n">
        <v>75206215</v>
      </c>
      <c r="C489" s="24" t="s">
        <v>2130</v>
      </c>
      <c r="D489" s="84" t="s">
        <v>1639</v>
      </c>
      <c r="E489" s="8" t="n">
        <v>46</v>
      </c>
      <c r="F489" s="8" t="n">
        <v>3</v>
      </c>
      <c r="G489" s="84" t="s">
        <v>1639</v>
      </c>
      <c r="H489" s="8" t="n">
        <v>44</v>
      </c>
      <c r="I489" s="8" t="n">
        <v>0</v>
      </c>
      <c r="J489" s="84" t="s">
        <v>1639</v>
      </c>
      <c r="K489" s="8" t="n">
        <v>42</v>
      </c>
      <c r="L489" s="8" t="n">
        <v>0</v>
      </c>
      <c r="M489" s="2" t="n">
        <f aca="false">IF(AND(F489&lt;&gt;0,AND(I489=0,L489=0)),1,0)</f>
        <v>1</v>
      </c>
      <c r="N489" s="2" t="n">
        <v>1</v>
      </c>
    </row>
    <row r="490" customFormat="false" ht="13" hidden="false" customHeight="false" outlineLevel="0" collapsed="false">
      <c r="A490" s="24" t="s">
        <v>589</v>
      </c>
      <c r="B490" s="8" t="n">
        <v>77540770</v>
      </c>
      <c r="C490" s="24" t="s">
        <v>2131</v>
      </c>
      <c r="D490" s="84" t="s">
        <v>1639</v>
      </c>
      <c r="E490" s="8" t="n">
        <v>37</v>
      </c>
      <c r="F490" s="8" t="n">
        <v>2</v>
      </c>
      <c r="G490" s="84" t="s">
        <v>1639</v>
      </c>
      <c r="H490" s="8" t="n">
        <v>96</v>
      </c>
      <c r="I490" s="8" t="n">
        <v>0</v>
      </c>
      <c r="J490" s="84" t="s">
        <v>1639</v>
      </c>
      <c r="K490" s="8" t="n">
        <v>121</v>
      </c>
      <c r="L490" s="8" t="n">
        <v>0</v>
      </c>
      <c r="M490" s="2" t="n">
        <f aca="false">IF(AND(F490&lt;&gt;0,AND(I490=0,L490=0)),1,0)</f>
        <v>1</v>
      </c>
      <c r="N490" s="2" t="n">
        <v>1</v>
      </c>
    </row>
    <row r="491" customFormat="false" ht="13" hidden="false" customHeight="false" outlineLevel="0" collapsed="false">
      <c r="A491" s="24" t="s">
        <v>589</v>
      </c>
      <c r="B491" s="8" t="n">
        <v>77794700</v>
      </c>
      <c r="C491" s="24" t="s">
        <v>2132</v>
      </c>
      <c r="D491" s="84" t="s">
        <v>1639</v>
      </c>
      <c r="E491" s="8" t="n">
        <v>59</v>
      </c>
      <c r="F491" s="8" t="n">
        <v>4</v>
      </c>
      <c r="G491" s="84" t="s">
        <v>157</v>
      </c>
      <c r="H491" s="8" t="n">
        <v>51</v>
      </c>
      <c r="I491" s="8" t="n">
        <v>6</v>
      </c>
      <c r="J491" s="84" t="s">
        <v>157</v>
      </c>
      <c r="K491" s="8" t="n">
        <v>73</v>
      </c>
      <c r="L491" s="8" t="n">
        <v>10</v>
      </c>
      <c r="M491" s="2" t="n">
        <f aca="false">IF(AND(F491&lt;&gt;0,AND(I491=0,L491=0)),1,0)</f>
        <v>0</v>
      </c>
      <c r="N491" s="2" t="n">
        <v>1</v>
      </c>
    </row>
    <row r="492" customFormat="false" ht="13" hidden="false" customHeight="false" outlineLevel="0" collapsed="false">
      <c r="A492" s="24" t="s">
        <v>589</v>
      </c>
      <c r="B492" s="8" t="n">
        <v>96007256</v>
      </c>
      <c r="C492" s="24" t="s">
        <v>2133</v>
      </c>
      <c r="D492" s="84" t="s">
        <v>1639</v>
      </c>
      <c r="E492" s="8" t="n">
        <v>54</v>
      </c>
      <c r="F492" s="8" t="n">
        <v>3</v>
      </c>
      <c r="G492" s="84" t="s">
        <v>157</v>
      </c>
      <c r="H492" s="8" t="n">
        <v>196</v>
      </c>
      <c r="I492" s="8" t="n">
        <v>48</v>
      </c>
      <c r="J492" s="84" t="s">
        <v>157</v>
      </c>
      <c r="K492" s="8" t="n">
        <v>145</v>
      </c>
      <c r="L492" s="8" t="n">
        <v>43</v>
      </c>
      <c r="M492" s="2" t="n">
        <f aca="false">IF(AND(F492&lt;&gt;0,AND(I492=0,L492=0)),1,0)</f>
        <v>0</v>
      </c>
      <c r="N492" s="2" t="n">
        <v>1</v>
      </c>
    </row>
    <row r="493" customFormat="false" ht="13" hidden="false" customHeight="false" outlineLevel="0" collapsed="false">
      <c r="A493" s="24" t="s">
        <v>589</v>
      </c>
      <c r="B493" s="8" t="n">
        <v>96989209</v>
      </c>
      <c r="C493" s="24" t="s">
        <v>2134</v>
      </c>
      <c r="D493" s="84" t="s">
        <v>1639</v>
      </c>
      <c r="E493" s="8" t="n">
        <v>56</v>
      </c>
      <c r="F493" s="8" t="n">
        <v>3</v>
      </c>
      <c r="G493" s="84" t="s">
        <v>1639</v>
      </c>
      <c r="H493" s="8" t="n">
        <v>79</v>
      </c>
      <c r="I493" s="8" t="n">
        <v>2</v>
      </c>
      <c r="J493" s="84" t="s">
        <v>1639</v>
      </c>
      <c r="K493" s="8" t="n">
        <v>82</v>
      </c>
      <c r="L493" s="8" t="n">
        <v>3</v>
      </c>
      <c r="M493" s="2" t="n">
        <f aca="false">IF(AND(F493&lt;&gt;0,AND(I493=0,L493=0)),1,0)</f>
        <v>0</v>
      </c>
      <c r="N493" s="2" t="n">
        <v>1</v>
      </c>
    </row>
    <row r="494" customFormat="false" ht="13" hidden="false" customHeight="false" outlineLevel="0" collapsed="false">
      <c r="A494" s="24" t="s">
        <v>589</v>
      </c>
      <c r="B494" s="8" t="n">
        <v>99426319</v>
      </c>
      <c r="C494" s="24" t="s">
        <v>2135</v>
      </c>
      <c r="D494" s="84" t="s">
        <v>1639</v>
      </c>
      <c r="E494" s="8" t="n">
        <v>51</v>
      </c>
      <c r="F494" s="8" t="n">
        <v>7</v>
      </c>
      <c r="G494" s="84" t="s">
        <v>1639</v>
      </c>
      <c r="H494" s="8" t="n">
        <v>54</v>
      </c>
      <c r="I494" s="8" t="n">
        <v>0</v>
      </c>
      <c r="J494" s="84" t="s">
        <v>1639</v>
      </c>
      <c r="K494" s="8" t="n">
        <v>72</v>
      </c>
      <c r="L494" s="8" t="n">
        <v>0</v>
      </c>
      <c r="M494" s="2" t="n">
        <f aca="false">IF(AND(F494&lt;&gt;0,AND(I494=0,L494=0)),1,0)</f>
        <v>1</v>
      </c>
      <c r="N494" s="2" t="n">
        <v>1</v>
      </c>
    </row>
    <row r="495" customFormat="false" ht="13" hidden="false" customHeight="false" outlineLevel="0" collapsed="false">
      <c r="A495" s="24" t="s">
        <v>589</v>
      </c>
      <c r="B495" s="8" t="n">
        <v>101087244</v>
      </c>
      <c r="C495" s="24" t="s">
        <v>2136</v>
      </c>
      <c r="D495" s="84" t="s">
        <v>1639</v>
      </c>
      <c r="E495" s="8" t="n">
        <v>51</v>
      </c>
      <c r="F495" s="8" t="n">
        <v>8</v>
      </c>
      <c r="G495" s="84" t="s">
        <v>1639</v>
      </c>
      <c r="H495" s="8" t="n">
        <v>70</v>
      </c>
      <c r="I495" s="8" t="n">
        <v>0</v>
      </c>
      <c r="J495" s="84" t="s">
        <v>1639</v>
      </c>
      <c r="K495" s="8" t="n">
        <v>80</v>
      </c>
      <c r="L495" s="8" t="n">
        <v>0</v>
      </c>
      <c r="M495" s="2" t="n">
        <f aca="false">IF(AND(F495&lt;&gt;0,AND(I495=0,L495=0)),1,0)</f>
        <v>1</v>
      </c>
      <c r="N495" s="2" t="n">
        <v>1</v>
      </c>
    </row>
    <row r="496" customFormat="false" ht="13" hidden="false" customHeight="false" outlineLevel="0" collapsed="false">
      <c r="A496" s="24" t="s">
        <v>589</v>
      </c>
      <c r="B496" s="8" t="n">
        <v>112603903</v>
      </c>
      <c r="C496" s="24" t="s">
        <v>2137</v>
      </c>
      <c r="D496" s="84" t="s">
        <v>1639</v>
      </c>
      <c r="E496" s="8" t="n">
        <v>40</v>
      </c>
      <c r="F496" s="8" t="n">
        <v>9</v>
      </c>
      <c r="G496" s="84" t="s">
        <v>1639</v>
      </c>
      <c r="H496" s="8" t="n">
        <v>125</v>
      </c>
      <c r="I496" s="8" t="n">
        <v>0</v>
      </c>
      <c r="J496" s="84" t="s">
        <v>1639</v>
      </c>
      <c r="K496" s="8" t="n">
        <v>115</v>
      </c>
      <c r="L496" s="8" t="n">
        <v>0</v>
      </c>
      <c r="M496" s="2" t="n">
        <f aca="false">IF(AND(F496&lt;&gt;0,AND(I496=0,L496=0)),1,0)</f>
        <v>1</v>
      </c>
      <c r="N496" s="2" t="n">
        <v>1</v>
      </c>
    </row>
    <row r="497" customFormat="false" ht="13" hidden="false" customHeight="false" outlineLevel="0" collapsed="false">
      <c r="A497" s="24" t="s">
        <v>589</v>
      </c>
      <c r="B497" s="8" t="n">
        <v>113299294</v>
      </c>
      <c r="C497" s="24" t="s">
        <v>2138</v>
      </c>
      <c r="D497" s="84" t="s">
        <v>1639</v>
      </c>
      <c r="E497" s="8" t="n">
        <v>44</v>
      </c>
      <c r="F497" s="8" t="n">
        <v>10</v>
      </c>
      <c r="G497" s="84" t="s">
        <v>1639</v>
      </c>
      <c r="H497" s="8" t="n">
        <v>60</v>
      </c>
      <c r="I497" s="8" t="n">
        <v>0</v>
      </c>
      <c r="J497" s="84" t="s">
        <v>1639</v>
      </c>
      <c r="K497" s="8" t="n">
        <v>71</v>
      </c>
      <c r="L497" s="8" t="n">
        <v>0</v>
      </c>
      <c r="M497" s="2" t="n">
        <f aca="false">IF(AND(F497&lt;&gt;0,AND(I497=0,L497=0)),1,0)</f>
        <v>1</v>
      </c>
      <c r="N497" s="2" t="n">
        <v>1</v>
      </c>
    </row>
    <row r="498" customFormat="false" ht="13" hidden="false" customHeight="false" outlineLevel="0" collapsed="false">
      <c r="A498" s="24" t="s">
        <v>589</v>
      </c>
      <c r="B498" s="8" t="n">
        <v>115209866</v>
      </c>
      <c r="C498" s="24" t="s">
        <v>2139</v>
      </c>
      <c r="D498" s="84" t="s">
        <v>1639</v>
      </c>
      <c r="E498" s="8" t="n">
        <v>47</v>
      </c>
      <c r="F498" s="8" t="n">
        <v>3</v>
      </c>
      <c r="G498" s="84" t="s">
        <v>1639</v>
      </c>
      <c r="H498" s="8" t="n">
        <v>137</v>
      </c>
      <c r="I498" s="8" t="n">
        <v>0</v>
      </c>
      <c r="J498" s="84" t="s">
        <v>1639</v>
      </c>
      <c r="K498" s="8" t="n">
        <v>108</v>
      </c>
      <c r="L498" s="8" t="n">
        <v>0</v>
      </c>
      <c r="M498" s="2" t="n">
        <f aca="false">IF(AND(F498&lt;&gt;0,AND(I498=0,L498=0)),1,0)</f>
        <v>1</v>
      </c>
      <c r="N498" s="2" t="n">
        <v>1</v>
      </c>
    </row>
    <row r="499" customFormat="false" ht="13" hidden="false" customHeight="false" outlineLevel="0" collapsed="false">
      <c r="A499" s="24" t="s">
        <v>589</v>
      </c>
      <c r="B499" s="8" t="n">
        <v>116726288</v>
      </c>
      <c r="C499" s="24" t="s">
        <v>2140</v>
      </c>
      <c r="D499" s="84" t="s">
        <v>1639</v>
      </c>
      <c r="E499" s="8" t="n">
        <v>53</v>
      </c>
      <c r="F499" s="8" t="n">
        <v>3</v>
      </c>
      <c r="G499" s="84" t="s">
        <v>1639</v>
      </c>
      <c r="H499" s="8" t="n">
        <v>115</v>
      </c>
      <c r="I499" s="8" t="n">
        <v>0</v>
      </c>
      <c r="J499" s="84" t="s">
        <v>1639</v>
      </c>
      <c r="K499" s="8" t="n">
        <v>122</v>
      </c>
      <c r="L499" s="8" t="n">
        <v>0</v>
      </c>
      <c r="M499" s="2" t="n">
        <f aca="false">IF(AND(F499&lt;&gt;0,AND(I499=0,L499=0)),1,0)</f>
        <v>1</v>
      </c>
      <c r="N499" s="2" t="n">
        <v>1</v>
      </c>
    </row>
    <row r="500" customFormat="false" ht="13" hidden="false" customHeight="false" outlineLevel="0" collapsed="false">
      <c r="A500" s="24" t="s">
        <v>589</v>
      </c>
      <c r="B500" s="8" t="n">
        <v>117541786</v>
      </c>
      <c r="C500" s="24" t="s">
        <v>2141</v>
      </c>
      <c r="D500" s="84" t="s">
        <v>1639</v>
      </c>
      <c r="E500" s="8" t="n">
        <v>55</v>
      </c>
      <c r="F500" s="8" t="n">
        <v>4</v>
      </c>
      <c r="G500" s="84" t="s">
        <v>1639</v>
      </c>
      <c r="H500" s="8" t="n">
        <v>62</v>
      </c>
      <c r="I500" s="8" t="n">
        <v>0</v>
      </c>
      <c r="J500" s="84" t="s">
        <v>1639</v>
      </c>
      <c r="K500" s="8" t="n">
        <v>55</v>
      </c>
      <c r="L500" s="8" t="n">
        <v>0</v>
      </c>
      <c r="M500" s="2" t="n">
        <f aca="false">IF(AND(F500&lt;&gt;0,AND(I500=0,L500=0)),1,0)</f>
        <v>1</v>
      </c>
      <c r="N500" s="2" t="n">
        <v>1</v>
      </c>
    </row>
    <row r="501" customFormat="false" ht="13" hidden="false" customHeight="false" outlineLevel="0" collapsed="false">
      <c r="A501" s="24" t="s">
        <v>589</v>
      </c>
      <c r="B501" s="8" t="n">
        <v>120633657</v>
      </c>
      <c r="C501" s="24" t="s">
        <v>2142</v>
      </c>
      <c r="D501" s="84" t="s">
        <v>1639</v>
      </c>
      <c r="E501" s="8" t="n">
        <v>67</v>
      </c>
      <c r="F501" s="8" t="n">
        <v>7</v>
      </c>
      <c r="G501" s="84" t="s">
        <v>1639</v>
      </c>
      <c r="H501" s="8" t="n">
        <v>86</v>
      </c>
      <c r="I501" s="8" t="n">
        <v>0</v>
      </c>
      <c r="J501" s="84" t="s">
        <v>1639</v>
      </c>
      <c r="K501" s="8" t="n">
        <v>77</v>
      </c>
      <c r="L501" s="8" t="n">
        <v>0</v>
      </c>
      <c r="M501" s="2" t="n">
        <f aca="false">IF(AND(F501&lt;&gt;0,AND(I501=0,L501=0)),1,0)</f>
        <v>1</v>
      </c>
      <c r="N501" s="2" t="n">
        <v>1</v>
      </c>
    </row>
    <row r="502" customFormat="false" ht="13" hidden="false" customHeight="false" outlineLevel="0" collapsed="false">
      <c r="A502" s="24" t="s">
        <v>589</v>
      </c>
      <c r="B502" s="8" t="n">
        <v>121055269</v>
      </c>
      <c r="C502" s="24" t="s">
        <v>2143</v>
      </c>
      <c r="D502" s="84" t="s">
        <v>1639</v>
      </c>
      <c r="E502" s="8" t="n">
        <v>59</v>
      </c>
      <c r="F502" s="8" t="n">
        <v>5</v>
      </c>
      <c r="G502" s="84" t="s">
        <v>1639</v>
      </c>
      <c r="H502" s="8" t="n">
        <v>88</v>
      </c>
      <c r="I502" s="8" t="n">
        <v>2</v>
      </c>
      <c r="J502" s="84" t="s">
        <v>1639</v>
      </c>
      <c r="K502" s="8" t="n">
        <v>266</v>
      </c>
      <c r="L502" s="8" t="n">
        <v>1</v>
      </c>
      <c r="M502" s="2" t="n">
        <f aca="false">IF(AND(F502&lt;&gt;0,AND(I502=0,L502=0)),1,0)</f>
        <v>0</v>
      </c>
      <c r="N502" s="2" t="n">
        <v>1</v>
      </c>
    </row>
    <row r="503" customFormat="false" ht="13" hidden="false" customHeight="false" outlineLevel="0" collapsed="false">
      <c r="A503" s="24" t="s">
        <v>589</v>
      </c>
      <c r="B503" s="8" t="n">
        <v>126739811</v>
      </c>
      <c r="C503" s="24" t="s">
        <v>2144</v>
      </c>
      <c r="D503" s="84" t="s">
        <v>1639</v>
      </c>
      <c r="E503" s="8" t="n">
        <v>33</v>
      </c>
      <c r="F503" s="8" t="n">
        <v>7</v>
      </c>
      <c r="G503" s="84" t="s">
        <v>1639</v>
      </c>
      <c r="H503" s="8" t="n">
        <v>30</v>
      </c>
      <c r="I503" s="8" t="n">
        <v>3</v>
      </c>
      <c r="J503" s="84" t="s">
        <v>157</v>
      </c>
      <c r="K503" s="8" t="n">
        <v>24</v>
      </c>
      <c r="L503" s="8" t="n">
        <v>3</v>
      </c>
      <c r="M503" s="2" t="n">
        <f aca="false">IF(AND(F503&lt;&gt;0,AND(I503=0,L503=0)),1,0)</f>
        <v>0</v>
      </c>
      <c r="N503" s="2" t="n">
        <v>1</v>
      </c>
    </row>
    <row r="504" customFormat="false" ht="13" hidden="false" customHeight="false" outlineLevel="0" collapsed="false">
      <c r="A504" s="24" t="s">
        <v>589</v>
      </c>
      <c r="B504" s="8" t="n">
        <v>131784897</v>
      </c>
      <c r="C504" s="24" t="s">
        <v>2145</v>
      </c>
      <c r="D504" s="84" t="s">
        <v>1639</v>
      </c>
      <c r="E504" s="8" t="n">
        <v>46</v>
      </c>
      <c r="F504" s="8" t="n">
        <v>4</v>
      </c>
      <c r="G504" s="84" t="s">
        <v>1639</v>
      </c>
      <c r="H504" s="8" t="n">
        <v>141</v>
      </c>
      <c r="I504" s="8" t="n">
        <v>11</v>
      </c>
      <c r="J504" s="84" t="s">
        <v>1639</v>
      </c>
      <c r="K504" s="8" t="n">
        <v>152</v>
      </c>
      <c r="L504" s="8" t="n">
        <v>12</v>
      </c>
      <c r="M504" s="2" t="n">
        <f aca="false">IF(AND(F504&lt;&gt;0,AND(I504=0,L504=0)),1,0)</f>
        <v>0</v>
      </c>
      <c r="N504" s="2" t="n">
        <v>1</v>
      </c>
    </row>
    <row r="505" customFormat="false" ht="13" hidden="false" customHeight="false" outlineLevel="0" collapsed="false">
      <c r="A505" s="24" t="s">
        <v>589</v>
      </c>
      <c r="B505" s="8" t="n">
        <v>131885347</v>
      </c>
      <c r="C505" s="24" t="s">
        <v>2146</v>
      </c>
      <c r="D505" s="84" t="s">
        <v>1639</v>
      </c>
      <c r="E505" s="8" t="n">
        <v>40</v>
      </c>
      <c r="F505" s="8" t="n">
        <v>4</v>
      </c>
      <c r="G505" s="84" t="s">
        <v>1639</v>
      </c>
      <c r="H505" s="8" t="n">
        <v>72</v>
      </c>
      <c r="I505" s="8" t="n">
        <v>0</v>
      </c>
      <c r="J505" s="84" t="s">
        <v>1639</v>
      </c>
      <c r="K505" s="8" t="n">
        <v>79</v>
      </c>
      <c r="L505" s="8" t="n">
        <v>0</v>
      </c>
      <c r="M505" s="2" t="n">
        <f aca="false">IF(AND(F505&lt;&gt;0,AND(I505=0,L505=0)),1,0)</f>
        <v>1</v>
      </c>
      <c r="N505" s="2" t="n">
        <v>1</v>
      </c>
    </row>
    <row r="506" customFormat="false" ht="13" hidden="false" customHeight="false" outlineLevel="0" collapsed="false">
      <c r="A506" s="24" t="s">
        <v>589</v>
      </c>
      <c r="B506" s="8" t="n">
        <v>133108830</v>
      </c>
      <c r="C506" s="24" t="s">
        <v>2147</v>
      </c>
      <c r="D506" s="84" t="s">
        <v>1639</v>
      </c>
      <c r="E506" s="8" t="n">
        <v>45</v>
      </c>
      <c r="F506" s="8" t="n">
        <v>3</v>
      </c>
      <c r="G506" s="84" t="s">
        <v>157</v>
      </c>
      <c r="H506" s="8" t="n">
        <v>64</v>
      </c>
      <c r="I506" s="8" t="n">
        <v>19</v>
      </c>
      <c r="J506" s="84" t="s">
        <v>157</v>
      </c>
      <c r="K506" s="8" t="n">
        <v>63</v>
      </c>
      <c r="L506" s="8" t="n">
        <v>20</v>
      </c>
      <c r="M506" s="2" t="n">
        <f aca="false">IF(AND(F506&lt;&gt;0,AND(I506=0,L506=0)),1,0)</f>
        <v>0</v>
      </c>
      <c r="N506" s="2" t="n">
        <v>1</v>
      </c>
    </row>
    <row r="507" customFormat="false" ht="13" hidden="false" customHeight="false" outlineLevel="0" collapsed="false">
      <c r="A507" s="24" t="s">
        <v>589</v>
      </c>
      <c r="B507" s="8" t="n">
        <v>139145619</v>
      </c>
      <c r="C507" s="24" t="s">
        <v>1389</v>
      </c>
      <c r="D507" s="84" t="s">
        <v>1639</v>
      </c>
      <c r="E507" s="8" t="n">
        <v>43</v>
      </c>
      <c r="F507" s="8" t="n">
        <v>6</v>
      </c>
      <c r="G507" s="84" t="s">
        <v>1639</v>
      </c>
      <c r="H507" s="8" t="n">
        <v>101</v>
      </c>
      <c r="I507" s="8" t="n">
        <v>0</v>
      </c>
      <c r="J507" s="84" t="s">
        <v>1639</v>
      </c>
      <c r="K507" s="8" t="n">
        <v>114</v>
      </c>
      <c r="L507" s="8" t="n">
        <v>0</v>
      </c>
      <c r="M507" s="2" t="n">
        <f aca="false">IF(AND(F507&lt;&gt;0,AND(I507=0,L507=0)),1,0)</f>
        <v>1</v>
      </c>
      <c r="N507" s="2" t="n">
        <v>1</v>
      </c>
    </row>
    <row r="508" customFormat="false" ht="13" hidden="false" customHeight="false" outlineLevel="0" collapsed="false">
      <c r="A508" s="24" t="s">
        <v>589</v>
      </c>
      <c r="B508" s="8" t="n">
        <v>139533182</v>
      </c>
      <c r="C508" s="24" t="s">
        <v>2148</v>
      </c>
      <c r="D508" s="84" t="s">
        <v>1639</v>
      </c>
      <c r="E508" s="8" t="n">
        <v>34</v>
      </c>
      <c r="F508" s="8" t="n">
        <v>2</v>
      </c>
      <c r="G508" s="84" t="s">
        <v>1639</v>
      </c>
      <c r="H508" s="8" t="n">
        <v>109</v>
      </c>
      <c r="I508" s="8" t="n">
        <v>0</v>
      </c>
      <c r="J508" s="84" t="s">
        <v>1639</v>
      </c>
      <c r="K508" s="8" t="n">
        <v>126</v>
      </c>
      <c r="L508" s="8" t="n">
        <v>0</v>
      </c>
      <c r="M508" s="2" t="n">
        <f aca="false">IF(AND(F508&lt;&gt;0,AND(I508=0,L508=0)),1,0)</f>
        <v>1</v>
      </c>
      <c r="N508" s="2" t="n">
        <v>1</v>
      </c>
    </row>
    <row r="509" customFormat="false" ht="13" hidden="false" customHeight="false" outlineLevel="0" collapsed="false">
      <c r="A509" s="24" t="s">
        <v>589</v>
      </c>
      <c r="B509" s="8" t="n">
        <v>146064669</v>
      </c>
      <c r="C509" s="24" t="s">
        <v>2149</v>
      </c>
      <c r="D509" s="84" t="s">
        <v>1639</v>
      </c>
      <c r="E509" s="8" t="n">
        <v>36</v>
      </c>
      <c r="F509" s="8" t="n">
        <v>4</v>
      </c>
      <c r="G509" s="84" t="s">
        <v>1639</v>
      </c>
      <c r="H509" s="8" t="n">
        <v>51</v>
      </c>
      <c r="I509" s="8" t="n">
        <v>0</v>
      </c>
      <c r="J509" s="84" t="s">
        <v>1639</v>
      </c>
      <c r="K509" s="8" t="n">
        <v>32</v>
      </c>
      <c r="L509" s="8" t="n">
        <v>0</v>
      </c>
      <c r="M509" s="2" t="n">
        <f aca="false">IF(AND(F509&lt;&gt;0,AND(I509=0,L509=0)),1,0)</f>
        <v>1</v>
      </c>
      <c r="N509" s="2" t="n">
        <v>1</v>
      </c>
    </row>
    <row r="510" customFormat="false" ht="13" hidden="false" customHeight="false" outlineLevel="0" collapsed="false">
      <c r="A510" s="24" t="s">
        <v>589</v>
      </c>
      <c r="B510" s="8" t="n">
        <v>149197936</v>
      </c>
      <c r="C510" s="24" t="s">
        <v>2150</v>
      </c>
      <c r="D510" s="84" t="s">
        <v>1639</v>
      </c>
      <c r="E510" s="8" t="n">
        <v>64</v>
      </c>
      <c r="F510" s="8" t="n">
        <v>5</v>
      </c>
      <c r="G510" s="84" t="s">
        <v>1639</v>
      </c>
      <c r="H510" s="8" t="n">
        <v>80</v>
      </c>
      <c r="I510" s="8" t="n">
        <v>0</v>
      </c>
      <c r="J510" s="84" t="s">
        <v>1639</v>
      </c>
      <c r="K510" s="8" t="n">
        <v>57</v>
      </c>
      <c r="L510" s="8" t="n">
        <v>0</v>
      </c>
      <c r="M510" s="2" t="n">
        <f aca="false">IF(AND(F510&lt;&gt;0,AND(I510=0,L510=0)),1,0)</f>
        <v>1</v>
      </c>
      <c r="N510" s="2" t="n">
        <v>1</v>
      </c>
    </row>
    <row r="511" customFormat="false" ht="13" hidden="false" customHeight="false" outlineLevel="0" collapsed="false">
      <c r="A511" s="24" t="s">
        <v>589</v>
      </c>
      <c r="B511" s="8" t="n">
        <v>160045447</v>
      </c>
      <c r="C511" s="24" t="s">
        <v>2151</v>
      </c>
      <c r="D511" s="84" t="s">
        <v>1639</v>
      </c>
      <c r="E511" s="8" t="n">
        <v>45</v>
      </c>
      <c r="F511" s="8" t="n">
        <v>3</v>
      </c>
      <c r="G511" s="84" t="s">
        <v>1639</v>
      </c>
      <c r="H511" s="8" t="n">
        <v>84</v>
      </c>
      <c r="I511" s="8" t="n">
        <v>0</v>
      </c>
      <c r="J511" s="84" t="s">
        <v>1639</v>
      </c>
      <c r="K511" s="8" t="n">
        <v>71</v>
      </c>
      <c r="L511" s="8" t="n">
        <v>0</v>
      </c>
      <c r="M511" s="2" t="n">
        <f aca="false">IF(AND(F511&lt;&gt;0,AND(I511=0,L511=0)),1,0)</f>
        <v>1</v>
      </c>
      <c r="N511" s="2" t="n">
        <v>1</v>
      </c>
    </row>
    <row r="512" customFormat="false" ht="13" hidden="false" customHeight="false" outlineLevel="0" collapsed="false">
      <c r="A512" s="24" t="s">
        <v>589</v>
      </c>
      <c r="B512" s="8" t="n">
        <v>172087278</v>
      </c>
      <c r="C512" s="24" t="s">
        <v>2152</v>
      </c>
      <c r="D512" s="84" t="s">
        <v>1639</v>
      </c>
      <c r="E512" s="8" t="n">
        <v>37</v>
      </c>
      <c r="F512" s="8" t="n">
        <v>2</v>
      </c>
      <c r="G512" s="84" t="s">
        <v>157</v>
      </c>
      <c r="H512" s="8" t="n">
        <v>100</v>
      </c>
      <c r="I512" s="8" t="n">
        <v>24</v>
      </c>
      <c r="J512" s="84" t="s">
        <v>157</v>
      </c>
      <c r="K512" s="8" t="n">
        <v>118</v>
      </c>
      <c r="L512" s="8" t="n">
        <v>21</v>
      </c>
      <c r="M512" s="2" t="n">
        <f aca="false">IF(AND(F512&lt;&gt;0,AND(I512=0,L512=0)),1,0)</f>
        <v>0</v>
      </c>
      <c r="N512" s="2" t="n">
        <v>1</v>
      </c>
    </row>
    <row r="513" customFormat="false" ht="13" hidden="false" customHeight="false" outlineLevel="0" collapsed="false">
      <c r="A513" s="24" t="s">
        <v>589</v>
      </c>
      <c r="B513" s="8" t="n">
        <v>174320774</v>
      </c>
      <c r="C513" s="24" t="s">
        <v>2153</v>
      </c>
      <c r="D513" s="84" t="s">
        <v>1639</v>
      </c>
      <c r="E513" s="8" t="n">
        <v>48</v>
      </c>
      <c r="F513" s="8" t="n">
        <v>3</v>
      </c>
      <c r="G513" s="84" t="s">
        <v>157</v>
      </c>
      <c r="H513" s="8" t="n">
        <v>4</v>
      </c>
      <c r="I513" s="8" t="n">
        <v>1</v>
      </c>
      <c r="J513" s="84" t="s">
        <v>1639</v>
      </c>
      <c r="K513" s="8" t="n">
        <v>10</v>
      </c>
      <c r="L513" s="8" t="n">
        <v>1</v>
      </c>
      <c r="M513" s="2" t="n">
        <f aca="false">IF(AND(F513&lt;&gt;0,AND(I513=0,L513=0)),1,0)</f>
        <v>0</v>
      </c>
      <c r="N513" s="2" t="n">
        <v>1</v>
      </c>
    </row>
    <row r="514" customFormat="false" ht="13" hidden="false" customHeight="false" outlineLevel="0" collapsed="false">
      <c r="A514" s="24" t="s">
        <v>589</v>
      </c>
      <c r="B514" s="8" t="n">
        <v>175435836</v>
      </c>
      <c r="C514" s="24" t="s">
        <v>2154</v>
      </c>
      <c r="D514" s="84" t="s">
        <v>1639</v>
      </c>
      <c r="E514" s="8" t="n">
        <v>51</v>
      </c>
      <c r="F514" s="8" t="n">
        <v>3</v>
      </c>
      <c r="G514" s="84" t="s">
        <v>1639</v>
      </c>
      <c r="H514" s="8" t="n">
        <v>112</v>
      </c>
      <c r="I514" s="8" t="n">
        <v>0</v>
      </c>
      <c r="J514" s="84" t="s">
        <v>1639</v>
      </c>
      <c r="K514" s="8" t="n">
        <v>84</v>
      </c>
      <c r="L514" s="8" t="n">
        <v>0</v>
      </c>
      <c r="M514" s="2" t="n">
        <f aca="false">IF(AND(F514&lt;&gt;0,AND(I514=0,L514=0)),1,0)</f>
        <v>1</v>
      </c>
      <c r="N514" s="2" t="n">
        <v>1</v>
      </c>
    </row>
    <row r="515" customFormat="false" ht="13" hidden="false" customHeight="false" outlineLevel="0" collapsed="false">
      <c r="A515" s="24" t="s">
        <v>589</v>
      </c>
      <c r="B515" s="8" t="n">
        <v>176062212</v>
      </c>
      <c r="C515" s="24" t="s">
        <v>2155</v>
      </c>
      <c r="D515" s="84" t="s">
        <v>1639</v>
      </c>
      <c r="E515" s="8" t="n">
        <v>44</v>
      </c>
      <c r="F515" s="8" t="n">
        <v>9</v>
      </c>
      <c r="G515" s="84" t="s">
        <v>1639</v>
      </c>
      <c r="H515" s="8" t="n">
        <v>72</v>
      </c>
      <c r="I515" s="8" t="n">
        <v>0</v>
      </c>
      <c r="J515" s="84" t="s">
        <v>1639</v>
      </c>
      <c r="K515" s="8" t="n">
        <v>115</v>
      </c>
      <c r="L515" s="8" t="n">
        <v>0</v>
      </c>
      <c r="M515" s="2" t="n">
        <f aca="false">IF(AND(F515&lt;&gt;0,AND(I515=0,L515=0)),1,0)</f>
        <v>1</v>
      </c>
      <c r="N515" s="2" t="n">
        <v>1</v>
      </c>
    </row>
    <row r="516" customFormat="false" ht="13" hidden="false" customHeight="false" outlineLevel="0" collapsed="false">
      <c r="A516" s="24" t="s">
        <v>589</v>
      </c>
      <c r="B516" s="8" t="n">
        <v>176870459</v>
      </c>
      <c r="C516" s="24" t="s">
        <v>2156</v>
      </c>
      <c r="D516" s="84" t="s">
        <v>1639</v>
      </c>
      <c r="E516" s="8" t="n">
        <v>49</v>
      </c>
      <c r="F516" s="8" t="n">
        <v>4</v>
      </c>
      <c r="G516" s="84" t="s">
        <v>1639</v>
      </c>
      <c r="H516" s="8" t="n">
        <v>130</v>
      </c>
      <c r="I516" s="8" t="n">
        <v>0</v>
      </c>
      <c r="J516" s="84" t="s">
        <v>1639</v>
      </c>
      <c r="K516" s="8" t="n">
        <v>121</v>
      </c>
      <c r="L516" s="8" t="n">
        <v>0</v>
      </c>
      <c r="M516" s="2" t="n">
        <f aca="false">IF(AND(F516&lt;&gt;0,AND(I516=0,L516=0)),1,0)</f>
        <v>1</v>
      </c>
      <c r="N516" s="2" t="n">
        <v>1</v>
      </c>
    </row>
    <row r="517" customFormat="false" ht="13" hidden="false" customHeight="false" outlineLevel="0" collapsed="false">
      <c r="A517" s="24" t="s">
        <v>589</v>
      </c>
      <c r="B517" s="8" t="n">
        <v>177718534</v>
      </c>
      <c r="C517" s="24" t="s">
        <v>2157</v>
      </c>
      <c r="D517" s="84" t="s">
        <v>1639</v>
      </c>
      <c r="E517" s="8" t="n">
        <v>43</v>
      </c>
      <c r="F517" s="8" t="n">
        <v>4</v>
      </c>
      <c r="G517" s="84" t="s">
        <v>1639</v>
      </c>
      <c r="H517" s="8" t="n">
        <v>60</v>
      </c>
      <c r="I517" s="8" t="n">
        <v>0</v>
      </c>
      <c r="J517" s="84" t="s">
        <v>1639</v>
      </c>
      <c r="K517" s="8" t="n">
        <v>67</v>
      </c>
      <c r="L517" s="8" t="n">
        <v>0</v>
      </c>
      <c r="M517" s="2" t="n">
        <f aca="false">IF(AND(F517&lt;&gt;0,AND(I517=0,L517=0)),1,0)</f>
        <v>1</v>
      </c>
      <c r="N517" s="2" t="n">
        <v>1</v>
      </c>
    </row>
    <row r="518" customFormat="false" ht="13" hidden="false" customHeight="false" outlineLevel="0" collapsed="false">
      <c r="A518" s="24" t="s">
        <v>589</v>
      </c>
      <c r="B518" s="8" t="n">
        <v>178301846</v>
      </c>
      <c r="C518" s="24" t="s">
        <v>2158</v>
      </c>
      <c r="D518" s="84" t="s">
        <v>1639</v>
      </c>
      <c r="E518" s="8" t="n">
        <v>38</v>
      </c>
      <c r="F518" s="8" t="n">
        <v>2</v>
      </c>
      <c r="G518" s="84" t="s">
        <v>157</v>
      </c>
      <c r="H518" s="8" t="n">
        <v>72</v>
      </c>
      <c r="I518" s="8" t="n">
        <v>14</v>
      </c>
      <c r="J518" s="84" t="s">
        <v>1639</v>
      </c>
      <c r="K518" s="8" t="n">
        <v>71</v>
      </c>
      <c r="L518" s="8" t="n">
        <v>6</v>
      </c>
      <c r="M518" s="2" t="n">
        <f aca="false">IF(AND(F518&lt;&gt;0,AND(I518=0,L518=0)),1,0)</f>
        <v>0</v>
      </c>
      <c r="N518" s="2" t="n">
        <v>1</v>
      </c>
    </row>
    <row r="519" customFormat="false" ht="13" hidden="false" customHeight="false" outlineLevel="0" collapsed="false">
      <c r="A519" s="24" t="s">
        <v>589</v>
      </c>
      <c r="B519" s="8" t="n">
        <v>178525202</v>
      </c>
      <c r="C519" s="24" t="s">
        <v>2159</v>
      </c>
      <c r="D519" s="84" t="s">
        <v>1639</v>
      </c>
      <c r="E519" s="8" t="n">
        <v>41</v>
      </c>
      <c r="F519" s="8" t="n">
        <v>4</v>
      </c>
      <c r="G519" s="84" t="s">
        <v>1639</v>
      </c>
      <c r="H519" s="8" t="n">
        <v>21</v>
      </c>
      <c r="I519" s="8" t="n">
        <v>0</v>
      </c>
      <c r="J519" s="84" t="s">
        <v>1639</v>
      </c>
      <c r="K519" s="8" t="n">
        <v>27</v>
      </c>
      <c r="L519" s="8" t="n">
        <v>0</v>
      </c>
      <c r="M519" s="2" t="n">
        <f aca="false">IF(AND(F519&lt;&gt;0,AND(I519=0,L519=0)),1,0)</f>
        <v>1</v>
      </c>
      <c r="N519" s="2" t="n">
        <v>1</v>
      </c>
    </row>
    <row r="520" customFormat="false" ht="13" hidden="false" customHeight="false" outlineLevel="0" collapsed="false">
      <c r="A520" s="24" t="s">
        <v>589</v>
      </c>
      <c r="B520" s="8" t="n">
        <v>179653665</v>
      </c>
      <c r="C520" s="24" t="s">
        <v>2160</v>
      </c>
      <c r="D520" s="84" t="s">
        <v>1639</v>
      </c>
      <c r="E520" s="8" t="n">
        <v>36</v>
      </c>
      <c r="F520" s="8" t="n">
        <v>2</v>
      </c>
      <c r="G520" s="84" t="s">
        <v>1639</v>
      </c>
      <c r="H520" s="8" t="n">
        <v>92</v>
      </c>
      <c r="I520" s="8" t="n">
        <v>1</v>
      </c>
      <c r="J520" s="84" t="s">
        <v>1639</v>
      </c>
      <c r="K520" s="8" t="n">
        <v>246</v>
      </c>
      <c r="L520" s="8" t="n">
        <v>0</v>
      </c>
      <c r="M520" s="2" t="n">
        <f aca="false">IF(AND(F520&lt;&gt;0,AND(I520=0,L520=0)),1,0)</f>
        <v>0</v>
      </c>
      <c r="N520" s="2" t="n">
        <v>1</v>
      </c>
    </row>
    <row r="521" customFormat="false" ht="13" hidden="false" customHeight="false" outlineLevel="0" collapsed="false">
      <c r="A521" s="24" t="s">
        <v>589</v>
      </c>
      <c r="B521" s="8" t="n">
        <v>180539551</v>
      </c>
      <c r="C521" s="24" t="s">
        <v>2161</v>
      </c>
      <c r="D521" s="84" t="s">
        <v>1639</v>
      </c>
      <c r="E521" s="8" t="n">
        <v>37</v>
      </c>
      <c r="F521" s="8" t="n">
        <v>3</v>
      </c>
      <c r="G521" s="84" t="s">
        <v>1639</v>
      </c>
      <c r="H521" s="8" t="n">
        <v>90</v>
      </c>
      <c r="I521" s="8" t="n">
        <v>0</v>
      </c>
      <c r="J521" s="84" t="s">
        <v>1639</v>
      </c>
      <c r="K521" s="8" t="n">
        <v>50</v>
      </c>
      <c r="L521" s="8" t="n">
        <v>0</v>
      </c>
      <c r="M521" s="2" t="n">
        <f aca="false">IF(AND(F521&lt;&gt;0,AND(I521=0,L521=0)),1,0)</f>
        <v>1</v>
      </c>
      <c r="N521" s="2" t="n">
        <v>1</v>
      </c>
    </row>
    <row r="522" customFormat="false" ht="13" hidden="false" customHeight="false" outlineLevel="0" collapsed="false">
      <c r="A522" s="24" t="s">
        <v>589</v>
      </c>
      <c r="B522" s="8" t="n">
        <v>180639033</v>
      </c>
      <c r="C522" s="24" t="s">
        <v>1034</v>
      </c>
      <c r="D522" s="84" t="s">
        <v>1639</v>
      </c>
      <c r="E522" s="8" t="n">
        <v>30</v>
      </c>
      <c r="F522" s="8" t="n">
        <v>4</v>
      </c>
      <c r="G522" s="84" t="s">
        <v>157</v>
      </c>
      <c r="H522" s="8" t="n">
        <v>71</v>
      </c>
      <c r="I522" s="8" t="n">
        <v>16</v>
      </c>
      <c r="J522" s="84" t="s">
        <v>157</v>
      </c>
      <c r="K522" s="8" t="n">
        <v>142</v>
      </c>
      <c r="L522" s="8" t="n">
        <v>20</v>
      </c>
      <c r="M522" s="2" t="n">
        <f aca="false">IF(AND(F522&lt;&gt;0,AND(I522=0,L522=0)),1,0)</f>
        <v>0</v>
      </c>
      <c r="N522" s="2" t="n">
        <v>1</v>
      </c>
    </row>
    <row r="523" customFormat="false" ht="13" hidden="false" customHeight="false" outlineLevel="0" collapsed="false">
      <c r="A523" s="24" t="s">
        <v>592</v>
      </c>
      <c r="B523" s="8" t="n">
        <v>507180</v>
      </c>
      <c r="C523" s="24" t="s">
        <v>2162</v>
      </c>
      <c r="D523" s="84" t="s">
        <v>1639</v>
      </c>
      <c r="E523" s="8" t="n">
        <v>43</v>
      </c>
      <c r="F523" s="8" t="n">
        <v>3</v>
      </c>
      <c r="G523" s="84" t="s">
        <v>1639</v>
      </c>
      <c r="H523" s="8" t="n">
        <v>35</v>
      </c>
      <c r="I523" s="8" t="n">
        <v>2</v>
      </c>
      <c r="J523" s="84" t="s">
        <v>1639</v>
      </c>
      <c r="K523" s="8" t="n">
        <v>27</v>
      </c>
      <c r="L523" s="8" t="n">
        <v>1</v>
      </c>
      <c r="M523" s="2" t="n">
        <f aca="false">IF(AND(F523&lt;&gt;0,AND(I523=0,L523=0)),1,0)</f>
        <v>0</v>
      </c>
      <c r="N523" s="2" t="n">
        <v>1</v>
      </c>
    </row>
    <row r="524" customFormat="false" ht="13" hidden="false" customHeight="false" outlineLevel="0" collapsed="false">
      <c r="A524" s="24" t="s">
        <v>592</v>
      </c>
      <c r="B524" s="8" t="n">
        <v>675004</v>
      </c>
      <c r="C524" s="24" t="s">
        <v>2163</v>
      </c>
      <c r="D524" s="84" t="s">
        <v>1639</v>
      </c>
      <c r="E524" s="8" t="n">
        <v>48</v>
      </c>
      <c r="F524" s="8" t="n">
        <v>3</v>
      </c>
      <c r="G524" s="84" t="s">
        <v>1639</v>
      </c>
      <c r="H524" s="8" t="n">
        <v>184</v>
      </c>
      <c r="I524" s="8" t="n">
        <v>0</v>
      </c>
      <c r="J524" s="84" t="s">
        <v>1639</v>
      </c>
      <c r="K524" s="8" t="n">
        <v>191</v>
      </c>
      <c r="L524" s="8" t="n">
        <v>0</v>
      </c>
      <c r="M524" s="2" t="n">
        <f aca="false">IF(AND(F524&lt;&gt;0,AND(I524=0,L524=0)),1,0)</f>
        <v>1</v>
      </c>
      <c r="N524" s="2" t="n">
        <v>1</v>
      </c>
    </row>
    <row r="525" customFormat="false" ht="13" hidden="false" customHeight="false" outlineLevel="0" collapsed="false">
      <c r="A525" s="24" t="s">
        <v>592</v>
      </c>
      <c r="B525" s="8" t="n">
        <v>909494</v>
      </c>
      <c r="C525" s="24" t="s">
        <v>2164</v>
      </c>
      <c r="D525" s="84" t="s">
        <v>1639</v>
      </c>
      <c r="E525" s="8" t="n">
        <v>42</v>
      </c>
      <c r="F525" s="8" t="n">
        <v>6</v>
      </c>
      <c r="G525" s="84" t="s">
        <v>1639</v>
      </c>
      <c r="H525" s="8" t="n">
        <v>96</v>
      </c>
      <c r="I525" s="8" t="n">
        <v>0</v>
      </c>
      <c r="J525" s="84" t="s">
        <v>1639</v>
      </c>
      <c r="K525" s="8" t="n">
        <v>112</v>
      </c>
      <c r="L525" s="8" t="n">
        <v>0</v>
      </c>
      <c r="M525" s="2" t="n">
        <f aca="false">IF(AND(F525&lt;&gt;0,AND(I525=0,L525=0)),1,0)</f>
        <v>1</v>
      </c>
      <c r="N525" s="2" t="n">
        <v>1</v>
      </c>
    </row>
    <row r="526" customFormat="false" ht="13" hidden="false" customHeight="false" outlineLevel="0" collapsed="false">
      <c r="A526" s="24" t="s">
        <v>592</v>
      </c>
      <c r="B526" s="8" t="n">
        <v>910571</v>
      </c>
      <c r="C526" s="24" t="s">
        <v>2165</v>
      </c>
      <c r="D526" s="84" t="s">
        <v>1639</v>
      </c>
      <c r="E526" s="8" t="n">
        <v>34</v>
      </c>
      <c r="F526" s="8" t="n">
        <v>7</v>
      </c>
      <c r="G526" s="84" t="s">
        <v>1639</v>
      </c>
      <c r="H526" s="8" t="n">
        <v>52</v>
      </c>
      <c r="I526" s="8" t="n">
        <v>0</v>
      </c>
      <c r="J526" s="84" t="s">
        <v>1639</v>
      </c>
      <c r="K526" s="8" t="n">
        <v>46</v>
      </c>
      <c r="L526" s="8" t="n">
        <v>0</v>
      </c>
      <c r="M526" s="2" t="n">
        <f aca="false">IF(AND(F526&lt;&gt;0,AND(I526=0,L526=0)),1,0)</f>
        <v>1</v>
      </c>
      <c r="N526" s="2" t="n">
        <v>1</v>
      </c>
    </row>
    <row r="527" customFormat="false" ht="13" hidden="false" customHeight="false" outlineLevel="0" collapsed="false">
      <c r="A527" s="24" t="s">
        <v>592</v>
      </c>
      <c r="B527" s="8" t="n">
        <v>910623</v>
      </c>
      <c r="C527" s="24" t="s">
        <v>2166</v>
      </c>
      <c r="D527" s="84" t="s">
        <v>1639</v>
      </c>
      <c r="E527" s="8" t="n">
        <v>34</v>
      </c>
      <c r="F527" s="8" t="n">
        <v>7</v>
      </c>
      <c r="G527" s="84" t="s">
        <v>1639</v>
      </c>
      <c r="H527" s="8" t="n">
        <v>32</v>
      </c>
      <c r="I527" s="8" t="n">
        <v>0</v>
      </c>
      <c r="J527" s="84" t="s">
        <v>1639</v>
      </c>
      <c r="K527" s="8" t="n">
        <v>29</v>
      </c>
      <c r="L527" s="8" t="n">
        <v>0</v>
      </c>
      <c r="M527" s="2" t="n">
        <f aca="false">IF(AND(F527&lt;&gt;0,AND(I527=0,L527=0)),1,0)</f>
        <v>1</v>
      </c>
      <c r="N527" s="2" t="n">
        <v>1</v>
      </c>
    </row>
    <row r="528" customFormat="false" ht="13" hidden="false" customHeight="false" outlineLevel="0" collapsed="false">
      <c r="A528" s="24" t="s">
        <v>592</v>
      </c>
      <c r="B528" s="8" t="n">
        <v>1212188</v>
      </c>
      <c r="C528" s="24" t="s">
        <v>2167</v>
      </c>
      <c r="D528" s="84" t="s">
        <v>1639</v>
      </c>
      <c r="E528" s="8" t="n">
        <v>61</v>
      </c>
      <c r="F528" s="8" t="n">
        <v>5</v>
      </c>
      <c r="G528" s="84" t="s">
        <v>1639</v>
      </c>
      <c r="H528" s="8" t="n">
        <v>150</v>
      </c>
      <c r="I528" s="8" t="n">
        <v>0</v>
      </c>
      <c r="J528" s="84" t="s">
        <v>1639</v>
      </c>
      <c r="K528" s="8" t="n">
        <v>141</v>
      </c>
      <c r="L528" s="8" t="n">
        <v>0</v>
      </c>
      <c r="M528" s="2" t="n">
        <f aca="false">IF(AND(F528&lt;&gt;0,AND(I528=0,L528=0)),1,0)</f>
        <v>1</v>
      </c>
      <c r="N528" s="2" t="n">
        <v>1</v>
      </c>
    </row>
    <row r="529" customFormat="false" ht="13" hidden="false" customHeight="false" outlineLevel="0" collapsed="false">
      <c r="A529" s="24" t="s">
        <v>592</v>
      </c>
      <c r="B529" s="8" t="n">
        <v>1682243</v>
      </c>
      <c r="C529" s="24" t="s">
        <v>2168</v>
      </c>
      <c r="D529" s="84" t="s">
        <v>1639</v>
      </c>
      <c r="E529" s="8" t="n">
        <v>51</v>
      </c>
      <c r="F529" s="8" t="n">
        <v>4</v>
      </c>
      <c r="G529" s="84" t="s">
        <v>157</v>
      </c>
      <c r="H529" s="8" t="n">
        <v>150</v>
      </c>
      <c r="I529" s="8" t="n">
        <v>45</v>
      </c>
      <c r="J529" s="84" t="s">
        <v>157</v>
      </c>
      <c r="K529" s="8" t="n">
        <v>149</v>
      </c>
      <c r="L529" s="8" t="n">
        <v>58</v>
      </c>
      <c r="M529" s="2" t="n">
        <f aca="false">IF(AND(F529&lt;&gt;0,AND(I529=0,L529=0)),1,0)</f>
        <v>0</v>
      </c>
      <c r="N529" s="2" t="n">
        <v>1</v>
      </c>
    </row>
    <row r="530" customFormat="false" ht="13" hidden="false" customHeight="false" outlineLevel="0" collapsed="false">
      <c r="A530" s="24" t="s">
        <v>592</v>
      </c>
      <c r="B530" s="8" t="n">
        <v>1745273</v>
      </c>
      <c r="C530" s="24" t="s">
        <v>2169</v>
      </c>
      <c r="D530" s="84" t="s">
        <v>1639</v>
      </c>
      <c r="E530" s="8" t="n">
        <v>55</v>
      </c>
      <c r="F530" s="8" t="n">
        <v>4</v>
      </c>
      <c r="G530" s="84" t="s">
        <v>1639</v>
      </c>
      <c r="H530" s="8" t="n">
        <v>92</v>
      </c>
      <c r="I530" s="8" t="n">
        <v>0</v>
      </c>
      <c r="J530" s="84" t="s">
        <v>1639</v>
      </c>
      <c r="K530" s="8" t="n">
        <v>76</v>
      </c>
      <c r="L530" s="8" t="n">
        <v>0</v>
      </c>
      <c r="M530" s="2" t="n">
        <f aca="false">IF(AND(F530&lt;&gt;0,AND(I530=0,L530=0)),1,0)</f>
        <v>1</v>
      </c>
      <c r="N530" s="2" t="n">
        <v>1</v>
      </c>
    </row>
    <row r="531" customFormat="false" ht="13" hidden="false" customHeight="false" outlineLevel="0" collapsed="false">
      <c r="A531" s="24" t="s">
        <v>592</v>
      </c>
      <c r="B531" s="8" t="n">
        <v>8254092</v>
      </c>
      <c r="C531" s="24" t="s">
        <v>2170</v>
      </c>
      <c r="D531" s="84" t="s">
        <v>1639</v>
      </c>
      <c r="E531" s="8" t="n">
        <v>43</v>
      </c>
      <c r="F531" s="8" t="n">
        <v>4</v>
      </c>
      <c r="G531" s="84" t="s">
        <v>1639</v>
      </c>
      <c r="H531" s="8" t="n">
        <v>43</v>
      </c>
      <c r="I531" s="8" t="n">
        <v>0</v>
      </c>
      <c r="J531" s="84" t="s">
        <v>1639</v>
      </c>
      <c r="K531" s="8" t="n">
        <v>33</v>
      </c>
      <c r="L531" s="8" t="n">
        <v>0</v>
      </c>
      <c r="M531" s="2" t="n">
        <f aca="false">IF(AND(F531&lt;&gt;0,AND(I531=0,L531=0)),1,0)</f>
        <v>1</v>
      </c>
      <c r="N531" s="2" t="n">
        <v>1</v>
      </c>
    </row>
    <row r="532" customFormat="false" ht="13" hidden="false" customHeight="false" outlineLevel="0" collapsed="false">
      <c r="A532" s="24" t="s">
        <v>592</v>
      </c>
      <c r="B532" s="8" t="n">
        <v>8853666</v>
      </c>
      <c r="C532" s="24" t="s">
        <v>2171</v>
      </c>
      <c r="D532" s="84" t="s">
        <v>1639</v>
      </c>
      <c r="E532" s="8" t="n">
        <v>53</v>
      </c>
      <c r="F532" s="8" t="n">
        <v>13</v>
      </c>
      <c r="G532" s="84" t="s">
        <v>157</v>
      </c>
      <c r="H532" s="8" t="n">
        <v>43</v>
      </c>
      <c r="I532" s="8" t="n">
        <v>6</v>
      </c>
      <c r="J532" s="84" t="s">
        <v>157</v>
      </c>
      <c r="K532" s="8" t="n">
        <v>36</v>
      </c>
      <c r="L532" s="8" t="n">
        <v>5</v>
      </c>
      <c r="M532" s="2" t="n">
        <f aca="false">IF(AND(F532&lt;&gt;0,AND(I532=0,L532=0)),1,0)</f>
        <v>0</v>
      </c>
      <c r="N532" s="2" t="n">
        <v>1</v>
      </c>
    </row>
    <row r="533" customFormat="false" ht="13" hidden="false" customHeight="false" outlineLevel="0" collapsed="false">
      <c r="A533" s="24" t="s">
        <v>592</v>
      </c>
      <c r="B533" s="8" t="n">
        <v>9146038</v>
      </c>
      <c r="C533" s="24" t="s">
        <v>2172</v>
      </c>
      <c r="D533" s="84" t="s">
        <v>1639</v>
      </c>
      <c r="E533" s="8" t="n">
        <v>57</v>
      </c>
      <c r="F533" s="8" t="n">
        <v>3</v>
      </c>
      <c r="G533" s="84" t="s">
        <v>1639</v>
      </c>
      <c r="H533" s="8" t="n">
        <v>55</v>
      </c>
      <c r="I533" s="8" t="n">
        <v>0</v>
      </c>
      <c r="J533" s="84" t="s">
        <v>1639</v>
      </c>
      <c r="K533" s="8" t="n">
        <v>55</v>
      </c>
      <c r="L533" s="8" t="n">
        <v>0</v>
      </c>
      <c r="M533" s="2" t="n">
        <f aca="false">IF(AND(F533&lt;&gt;0,AND(I533=0,L533=0)),1,0)</f>
        <v>1</v>
      </c>
      <c r="N533" s="2" t="n">
        <v>1</v>
      </c>
    </row>
    <row r="534" customFormat="false" ht="13" hidden="false" customHeight="false" outlineLevel="0" collapsed="false">
      <c r="A534" s="24" t="s">
        <v>592</v>
      </c>
      <c r="B534" s="8" t="n">
        <v>11617620</v>
      </c>
      <c r="C534" s="24" t="s">
        <v>2173</v>
      </c>
      <c r="D534" s="84" t="s">
        <v>1639</v>
      </c>
      <c r="E534" s="8" t="n">
        <v>46</v>
      </c>
      <c r="F534" s="8" t="n">
        <v>3</v>
      </c>
      <c r="G534" s="84" t="s">
        <v>1639</v>
      </c>
      <c r="H534" s="8" t="n">
        <v>157</v>
      </c>
      <c r="I534" s="8" t="n">
        <v>0</v>
      </c>
      <c r="J534" s="84" t="s">
        <v>1639</v>
      </c>
      <c r="K534" s="8" t="n">
        <v>133</v>
      </c>
      <c r="L534" s="8" t="n">
        <v>0</v>
      </c>
      <c r="M534" s="2" t="n">
        <f aca="false">IF(AND(F534&lt;&gt;0,AND(I534=0,L534=0)),1,0)</f>
        <v>1</v>
      </c>
      <c r="N534" s="2" t="n">
        <v>1</v>
      </c>
    </row>
    <row r="535" customFormat="false" ht="13" hidden="false" customHeight="false" outlineLevel="0" collapsed="false">
      <c r="A535" s="24" t="s">
        <v>592</v>
      </c>
      <c r="B535" s="8" t="n">
        <v>18888556</v>
      </c>
      <c r="C535" s="24" t="s">
        <v>2174</v>
      </c>
      <c r="D535" s="84" t="s">
        <v>1639</v>
      </c>
      <c r="E535" s="8" t="n">
        <v>52</v>
      </c>
      <c r="F535" s="8" t="n">
        <v>5</v>
      </c>
      <c r="G535" s="84" t="s">
        <v>1639</v>
      </c>
      <c r="H535" s="8" t="n">
        <v>52</v>
      </c>
      <c r="I535" s="8" t="n">
        <v>0</v>
      </c>
      <c r="J535" s="84" t="s">
        <v>1639</v>
      </c>
      <c r="K535" s="8" t="n">
        <v>54</v>
      </c>
      <c r="L535" s="8" t="n">
        <v>0</v>
      </c>
      <c r="M535" s="2" t="n">
        <f aca="false">IF(AND(F535&lt;&gt;0,AND(I535=0,L535=0)),1,0)</f>
        <v>1</v>
      </c>
      <c r="N535" s="2" t="n">
        <v>1</v>
      </c>
    </row>
    <row r="536" customFormat="false" ht="13" hidden="false" customHeight="false" outlineLevel="0" collapsed="false">
      <c r="A536" s="24" t="s">
        <v>592</v>
      </c>
      <c r="B536" s="8" t="n">
        <v>19940466</v>
      </c>
      <c r="C536" s="24" t="s">
        <v>2175</v>
      </c>
      <c r="D536" s="84" t="s">
        <v>1639</v>
      </c>
      <c r="E536" s="8" t="n">
        <v>36</v>
      </c>
      <c r="F536" s="8" t="n">
        <v>5</v>
      </c>
      <c r="G536" s="84" t="s">
        <v>1639</v>
      </c>
      <c r="H536" s="8" t="n">
        <v>105</v>
      </c>
      <c r="I536" s="8" t="n">
        <v>0</v>
      </c>
      <c r="J536" s="84" t="s">
        <v>1639</v>
      </c>
      <c r="K536" s="8" t="n">
        <v>108</v>
      </c>
      <c r="L536" s="8" t="n">
        <v>0</v>
      </c>
      <c r="M536" s="2" t="n">
        <f aca="false">IF(AND(F536&lt;&gt;0,AND(I536=0,L536=0)),1,0)</f>
        <v>1</v>
      </c>
      <c r="N536" s="2" t="n">
        <v>1</v>
      </c>
    </row>
    <row r="537" customFormat="false" ht="13" hidden="false" customHeight="false" outlineLevel="0" collapsed="false">
      <c r="A537" s="24" t="s">
        <v>592</v>
      </c>
      <c r="B537" s="8" t="n">
        <v>25265463</v>
      </c>
      <c r="C537" s="24" t="s">
        <v>2176</v>
      </c>
      <c r="D537" s="84" t="s">
        <v>1639</v>
      </c>
      <c r="E537" s="8" t="n">
        <v>37</v>
      </c>
      <c r="F537" s="8" t="n">
        <v>5</v>
      </c>
      <c r="G537" s="84" t="s">
        <v>1639</v>
      </c>
      <c r="H537" s="8" t="n">
        <v>50</v>
      </c>
      <c r="I537" s="8" t="n">
        <v>0</v>
      </c>
      <c r="J537" s="84" t="s">
        <v>1639</v>
      </c>
      <c r="K537" s="8" t="n">
        <v>65</v>
      </c>
      <c r="L537" s="8" t="n">
        <v>0</v>
      </c>
      <c r="M537" s="2" t="n">
        <f aca="false">IF(AND(F537&lt;&gt;0,AND(I537=0,L537=0)),1,0)</f>
        <v>1</v>
      </c>
      <c r="N537" s="2" t="n">
        <v>1</v>
      </c>
    </row>
    <row r="538" customFormat="false" ht="13" hidden="false" customHeight="false" outlineLevel="0" collapsed="false">
      <c r="A538" s="24" t="s">
        <v>592</v>
      </c>
      <c r="B538" s="8" t="n">
        <v>26953716</v>
      </c>
      <c r="C538" s="24" t="s">
        <v>2177</v>
      </c>
      <c r="D538" s="84" t="s">
        <v>1639</v>
      </c>
      <c r="E538" s="8" t="n">
        <v>38</v>
      </c>
      <c r="F538" s="8" t="n">
        <v>4</v>
      </c>
      <c r="G538" s="84" t="s">
        <v>1639</v>
      </c>
      <c r="H538" s="8" t="n">
        <v>57</v>
      </c>
      <c r="I538" s="8" t="n">
        <v>0</v>
      </c>
      <c r="J538" s="84" t="s">
        <v>1639</v>
      </c>
      <c r="K538" s="8" t="n">
        <v>59</v>
      </c>
      <c r="L538" s="8" t="n">
        <v>0</v>
      </c>
      <c r="M538" s="2" t="n">
        <f aca="false">IF(AND(F538&lt;&gt;0,AND(I538=0,L538=0)),1,0)</f>
        <v>1</v>
      </c>
      <c r="N538" s="2" t="n">
        <v>1</v>
      </c>
    </row>
    <row r="539" customFormat="false" ht="13" hidden="false" customHeight="false" outlineLevel="0" collapsed="false">
      <c r="A539" s="24" t="s">
        <v>592</v>
      </c>
      <c r="B539" s="8" t="n">
        <v>27442839</v>
      </c>
      <c r="C539" s="24" t="s">
        <v>2178</v>
      </c>
      <c r="D539" s="84" t="s">
        <v>1639</v>
      </c>
      <c r="E539" s="8" t="n">
        <v>48</v>
      </c>
      <c r="F539" s="8" t="n">
        <v>4</v>
      </c>
      <c r="G539" s="84" t="s">
        <v>1639</v>
      </c>
      <c r="H539" s="8" t="n">
        <v>52</v>
      </c>
      <c r="I539" s="8" t="n">
        <v>0</v>
      </c>
      <c r="J539" s="84" t="s">
        <v>1639</v>
      </c>
      <c r="K539" s="8" t="n">
        <v>58</v>
      </c>
      <c r="L539" s="8" t="n">
        <v>0</v>
      </c>
      <c r="M539" s="2" t="n">
        <f aca="false">IF(AND(F539&lt;&gt;0,AND(I539=0,L539=0)),1,0)</f>
        <v>1</v>
      </c>
      <c r="N539" s="2" t="n">
        <v>1</v>
      </c>
    </row>
    <row r="540" customFormat="false" ht="13" hidden="false" customHeight="false" outlineLevel="0" collapsed="false">
      <c r="A540" s="24" t="s">
        <v>592</v>
      </c>
      <c r="B540" s="8" t="n">
        <v>29718957</v>
      </c>
      <c r="C540" s="24" t="s">
        <v>2179</v>
      </c>
      <c r="D540" s="84" t="s">
        <v>1639</v>
      </c>
      <c r="E540" s="8" t="n">
        <v>43</v>
      </c>
      <c r="F540" s="8" t="n">
        <v>4</v>
      </c>
      <c r="G540" s="84" t="s">
        <v>1639</v>
      </c>
      <c r="H540" s="8" t="n">
        <v>18</v>
      </c>
      <c r="I540" s="8" t="n">
        <v>2</v>
      </c>
      <c r="J540" s="84" t="s">
        <v>1639</v>
      </c>
      <c r="K540" s="8" t="n">
        <v>21</v>
      </c>
      <c r="L540" s="8" t="n">
        <v>0</v>
      </c>
      <c r="M540" s="2" t="n">
        <f aca="false">IF(AND(F540&lt;&gt;0,AND(I540=0,L540=0)),1,0)</f>
        <v>0</v>
      </c>
      <c r="N540" s="2" t="n">
        <v>1</v>
      </c>
    </row>
    <row r="541" customFormat="false" ht="13" hidden="false" customHeight="false" outlineLevel="0" collapsed="false">
      <c r="A541" s="24" t="s">
        <v>592</v>
      </c>
      <c r="B541" s="8" t="n">
        <v>31546919</v>
      </c>
      <c r="C541" s="24" t="s">
        <v>2180</v>
      </c>
      <c r="D541" s="84" t="s">
        <v>1639</v>
      </c>
      <c r="E541" s="8" t="n">
        <v>35</v>
      </c>
      <c r="F541" s="8" t="n">
        <v>2</v>
      </c>
      <c r="G541" s="84" t="s">
        <v>1639</v>
      </c>
      <c r="H541" s="8" t="n">
        <v>105</v>
      </c>
      <c r="I541" s="8" t="n">
        <v>0</v>
      </c>
      <c r="J541" s="84" t="s">
        <v>1639</v>
      </c>
      <c r="K541" s="8" t="n">
        <v>96</v>
      </c>
      <c r="L541" s="8" t="n">
        <v>0</v>
      </c>
      <c r="M541" s="2" t="n">
        <f aca="false">IF(AND(F541&lt;&gt;0,AND(I541=0,L541=0)),1,0)</f>
        <v>1</v>
      </c>
      <c r="N541" s="2" t="n">
        <v>1</v>
      </c>
    </row>
    <row r="542" customFormat="false" ht="13" hidden="false" customHeight="false" outlineLevel="0" collapsed="false">
      <c r="A542" s="24" t="s">
        <v>592</v>
      </c>
      <c r="B542" s="8" t="n">
        <v>46616124</v>
      </c>
      <c r="C542" s="24" t="s">
        <v>2181</v>
      </c>
      <c r="D542" s="84" t="s">
        <v>1639</v>
      </c>
      <c r="E542" s="8" t="n">
        <v>73</v>
      </c>
      <c r="F542" s="8" t="n">
        <v>5</v>
      </c>
      <c r="G542" s="84" t="s">
        <v>1639</v>
      </c>
      <c r="H542" s="8" t="n">
        <v>49</v>
      </c>
      <c r="I542" s="8" t="n">
        <v>0</v>
      </c>
      <c r="J542" s="84" t="s">
        <v>1639</v>
      </c>
      <c r="K542" s="8" t="n">
        <v>43</v>
      </c>
      <c r="L542" s="8" t="n">
        <v>0</v>
      </c>
      <c r="M542" s="2" t="n">
        <f aca="false">IF(AND(F542&lt;&gt;0,AND(I542=0,L542=0)),1,0)</f>
        <v>1</v>
      </c>
      <c r="N542" s="2" t="n">
        <v>1</v>
      </c>
    </row>
    <row r="543" customFormat="false" ht="13" hidden="false" customHeight="false" outlineLevel="0" collapsed="false">
      <c r="A543" s="24" t="s">
        <v>592</v>
      </c>
      <c r="B543" s="8" t="n">
        <v>50192638</v>
      </c>
      <c r="C543" s="24" t="s">
        <v>2182</v>
      </c>
      <c r="D543" s="84" t="s">
        <v>1639</v>
      </c>
      <c r="E543" s="8" t="n">
        <v>63</v>
      </c>
      <c r="F543" s="8" t="n">
        <v>7</v>
      </c>
      <c r="G543" s="84" t="s">
        <v>1639</v>
      </c>
      <c r="H543" s="8" t="n">
        <v>76</v>
      </c>
      <c r="I543" s="8" t="n">
        <v>0</v>
      </c>
      <c r="J543" s="84" t="s">
        <v>1639</v>
      </c>
      <c r="K543" s="8" t="n">
        <v>55</v>
      </c>
      <c r="L543" s="8" t="n">
        <v>0</v>
      </c>
      <c r="M543" s="2" t="n">
        <f aca="false">IF(AND(F543&lt;&gt;0,AND(I543=0,L543=0)),1,0)</f>
        <v>1</v>
      </c>
      <c r="N543" s="2" t="n">
        <v>1</v>
      </c>
    </row>
    <row r="544" customFormat="false" ht="13" hidden="false" customHeight="false" outlineLevel="0" collapsed="false">
      <c r="A544" s="24" t="s">
        <v>592</v>
      </c>
      <c r="B544" s="8" t="n">
        <v>52051807</v>
      </c>
      <c r="C544" s="24" t="s">
        <v>1328</v>
      </c>
      <c r="D544" s="84" t="s">
        <v>1639</v>
      </c>
      <c r="E544" s="8" t="n">
        <v>52</v>
      </c>
      <c r="F544" s="8" t="n">
        <v>3</v>
      </c>
      <c r="G544" s="84" t="s">
        <v>1639</v>
      </c>
      <c r="H544" s="8" t="n">
        <v>51</v>
      </c>
      <c r="I544" s="8" t="n">
        <v>0</v>
      </c>
      <c r="J544" s="84" t="s">
        <v>1639</v>
      </c>
      <c r="K544" s="8" t="n">
        <v>36</v>
      </c>
      <c r="L544" s="8" t="n">
        <v>0</v>
      </c>
      <c r="M544" s="2" t="n">
        <f aca="false">IF(AND(F544&lt;&gt;0,AND(I544=0,L544=0)),1,0)</f>
        <v>1</v>
      </c>
      <c r="N544" s="2" t="n">
        <v>1</v>
      </c>
    </row>
    <row r="545" customFormat="false" ht="13" hidden="false" customHeight="false" outlineLevel="0" collapsed="false">
      <c r="A545" s="24" t="s">
        <v>592</v>
      </c>
      <c r="B545" s="8" t="n">
        <v>54065562</v>
      </c>
      <c r="C545" s="24" t="s">
        <v>2183</v>
      </c>
      <c r="D545" s="84" t="s">
        <v>1639</v>
      </c>
      <c r="E545" s="8" t="n">
        <v>38</v>
      </c>
      <c r="F545" s="8" t="n">
        <v>5</v>
      </c>
      <c r="G545" s="84" t="s">
        <v>1640</v>
      </c>
      <c r="H545" s="8" t="n">
        <v>0</v>
      </c>
      <c r="I545" s="8" t="n">
        <v>0</v>
      </c>
      <c r="J545" s="84" t="s">
        <v>1640</v>
      </c>
      <c r="K545" s="8" t="n">
        <v>0</v>
      </c>
      <c r="L545" s="8" t="n">
        <v>0</v>
      </c>
      <c r="M545" s="2" t="n">
        <f aca="false">IF(AND(F545&lt;&gt;0,AND(I545=0,L545=0)),1,0)</f>
        <v>1</v>
      </c>
      <c r="N545" s="2" t="n">
        <v>1</v>
      </c>
    </row>
    <row r="546" customFormat="false" ht="13" hidden="false" customHeight="false" outlineLevel="0" collapsed="false">
      <c r="A546" s="24" t="s">
        <v>592</v>
      </c>
      <c r="B546" s="8" t="n">
        <v>68284654</v>
      </c>
      <c r="C546" s="24" t="s">
        <v>2184</v>
      </c>
      <c r="D546" s="84" t="s">
        <v>1639</v>
      </c>
      <c r="E546" s="8" t="n">
        <v>65</v>
      </c>
      <c r="F546" s="8" t="n">
        <v>10</v>
      </c>
      <c r="G546" s="84" t="s">
        <v>1639</v>
      </c>
      <c r="H546" s="8" t="n">
        <v>145</v>
      </c>
      <c r="I546" s="8" t="n">
        <v>0</v>
      </c>
      <c r="J546" s="84" t="s">
        <v>1639</v>
      </c>
      <c r="K546" s="8" t="n">
        <v>149</v>
      </c>
      <c r="L546" s="8" t="n">
        <v>0</v>
      </c>
      <c r="M546" s="2" t="n">
        <f aca="false">IF(AND(F546&lt;&gt;0,AND(I546=0,L546=0)),1,0)</f>
        <v>1</v>
      </c>
      <c r="N546" s="2" t="n">
        <v>1</v>
      </c>
    </row>
    <row r="547" customFormat="false" ht="13" hidden="false" customHeight="false" outlineLevel="0" collapsed="false">
      <c r="A547" s="24" t="s">
        <v>592</v>
      </c>
      <c r="B547" s="8" t="n">
        <v>73446104</v>
      </c>
      <c r="C547" s="24" t="s">
        <v>2185</v>
      </c>
      <c r="D547" s="84" t="s">
        <v>1639</v>
      </c>
      <c r="E547" s="8" t="n">
        <v>29</v>
      </c>
      <c r="F547" s="8" t="n">
        <v>3</v>
      </c>
      <c r="G547" s="84" t="s">
        <v>157</v>
      </c>
      <c r="H547" s="8" t="n">
        <v>122</v>
      </c>
      <c r="I547" s="8" t="n">
        <v>17</v>
      </c>
      <c r="J547" s="84" t="s">
        <v>157</v>
      </c>
      <c r="K547" s="8" t="n">
        <v>135</v>
      </c>
      <c r="L547" s="8" t="n">
        <v>16</v>
      </c>
      <c r="M547" s="2" t="n">
        <f aca="false">IF(AND(F547&lt;&gt;0,AND(I547=0,L547=0)),1,0)</f>
        <v>0</v>
      </c>
      <c r="N547" s="2" t="n">
        <v>1</v>
      </c>
    </row>
    <row r="548" customFormat="false" ht="13" hidden="false" customHeight="false" outlineLevel="0" collapsed="false">
      <c r="A548" s="24" t="s">
        <v>592</v>
      </c>
      <c r="B548" s="8" t="n">
        <v>73886580</v>
      </c>
      <c r="C548" s="24" t="s">
        <v>2186</v>
      </c>
      <c r="D548" s="84" t="s">
        <v>1639</v>
      </c>
      <c r="E548" s="8" t="n">
        <v>49</v>
      </c>
      <c r="F548" s="8" t="n">
        <v>11</v>
      </c>
      <c r="G548" s="84" t="s">
        <v>1639</v>
      </c>
      <c r="H548" s="8" t="n">
        <v>35</v>
      </c>
      <c r="I548" s="8" t="n">
        <v>0</v>
      </c>
      <c r="J548" s="84" t="s">
        <v>1639</v>
      </c>
      <c r="K548" s="8" t="n">
        <v>34</v>
      </c>
      <c r="L548" s="8" t="n">
        <v>0</v>
      </c>
      <c r="M548" s="2" t="n">
        <f aca="false">IF(AND(F548&lt;&gt;0,AND(I548=0,L548=0)),1,0)</f>
        <v>1</v>
      </c>
      <c r="N548" s="2" t="n">
        <v>1</v>
      </c>
    </row>
    <row r="549" customFormat="false" ht="13" hidden="false" customHeight="false" outlineLevel="0" collapsed="false">
      <c r="A549" s="24" t="s">
        <v>592</v>
      </c>
      <c r="B549" s="8" t="n">
        <v>74223006</v>
      </c>
      <c r="C549" s="24" t="s">
        <v>2187</v>
      </c>
      <c r="D549" s="84" t="s">
        <v>1639</v>
      </c>
      <c r="E549" s="8" t="n">
        <v>50</v>
      </c>
      <c r="F549" s="8" t="n">
        <v>4</v>
      </c>
      <c r="G549" s="84" t="s">
        <v>157</v>
      </c>
      <c r="H549" s="8" t="n">
        <v>65</v>
      </c>
      <c r="I549" s="8" t="n">
        <v>15</v>
      </c>
      <c r="J549" s="84" t="s">
        <v>157</v>
      </c>
      <c r="K549" s="8" t="n">
        <v>58</v>
      </c>
      <c r="L549" s="8" t="n">
        <v>19</v>
      </c>
      <c r="M549" s="2" t="n">
        <f aca="false">IF(AND(F549&lt;&gt;0,AND(I549=0,L549=0)),1,0)</f>
        <v>0</v>
      </c>
      <c r="N549" s="2" t="n">
        <v>1</v>
      </c>
    </row>
    <row r="550" customFormat="false" ht="13" hidden="false" customHeight="false" outlineLevel="0" collapsed="false">
      <c r="A550" s="24" t="s">
        <v>592</v>
      </c>
      <c r="B550" s="8" t="n">
        <v>74223174</v>
      </c>
      <c r="C550" s="24" t="s">
        <v>2188</v>
      </c>
      <c r="D550" s="84" t="s">
        <v>1639</v>
      </c>
      <c r="E550" s="8" t="n">
        <v>49</v>
      </c>
      <c r="F550" s="8" t="n">
        <v>4</v>
      </c>
      <c r="G550" s="84" t="s">
        <v>157</v>
      </c>
      <c r="H550" s="8" t="n">
        <v>46</v>
      </c>
      <c r="I550" s="8" t="n">
        <v>25</v>
      </c>
      <c r="J550" s="84" t="s">
        <v>1639</v>
      </c>
      <c r="K550" s="8" t="n">
        <v>80</v>
      </c>
      <c r="L550" s="8" t="n">
        <v>0</v>
      </c>
      <c r="M550" s="2" t="n">
        <f aca="false">IF(AND(F550&lt;&gt;0,AND(I550=0,L550=0)),1,0)</f>
        <v>0</v>
      </c>
      <c r="N550" s="2" t="n">
        <v>1</v>
      </c>
    </row>
    <row r="551" customFormat="false" ht="13" hidden="false" customHeight="false" outlineLevel="0" collapsed="false">
      <c r="A551" s="24" t="s">
        <v>592</v>
      </c>
      <c r="B551" s="8" t="n">
        <v>77485523</v>
      </c>
      <c r="C551" s="24" t="s">
        <v>2189</v>
      </c>
      <c r="D551" s="84" t="s">
        <v>1639</v>
      </c>
      <c r="E551" s="8" t="n">
        <v>36</v>
      </c>
      <c r="F551" s="8" t="n">
        <v>9</v>
      </c>
      <c r="G551" s="84" t="s">
        <v>1639</v>
      </c>
      <c r="H551" s="8" t="n">
        <v>85</v>
      </c>
      <c r="I551" s="8" t="n">
        <v>0</v>
      </c>
      <c r="J551" s="84" t="s">
        <v>1639</v>
      </c>
      <c r="K551" s="8" t="n">
        <v>95</v>
      </c>
      <c r="L551" s="8" t="n">
        <v>0</v>
      </c>
      <c r="M551" s="2" t="n">
        <f aca="false">IF(AND(F551&lt;&gt;0,AND(I551=0,L551=0)),1,0)</f>
        <v>1</v>
      </c>
      <c r="N551" s="2" t="n">
        <v>1</v>
      </c>
    </row>
    <row r="552" customFormat="false" ht="13" hidden="false" customHeight="false" outlineLevel="0" collapsed="false">
      <c r="A552" s="24" t="s">
        <v>592</v>
      </c>
      <c r="B552" s="8" t="n">
        <v>87128832</v>
      </c>
      <c r="C552" s="24" t="s">
        <v>2190</v>
      </c>
      <c r="D552" s="84" t="s">
        <v>1639</v>
      </c>
      <c r="E552" s="8" t="n">
        <v>31</v>
      </c>
      <c r="F552" s="8" t="n">
        <v>5</v>
      </c>
      <c r="G552" s="84" t="s">
        <v>1639</v>
      </c>
      <c r="H552" s="8" t="n">
        <v>82</v>
      </c>
      <c r="I552" s="8" t="n">
        <v>0</v>
      </c>
      <c r="J552" s="84" t="s">
        <v>1639</v>
      </c>
      <c r="K552" s="8" t="n">
        <v>95</v>
      </c>
      <c r="L552" s="8" t="n">
        <v>0</v>
      </c>
      <c r="M552" s="2" t="n">
        <f aca="false">IF(AND(F552&lt;&gt;0,AND(I552=0,L552=0)),1,0)</f>
        <v>1</v>
      </c>
      <c r="N552" s="2" t="n">
        <v>1</v>
      </c>
    </row>
    <row r="553" customFormat="false" ht="13" hidden="false" customHeight="false" outlineLevel="0" collapsed="false">
      <c r="A553" s="24" t="s">
        <v>592</v>
      </c>
      <c r="B553" s="8" t="n">
        <v>88947815</v>
      </c>
      <c r="C553" s="24" t="s">
        <v>2191</v>
      </c>
      <c r="D553" s="84" t="s">
        <v>1639</v>
      </c>
      <c r="E553" s="8" t="n">
        <v>41</v>
      </c>
      <c r="F553" s="8" t="n">
        <v>7</v>
      </c>
      <c r="G553" s="84" t="s">
        <v>1639</v>
      </c>
      <c r="H553" s="8" t="n">
        <v>13</v>
      </c>
      <c r="I553" s="8" t="n">
        <v>0</v>
      </c>
      <c r="J553" s="84" t="s">
        <v>1639</v>
      </c>
      <c r="K553" s="8" t="n">
        <v>8</v>
      </c>
      <c r="L553" s="8" t="n">
        <v>0</v>
      </c>
      <c r="M553" s="2" t="n">
        <f aca="false">IF(AND(F553&lt;&gt;0,AND(I553=0,L553=0)),1,0)</f>
        <v>1</v>
      </c>
      <c r="N553" s="2" t="n">
        <v>1</v>
      </c>
    </row>
    <row r="554" customFormat="false" ht="13" hidden="false" customHeight="false" outlineLevel="0" collapsed="false">
      <c r="A554" s="24" t="s">
        <v>592</v>
      </c>
      <c r="B554" s="8" t="n">
        <v>88948197</v>
      </c>
      <c r="C554" s="24" t="s">
        <v>2192</v>
      </c>
      <c r="D554" s="84" t="s">
        <v>1639</v>
      </c>
      <c r="E554" s="8" t="n">
        <v>43</v>
      </c>
      <c r="F554" s="8" t="n">
        <v>4</v>
      </c>
      <c r="G554" s="84" t="s">
        <v>1639</v>
      </c>
      <c r="H554" s="8" t="n">
        <v>45</v>
      </c>
      <c r="I554" s="8" t="n">
        <v>0</v>
      </c>
      <c r="J554" s="84" t="s">
        <v>1639</v>
      </c>
      <c r="K554" s="8" t="n">
        <v>39</v>
      </c>
      <c r="L554" s="8" t="n">
        <v>0</v>
      </c>
      <c r="M554" s="2" t="n">
        <f aca="false">IF(AND(F554&lt;&gt;0,AND(I554=0,L554=0)),1,0)</f>
        <v>1</v>
      </c>
      <c r="N554" s="2" t="n">
        <v>1</v>
      </c>
    </row>
    <row r="555" customFormat="false" ht="13" hidden="false" customHeight="false" outlineLevel="0" collapsed="false">
      <c r="A555" s="24" t="s">
        <v>592</v>
      </c>
      <c r="B555" s="8" t="n">
        <v>94207474</v>
      </c>
      <c r="C555" s="24" t="s">
        <v>2193</v>
      </c>
      <c r="D555" s="84" t="s">
        <v>1639</v>
      </c>
      <c r="E555" s="8" t="n">
        <v>57</v>
      </c>
      <c r="F555" s="8" t="n">
        <v>3</v>
      </c>
      <c r="G555" s="84" t="s">
        <v>157</v>
      </c>
      <c r="H555" s="8" t="n">
        <v>24</v>
      </c>
      <c r="I555" s="8" t="n">
        <v>6</v>
      </c>
      <c r="J555" s="84" t="s">
        <v>157</v>
      </c>
      <c r="K555" s="8" t="n">
        <v>24</v>
      </c>
      <c r="L555" s="8" t="n">
        <v>8</v>
      </c>
      <c r="M555" s="2" t="n">
        <f aca="false">IF(AND(F555&lt;&gt;0,AND(I555=0,L555=0)),1,0)</f>
        <v>0</v>
      </c>
      <c r="N555" s="2" t="n">
        <v>1</v>
      </c>
    </row>
    <row r="556" customFormat="false" ht="13" hidden="false" customHeight="false" outlineLevel="0" collapsed="false">
      <c r="A556" s="24" t="s">
        <v>592</v>
      </c>
      <c r="B556" s="8" t="n">
        <v>95502671</v>
      </c>
      <c r="C556" s="24" t="s">
        <v>2194</v>
      </c>
      <c r="D556" s="84" t="s">
        <v>1639</v>
      </c>
      <c r="E556" s="8" t="n">
        <v>43</v>
      </c>
      <c r="F556" s="8" t="n">
        <v>3</v>
      </c>
      <c r="G556" s="84" t="s">
        <v>1639</v>
      </c>
      <c r="H556" s="8" t="n">
        <v>0</v>
      </c>
      <c r="I556" s="8" t="n">
        <v>0</v>
      </c>
      <c r="J556" s="84" t="s">
        <v>1639</v>
      </c>
      <c r="K556" s="8" t="n">
        <v>2</v>
      </c>
      <c r="L556" s="8" t="n">
        <v>0</v>
      </c>
      <c r="M556" s="2" t="n">
        <f aca="false">IF(AND(F556&lt;&gt;0,AND(I556=0,L556=0)),1,0)</f>
        <v>1</v>
      </c>
      <c r="N556" s="2" t="n">
        <v>1</v>
      </c>
    </row>
    <row r="557" customFormat="false" ht="13" hidden="false" customHeight="false" outlineLevel="0" collapsed="false">
      <c r="A557" s="24" t="s">
        <v>592</v>
      </c>
      <c r="B557" s="8" t="n">
        <v>96035766</v>
      </c>
      <c r="C557" s="24" t="s">
        <v>2195</v>
      </c>
      <c r="D557" s="84" t="s">
        <v>1639</v>
      </c>
      <c r="E557" s="8" t="n">
        <v>55</v>
      </c>
      <c r="F557" s="8" t="n">
        <v>7</v>
      </c>
      <c r="G557" s="84" t="s">
        <v>1639</v>
      </c>
      <c r="H557" s="8" t="n">
        <v>89</v>
      </c>
      <c r="I557" s="8" t="n">
        <v>5</v>
      </c>
      <c r="J557" s="84" t="s">
        <v>1639</v>
      </c>
      <c r="K557" s="8" t="n">
        <v>104</v>
      </c>
      <c r="L557" s="8" t="n">
        <v>2</v>
      </c>
      <c r="M557" s="2" t="n">
        <f aca="false">IF(AND(F557&lt;&gt;0,AND(I557=0,L557=0)),1,0)</f>
        <v>0</v>
      </c>
      <c r="N557" s="2" t="n">
        <v>1</v>
      </c>
    </row>
    <row r="558" customFormat="false" ht="13" hidden="false" customHeight="false" outlineLevel="0" collapsed="false">
      <c r="A558" s="24" t="s">
        <v>592</v>
      </c>
      <c r="B558" s="8" t="n">
        <v>96404690</v>
      </c>
      <c r="C558" s="24" t="s">
        <v>2196</v>
      </c>
      <c r="D558" s="84" t="s">
        <v>1639</v>
      </c>
      <c r="E558" s="8" t="n">
        <v>47</v>
      </c>
      <c r="F558" s="8" t="n">
        <v>3</v>
      </c>
      <c r="G558" s="84" t="s">
        <v>1639</v>
      </c>
      <c r="H558" s="8" t="n">
        <v>68</v>
      </c>
      <c r="I558" s="8" t="n">
        <v>5</v>
      </c>
      <c r="J558" s="84" t="s">
        <v>1639</v>
      </c>
      <c r="K558" s="8" t="n">
        <v>70</v>
      </c>
      <c r="L558" s="8" t="n">
        <v>4</v>
      </c>
      <c r="M558" s="2" t="n">
        <f aca="false">IF(AND(F558&lt;&gt;0,AND(I558=0,L558=0)),1,0)</f>
        <v>0</v>
      </c>
      <c r="N558" s="2" t="n">
        <v>1</v>
      </c>
    </row>
    <row r="559" customFormat="false" ht="13" hidden="false" customHeight="false" outlineLevel="0" collapsed="false">
      <c r="A559" s="24" t="s">
        <v>592</v>
      </c>
      <c r="B559" s="8" t="n">
        <v>102408433</v>
      </c>
      <c r="C559" s="24" t="s">
        <v>2197</v>
      </c>
      <c r="D559" s="84" t="s">
        <v>1639</v>
      </c>
      <c r="E559" s="8" t="n">
        <v>59</v>
      </c>
      <c r="F559" s="8" t="n">
        <v>5</v>
      </c>
      <c r="G559" s="84" t="s">
        <v>1639</v>
      </c>
      <c r="H559" s="8" t="n">
        <v>97</v>
      </c>
      <c r="I559" s="8" t="n">
        <v>1</v>
      </c>
      <c r="J559" s="84" t="s">
        <v>1639</v>
      </c>
      <c r="K559" s="8" t="n">
        <v>99</v>
      </c>
      <c r="L559" s="8" t="n">
        <v>0</v>
      </c>
      <c r="M559" s="2" t="n">
        <f aca="false">IF(AND(F559&lt;&gt;0,AND(I559=0,L559=0)),1,0)</f>
        <v>0</v>
      </c>
      <c r="N559" s="2" t="n">
        <v>1</v>
      </c>
    </row>
    <row r="560" customFormat="false" ht="13" hidden="false" customHeight="false" outlineLevel="0" collapsed="false">
      <c r="A560" s="24" t="s">
        <v>592</v>
      </c>
      <c r="B560" s="8" t="n">
        <v>102584716</v>
      </c>
      <c r="C560" s="24" t="s">
        <v>2198</v>
      </c>
      <c r="D560" s="84" t="s">
        <v>1639</v>
      </c>
      <c r="E560" s="8" t="n">
        <v>51</v>
      </c>
      <c r="F560" s="8" t="n">
        <v>3</v>
      </c>
      <c r="G560" s="84" t="s">
        <v>1639</v>
      </c>
      <c r="H560" s="8" t="n">
        <v>114</v>
      </c>
      <c r="I560" s="8" t="n">
        <v>0</v>
      </c>
      <c r="J560" s="84" t="s">
        <v>1639</v>
      </c>
      <c r="K560" s="8" t="n">
        <v>152</v>
      </c>
      <c r="L560" s="8" t="n">
        <v>0</v>
      </c>
      <c r="M560" s="2" t="n">
        <f aca="false">IF(AND(F560&lt;&gt;0,AND(I560=0,L560=0)),1,0)</f>
        <v>1</v>
      </c>
      <c r="N560" s="2" t="n">
        <v>1</v>
      </c>
    </row>
    <row r="561" customFormat="false" ht="13" hidden="false" customHeight="false" outlineLevel="0" collapsed="false">
      <c r="A561" s="24" t="s">
        <v>592</v>
      </c>
      <c r="B561" s="8" t="n">
        <v>107934296</v>
      </c>
      <c r="C561" s="24" t="s">
        <v>2199</v>
      </c>
      <c r="D561" s="84" t="s">
        <v>1639</v>
      </c>
      <c r="E561" s="8" t="n">
        <v>49</v>
      </c>
      <c r="F561" s="8" t="n">
        <v>3</v>
      </c>
      <c r="G561" s="84" t="s">
        <v>1639</v>
      </c>
      <c r="H561" s="8" t="n">
        <v>130</v>
      </c>
      <c r="I561" s="8" t="n">
        <v>0</v>
      </c>
      <c r="J561" s="84" t="s">
        <v>1639</v>
      </c>
      <c r="K561" s="8" t="n">
        <v>115</v>
      </c>
      <c r="L561" s="8" t="n">
        <v>0</v>
      </c>
      <c r="M561" s="2" t="n">
        <f aca="false">IF(AND(F561&lt;&gt;0,AND(I561=0,L561=0)),1,0)</f>
        <v>1</v>
      </c>
      <c r="N561" s="2" t="n">
        <v>1</v>
      </c>
    </row>
    <row r="562" customFormat="false" ht="13" hidden="false" customHeight="false" outlineLevel="0" collapsed="false">
      <c r="A562" s="24" t="s">
        <v>592</v>
      </c>
      <c r="B562" s="8" t="n">
        <v>111422484</v>
      </c>
      <c r="C562" s="24" t="s">
        <v>2200</v>
      </c>
      <c r="D562" s="84" t="s">
        <v>1639</v>
      </c>
      <c r="E562" s="8" t="n">
        <v>44</v>
      </c>
      <c r="F562" s="8" t="n">
        <v>4</v>
      </c>
      <c r="G562" s="84" t="s">
        <v>1639</v>
      </c>
      <c r="H562" s="8" t="n">
        <v>80</v>
      </c>
      <c r="I562" s="8" t="n">
        <v>3</v>
      </c>
      <c r="J562" s="84" t="s">
        <v>1639</v>
      </c>
      <c r="K562" s="8" t="n">
        <v>76</v>
      </c>
      <c r="L562" s="8" t="n">
        <v>0</v>
      </c>
      <c r="M562" s="2" t="n">
        <f aca="false">IF(AND(F562&lt;&gt;0,AND(I562=0,L562=0)),1,0)</f>
        <v>0</v>
      </c>
      <c r="N562" s="2" t="n">
        <v>1</v>
      </c>
    </row>
    <row r="563" customFormat="false" ht="13" hidden="false" customHeight="false" outlineLevel="0" collapsed="false">
      <c r="A563" s="24" t="s">
        <v>592</v>
      </c>
      <c r="B563" s="8" t="n">
        <v>124616438</v>
      </c>
      <c r="C563" s="24" t="s">
        <v>2201</v>
      </c>
      <c r="D563" s="84" t="s">
        <v>1639</v>
      </c>
      <c r="E563" s="8" t="n">
        <v>67</v>
      </c>
      <c r="F563" s="8" t="n">
        <v>8</v>
      </c>
      <c r="G563" s="84" t="s">
        <v>1639</v>
      </c>
      <c r="H563" s="8" t="n">
        <v>103</v>
      </c>
      <c r="I563" s="8" t="n">
        <v>0</v>
      </c>
      <c r="J563" s="84" t="s">
        <v>1639</v>
      </c>
      <c r="K563" s="8" t="n">
        <v>121</v>
      </c>
      <c r="L563" s="8" t="n">
        <v>0</v>
      </c>
      <c r="M563" s="2" t="n">
        <f aca="false">IF(AND(F563&lt;&gt;0,AND(I563=0,L563=0)),1,0)</f>
        <v>1</v>
      </c>
      <c r="N563" s="2" t="n">
        <v>1</v>
      </c>
    </row>
    <row r="564" customFormat="false" ht="13" hidden="false" customHeight="false" outlineLevel="0" collapsed="false">
      <c r="A564" s="24" t="s">
        <v>592</v>
      </c>
      <c r="B564" s="8" t="n">
        <v>125260967</v>
      </c>
      <c r="C564" s="24" t="s">
        <v>2202</v>
      </c>
      <c r="D564" s="84" t="s">
        <v>1639</v>
      </c>
      <c r="E564" s="8" t="n">
        <v>51</v>
      </c>
      <c r="F564" s="8" t="n">
        <v>11</v>
      </c>
      <c r="G564" s="84" t="s">
        <v>1639</v>
      </c>
      <c r="H564" s="8" t="n">
        <v>101</v>
      </c>
      <c r="I564" s="8" t="n">
        <v>0</v>
      </c>
      <c r="J564" s="84" t="s">
        <v>1639</v>
      </c>
      <c r="K564" s="8" t="n">
        <v>101</v>
      </c>
      <c r="L564" s="8" t="n">
        <v>0</v>
      </c>
      <c r="M564" s="2" t="n">
        <f aca="false">IF(AND(F564&lt;&gt;0,AND(I564=0,L564=0)),1,0)</f>
        <v>1</v>
      </c>
      <c r="N564" s="2" t="n">
        <v>1</v>
      </c>
    </row>
    <row r="565" customFormat="false" ht="13" hidden="false" customHeight="false" outlineLevel="0" collapsed="false">
      <c r="A565" s="24" t="s">
        <v>592</v>
      </c>
      <c r="B565" s="8" t="n">
        <v>129286429</v>
      </c>
      <c r="C565" s="24" t="s">
        <v>1164</v>
      </c>
      <c r="D565" s="84" t="s">
        <v>1639</v>
      </c>
      <c r="E565" s="8" t="n">
        <v>53</v>
      </c>
      <c r="F565" s="8" t="n">
        <v>6</v>
      </c>
      <c r="G565" s="84" t="s">
        <v>1639</v>
      </c>
      <c r="H565" s="8" t="n">
        <v>145</v>
      </c>
      <c r="I565" s="8" t="n">
        <v>3</v>
      </c>
      <c r="J565" s="84" t="s">
        <v>1639</v>
      </c>
      <c r="K565" s="8" t="n">
        <v>111</v>
      </c>
      <c r="L565" s="8" t="n">
        <v>4</v>
      </c>
      <c r="M565" s="2" t="n">
        <f aca="false">IF(AND(F565&lt;&gt;0,AND(I565=0,L565=0)),1,0)</f>
        <v>0</v>
      </c>
      <c r="N565" s="2" t="n">
        <v>1</v>
      </c>
    </row>
    <row r="566" customFormat="false" ht="13" hidden="false" customHeight="false" outlineLevel="0" collapsed="false">
      <c r="A566" s="24" t="s">
        <v>592</v>
      </c>
      <c r="B566" s="8" t="n">
        <v>132037593</v>
      </c>
      <c r="C566" s="24" t="s">
        <v>2203</v>
      </c>
      <c r="D566" s="84" t="s">
        <v>1639</v>
      </c>
      <c r="E566" s="8" t="n">
        <v>53</v>
      </c>
      <c r="F566" s="8" t="n">
        <v>3</v>
      </c>
      <c r="G566" s="84" t="s">
        <v>1639</v>
      </c>
      <c r="H566" s="8" t="n">
        <v>86</v>
      </c>
      <c r="I566" s="8" t="n">
        <v>0</v>
      </c>
      <c r="J566" s="84" t="s">
        <v>1639</v>
      </c>
      <c r="K566" s="8" t="n">
        <v>81</v>
      </c>
      <c r="L566" s="8" t="n">
        <v>0</v>
      </c>
      <c r="M566" s="2" t="n">
        <f aca="false">IF(AND(F566&lt;&gt;0,AND(I566=0,L566=0)),1,0)</f>
        <v>1</v>
      </c>
      <c r="N566" s="2" t="n">
        <v>1</v>
      </c>
    </row>
    <row r="567" customFormat="false" ht="13" hidden="false" customHeight="false" outlineLevel="0" collapsed="false">
      <c r="A567" s="24" t="s">
        <v>592</v>
      </c>
      <c r="B567" s="8" t="n">
        <v>134396081</v>
      </c>
      <c r="C567" s="24" t="s">
        <v>2204</v>
      </c>
      <c r="D567" s="84" t="s">
        <v>1639</v>
      </c>
      <c r="E567" s="8" t="n">
        <v>45</v>
      </c>
      <c r="F567" s="8" t="n">
        <v>5</v>
      </c>
      <c r="G567" s="84" t="s">
        <v>157</v>
      </c>
      <c r="H567" s="8" t="n">
        <v>57</v>
      </c>
      <c r="I567" s="8" t="n">
        <v>8</v>
      </c>
      <c r="J567" s="84" t="s">
        <v>1639</v>
      </c>
      <c r="K567" s="8" t="n">
        <v>59</v>
      </c>
      <c r="L567" s="8" t="n">
        <v>5</v>
      </c>
      <c r="M567" s="2" t="n">
        <f aca="false">IF(AND(F567&lt;&gt;0,AND(I567=0,L567=0)),1,0)</f>
        <v>0</v>
      </c>
      <c r="N567" s="2" t="n">
        <v>1</v>
      </c>
    </row>
    <row r="568" customFormat="false" ht="13" hidden="false" customHeight="false" outlineLevel="0" collapsed="false">
      <c r="A568" s="24" t="s">
        <v>592</v>
      </c>
      <c r="B568" s="8" t="n">
        <v>142840218</v>
      </c>
      <c r="C568" s="24" t="s">
        <v>1101</v>
      </c>
      <c r="D568" s="84" t="s">
        <v>1639</v>
      </c>
      <c r="E568" s="8" t="n">
        <v>67</v>
      </c>
      <c r="F568" s="8" t="n">
        <v>7</v>
      </c>
      <c r="G568" s="84" t="s">
        <v>1639</v>
      </c>
      <c r="H568" s="8" t="n">
        <v>76</v>
      </c>
      <c r="I568" s="8" t="n">
        <v>0</v>
      </c>
      <c r="J568" s="84" t="s">
        <v>1639</v>
      </c>
      <c r="K568" s="8" t="n">
        <v>75</v>
      </c>
      <c r="L568" s="8" t="n">
        <v>0</v>
      </c>
      <c r="M568" s="2" t="n">
        <f aca="false">IF(AND(F568&lt;&gt;0,AND(I568=0,L568=0)),1,0)</f>
        <v>1</v>
      </c>
      <c r="N568" s="2" t="n">
        <v>1</v>
      </c>
    </row>
    <row r="569" customFormat="false" ht="13" hidden="false" customHeight="false" outlineLevel="0" collapsed="false">
      <c r="A569" s="24" t="s">
        <v>592</v>
      </c>
      <c r="B569" s="8" t="n">
        <v>147372406</v>
      </c>
      <c r="C569" s="24" t="s">
        <v>2205</v>
      </c>
      <c r="D569" s="84" t="s">
        <v>1639</v>
      </c>
      <c r="E569" s="8" t="n">
        <v>46</v>
      </c>
      <c r="F569" s="8" t="n">
        <v>8</v>
      </c>
      <c r="G569" s="84" t="s">
        <v>1639</v>
      </c>
      <c r="H569" s="8" t="n">
        <v>64</v>
      </c>
      <c r="I569" s="8" t="n">
        <v>0</v>
      </c>
      <c r="J569" s="84" t="s">
        <v>1639</v>
      </c>
      <c r="K569" s="8" t="n">
        <v>58</v>
      </c>
      <c r="L569" s="8" t="n">
        <v>0</v>
      </c>
      <c r="M569" s="2" t="n">
        <f aca="false">IF(AND(F569&lt;&gt;0,AND(I569=0,L569=0)),1,0)</f>
        <v>1</v>
      </c>
      <c r="N569" s="2" t="n">
        <v>1</v>
      </c>
    </row>
    <row r="570" customFormat="false" ht="13" hidden="false" customHeight="false" outlineLevel="0" collapsed="false">
      <c r="A570" s="24" t="s">
        <v>592</v>
      </c>
      <c r="B570" s="8" t="n">
        <v>148099662</v>
      </c>
      <c r="C570" s="24" t="s">
        <v>2206</v>
      </c>
      <c r="D570" s="84" t="s">
        <v>1639</v>
      </c>
      <c r="E570" s="8" t="n">
        <v>53</v>
      </c>
      <c r="F570" s="8" t="n">
        <v>4</v>
      </c>
      <c r="G570" s="84" t="s">
        <v>1639</v>
      </c>
      <c r="H570" s="8" t="n">
        <v>82</v>
      </c>
      <c r="I570" s="8" t="n">
        <v>0</v>
      </c>
      <c r="J570" s="84" t="s">
        <v>1639</v>
      </c>
      <c r="K570" s="8" t="n">
        <v>86</v>
      </c>
      <c r="L570" s="8" t="n">
        <v>0</v>
      </c>
      <c r="M570" s="2" t="n">
        <f aca="false">IF(AND(F570&lt;&gt;0,AND(I570=0,L570=0)),1,0)</f>
        <v>1</v>
      </c>
      <c r="N570" s="2" t="n">
        <v>1</v>
      </c>
    </row>
    <row r="571" customFormat="false" ht="13" hidden="false" customHeight="false" outlineLevel="0" collapsed="false">
      <c r="A571" s="24" t="s">
        <v>592</v>
      </c>
      <c r="B571" s="8" t="n">
        <v>149983805</v>
      </c>
      <c r="C571" s="24" t="s">
        <v>2207</v>
      </c>
      <c r="D571" s="84" t="s">
        <v>1639</v>
      </c>
      <c r="E571" s="8" t="n">
        <v>53</v>
      </c>
      <c r="F571" s="8" t="n">
        <v>5</v>
      </c>
      <c r="G571" s="84" t="s">
        <v>1639</v>
      </c>
      <c r="H571" s="8" t="n">
        <v>158</v>
      </c>
      <c r="I571" s="8" t="n">
        <v>11</v>
      </c>
      <c r="J571" s="84" t="s">
        <v>157</v>
      </c>
      <c r="K571" s="8" t="n">
        <v>148</v>
      </c>
      <c r="L571" s="8" t="n">
        <v>18</v>
      </c>
      <c r="M571" s="2" t="n">
        <f aca="false">IF(AND(F571&lt;&gt;0,AND(I571=0,L571=0)),1,0)</f>
        <v>0</v>
      </c>
      <c r="N571" s="2" t="n">
        <v>1</v>
      </c>
    </row>
    <row r="572" customFormat="false" ht="13" hidden="false" customHeight="false" outlineLevel="0" collapsed="false">
      <c r="A572" s="24" t="s">
        <v>592</v>
      </c>
      <c r="B572" s="8" t="n">
        <v>151525861</v>
      </c>
      <c r="C572" s="24" t="s">
        <v>2208</v>
      </c>
      <c r="D572" s="84" t="s">
        <v>1639</v>
      </c>
      <c r="E572" s="8" t="n">
        <v>31</v>
      </c>
      <c r="F572" s="8" t="n">
        <v>2</v>
      </c>
      <c r="G572" s="84" t="s">
        <v>1639</v>
      </c>
      <c r="H572" s="8" t="n">
        <v>114</v>
      </c>
      <c r="I572" s="8" t="n">
        <v>0</v>
      </c>
      <c r="J572" s="84" t="s">
        <v>1639</v>
      </c>
      <c r="K572" s="8" t="n">
        <v>143</v>
      </c>
      <c r="L572" s="8" t="n">
        <v>0</v>
      </c>
      <c r="M572" s="2" t="n">
        <f aca="false">IF(AND(F572&lt;&gt;0,AND(I572=0,L572=0)),1,0)</f>
        <v>1</v>
      </c>
      <c r="N572" s="2" t="n">
        <v>1</v>
      </c>
    </row>
    <row r="573" customFormat="false" ht="13" hidden="false" customHeight="false" outlineLevel="0" collapsed="false">
      <c r="A573" s="24" t="s">
        <v>592</v>
      </c>
      <c r="B573" s="8" t="n">
        <v>154687283</v>
      </c>
      <c r="C573" s="24" t="s">
        <v>2209</v>
      </c>
      <c r="D573" s="84" t="s">
        <v>1639</v>
      </c>
      <c r="E573" s="8" t="n">
        <v>39</v>
      </c>
      <c r="F573" s="8" t="n">
        <v>7</v>
      </c>
      <c r="G573" s="84" t="s">
        <v>1639</v>
      </c>
      <c r="H573" s="8" t="n">
        <v>61</v>
      </c>
      <c r="I573" s="8" t="n">
        <v>0</v>
      </c>
      <c r="J573" s="84" t="s">
        <v>1639</v>
      </c>
      <c r="K573" s="8" t="n">
        <v>48</v>
      </c>
      <c r="L573" s="8" t="n">
        <v>0</v>
      </c>
      <c r="M573" s="2" t="n">
        <f aca="false">IF(AND(F573&lt;&gt;0,AND(I573=0,L573=0)),1,0)</f>
        <v>1</v>
      </c>
      <c r="N573" s="2" t="n">
        <v>1</v>
      </c>
    </row>
    <row r="574" customFormat="false" ht="13" hidden="false" customHeight="false" outlineLevel="0" collapsed="false">
      <c r="A574" s="24" t="s">
        <v>592</v>
      </c>
      <c r="B574" s="8" t="n">
        <v>158892712</v>
      </c>
      <c r="C574" s="24" t="s">
        <v>2210</v>
      </c>
      <c r="D574" s="84" t="s">
        <v>1639</v>
      </c>
      <c r="E574" s="8" t="n">
        <v>30</v>
      </c>
      <c r="F574" s="8" t="n">
        <v>2</v>
      </c>
      <c r="G574" s="84" t="s">
        <v>1639</v>
      </c>
      <c r="H574" s="8" t="n">
        <v>102</v>
      </c>
      <c r="I574" s="8" t="n">
        <v>0</v>
      </c>
      <c r="J574" s="84" t="s">
        <v>1639</v>
      </c>
      <c r="K574" s="8" t="n">
        <v>89</v>
      </c>
      <c r="L574" s="8" t="n">
        <v>0</v>
      </c>
      <c r="M574" s="2" t="n">
        <f aca="false">IF(AND(F574&lt;&gt;0,AND(I574=0,L574=0)),1,0)</f>
        <v>1</v>
      </c>
      <c r="N574" s="2" t="n">
        <v>1</v>
      </c>
    </row>
    <row r="575" customFormat="false" ht="13" hidden="false" customHeight="false" outlineLevel="0" collapsed="false">
      <c r="A575" s="24" t="s">
        <v>592</v>
      </c>
      <c r="B575" s="8" t="n">
        <v>160100636</v>
      </c>
      <c r="C575" s="24" t="s">
        <v>2211</v>
      </c>
      <c r="D575" s="84" t="s">
        <v>1639</v>
      </c>
      <c r="E575" s="8" t="n">
        <v>48</v>
      </c>
      <c r="F575" s="8" t="n">
        <v>5</v>
      </c>
      <c r="G575" s="84" t="s">
        <v>1639</v>
      </c>
      <c r="H575" s="8" t="n">
        <v>193</v>
      </c>
      <c r="I575" s="8" t="n">
        <v>7</v>
      </c>
      <c r="J575" s="84" t="s">
        <v>1639</v>
      </c>
      <c r="K575" s="8" t="n">
        <v>216</v>
      </c>
      <c r="L575" s="8" t="n">
        <v>7</v>
      </c>
      <c r="M575" s="2" t="n">
        <f aca="false">IF(AND(F575&lt;&gt;0,AND(I575=0,L575=0)),1,0)</f>
        <v>0</v>
      </c>
      <c r="N575" s="2" t="n">
        <v>1</v>
      </c>
    </row>
    <row r="576" customFormat="false" ht="13" hidden="false" customHeight="false" outlineLevel="0" collapsed="false">
      <c r="A576" s="24" t="s">
        <v>592</v>
      </c>
      <c r="B576" s="8" t="n">
        <v>161090400</v>
      </c>
      <c r="C576" s="24" t="s">
        <v>2212</v>
      </c>
      <c r="D576" s="84" t="s">
        <v>1639</v>
      </c>
      <c r="E576" s="8" t="n">
        <v>57</v>
      </c>
      <c r="F576" s="8" t="n">
        <v>5</v>
      </c>
      <c r="G576" s="84" t="s">
        <v>157</v>
      </c>
      <c r="H576" s="8" t="n">
        <v>86</v>
      </c>
      <c r="I576" s="8" t="n">
        <v>12</v>
      </c>
      <c r="J576" s="84" t="s">
        <v>157</v>
      </c>
      <c r="K576" s="8" t="n">
        <v>83</v>
      </c>
      <c r="L576" s="8" t="n">
        <v>14</v>
      </c>
      <c r="M576" s="2" t="n">
        <f aca="false">IF(AND(F576&lt;&gt;0,AND(I576=0,L576=0)),1,0)</f>
        <v>0</v>
      </c>
      <c r="N576" s="2" t="n">
        <v>1</v>
      </c>
    </row>
    <row r="577" customFormat="false" ht="13" hidden="false" customHeight="false" outlineLevel="0" collapsed="false">
      <c r="A577" s="24" t="s">
        <v>592</v>
      </c>
      <c r="B577" s="8" t="n">
        <v>162327416</v>
      </c>
      <c r="C577" s="24" t="s">
        <v>2213</v>
      </c>
      <c r="D577" s="84" t="s">
        <v>1639</v>
      </c>
      <c r="E577" s="8" t="n">
        <v>57</v>
      </c>
      <c r="F577" s="8" t="n">
        <v>3</v>
      </c>
      <c r="G577" s="84" t="s">
        <v>157</v>
      </c>
      <c r="H577" s="8" t="n">
        <v>86</v>
      </c>
      <c r="I577" s="8" t="n">
        <v>12</v>
      </c>
      <c r="J577" s="84" t="s">
        <v>1639</v>
      </c>
      <c r="K577" s="8" t="n">
        <v>165</v>
      </c>
      <c r="L577" s="8" t="n">
        <v>6</v>
      </c>
      <c r="M577" s="2" t="n">
        <f aca="false">IF(AND(F577&lt;&gt;0,AND(I577=0,L577=0)),1,0)</f>
        <v>0</v>
      </c>
      <c r="N577" s="2" t="n">
        <v>1</v>
      </c>
    </row>
    <row r="578" customFormat="false" ht="13" hidden="false" customHeight="false" outlineLevel="0" collapsed="false">
      <c r="A578" s="24" t="s">
        <v>592</v>
      </c>
      <c r="B578" s="8" t="n">
        <v>163269758</v>
      </c>
      <c r="C578" s="24" t="s">
        <v>2214</v>
      </c>
      <c r="D578" s="84" t="s">
        <v>1639</v>
      </c>
      <c r="E578" s="8" t="n">
        <v>54</v>
      </c>
      <c r="F578" s="8" t="n">
        <v>4</v>
      </c>
      <c r="G578" s="84" t="s">
        <v>1639</v>
      </c>
      <c r="H578" s="8" t="n">
        <v>120</v>
      </c>
      <c r="I578" s="8" t="n">
        <v>13</v>
      </c>
      <c r="J578" s="84" t="s">
        <v>1639</v>
      </c>
      <c r="K578" s="8" t="n">
        <v>86</v>
      </c>
      <c r="L578" s="8" t="n">
        <v>6</v>
      </c>
      <c r="M578" s="2" t="n">
        <f aca="false">IF(AND(F578&lt;&gt;0,AND(I578=0,L578=0)),1,0)</f>
        <v>0</v>
      </c>
      <c r="N578" s="2" t="n">
        <v>1</v>
      </c>
    </row>
    <row r="579" customFormat="false" ht="13" hidden="false" customHeight="false" outlineLevel="0" collapsed="false">
      <c r="A579" s="24" t="s">
        <v>592</v>
      </c>
      <c r="B579" s="8" t="n">
        <v>163326827</v>
      </c>
      <c r="C579" s="24" t="s">
        <v>2215</v>
      </c>
      <c r="D579" s="84" t="s">
        <v>1639</v>
      </c>
      <c r="E579" s="8" t="n">
        <v>43</v>
      </c>
      <c r="F579" s="8" t="n">
        <v>4</v>
      </c>
      <c r="G579" s="84" t="s">
        <v>157</v>
      </c>
      <c r="H579" s="8" t="n">
        <v>70</v>
      </c>
      <c r="I579" s="8" t="n">
        <v>8</v>
      </c>
      <c r="J579" s="84" t="s">
        <v>157</v>
      </c>
      <c r="K579" s="8" t="n">
        <v>80</v>
      </c>
      <c r="L579" s="8" t="n">
        <v>10</v>
      </c>
      <c r="M579" s="2" t="n">
        <f aca="false">IF(AND(F579&lt;&gt;0,AND(I579=0,L579=0)),1,0)</f>
        <v>0</v>
      </c>
      <c r="N579" s="2" t="n">
        <v>1</v>
      </c>
    </row>
    <row r="580" customFormat="false" ht="13" hidden="false" customHeight="false" outlineLevel="0" collapsed="false">
      <c r="A580" s="24" t="s">
        <v>592</v>
      </c>
      <c r="B580" s="8" t="n">
        <v>166021599</v>
      </c>
      <c r="C580" s="24" t="s">
        <v>2216</v>
      </c>
      <c r="D580" s="84" t="s">
        <v>1639</v>
      </c>
      <c r="E580" s="8" t="n">
        <v>53</v>
      </c>
      <c r="F580" s="8" t="n">
        <v>4</v>
      </c>
      <c r="G580" s="84" t="s">
        <v>1639</v>
      </c>
      <c r="H580" s="8" t="n">
        <v>92</v>
      </c>
      <c r="I580" s="8" t="n">
        <v>0</v>
      </c>
      <c r="J580" s="84" t="s">
        <v>1639</v>
      </c>
      <c r="K580" s="8" t="n">
        <v>79</v>
      </c>
      <c r="L580" s="8" t="n">
        <v>0</v>
      </c>
      <c r="M580" s="2" t="n">
        <f aca="false">IF(AND(F580&lt;&gt;0,AND(I580=0,L580=0)),1,0)</f>
        <v>1</v>
      </c>
      <c r="N580" s="2" t="n">
        <v>1</v>
      </c>
    </row>
    <row r="581" customFormat="false" ht="13" hidden="false" customHeight="false" outlineLevel="0" collapsed="false">
      <c r="A581" s="24" t="s">
        <v>592</v>
      </c>
      <c r="B581" s="8" t="n">
        <v>166906062</v>
      </c>
      <c r="C581" s="24" t="s">
        <v>2217</v>
      </c>
      <c r="D581" s="84" t="s">
        <v>1639</v>
      </c>
      <c r="E581" s="8" t="n">
        <v>50</v>
      </c>
      <c r="F581" s="8" t="n">
        <v>4</v>
      </c>
      <c r="G581" s="84" t="s">
        <v>1639</v>
      </c>
      <c r="H581" s="8" t="n">
        <v>75</v>
      </c>
      <c r="I581" s="8" t="n">
        <v>7</v>
      </c>
      <c r="J581" s="84" t="s">
        <v>1639</v>
      </c>
      <c r="K581" s="8" t="n">
        <v>97</v>
      </c>
      <c r="L581" s="8" t="n">
        <v>0</v>
      </c>
      <c r="M581" s="2" t="n">
        <f aca="false">IF(AND(F581&lt;&gt;0,AND(I581=0,L581=0)),1,0)</f>
        <v>0</v>
      </c>
      <c r="N581" s="2" t="n">
        <v>1</v>
      </c>
    </row>
    <row r="582" customFormat="false" ht="13" hidden="false" customHeight="false" outlineLevel="0" collapsed="false">
      <c r="A582" s="24" t="s">
        <v>592</v>
      </c>
      <c r="B582" s="8" t="n">
        <v>167421876</v>
      </c>
      <c r="C582" s="24" t="s">
        <v>2218</v>
      </c>
      <c r="D582" s="84" t="s">
        <v>1639</v>
      </c>
      <c r="E582" s="8" t="n">
        <v>39</v>
      </c>
      <c r="F582" s="8" t="n">
        <v>6</v>
      </c>
      <c r="G582" s="84" t="s">
        <v>1639</v>
      </c>
      <c r="H582" s="8" t="n">
        <v>3</v>
      </c>
      <c r="I582" s="8" t="n">
        <v>0</v>
      </c>
      <c r="J582" s="84" t="s">
        <v>1640</v>
      </c>
      <c r="K582" s="8" t="n">
        <v>0</v>
      </c>
      <c r="L582" s="8" t="n">
        <v>0</v>
      </c>
      <c r="M582" s="2" t="n">
        <f aca="false">IF(AND(F582&lt;&gt;0,AND(I582=0,L582=0)),1,0)</f>
        <v>1</v>
      </c>
      <c r="N582" s="2" t="n">
        <v>1</v>
      </c>
    </row>
    <row r="583" customFormat="false" ht="13" hidden="false" customHeight="false" outlineLevel="0" collapsed="false">
      <c r="A583" s="24" t="s">
        <v>592</v>
      </c>
      <c r="B583" s="8" t="n">
        <v>167709558</v>
      </c>
      <c r="C583" s="24" t="s">
        <v>2219</v>
      </c>
      <c r="D583" s="84" t="s">
        <v>1639</v>
      </c>
      <c r="E583" s="8" t="n">
        <v>37</v>
      </c>
      <c r="F583" s="8" t="n">
        <v>5</v>
      </c>
      <c r="G583" s="84" t="s">
        <v>157</v>
      </c>
      <c r="H583" s="8" t="n">
        <v>204</v>
      </c>
      <c r="I583" s="8" t="n">
        <v>58</v>
      </c>
      <c r="J583" s="84" t="s">
        <v>157</v>
      </c>
      <c r="K583" s="8" t="n">
        <v>231</v>
      </c>
      <c r="L583" s="8" t="n">
        <v>58</v>
      </c>
      <c r="M583" s="2" t="n">
        <f aca="false">IF(AND(F583&lt;&gt;0,AND(I583=0,L583=0)),1,0)</f>
        <v>0</v>
      </c>
      <c r="N583" s="2" t="n">
        <v>1</v>
      </c>
    </row>
    <row r="584" customFormat="false" ht="13" hidden="false" customHeight="false" outlineLevel="0" collapsed="false">
      <c r="A584" s="24" t="s">
        <v>592</v>
      </c>
      <c r="B584" s="8" t="n">
        <v>167940046</v>
      </c>
      <c r="C584" s="24" t="s">
        <v>2220</v>
      </c>
      <c r="D584" s="84" t="s">
        <v>1639</v>
      </c>
      <c r="E584" s="8" t="n">
        <v>93</v>
      </c>
      <c r="F584" s="8" t="n">
        <v>14</v>
      </c>
      <c r="G584" s="84" t="s">
        <v>1639</v>
      </c>
      <c r="H584" s="8" t="n">
        <v>363</v>
      </c>
      <c r="I584" s="8" t="n">
        <v>0</v>
      </c>
      <c r="J584" s="84" t="s">
        <v>1639</v>
      </c>
      <c r="K584" s="8" t="n">
        <v>445</v>
      </c>
      <c r="L584" s="8" t="n">
        <v>0</v>
      </c>
      <c r="M584" s="2" t="n">
        <f aca="false">IF(AND(F584&lt;&gt;0,AND(I584=0,L584=0)),1,0)</f>
        <v>1</v>
      </c>
      <c r="N584" s="2" t="n">
        <v>1</v>
      </c>
    </row>
    <row r="585" customFormat="false" ht="13" hidden="false" customHeight="false" outlineLevel="0" collapsed="false">
      <c r="A585" s="24" t="s">
        <v>592</v>
      </c>
      <c r="B585" s="8" t="n">
        <v>167940555</v>
      </c>
      <c r="C585" s="24" t="s">
        <v>2221</v>
      </c>
      <c r="D585" s="84" t="s">
        <v>1639</v>
      </c>
      <c r="E585" s="8" t="n">
        <v>98</v>
      </c>
      <c r="F585" s="8" t="n">
        <v>13</v>
      </c>
      <c r="G585" s="84" t="s">
        <v>1639</v>
      </c>
      <c r="H585" s="8" t="n">
        <v>98</v>
      </c>
      <c r="I585" s="8" t="n">
        <v>0</v>
      </c>
      <c r="J585" s="84" t="s">
        <v>1639</v>
      </c>
      <c r="K585" s="8" t="n">
        <v>99</v>
      </c>
      <c r="L585" s="8" t="n">
        <v>0</v>
      </c>
      <c r="M585" s="2" t="n">
        <f aca="false">IF(AND(F585&lt;&gt;0,AND(I585=0,L585=0)),1,0)</f>
        <v>1</v>
      </c>
      <c r="N585" s="2" t="n">
        <v>1</v>
      </c>
    </row>
    <row r="586" customFormat="false" ht="13" hidden="false" customHeight="false" outlineLevel="0" collapsed="false">
      <c r="A586" s="24" t="s">
        <v>592</v>
      </c>
      <c r="B586" s="8" t="n">
        <v>168316360</v>
      </c>
      <c r="C586" s="24" t="s">
        <v>2222</v>
      </c>
      <c r="D586" s="84" t="s">
        <v>1639</v>
      </c>
      <c r="E586" s="8" t="n">
        <v>37</v>
      </c>
      <c r="F586" s="8" t="n">
        <v>6</v>
      </c>
      <c r="G586" s="84" t="s">
        <v>157</v>
      </c>
      <c r="H586" s="8" t="n">
        <v>38</v>
      </c>
      <c r="I586" s="8" t="n">
        <v>12</v>
      </c>
      <c r="J586" s="84" t="s">
        <v>157</v>
      </c>
      <c r="K586" s="8" t="n">
        <v>39</v>
      </c>
      <c r="L586" s="8" t="n">
        <v>5</v>
      </c>
      <c r="M586" s="2" t="n">
        <f aca="false">IF(AND(F586&lt;&gt;0,AND(I586=0,L586=0)),1,0)</f>
        <v>0</v>
      </c>
      <c r="N586" s="2" t="n">
        <v>1</v>
      </c>
    </row>
    <row r="587" customFormat="false" ht="13" hidden="false" customHeight="false" outlineLevel="0" collapsed="false">
      <c r="A587" s="24" t="s">
        <v>592</v>
      </c>
      <c r="B587" s="8" t="n">
        <v>168317345</v>
      </c>
      <c r="C587" s="24" t="s">
        <v>2223</v>
      </c>
      <c r="D587" s="84" t="s">
        <v>1639</v>
      </c>
      <c r="E587" s="8" t="n">
        <v>37</v>
      </c>
      <c r="F587" s="8" t="n">
        <v>8</v>
      </c>
      <c r="G587" s="84" t="s">
        <v>1639</v>
      </c>
      <c r="H587" s="8" t="n">
        <v>0</v>
      </c>
      <c r="I587" s="8" t="n">
        <v>0</v>
      </c>
      <c r="J587" s="84" t="s">
        <v>1639</v>
      </c>
      <c r="K587" s="8" t="n">
        <v>0</v>
      </c>
      <c r="L587" s="8" t="n">
        <v>0</v>
      </c>
      <c r="M587" s="2" t="n">
        <f aca="false">IF(AND(F587&lt;&gt;0,AND(I587=0,L587=0)),1,0)</f>
        <v>1</v>
      </c>
      <c r="N587" s="2" t="n">
        <v>1</v>
      </c>
    </row>
    <row r="588" customFormat="false" ht="13" hidden="false" customHeight="false" outlineLevel="0" collapsed="false">
      <c r="A588" s="24" t="s">
        <v>592</v>
      </c>
      <c r="B588" s="8" t="n">
        <v>168592401</v>
      </c>
      <c r="C588" s="24" t="s">
        <v>1396</v>
      </c>
      <c r="D588" s="84" t="s">
        <v>1639</v>
      </c>
      <c r="E588" s="8" t="n">
        <v>39</v>
      </c>
      <c r="F588" s="8" t="n">
        <v>9</v>
      </c>
      <c r="G588" s="84" t="s">
        <v>1639</v>
      </c>
      <c r="H588" s="8" t="n">
        <v>69</v>
      </c>
      <c r="I588" s="8" t="n">
        <v>0</v>
      </c>
      <c r="J588" s="84" t="s">
        <v>1639</v>
      </c>
      <c r="K588" s="8" t="n">
        <v>77</v>
      </c>
      <c r="L588" s="8" t="n">
        <v>0</v>
      </c>
      <c r="M588" s="2" t="n">
        <f aca="false">IF(AND(F588&lt;&gt;0,AND(I588=0,L588=0)),1,0)</f>
        <v>1</v>
      </c>
      <c r="N588" s="2" t="n">
        <v>1</v>
      </c>
    </row>
    <row r="589" customFormat="false" ht="13" hidden="false" customHeight="false" outlineLevel="0" collapsed="false">
      <c r="A589" s="24" t="s">
        <v>592</v>
      </c>
      <c r="B589" s="8" t="n">
        <v>168715654</v>
      </c>
      <c r="C589" s="24" t="s">
        <v>2224</v>
      </c>
      <c r="D589" s="84" t="s">
        <v>1639</v>
      </c>
      <c r="E589" s="8" t="n">
        <v>53</v>
      </c>
      <c r="F589" s="8" t="n">
        <v>4</v>
      </c>
      <c r="G589" s="84" t="s">
        <v>1639</v>
      </c>
      <c r="H589" s="8" t="n">
        <v>106</v>
      </c>
      <c r="I589" s="8" t="n">
        <v>0</v>
      </c>
      <c r="J589" s="84" t="s">
        <v>1639</v>
      </c>
      <c r="K589" s="8" t="n">
        <v>93</v>
      </c>
      <c r="L589" s="8" t="n">
        <v>0</v>
      </c>
      <c r="M589" s="2" t="n">
        <f aca="false">IF(AND(F589&lt;&gt;0,AND(I589=0,L589=0)),1,0)</f>
        <v>1</v>
      </c>
      <c r="N589" s="2" t="n">
        <v>1</v>
      </c>
    </row>
    <row r="590" customFormat="false" ht="13" hidden="false" customHeight="false" outlineLevel="0" collapsed="false">
      <c r="A590" s="24" t="s">
        <v>592</v>
      </c>
      <c r="B590" s="8" t="n">
        <v>168840031</v>
      </c>
      <c r="C590" s="24" t="s">
        <v>2225</v>
      </c>
      <c r="D590" s="84" t="s">
        <v>1639</v>
      </c>
      <c r="E590" s="8" t="n">
        <v>46</v>
      </c>
      <c r="F590" s="8" t="n">
        <v>7</v>
      </c>
      <c r="G590" s="84" t="s">
        <v>1639</v>
      </c>
      <c r="H590" s="8" t="n">
        <v>14</v>
      </c>
      <c r="I590" s="8" t="n">
        <v>0</v>
      </c>
      <c r="J590" s="84" t="s">
        <v>1639</v>
      </c>
      <c r="K590" s="8" t="n">
        <v>5</v>
      </c>
      <c r="L590" s="8" t="n">
        <v>0</v>
      </c>
      <c r="M590" s="2" t="n">
        <f aca="false">IF(AND(F590&lt;&gt;0,AND(I590=0,L590=0)),1,0)</f>
        <v>1</v>
      </c>
      <c r="N590" s="2" t="n">
        <v>1</v>
      </c>
    </row>
    <row r="591" customFormat="false" ht="13" hidden="false" customHeight="false" outlineLevel="0" collapsed="false">
      <c r="A591" s="24" t="s">
        <v>592</v>
      </c>
      <c r="B591" s="8" t="n">
        <v>169126888</v>
      </c>
      <c r="C591" s="24" t="s">
        <v>2226</v>
      </c>
      <c r="D591" s="84" t="s">
        <v>1639</v>
      </c>
      <c r="E591" s="8" t="n">
        <v>40</v>
      </c>
      <c r="F591" s="8" t="n">
        <v>5</v>
      </c>
      <c r="G591" s="84" t="s">
        <v>1639</v>
      </c>
      <c r="H591" s="8" t="n">
        <v>69</v>
      </c>
      <c r="I591" s="8" t="n">
        <v>0</v>
      </c>
      <c r="J591" s="84" t="s">
        <v>1639</v>
      </c>
      <c r="K591" s="8" t="n">
        <v>63</v>
      </c>
      <c r="L591" s="8" t="n">
        <v>0</v>
      </c>
      <c r="M591" s="2" t="n">
        <f aca="false">IF(AND(F591&lt;&gt;0,AND(I591=0,L591=0)),1,0)</f>
        <v>1</v>
      </c>
      <c r="N591" s="2" t="n">
        <v>1</v>
      </c>
    </row>
    <row r="592" customFormat="false" ht="13" hidden="false" customHeight="false" outlineLevel="0" collapsed="false">
      <c r="A592" s="24" t="s">
        <v>592</v>
      </c>
      <c r="B592" s="8" t="n">
        <v>169782207</v>
      </c>
      <c r="C592" s="24" t="s">
        <v>2227</v>
      </c>
      <c r="D592" s="84" t="s">
        <v>1639</v>
      </c>
      <c r="E592" s="8" t="n">
        <v>53</v>
      </c>
      <c r="F592" s="8" t="n">
        <v>3</v>
      </c>
      <c r="G592" s="84" t="s">
        <v>1639</v>
      </c>
      <c r="H592" s="8" t="n">
        <v>74</v>
      </c>
      <c r="I592" s="8" t="n">
        <v>0</v>
      </c>
      <c r="J592" s="84" t="s">
        <v>1639</v>
      </c>
      <c r="K592" s="8" t="n">
        <v>84</v>
      </c>
      <c r="L592" s="8" t="n">
        <v>0</v>
      </c>
      <c r="M592" s="2" t="n">
        <f aca="false">IF(AND(F592&lt;&gt;0,AND(I592=0,L592=0)),1,0)</f>
        <v>1</v>
      </c>
      <c r="N592" s="2" t="n">
        <v>1</v>
      </c>
    </row>
    <row r="593" customFormat="false" ht="13" hidden="false" customHeight="false" outlineLevel="0" collapsed="false">
      <c r="A593" s="24" t="s">
        <v>592</v>
      </c>
      <c r="B593" s="8" t="n">
        <v>170064409</v>
      </c>
      <c r="C593" s="24" t="s">
        <v>2228</v>
      </c>
      <c r="D593" s="84" t="s">
        <v>1639</v>
      </c>
      <c r="E593" s="8" t="n">
        <v>41</v>
      </c>
      <c r="F593" s="8" t="n">
        <v>3</v>
      </c>
      <c r="G593" s="84" t="s">
        <v>1639</v>
      </c>
      <c r="H593" s="8" t="n">
        <v>57</v>
      </c>
      <c r="I593" s="8" t="n">
        <v>4</v>
      </c>
      <c r="J593" s="84" t="s">
        <v>1639</v>
      </c>
      <c r="K593" s="8" t="n">
        <v>53</v>
      </c>
      <c r="L593" s="8" t="n">
        <v>4</v>
      </c>
      <c r="M593" s="2" t="n">
        <f aca="false">IF(AND(F593&lt;&gt;0,AND(I593=0,L593=0)),1,0)</f>
        <v>0</v>
      </c>
      <c r="N593" s="2" t="n">
        <v>1</v>
      </c>
    </row>
    <row r="594" customFormat="false" ht="13" hidden="false" customHeight="false" outlineLevel="0" collapsed="false">
      <c r="A594" s="24" t="s">
        <v>592</v>
      </c>
      <c r="B594" s="8" t="n">
        <v>170155475</v>
      </c>
      <c r="C594" s="24" t="s">
        <v>2229</v>
      </c>
      <c r="D594" s="84" t="s">
        <v>1639</v>
      </c>
      <c r="E594" s="8" t="n">
        <v>34</v>
      </c>
      <c r="F594" s="8" t="n">
        <v>6</v>
      </c>
      <c r="G594" s="84" t="s">
        <v>1639</v>
      </c>
      <c r="H594" s="8" t="n">
        <v>60</v>
      </c>
      <c r="I594" s="8" t="n">
        <v>0</v>
      </c>
      <c r="J594" s="84" t="s">
        <v>1639</v>
      </c>
      <c r="K594" s="8" t="n">
        <v>58</v>
      </c>
      <c r="L594" s="8" t="n">
        <v>0</v>
      </c>
      <c r="M594" s="2" t="n">
        <f aca="false">IF(AND(F594&lt;&gt;0,AND(I594=0,L594=0)),1,0)</f>
        <v>1</v>
      </c>
      <c r="N594" s="2" t="n">
        <v>1</v>
      </c>
    </row>
    <row r="595" customFormat="false" ht="13" hidden="false" customHeight="false" outlineLevel="0" collapsed="false">
      <c r="A595" s="24" t="s">
        <v>592</v>
      </c>
      <c r="B595" s="8" t="n">
        <v>170219320</v>
      </c>
      <c r="C595" s="24" t="s">
        <v>2230</v>
      </c>
      <c r="D595" s="84" t="s">
        <v>1639</v>
      </c>
      <c r="E595" s="8" t="n">
        <v>34</v>
      </c>
      <c r="F595" s="8" t="n">
        <v>8</v>
      </c>
      <c r="G595" s="84" t="s">
        <v>1639</v>
      </c>
      <c r="H595" s="8" t="n">
        <v>13</v>
      </c>
      <c r="I595" s="8" t="n">
        <v>0</v>
      </c>
      <c r="J595" s="84" t="s">
        <v>1639</v>
      </c>
      <c r="K595" s="8" t="n">
        <v>12</v>
      </c>
      <c r="L595" s="8" t="n">
        <v>0</v>
      </c>
      <c r="M595" s="2" t="n">
        <f aca="false">IF(AND(F595&lt;&gt;0,AND(I595=0,L595=0)),1,0)</f>
        <v>1</v>
      </c>
      <c r="N595" s="2" t="n">
        <v>1</v>
      </c>
    </row>
    <row r="596" customFormat="false" ht="13" hidden="false" customHeight="false" outlineLevel="0" collapsed="false">
      <c r="A596" s="24" t="s">
        <v>592</v>
      </c>
      <c r="B596" s="8" t="n">
        <v>170467027</v>
      </c>
      <c r="C596" s="24" t="s">
        <v>2231</v>
      </c>
      <c r="D596" s="84" t="s">
        <v>1639</v>
      </c>
      <c r="E596" s="8" t="n">
        <v>50</v>
      </c>
      <c r="F596" s="8" t="n">
        <v>3</v>
      </c>
      <c r="G596" s="84" t="s">
        <v>1639</v>
      </c>
      <c r="H596" s="8" t="n">
        <v>84</v>
      </c>
      <c r="I596" s="8" t="n">
        <v>0</v>
      </c>
      <c r="J596" s="84" t="s">
        <v>1639</v>
      </c>
      <c r="K596" s="8" t="n">
        <v>76</v>
      </c>
      <c r="L596" s="8" t="n">
        <v>0</v>
      </c>
      <c r="M596" s="2" t="n">
        <f aca="false">IF(AND(F596&lt;&gt;0,AND(I596=0,L596=0)),1,0)</f>
        <v>1</v>
      </c>
      <c r="N596" s="2" t="n">
        <v>1</v>
      </c>
    </row>
    <row r="597" customFormat="false" ht="13" hidden="false" customHeight="false" outlineLevel="0" collapsed="false">
      <c r="A597" s="24" t="s">
        <v>592</v>
      </c>
      <c r="B597" s="8" t="n">
        <v>170495082</v>
      </c>
      <c r="C597" s="24" t="s">
        <v>2232</v>
      </c>
      <c r="D597" s="84" t="s">
        <v>1639</v>
      </c>
      <c r="E597" s="8" t="n">
        <v>32</v>
      </c>
      <c r="F597" s="8" t="n">
        <v>2</v>
      </c>
      <c r="G597" s="84" t="s">
        <v>1639</v>
      </c>
      <c r="H597" s="8" t="n">
        <v>47</v>
      </c>
      <c r="I597" s="8" t="n">
        <v>5</v>
      </c>
      <c r="J597" s="84" t="s">
        <v>1639</v>
      </c>
      <c r="K597" s="8" t="n">
        <v>54</v>
      </c>
      <c r="L597" s="8" t="n">
        <v>4</v>
      </c>
      <c r="M597" s="2" t="n">
        <f aca="false">IF(AND(F597&lt;&gt;0,AND(I597=0,L597=0)),1,0)</f>
        <v>0</v>
      </c>
      <c r="N597" s="2" t="n">
        <v>1</v>
      </c>
    </row>
    <row r="598" customFormat="false" ht="13" hidden="false" customHeight="false" outlineLevel="0" collapsed="false">
      <c r="A598" s="24" t="s">
        <v>592</v>
      </c>
      <c r="B598" s="8" t="n">
        <v>170508130</v>
      </c>
      <c r="C598" s="24" t="s">
        <v>2233</v>
      </c>
      <c r="D598" s="84" t="s">
        <v>1639</v>
      </c>
      <c r="E598" s="8" t="n">
        <v>46</v>
      </c>
      <c r="F598" s="8" t="n">
        <v>3</v>
      </c>
      <c r="G598" s="84" t="s">
        <v>1639</v>
      </c>
      <c r="H598" s="8" t="n">
        <v>110</v>
      </c>
      <c r="I598" s="8" t="n">
        <v>0</v>
      </c>
      <c r="J598" s="84" t="s">
        <v>1639</v>
      </c>
      <c r="K598" s="8" t="n">
        <v>112</v>
      </c>
      <c r="L598" s="8" t="n">
        <v>0</v>
      </c>
      <c r="M598" s="2" t="n">
        <f aca="false">IF(AND(F598&lt;&gt;0,AND(I598=0,L598=0)),1,0)</f>
        <v>1</v>
      </c>
      <c r="N598" s="2" t="n">
        <v>1</v>
      </c>
    </row>
    <row r="599" customFormat="false" ht="13" hidden="false" customHeight="false" outlineLevel="0" collapsed="false">
      <c r="A599" s="24" t="s">
        <v>592</v>
      </c>
      <c r="B599" s="8" t="n">
        <v>170657175</v>
      </c>
      <c r="C599" s="24" t="s">
        <v>2234</v>
      </c>
      <c r="D599" s="84" t="s">
        <v>1639</v>
      </c>
      <c r="E599" s="8" t="n">
        <v>51</v>
      </c>
      <c r="F599" s="8" t="n">
        <v>3</v>
      </c>
      <c r="G599" s="84" t="s">
        <v>1639</v>
      </c>
      <c r="H599" s="8" t="n">
        <v>7</v>
      </c>
      <c r="I599" s="8" t="n">
        <v>0</v>
      </c>
      <c r="J599" s="84" t="s">
        <v>1639</v>
      </c>
      <c r="K599" s="8" t="n">
        <v>2</v>
      </c>
      <c r="L599" s="8" t="n">
        <v>0</v>
      </c>
      <c r="M599" s="2" t="n">
        <f aca="false">IF(AND(F599&lt;&gt;0,AND(I599=0,L599=0)),1,0)</f>
        <v>1</v>
      </c>
      <c r="N599" s="2" t="n">
        <v>1</v>
      </c>
    </row>
    <row r="600" customFormat="false" ht="13" hidden="false" customHeight="false" outlineLevel="0" collapsed="false">
      <c r="A600" s="24" t="s">
        <v>599</v>
      </c>
      <c r="B600" s="8" t="n">
        <v>172773</v>
      </c>
      <c r="C600" s="24" t="s">
        <v>2235</v>
      </c>
      <c r="D600" s="84" t="s">
        <v>1639</v>
      </c>
      <c r="E600" s="8" t="n">
        <v>35</v>
      </c>
      <c r="F600" s="8" t="n">
        <v>3</v>
      </c>
      <c r="G600" s="84" t="s">
        <v>1639</v>
      </c>
      <c r="H600" s="8" t="n">
        <v>30</v>
      </c>
      <c r="I600" s="8" t="n">
        <v>0</v>
      </c>
      <c r="J600" s="84" t="s">
        <v>1639</v>
      </c>
      <c r="K600" s="8" t="n">
        <v>30</v>
      </c>
      <c r="L600" s="8" t="n">
        <v>0</v>
      </c>
      <c r="M600" s="2" t="n">
        <f aca="false">IF(AND(F600&lt;&gt;0,AND(I600=0,L600=0)),1,0)</f>
        <v>1</v>
      </c>
      <c r="N600" s="2" t="n">
        <v>1</v>
      </c>
    </row>
    <row r="601" customFormat="false" ht="13" hidden="false" customHeight="false" outlineLevel="0" collapsed="false">
      <c r="A601" s="24" t="s">
        <v>599</v>
      </c>
      <c r="B601" s="8" t="n">
        <v>283972</v>
      </c>
      <c r="C601" s="24" t="s">
        <v>2236</v>
      </c>
      <c r="D601" s="84" t="s">
        <v>1639</v>
      </c>
      <c r="E601" s="8" t="n">
        <v>38</v>
      </c>
      <c r="F601" s="8" t="n">
        <v>2</v>
      </c>
      <c r="G601" s="84" t="s">
        <v>1639</v>
      </c>
      <c r="H601" s="8" t="n">
        <v>83</v>
      </c>
      <c r="I601" s="8" t="n">
        <v>2</v>
      </c>
      <c r="J601" s="84" t="s">
        <v>1639</v>
      </c>
      <c r="K601" s="8" t="n">
        <v>101</v>
      </c>
      <c r="L601" s="8" t="n">
        <v>0</v>
      </c>
      <c r="M601" s="2" t="n">
        <f aca="false">IF(AND(F601&lt;&gt;0,AND(I601=0,L601=0)),1,0)</f>
        <v>0</v>
      </c>
      <c r="N601" s="2" t="n">
        <v>1</v>
      </c>
    </row>
    <row r="602" customFormat="false" ht="13" hidden="false" customHeight="false" outlineLevel="0" collapsed="false">
      <c r="A602" s="24" t="s">
        <v>599</v>
      </c>
      <c r="B602" s="8" t="n">
        <v>370916</v>
      </c>
      <c r="C602" s="24" t="s">
        <v>2237</v>
      </c>
      <c r="D602" s="84" t="s">
        <v>1639</v>
      </c>
      <c r="E602" s="8" t="n">
        <v>36</v>
      </c>
      <c r="F602" s="8" t="n">
        <v>2</v>
      </c>
      <c r="G602" s="84" t="s">
        <v>1639</v>
      </c>
      <c r="H602" s="8" t="n">
        <v>59</v>
      </c>
      <c r="I602" s="8" t="n">
        <v>0</v>
      </c>
      <c r="J602" s="84" t="s">
        <v>1639</v>
      </c>
      <c r="K602" s="8" t="n">
        <v>80</v>
      </c>
      <c r="L602" s="8" t="n">
        <v>0</v>
      </c>
      <c r="M602" s="2" t="n">
        <f aca="false">IF(AND(F602&lt;&gt;0,AND(I602=0,L602=0)),1,0)</f>
        <v>1</v>
      </c>
      <c r="N602" s="2" t="n">
        <v>1</v>
      </c>
    </row>
    <row r="603" customFormat="false" ht="13" hidden="false" customHeight="false" outlineLevel="0" collapsed="false">
      <c r="A603" s="24" t="s">
        <v>599</v>
      </c>
      <c r="B603" s="8" t="n">
        <v>470750</v>
      </c>
      <c r="C603" s="24" t="s">
        <v>2238</v>
      </c>
      <c r="D603" s="84" t="s">
        <v>1639</v>
      </c>
      <c r="E603" s="8" t="n">
        <v>32</v>
      </c>
      <c r="F603" s="8" t="n">
        <v>2</v>
      </c>
      <c r="G603" s="84" t="s">
        <v>1639</v>
      </c>
      <c r="H603" s="8" t="n">
        <v>5</v>
      </c>
      <c r="I603" s="8" t="n">
        <v>0</v>
      </c>
      <c r="J603" s="84" t="s">
        <v>1639</v>
      </c>
      <c r="K603" s="8" t="n">
        <v>8</v>
      </c>
      <c r="L603" s="8" t="n">
        <v>0</v>
      </c>
      <c r="M603" s="2" t="n">
        <f aca="false">IF(AND(F603&lt;&gt;0,AND(I603=0,L603=0)),1,0)</f>
        <v>1</v>
      </c>
      <c r="N603" s="2" t="n">
        <v>1</v>
      </c>
    </row>
    <row r="604" customFormat="false" ht="13" hidden="false" customHeight="false" outlineLevel="0" collapsed="false">
      <c r="A604" s="24" t="s">
        <v>599</v>
      </c>
      <c r="B604" s="8" t="n">
        <v>1159349</v>
      </c>
      <c r="C604" s="24" t="s">
        <v>2239</v>
      </c>
      <c r="D604" s="84" t="s">
        <v>1639</v>
      </c>
      <c r="E604" s="8" t="n">
        <v>53</v>
      </c>
      <c r="F604" s="8" t="n">
        <v>4</v>
      </c>
      <c r="G604" s="84" t="s">
        <v>157</v>
      </c>
      <c r="H604" s="8" t="n">
        <v>63</v>
      </c>
      <c r="I604" s="8" t="n">
        <v>9</v>
      </c>
      <c r="J604" s="84" t="s">
        <v>157</v>
      </c>
      <c r="K604" s="8" t="n">
        <v>64</v>
      </c>
      <c r="L604" s="8" t="n">
        <v>20</v>
      </c>
      <c r="M604" s="2" t="n">
        <f aca="false">IF(AND(F604&lt;&gt;0,AND(I604=0,L604=0)),1,0)</f>
        <v>0</v>
      </c>
      <c r="N604" s="2" t="n">
        <v>1</v>
      </c>
    </row>
    <row r="605" customFormat="false" ht="13" hidden="false" customHeight="false" outlineLevel="0" collapsed="false">
      <c r="A605" s="24" t="s">
        <v>599</v>
      </c>
      <c r="B605" s="8" t="n">
        <v>1280118</v>
      </c>
      <c r="C605" s="24" t="s">
        <v>2240</v>
      </c>
      <c r="D605" s="84" t="s">
        <v>1639</v>
      </c>
      <c r="E605" s="8" t="n">
        <v>43</v>
      </c>
      <c r="F605" s="8" t="n">
        <v>4</v>
      </c>
      <c r="G605" s="84" t="s">
        <v>1639</v>
      </c>
      <c r="H605" s="8" t="n">
        <v>55</v>
      </c>
      <c r="I605" s="8" t="n">
        <v>3</v>
      </c>
      <c r="J605" s="84" t="s">
        <v>1639</v>
      </c>
      <c r="K605" s="8" t="n">
        <v>96</v>
      </c>
      <c r="L605" s="8" t="n">
        <v>0</v>
      </c>
      <c r="M605" s="2" t="n">
        <f aca="false">IF(AND(F605&lt;&gt;0,AND(I605=0,L605=0)),1,0)</f>
        <v>0</v>
      </c>
      <c r="N605" s="2" t="n">
        <v>1</v>
      </c>
    </row>
    <row r="606" customFormat="false" ht="13" hidden="false" customHeight="false" outlineLevel="0" collapsed="false">
      <c r="A606" s="24" t="s">
        <v>599</v>
      </c>
      <c r="B606" s="8" t="n">
        <v>2225170</v>
      </c>
      <c r="C606" s="24" t="s">
        <v>2241</v>
      </c>
      <c r="D606" s="84" t="s">
        <v>1639</v>
      </c>
      <c r="E606" s="8" t="n">
        <v>36</v>
      </c>
      <c r="F606" s="8" t="n">
        <v>2</v>
      </c>
      <c r="G606" s="84" t="s">
        <v>1639</v>
      </c>
      <c r="H606" s="8" t="n">
        <v>107</v>
      </c>
      <c r="I606" s="8" t="n">
        <v>0</v>
      </c>
      <c r="J606" s="84" t="s">
        <v>1639</v>
      </c>
      <c r="K606" s="8" t="n">
        <v>106</v>
      </c>
      <c r="L606" s="8" t="n">
        <v>0</v>
      </c>
      <c r="M606" s="2" t="n">
        <f aca="false">IF(AND(F606&lt;&gt;0,AND(I606=0,L606=0)),1,0)</f>
        <v>1</v>
      </c>
      <c r="N606" s="2" t="n">
        <v>1</v>
      </c>
    </row>
    <row r="607" customFormat="false" ht="13" hidden="false" customHeight="false" outlineLevel="0" collapsed="false">
      <c r="A607" s="24" t="s">
        <v>599</v>
      </c>
      <c r="B607" s="8" t="n">
        <v>4129336</v>
      </c>
      <c r="C607" s="24" t="s">
        <v>2242</v>
      </c>
      <c r="D607" s="84" t="s">
        <v>1639</v>
      </c>
      <c r="E607" s="8" t="n">
        <v>44</v>
      </c>
      <c r="F607" s="8" t="n">
        <v>4</v>
      </c>
      <c r="G607" s="84" t="s">
        <v>1639</v>
      </c>
      <c r="H607" s="8" t="n">
        <v>68</v>
      </c>
      <c r="I607" s="8" t="n">
        <v>0</v>
      </c>
      <c r="J607" s="84" t="s">
        <v>1639</v>
      </c>
      <c r="K607" s="8" t="n">
        <v>81</v>
      </c>
      <c r="L607" s="8" t="n">
        <v>0</v>
      </c>
      <c r="M607" s="2" t="n">
        <f aca="false">IF(AND(F607&lt;&gt;0,AND(I607=0,L607=0)),1,0)</f>
        <v>1</v>
      </c>
      <c r="N607" s="2" t="n">
        <v>1</v>
      </c>
    </row>
    <row r="608" customFormat="false" ht="13" hidden="false" customHeight="false" outlineLevel="0" collapsed="false">
      <c r="A608" s="24" t="s">
        <v>599</v>
      </c>
      <c r="B608" s="8" t="n">
        <v>4407820</v>
      </c>
      <c r="C608" s="24" t="s">
        <v>2243</v>
      </c>
      <c r="D608" s="84" t="s">
        <v>1639</v>
      </c>
      <c r="E608" s="8" t="n">
        <v>38</v>
      </c>
      <c r="F608" s="8" t="n">
        <v>3</v>
      </c>
      <c r="G608" s="84" t="s">
        <v>1639</v>
      </c>
      <c r="H608" s="8" t="n">
        <v>117</v>
      </c>
      <c r="I608" s="8" t="n">
        <v>2</v>
      </c>
      <c r="J608" s="84" t="s">
        <v>1639</v>
      </c>
      <c r="K608" s="8" t="n">
        <v>128</v>
      </c>
      <c r="L608" s="8" t="n">
        <v>2</v>
      </c>
      <c r="M608" s="2" t="n">
        <f aca="false">IF(AND(F608&lt;&gt;0,AND(I608=0,L608=0)),1,0)</f>
        <v>0</v>
      </c>
      <c r="N608" s="2" t="n">
        <v>1</v>
      </c>
    </row>
    <row r="609" customFormat="false" ht="13" hidden="false" customHeight="false" outlineLevel="0" collapsed="false">
      <c r="A609" s="24" t="s">
        <v>599</v>
      </c>
      <c r="B609" s="8" t="n">
        <v>5549047</v>
      </c>
      <c r="C609" s="24" t="s">
        <v>2244</v>
      </c>
      <c r="D609" s="84" t="s">
        <v>1639</v>
      </c>
      <c r="E609" s="8" t="n">
        <v>28</v>
      </c>
      <c r="F609" s="8" t="n">
        <v>6</v>
      </c>
      <c r="G609" s="84" t="s">
        <v>1639</v>
      </c>
      <c r="H609" s="8" t="n">
        <v>171</v>
      </c>
      <c r="I609" s="8" t="n">
        <v>0</v>
      </c>
      <c r="J609" s="84" t="s">
        <v>1639</v>
      </c>
      <c r="K609" s="8" t="n">
        <v>147</v>
      </c>
      <c r="L609" s="8" t="n">
        <v>1</v>
      </c>
      <c r="M609" s="2" t="n">
        <f aca="false">IF(AND(F609&lt;&gt;0,AND(I609=0,L609=0)),1,0)</f>
        <v>0</v>
      </c>
      <c r="N609" s="2" t="n">
        <v>1</v>
      </c>
    </row>
    <row r="610" customFormat="false" ht="13" hidden="false" customHeight="false" outlineLevel="0" collapsed="false">
      <c r="A610" s="24" t="s">
        <v>599</v>
      </c>
      <c r="B610" s="8" t="n">
        <v>14379784</v>
      </c>
      <c r="C610" s="24" t="s">
        <v>2245</v>
      </c>
      <c r="D610" s="84" t="s">
        <v>1639</v>
      </c>
      <c r="E610" s="8" t="n">
        <v>62</v>
      </c>
      <c r="F610" s="8" t="n">
        <v>4</v>
      </c>
      <c r="G610" s="84" t="s">
        <v>1639</v>
      </c>
      <c r="H610" s="8" t="n">
        <v>109</v>
      </c>
      <c r="I610" s="8" t="n">
        <v>0</v>
      </c>
      <c r="J610" s="84" t="s">
        <v>1639</v>
      </c>
      <c r="K610" s="8" t="n">
        <v>103</v>
      </c>
      <c r="L610" s="8" t="n">
        <v>0</v>
      </c>
      <c r="M610" s="2" t="n">
        <f aca="false">IF(AND(F610&lt;&gt;0,AND(I610=0,L610=0)),1,0)</f>
        <v>1</v>
      </c>
      <c r="N610" s="2" t="n">
        <v>1</v>
      </c>
    </row>
    <row r="611" customFormat="false" ht="13" hidden="false" customHeight="false" outlineLevel="0" collapsed="false">
      <c r="A611" s="24" t="s">
        <v>599</v>
      </c>
      <c r="B611" s="8" t="n">
        <v>14870476</v>
      </c>
      <c r="C611" s="24" t="s">
        <v>2246</v>
      </c>
      <c r="D611" s="84" t="s">
        <v>1639</v>
      </c>
      <c r="E611" s="8" t="n">
        <v>71</v>
      </c>
      <c r="F611" s="8" t="n">
        <v>6</v>
      </c>
      <c r="G611" s="84" t="s">
        <v>157</v>
      </c>
      <c r="H611" s="8" t="n">
        <v>126</v>
      </c>
      <c r="I611" s="8" t="n">
        <v>47</v>
      </c>
      <c r="J611" s="84" t="s">
        <v>157</v>
      </c>
      <c r="K611" s="8" t="n">
        <v>140</v>
      </c>
      <c r="L611" s="8" t="n">
        <v>51</v>
      </c>
      <c r="M611" s="2" t="n">
        <f aca="false">IF(AND(F611&lt;&gt;0,AND(I611=0,L611=0)),1,0)</f>
        <v>0</v>
      </c>
      <c r="N611" s="2" t="n">
        <v>1</v>
      </c>
    </row>
    <row r="612" customFormat="false" ht="13" hidden="false" customHeight="false" outlineLevel="0" collapsed="false">
      <c r="A612" s="24" t="s">
        <v>599</v>
      </c>
      <c r="B612" s="8" t="n">
        <v>16227674</v>
      </c>
      <c r="C612" s="24" t="s">
        <v>933</v>
      </c>
      <c r="D612" s="84" t="s">
        <v>1639</v>
      </c>
      <c r="E612" s="8" t="n">
        <v>38</v>
      </c>
      <c r="F612" s="8" t="n">
        <v>2</v>
      </c>
      <c r="G612" s="84" t="s">
        <v>1639</v>
      </c>
      <c r="H612" s="8" t="n">
        <v>127</v>
      </c>
      <c r="I612" s="8" t="n">
        <v>0</v>
      </c>
      <c r="J612" s="84" t="s">
        <v>1639</v>
      </c>
      <c r="K612" s="8" t="n">
        <v>117</v>
      </c>
      <c r="L612" s="8" t="n">
        <v>0</v>
      </c>
      <c r="M612" s="2" t="n">
        <f aca="false">IF(AND(F612&lt;&gt;0,AND(I612=0,L612=0)),1,0)</f>
        <v>1</v>
      </c>
      <c r="N612" s="2" t="n">
        <v>1</v>
      </c>
    </row>
    <row r="613" customFormat="false" ht="13" hidden="false" customHeight="false" outlineLevel="0" collapsed="false">
      <c r="A613" s="24" t="s">
        <v>599</v>
      </c>
      <c r="B613" s="8" t="n">
        <v>18349334</v>
      </c>
      <c r="C613" s="24" t="s">
        <v>2247</v>
      </c>
      <c r="D613" s="84" t="s">
        <v>1639</v>
      </c>
      <c r="E613" s="8" t="n">
        <v>60</v>
      </c>
      <c r="F613" s="8" t="n">
        <v>5</v>
      </c>
      <c r="G613" s="84" t="s">
        <v>1639</v>
      </c>
      <c r="H613" s="8" t="n">
        <v>67</v>
      </c>
      <c r="I613" s="8" t="n">
        <v>0</v>
      </c>
      <c r="J613" s="84" t="s">
        <v>1639</v>
      </c>
      <c r="K613" s="8" t="n">
        <v>91</v>
      </c>
      <c r="L613" s="8" t="n">
        <v>0</v>
      </c>
      <c r="M613" s="2" t="n">
        <f aca="false">IF(AND(F613&lt;&gt;0,AND(I613=0,L613=0)),1,0)</f>
        <v>1</v>
      </c>
      <c r="N613" s="2" t="n">
        <v>1</v>
      </c>
    </row>
    <row r="614" customFormat="false" ht="13" hidden="false" customHeight="false" outlineLevel="0" collapsed="false">
      <c r="A614" s="24" t="s">
        <v>599</v>
      </c>
      <c r="B614" s="8" t="n">
        <v>19147728</v>
      </c>
      <c r="C614" s="24" t="s">
        <v>2248</v>
      </c>
      <c r="D614" s="84" t="s">
        <v>1639</v>
      </c>
      <c r="E614" s="8" t="n">
        <v>46</v>
      </c>
      <c r="F614" s="8" t="n">
        <v>11</v>
      </c>
      <c r="G614" s="84" t="s">
        <v>1639</v>
      </c>
      <c r="H614" s="8" t="n">
        <v>75</v>
      </c>
      <c r="I614" s="8" t="n">
        <v>0</v>
      </c>
      <c r="J614" s="84" t="s">
        <v>1639</v>
      </c>
      <c r="K614" s="8" t="n">
        <v>47</v>
      </c>
      <c r="L614" s="8" t="n">
        <v>0</v>
      </c>
      <c r="M614" s="2" t="n">
        <f aca="false">IF(AND(F614&lt;&gt;0,AND(I614=0,L614=0)),1,0)</f>
        <v>1</v>
      </c>
      <c r="N614" s="2" t="n">
        <v>1</v>
      </c>
    </row>
    <row r="615" customFormat="false" ht="13" hidden="false" customHeight="false" outlineLevel="0" collapsed="false">
      <c r="A615" s="24" t="s">
        <v>599</v>
      </c>
      <c r="B615" s="8" t="n">
        <v>20681024</v>
      </c>
      <c r="C615" s="24" t="s">
        <v>2249</v>
      </c>
      <c r="D615" s="84" t="s">
        <v>1639</v>
      </c>
      <c r="E615" s="8" t="n">
        <v>37</v>
      </c>
      <c r="F615" s="8" t="n">
        <v>6</v>
      </c>
      <c r="G615" s="84" t="s">
        <v>1639</v>
      </c>
      <c r="H615" s="8" t="n">
        <v>18</v>
      </c>
      <c r="I615" s="8" t="n">
        <v>0</v>
      </c>
      <c r="J615" s="84" t="s">
        <v>1639</v>
      </c>
      <c r="K615" s="8" t="n">
        <v>21</v>
      </c>
      <c r="L615" s="8" t="n">
        <v>0</v>
      </c>
      <c r="M615" s="2" t="n">
        <f aca="false">IF(AND(F615&lt;&gt;0,AND(I615=0,L615=0)),1,0)</f>
        <v>1</v>
      </c>
      <c r="N615" s="2" t="n">
        <v>1</v>
      </c>
    </row>
    <row r="616" customFormat="false" ht="13" hidden="false" customHeight="false" outlineLevel="0" collapsed="false">
      <c r="A616" s="24" t="s">
        <v>599</v>
      </c>
      <c r="B616" s="8" t="n">
        <v>22799297</v>
      </c>
      <c r="C616" s="24" t="s">
        <v>2250</v>
      </c>
      <c r="D616" s="84" t="s">
        <v>1639</v>
      </c>
      <c r="E616" s="8" t="n">
        <v>42</v>
      </c>
      <c r="F616" s="8" t="n">
        <v>4</v>
      </c>
      <c r="G616" s="84" t="s">
        <v>1639</v>
      </c>
      <c r="H616" s="8" t="n">
        <v>59</v>
      </c>
      <c r="I616" s="8" t="n">
        <v>0</v>
      </c>
      <c r="J616" s="84" t="s">
        <v>1639</v>
      </c>
      <c r="K616" s="8" t="n">
        <v>42</v>
      </c>
      <c r="L616" s="8" t="n">
        <v>0</v>
      </c>
      <c r="M616" s="2" t="n">
        <f aca="false">IF(AND(F616&lt;&gt;0,AND(I616=0,L616=0)),1,0)</f>
        <v>1</v>
      </c>
      <c r="N616" s="2" t="n">
        <v>1</v>
      </c>
    </row>
    <row r="617" customFormat="false" ht="13" hidden="false" customHeight="false" outlineLevel="0" collapsed="false">
      <c r="A617" s="24" t="s">
        <v>599</v>
      </c>
      <c r="B617" s="8" t="n">
        <v>23368318</v>
      </c>
      <c r="C617" s="24" t="s">
        <v>2251</v>
      </c>
      <c r="D617" s="84" t="s">
        <v>1639</v>
      </c>
      <c r="E617" s="8" t="n">
        <v>32</v>
      </c>
      <c r="F617" s="8" t="n">
        <v>3</v>
      </c>
      <c r="G617" s="84" t="s">
        <v>1639</v>
      </c>
      <c r="H617" s="8" t="n">
        <v>140</v>
      </c>
      <c r="I617" s="8" t="n">
        <v>0</v>
      </c>
      <c r="J617" s="84" t="s">
        <v>1639</v>
      </c>
      <c r="K617" s="8" t="n">
        <v>122</v>
      </c>
      <c r="L617" s="8" t="n">
        <v>0</v>
      </c>
      <c r="M617" s="2" t="n">
        <f aca="false">IF(AND(F617&lt;&gt;0,AND(I617=0,L617=0)),1,0)</f>
        <v>1</v>
      </c>
      <c r="N617" s="2" t="n">
        <v>1</v>
      </c>
    </row>
    <row r="618" customFormat="false" ht="13" hidden="false" customHeight="false" outlineLevel="0" collapsed="false">
      <c r="A618" s="24" t="s">
        <v>599</v>
      </c>
      <c r="B618" s="8" t="n">
        <v>23637183</v>
      </c>
      <c r="C618" s="24" t="s">
        <v>2252</v>
      </c>
      <c r="D618" s="84" t="s">
        <v>1639</v>
      </c>
      <c r="E618" s="8" t="n">
        <v>28</v>
      </c>
      <c r="F618" s="8" t="n">
        <v>7</v>
      </c>
      <c r="G618" s="84" t="s">
        <v>1639</v>
      </c>
      <c r="H618" s="8" t="n">
        <v>129</v>
      </c>
      <c r="I618" s="8" t="n">
        <v>0</v>
      </c>
      <c r="J618" s="84" t="s">
        <v>1639</v>
      </c>
      <c r="K618" s="8" t="n">
        <v>45</v>
      </c>
      <c r="L618" s="8" t="n">
        <v>2</v>
      </c>
      <c r="M618" s="2" t="n">
        <f aca="false">IF(AND(F618&lt;&gt;0,AND(I618=0,L618=0)),1,0)</f>
        <v>0</v>
      </c>
      <c r="N618" s="2" t="n">
        <v>1</v>
      </c>
    </row>
    <row r="619" customFormat="false" ht="13" hidden="false" customHeight="false" outlineLevel="0" collapsed="false">
      <c r="A619" s="24" t="s">
        <v>599</v>
      </c>
      <c r="B619" s="8" t="n">
        <v>23637695</v>
      </c>
      <c r="C619" s="24" t="s">
        <v>2253</v>
      </c>
      <c r="D619" s="84" t="s">
        <v>1639</v>
      </c>
      <c r="E619" s="8" t="n">
        <v>30</v>
      </c>
      <c r="F619" s="8" t="n">
        <v>6</v>
      </c>
      <c r="G619" s="84" t="s">
        <v>1639</v>
      </c>
      <c r="H619" s="8" t="n">
        <v>33</v>
      </c>
      <c r="I619" s="8" t="n">
        <v>2</v>
      </c>
      <c r="J619" s="84" t="s">
        <v>1639</v>
      </c>
      <c r="K619" s="8" t="n">
        <v>37</v>
      </c>
      <c r="L619" s="8" t="n">
        <v>3</v>
      </c>
      <c r="M619" s="2" t="n">
        <f aca="false">IF(AND(F619&lt;&gt;0,AND(I619=0,L619=0)),1,0)</f>
        <v>0</v>
      </c>
      <c r="N619" s="2" t="n">
        <v>1</v>
      </c>
    </row>
    <row r="620" customFormat="false" ht="13" hidden="false" customHeight="false" outlineLevel="0" collapsed="false">
      <c r="A620" s="24" t="s">
        <v>599</v>
      </c>
      <c r="B620" s="8" t="n">
        <v>25018950</v>
      </c>
      <c r="C620" s="24" t="s">
        <v>2254</v>
      </c>
      <c r="D620" s="84" t="s">
        <v>1639</v>
      </c>
      <c r="E620" s="8" t="n">
        <v>45</v>
      </c>
      <c r="F620" s="8" t="n">
        <v>3</v>
      </c>
      <c r="G620" s="84" t="s">
        <v>1639</v>
      </c>
      <c r="H620" s="8" t="n">
        <v>46</v>
      </c>
      <c r="I620" s="8" t="n">
        <v>0</v>
      </c>
      <c r="J620" s="84" t="s">
        <v>1639</v>
      </c>
      <c r="K620" s="8" t="n">
        <v>35</v>
      </c>
      <c r="L620" s="8" t="n">
        <v>0</v>
      </c>
      <c r="M620" s="2" t="n">
        <f aca="false">IF(AND(F620&lt;&gt;0,AND(I620=0,L620=0)),1,0)</f>
        <v>1</v>
      </c>
      <c r="N620" s="2" t="n">
        <v>1</v>
      </c>
    </row>
    <row r="621" customFormat="false" ht="13" hidden="false" customHeight="false" outlineLevel="0" collapsed="false">
      <c r="A621" s="24" t="s">
        <v>599</v>
      </c>
      <c r="B621" s="8" t="n">
        <v>28170336</v>
      </c>
      <c r="C621" s="24" t="s">
        <v>2255</v>
      </c>
      <c r="D621" s="84" t="s">
        <v>1639</v>
      </c>
      <c r="E621" s="8" t="n">
        <v>63</v>
      </c>
      <c r="F621" s="8" t="n">
        <v>5</v>
      </c>
      <c r="G621" s="84" t="s">
        <v>1639</v>
      </c>
      <c r="H621" s="8" t="n">
        <v>82</v>
      </c>
      <c r="I621" s="8" t="n">
        <v>0</v>
      </c>
      <c r="J621" s="84" t="s">
        <v>1639</v>
      </c>
      <c r="K621" s="8" t="n">
        <v>96</v>
      </c>
      <c r="L621" s="8" t="n">
        <v>0</v>
      </c>
      <c r="M621" s="2" t="n">
        <f aca="false">IF(AND(F621&lt;&gt;0,AND(I621=0,L621=0)),1,0)</f>
        <v>1</v>
      </c>
      <c r="N621" s="2" t="n">
        <v>1</v>
      </c>
    </row>
    <row r="622" customFormat="false" ht="13" hidden="false" customHeight="false" outlineLevel="0" collapsed="false">
      <c r="A622" s="24" t="s">
        <v>599</v>
      </c>
      <c r="B622" s="8" t="n">
        <v>29891131</v>
      </c>
      <c r="C622" s="24" t="s">
        <v>2256</v>
      </c>
      <c r="D622" s="84" t="s">
        <v>1639</v>
      </c>
      <c r="E622" s="8" t="n">
        <v>32</v>
      </c>
      <c r="F622" s="8" t="n">
        <v>7</v>
      </c>
      <c r="G622" s="84" t="s">
        <v>1639</v>
      </c>
      <c r="H622" s="8" t="n">
        <v>61</v>
      </c>
      <c r="I622" s="8" t="n">
        <v>0</v>
      </c>
      <c r="J622" s="84" t="s">
        <v>1639</v>
      </c>
      <c r="K622" s="8" t="n">
        <v>54</v>
      </c>
      <c r="L622" s="8" t="n">
        <v>0</v>
      </c>
      <c r="M622" s="2" t="n">
        <f aca="false">IF(AND(F622&lt;&gt;0,AND(I622=0,L622=0)),1,0)</f>
        <v>1</v>
      </c>
      <c r="N622" s="2" t="n">
        <v>1</v>
      </c>
    </row>
    <row r="623" customFormat="false" ht="13" hidden="false" customHeight="false" outlineLevel="0" collapsed="false">
      <c r="A623" s="24" t="s">
        <v>599</v>
      </c>
      <c r="B623" s="8" t="n">
        <v>35322904</v>
      </c>
      <c r="C623" s="24" t="s">
        <v>2257</v>
      </c>
      <c r="D623" s="84" t="s">
        <v>1639</v>
      </c>
      <c r="E623" s="8" t="n">
        <v>48</v>
      </c>
      <c r="F623" s="8" t="n">
        <v>8</v>
      </c>
      <c r="G623" s="84" t="s">
        <v>157</v>
      </c>
      <c r="H623" s="8" t="n">
        <v>54</v>
      </c>
      <c r="I623" s="8" t="n">
        <v>8</v>
      </c>
      <c r="J623" s="84" t="s">
        <v>1639</v>
      </c>
      <c r="K623" s="8" t="n">
        <v>52</v>
      </c>
      <c r="L623" s="8" t="n">
        <v>3</v>
      </c>
      <c r="M623" s="2" t="n">
        <f aca="false">IF(AND(F623&lt;&gt;0,AND(I623=0,L623=0)),1,0)</f>
        <v>0</v>
      </c>
      <c r="N623" s="2" t="n">
        <v>1</v>
      </c>
    </row>
    <row r="624" customFormat="false" ht="13" hidden="false" customHeight="false" outlineLevel="0" collapsed="false">
      <c r="A624" s="24" t="s">
        <v>599</v>
      </c>
      <c r="B624" s="8" t="n">
        <v>36839186</v>
      </c>
      <c r="C624" s="24" t="s">
        <v>2258</v>
      </c>
      <c r="D624" s="84" t="s">
        <v>1639</v>
      </c>
      <c r="E624" s="8" t="n">
        <v>54</v>
      </c>
      <c r="F624" s="8" t="n">
        <v>5</v>
      </c>
      <c r="G624" s="84" t="s">
        <v>157</v>
      </c>
      <c r="H624" s="8" t="n">
        <v>117</v>
      </c>
      <c r="I624" s="8" t="n">
        <v>17</v>
      </c>
      <c r="J624" s="84" t="s">
        <v>157</v>
      </c>
      <c r="K624" s="8" t="n">
        <v>98</v>
      </c>
      <c r="L624" s="8" t="n">
        <v>20</v>
      </c>
      <c r="M624" s="2" t="n">
        <f aca="false">IF(AND(F624&lt;&gt;0,AND(I624=0,L624=0)),1,0)</f>
        <v>0</v>
      </c>
      <c r="N624" s="2" t="n">
        <v>1</v>
      </c>
    </row>
    <row r="625" customFormat="false" ht="13" hidden="false" customHeight="false" outlineLevel="0" collapsed="false">
      <c r="A625" s="24" t="s">
        <v>599</v>
      </c>
      <c r="B625" s="8" t="n">
        <v>43691296</v>
      </c>
      <c r="C625" s="24" t="s">
        <v>2259</v>
      </c>
      <c r="D625" s="84" t="s">
        <v>1639</v>
      </c>
      <c r="E625" s="8" t="n">
        <v>45</v>
      </c>
      <c r="F625" s="8" t="n">
        <v>5</v>
      </c>
      <c r="G625" s="84" t="s">
        <v>157</v>
      </c>
      <c r="H625" s="8" t="n">
        <v>11</v>
      </c>
      <c r="I625" s="8" t="n">
        <v>5</v>
      </c>
      <c r="J625" s="84" t="s">
        <v>157</v>
      </c>
      <c r="K625" s="8" t="n">
        <v>5</v>
      </c>
      <c r="L625" s="8" t="n">
        <v>5</v>
      </c>
      <c r="M625" s="2" t="n">
        <f aca="false">IF(AND(F625&lt;&gt;0,AND(I625=0,L625=0)),1,0)</f>
        <v>0</v>
      </c>
      <c r="N625" s="2" t="n">
        <v>1</v>
      </c>
    </row>
    <row r="626" customFormat="false" ht="13" hidden="false" customHeight="false" outlineLevel="0" collapsed="false">
      <c r="A626" s="24" t="s">
        <v>599</v>
      </c>
      <c r="B626" s="8" t="n">
        <v>44742291</v>
      </c>
      <c r="C626" s="24" t="s">
        <v>2260</v>
      </c>
      <c r="D626" s="84" t="s">
        <v>1639</v>
      </c>
      <c r="E626" s="8" t="n">
        <v>32</v>
      </c>
      <c r="F626" s="8" t="n">
        <v>2</v>
      </c>
      <c r="G626" s="84" t="s">
        <v>1639</v>
      </c>
      <c r="H626" s="8" t="n">
        <v>118</v>
      </c>
      <c r="I626" s="8" t="n">
        <v>0</v>
      </c>
      <c r="J626" s="84" t="s">
        <v>1639</v>
      </c>
      <c r="K626" s="8" t="n">
        <v>140</v>
      </c>
      <c r="L626" s="8" t="n">
        <v>0</v>
      </c>
      <c r="M626" s="2" t="n">
        <f aca="false">IF(AND(F626&lt;&gt;0,AND(I626=0,L626=0)),1,0)</f>
        <v>1</v>
      </c>
      <c r="N626" s="2" t="n">
        <v>1</v>
      </c>
    </row>
    <row r="627" customFormat="false" ht="13" hidden="false" customHeight="false" outlineLevel="0" collapsed="false">
      <c r="A627" s="24" t="s">
        <v>599</v>
      </c>
      <c r="B627" s="8" t="n">
        <v>46326544</v>
      </c>
      <c r="C627" s="24" t="s">
        <v>2261</v>
      </c>
      <c r="D627" s="84" t="s">
        <v>1639</v>
      </c>
      <c r="E627" s="8" t="n">
        <v>50</v>
      </c>
      <c r="F627" s="8" t="n">
        <v>3</v>
      </c>
      <c r="G627" s="84" t="s">
        <v>1639</v>
      </c>
      <c r="H627" s="8" t="n">
        <v>124</v>
      </c>
      <c r="I627" s="8" t="n">
        <v>6</v>
      </c>
      <c r="J627" s="84" t="s">
        <v>1639</v>
      </c>
      <c r="K627" s="8" t="n">
        <v>94</v>
      </c>
      <c r="L627" s="8" t="n">
        <v>3</v>
      </c>
      <c r="M627" s="2" t="n">
        <f aca="false">IF(AND(F627&lt;&gt;0,AND(I627=0,L627=0)),1,0)</f>
        <v>0</v>
      </c>
      <c r="N627" s="2" t="n">
        <v>1</v>
      </c>
    </row>
    <row r="628" customFormat="false" ht="13" hidden="false" customHeight="false" outlineLevel="0" collapsed="false">
      <c r="A628" s="24" t="s">
        <v>599</v>
      </c>
      <c r="B628" s="8" t="n">
        <v>53635078</v>
      </c>
      <c r="C628" s="24" t="s">
        <v>2262</v>
      </c>
      <c r="D628" s="84" t="s">
        <v>1639</v>
      </c>
      <c r="E628" s="8" t="n">
        <v>66</v>
      </c>
      <c r="F628" s="8" t="n">
        <v>5</v>
      </c>
      <c r="G628" s="84" t="s">
        <v>157</v>
      </c>
      <c r="H628" s="8" t="n">
        <v>76</v>
      </c>
      <c r="I628" s="8" t="n">
        <v>18</v>
      </c>
      <c r="J628" s="84" t="s">
        <v>157</v>
      </c>
      <c r="K628" s="8" t="n">
        <v>66</v>
      </c>
      <c r="L628" s="8" t="n">
        <v>15</v>
      </c>
      <c r="M628" s="2" t="n">
        <f aca="false">IF(AND(F628&lt;&gt;0,AND(I628=0,L628=0)),1,0)</f>
        <v>0</v>
      </c>
      <c r="N628" s="2" t="n">
        <v>1</v>
      </c>
    </row>
    <row r="629" customFormat="false" ht="13" hidden="false" customHeight="false" outlineLevel="0" collapsed="false">
      <c r="A629" s="24" t="s">
        <v>599</v>
      </c>
      <c r="B629" s="8" t="n">
        <v>56367648</v>
      </c>
      <c r="C629" s="24" t="s">
        <v>2263</v>
      </c>
      <c r="D629" s="84" t="s">
        <v>1639</v>
      </c>
      <c r="E629" s="8" t="n">
        <v>96</v>
      </c>
      <c r="F629" s="8" t="n">
        <v>8</v>
      </c>
      <c r="G629" s="84" t="s">
        <v>1639</v>
      </c>
      <c r="H629" s="8" t="n">
        <v>72</v>
      </c>
      <c r="I629" s="8" t="n">
        <v>2</v>
      </c>
      <c r="J629" s="84" t="s">
        <v>1639</v>
      </c>
      <c r="K629" s="8" t="n">
        <v>69</v>
      </c>
      <c r="L629" s="8" t="n">
        <v>1</v>
      </c>
      <c r="M629" s="2" t="n">
        <f aca="false">IF(AND(F629&lt;&gt;0,AND(I629=0,L629=0)),1,0)</f>
        <v>0</v>
      </c>
      <c r="N629" s="2" t="n">
        <v>1</v>
      </c>
    </row>
    <row r="630" customFormat="false" ht="13" hidden="false" customHeight="false" outlineLevel="0" collapsed="false">
      <c r="A630" s="24" t="s">
        <v>599</v>
      </c>
      <c r="B630" s="8" t="n">
        <v>56812922</v>
      </c>
      <c r="C630" s="24" t="s">
        <v>2264</v>
      </c>
      <c r="D630" s="84" t="s">
        <v>1639</v>
      </c>
      <c r="E630" s="8" t="n">
        <v>35</v>
      </c>
      <c r="F630" s="8" t="n">
        <v>7</v>
      </c>
      <c r="G630" s="84" t="s">
        <v>1639</v>
      </c>
      <c r="H630" s="8" t="n">
        <v>145</v>
      </c>
      <c r="I630" s="8" t="n">
        <v>0</v>
      </c>
      <c r="J630" s="84" t="s">
        <v>1639</v>
      </c>
      <c r="K630" s="8" t="n">
        <v>143</v>
      </c>
      <c r="L630" s="8" t="n">
        <v>0</v>
      </c>
      <c r="M630" s="2" t="n">
        <f aca="false">IF(AND(F630&lt;&gt;0,AND(I630=0,L630=0)),1,0)</f>
        <v>1</v>
      </c>
      <c r="N630" s="2" t="n">
        <v>1</v>
      </c>
    </row>
    <row r="631" customFormat="false" ht="13" hidden="false" customHeight="false" outlineLevel="0" collapsed="false">
      <c r="A631" s="24" t="s">
        <v>599</v>
      </c>
      <c r="B631" s="8" t="n">
        <v>57317291</v>
      </c>
      <c r="C631" s="24" t="s">
        <v>2265</v>
      </c>
      <c r="D631" s="84" t="s">
        <v>1639</v>
      </c>
      <c r="E631" s="8" t="n">
        <v>32</v>
      </c>
      <c r="F631" s="8" t="n">
        <v>2</v>
      </c>
      <c r="G631" s="84" t="s">
        <v>1639</v>
      </c>
      <c r="H631" s="8" t="n">
        <v>67</v>
      </c>
      <c r="I631" s="8" t="n">
        <v>0</v>
      </c>
      <c r="J631" s="84" t="s">
        <v>1639</v>
      </c>
      <c r="K631" s="8" t="n">
        <v>72</v>
      </c>
      <c r="L631" s="8" t="n">
        <v>0</v>
      </c>
      <c r="M631" s="2" t="n">
        <f aca="false">IF(AND(F631&lt;&gt;0,AND(I631=0,L631=0)),1,0)</f>
        <v>1</v>
      </c>
      <c r="N631" s="2" t="n">
        <v>1</v>
      </c>
    </row>
    <row r="632" customFormat="false" ht="13" hidden="false" customHeight="false" outlineLevel="0" collapsed="false">
      <c r="A632" s="24" t="s">
        <v>599</v>
      </c>
      <c r="B632" s="8" t="n">
        <v>57490442</v>
      </c>
      <c r="C632" s="24" t="s">
        <v>2266</v>
      </c>
      <c r="D632" s="84" t="s">
        <v>1639</v>
      </c>
      <c r="E632" s="8" t="n">
        <v>62</v>
      </c>
      <c r="F632" s="8" t="n">
        <v>5</v>
      </c>
      <c r="G632" s="84" t="s">
        <v>1639</v>
      </c>
      <c r="H632" s="8" t="n">
        <v>218</v>
      </c>
      <c r="I632" s="8" t="n">
        <v>0</v>
      </c>
      <c r="J632" s="84" t="s">
        <v>1639</v>
      </c>
      <c r="K632" s="8" t="n">
        <v>200</v>
      </c>
      <c r="L632" s="8" t="n">
        <v>0</v>
      </c>
      <c r="M632" s="2" t="n">
        <f aca="false">IF(AND(F632&lt;&gt;0,AND(I632=0,L632=0)),1,0)</f>
        <v>1</v>
      </c>
      <c r="N632" s="2" t="n">
        <v>1</v>
      </c>
    </row>
    <row r="633" customFormat="false" ht="13" hidden="false" customHeight="false" outlineLevel="0" collapsed="false">
      <c r="A633" s="24" t="s">
        <v>599</v>
      </c>
      <c r="B633" s="8" t="n">
        <v>57491268</v>
      </c>
      <c r="C633" s="24" t="s">
        <v>2267</v>
      </c>
      <c r="D633" s="84" t="s">
        <v>1639</v>
      </c>
      <c r="E633" s="8" t="n">
        <v>60</v>
      </c>
      <c r="F633" s="8" t="n">
        <v>5</v>
      </c>
      <c r="G633" s="84" t="s">
        <v>1639</v>
      </c>
      <c r="H633" s="8" t="n">
        <v>191</v>
      </c>
      <c r="I633" s="8" t="n">
        <v>0</v>
      </c>
      <c r="J633" s="84" t="s">
        <v>1639</v>
      </c>
      <c r="K633" s="8" t="n">
        <v>162</v>
      </c>
      <c r="L633" s="8" t="n">
        <v>1</v>
      </c>
      <c r="M633" s="2" t="n">
        <f aca="false">IF(AND(F633&lt;&gt;0,AND(I633=0,L633=0)),1,0)</f>
        <v>0</v>
      </c>
      <c r="N633" s="2" t="n">
        <v>1</v>
      </c>
    </row>
    <row r="634" customFormat="false" ht="13" hidden="false" customHeight="false" outlineLevel="0" collapsed="false">
      <c r="A634" s="24" t="s">
        <v>599</v>
      </c>
      <c r="B634" s="8" t="n">
        <v>57491464</v>
      </c>
      <c r="C634" s="24" t="s">
        <v>2268</v>
      </c>
      <c r="D634" s="84" t="s">
        <v>1639</v>
      </c>
      <c r="E634" s="8" t="n">
        <v>63</v>
      </c>
      <c r="F634" s="8" t="n">
        <v>4</v>
      </c>
      <c r="G634" s="84" t="s">
        <v>157</v>
      </c>
      <c r="H634" s="8" t="n">
        <v>108</v>
      </c>
      <c r="I634" s="8" t="n">
        <v>15</v>
      </c>
      <c r="J634" s="84" t="s">
        <v>1639</v>
      </c>
      <c r="K634" s="8" t="n">
        <v>133</v>
      </c>
      <c r="L634" s="8" t="n">
        <v>9</v>
      </c>
      <c r="M634" s="2" t="n">
        <f aca="false">IF(AND(F634&lt;&gt;0,AND(I634=0,L634=0)),1,0)</f>
        <v>0</v>
      </c>
      <c r="N634" s="2" t="n">
        <v>1</v>
      </c>
    </row>
    <row r="635" customFormat="false" ht="13" hidden="false" customHeight="false" outlineLevel="0" collapsed="false">
      <c r="A635" s="24" t="s">
        <v>599</v>
      </c>
      <c r="B635" s="8" t="n">
        <v>57896959</v>
      </c>
      <c r="C635" s="24" t="s">
        <v>2269</v>
      </c>
      <c r="D635" s="84" t="s">
        <v>1639</v>
      </c>
      <c r="E635" s="8" t="n">
        <v>38</v>
      </c>
      <c r="F635" s="8" t="n">
        <v>2</v>
      </c>
      <c r="G635" s="84" t="s">
        <v>1639</v>
      </c>
      <c r="H635" s="8" t="n">
        <v>119</v>
      </c>
      <c r="I635" s="8" t="n">
        <v>0</v>
      </c>
      <c r="J635" s="84" t="s">
        <v>1639</v>
      </c>
      <c r="K635" s="8" t="n">
        <v>116</v>
      </c>
      <c r="L635" s="8" t="n">
        <v>0</v>
      </c>
      <c r="M635" s="2" t="n">
        <f aca="false">IF(AND(F635&lt;&gt;0,AND(I635=0,L635=0)),1,0)</f>
        <v>1</v>
      </c>
      <c r="N635" s="2" t="n">
        <v>1</v>
      </c>
    </row>
    <row r="636" customFormat="false" ht="13" hidden="false" customHeight="false" outlineLevel="0" collapsed="false">
      <c r="A636" s="24" t="s">
        <v>599</v>
      </c>
      <c r="B636" s="8" t="n">
        <v>57980838</v>
      </c>
      <c r="C636" s="24" t="s">
        <v>2270</v>
      </c>
      <c r="D636" s="84" t="s">
        <v>1639</v>
      </c>
      <c r="E636" s="8" t="n">
        <v>36</v>
      </c>
      <c r="F636" s="8" t="n">
        <v>2</v>
      </c>
      <c r="G636" s="84" t="s">
        <v>1639</v>
      </c>
      <c r="H636" s="8" t="n">
        <v>162</v>
      </c>
      <c r="I636" s="8" t="n">
        <v>12</v>
      </c>
      <c r="J636" s="84" t="s">
        <v>1639</v>
      </c>
      <c r="K636" s="8" t="n">
        <v>207</v>
      </c>
      <c r="L636" s="8" t="n">
        <v>12</v>
      </c>
      <c r="M636" s="2" t="n">
        <f aca="false">IF(AND(F636&lt;&gt;0,AND(I636=0,L636=0)),1,0)</f>
        <v>0</v>
      </c>
      <c r="N636" s="2" t="n">
        <v>1</v>
      </c>
    </row>
    <row r="637" customFormat="false" ht="13" hidden="false" customHeight="false" outlineLevel="0" collapsed="false">
      <c r="A637" s="24" t="s">
        <v>599</v>
      </c>
      <c r="B637" s="8" t="n">
        <v>57983801</v>
      </c>
      <c r="C637" s="24" t="s">
        <v>2271</v>
      </c>
      <c r="D637" s="84" t="s">
        <v>1639</v>
      </c>
      <c r="E637" s="8" t="n">
        <v>35</v>
      </c>
      <c r="F637" s="8" t="n">
        <v>2</v>
      </c>
      <c r="G637" s="84" t="s">
        <v>1639</v>
      </c>
      <c r="H637" s="8" t="n">
        <v>184</v>
      </c>
      <c r="I637" s="8" t="n">
        <v>0</v>
      </c>
      <c r="J637" s="84" t="s">
        <v>1639</v>
      </c>
      <c r="K637" s="8" t="n">
        <v>209</v>
      </c>
      <c r="L637" s="8" t="n">
        <v>0</v>
      </c>
      <c r="M637" s="2" t="n">
        <f aca="false">IF(AND(F637&lt;&gt;0,AND(I637=0,L637=0)),1,0)</f>
        <v>1</v>
      </c>
      <c r="N637" s="2" t="n">
        <v>1</v>
      </c>
    </row>
    <row r="638" customFormat="false" ht="13" hidden="false" customHeight="false" outlineLevel="0" collapsed="false">
      <c r="A638" s="24" t="s">
        <v>599</v>
      </c>
      <c r="B638" s="8" t="n">
        <v>61026720</v>
      </c>
      <c r="C638" s="24" t="s">
        <v>2272</v>
      </c>
      <c r="D638" s="84" t="s">
        <v>1639</v>
      </c>
      <c r="E638" s="8" t="n">
        <v>79</v>
      </c>
      <c r="F638" s="8" t="n">
        <v>8</v>
      </c>
      <c r="G638" s="84" t="s">
        <v>1639</v>
      </c>
      <c r="H638" s="8" t="n">
        <v>270</v>
      </c>
      <c r="I638" s="8" t="n">
        <v>1</v>
      </c>
      <c r="J638" s="84" t="s">
        <v>1639</v>
      </c>
      <c r="K638" s="8" t="n">
        <v>267</v>
      </c>
      <c r="L638" s="8" t="n">
        <v>2</v>
      </c>
      <c r="M638" s="2" t="n">
        <f aca="false">IF(AND(F638&lt;&gt;0,AND(I638=0,L638=0)),1,0)</f>
        <v>0</v>
      </c>
      <c r="N638" s="2" t="n">
        <v>1</v>
      </c>
    </row>
    <row r="639" customFormat="false" ht="13" hidden="false" customHeight="false" outlineLevel="0" collapsed="false">
      <c r="A639" s="24" t="s">
        <v>599</v>
      </c>
      <c r="B639" s="8" t="n">
        <v>61048922</v>
      </c>
      <c r="C639" s="24" t="s">
        <v>2273</v>
      </c>
      <c r="D639" s="84" t="s">
        <v>1639</v>
      </c>
      <c r="E639" s="8" t="n">
        <v>148</v>
      </c>
      <c r="F639" s="8" t="n">
        <v>20</v>
      </c>
      <c r="G639" s="84" t="s">
        <v>1639</v>
      </c>
      <c r="H639" s="8" t="n">
        <v>543</v>
      </c>
      <c r="I639" s="8" t="n">
        <v>0</v>
      </c>
      <c r="J639" s="84" t="s">
        <v>1639</v>
      </c>
      <c r="K639" s="8" t="n">
        <v>489</v>
      </c>
      <c r="L639" s="8" t="n">
        <v>0</v>
      </c>
      <c r="M639" s="2" t="n">
        <f aca="false">IF(AND(F639&lt;&gt;0,AND(I639=0,L639=0)),1,0)</f>
        <v>1</v>
      </c>
      <c r="N639" s="2" t="n">
        <v>1</v>
      </c>
    </row>
    <row r="640" customFormat="false" ht="13" hidden="false" customHeight="false" outlineLevel="0" collapsed="false">
      <c r="A640" s="24" t="s">
        <v>599</v>
      </c>
      <c r="B640" s="8" t="n">
        <v>61881166</v>
      </c>
      <c r="C640" s="24" t="s">
        <v>2274</v>
      </c>
      <c r="D640" s="84" t="s">
        <v>1639</v>
      </c>
      <c r="E640" s="8" t="n">
        <v>32</v>
      </c>
      <c r="F640" s="8" t="n">
        <v>2</v>
      </c>
      <c r="G640" s="84" t="s">
        <v>1639</v>
      </c>
      <c r="H640" s="8" t="n">
        <v>114</v>
      </c>
      <c r="I640" s="8" t="n">
        <v>0</v>
      </c>
      <c r="J640" s="84" t="s">
        <v>1639</v>
      </c>
      <c r="K640" s="8" t="n">
        <v>123</v>
      </c>
      <c r="L640" s="8" t="n">
        <v>0</v>
      </c>
      <c r="M640" s="2" t="n">
        <f aca="false">IF(AND(F640&lt;&gt;0,AND(I640=0,L640=0)),1,0)</f>
        <v>1</v>
      </c>
      <c r="N640" s="2" t="n">
        <v>1</v>
      </c>
    </row>
    <row r="641" customFormat="false" ht="13" hidden="false" customHeight="false" outlineLevel="0" collapsed="false">
      <c r="A641" s="24" t="s">
        <v>599</v>
      </c>
      <c r="B641" s="8" t="n">
        <v>62154424</v>
      </c>
      <c r="C641" s="24" t="s">
        <v>2275</v>
      </c>
      <c r="D641" s="84" t="s">
        <v>1639</v>
      </c>
      <c r="E641" s="8" t="n">
        <v>25</v>
      </c>
      <c r="F641" s="8" t="n">
        <v>5</v>
      </c>
      <c r="G641" s="84" t="s">
        <v>1639</v>
      </c>
      <c r="H641" s="8" t="n">
        <v>110</v>
      </c>
      <c r="I641" s="8" t="n">
        <v>0</v>
      </c>
      <c r="J641" s="84" t="s">
        <v>1639</v>
      </c>
      <c r="K641" s="8" t="n">
        <v>160</v>
      </c>
      <c r="L641" s="8" t="n">
        <v>0</v>
      </c>
      <c r="M641" s="2" t="n">
        <f aca="false">IF(AND(F641&lt;&gt;0,AND(I641=0,L641=0)),1,0)</f>
        <v>1</v>
      </c>
      <c r="N641" s="2" t="n">
        <v>1</v>
      </c>
    </row>
    <row r="642" customFormat="false" ht="13" hidden="false" customHeight="false" outlineLevel="0" collapsed="false">
      <c r="A642" s="24" t="s">
        <v>599</v>
      </c>
      <c r="B642" s="8" t="n">
        <v>62437330</v>
      </c>
      <c r="C642" s="24" t="s">
        <v>2276</v>
      </c>
      <c r="D642" s="84" t="s">
        <v>1639</v>
      </c>
      <c r="E642" s="8" t="n">
        <v>47</v>
      </c>
      <c r="F642" s="8" t="n">
        <v>4</v>
      </c>
      <c r="G642" s="84" t="s">
        <v>1639</v>
      </c>
      <c r="H642" s="8" t="n">
        <v>155</v>
      </c>
      <c r="I642" s="8" t="n">
        <v>0</v>
      </c>
      <c r="J642" s="84" t="s">
        <v>1639</v>
      </c>
      <c r="K642" s="8" t="n">
        <v>175</v>
      </c>
      <c r="L642" s="8" t="n">
        <v>0</v>
      </c>
      <c r="M642" s="2" t="n">
        <f aca="false">IF(AND(F642&lt;&gt;0,AND(I642=0,L642=0)),1,0)</f>
        <v>1</v>
      </c>
      <c r="N642" s="2" t="n">
        <v>1</v>
      </c>
    </row>
    <row r="643" customFormat="false" ht="13" hidden="false" customHeight="false" outlineLevel="0" collapsed="false">
      <c r="A643" s="24" t="s">
        <v>599</v>
      </c>
      <c r="B643" s="8" t="n">
        <v>63504352</v>
      </c>
      <c r="C643" s="24" t="s">
        <v>2277</v>
      </c>
      <c r="D643" s="84" t="s">
        <v>1639</v>
      </c>
      <c r="E643" s="8" t="n">
        <v>37</v>
      </c>
      <c r="F643" s="8" t="n">
        <v>2</v>
      </c>
      <c r="G643" s="84" t="s">
        <v>1639</v>
      </c>
      <c r="H643" s="8" t="n">
        <v>103</v>
      </c>
      <c r="I643" s="8" t="n">
        <v>1</v>
      </c>
      <c r="J643" s="84" t="s">
        <v>1639</v>
      </c>
      <c r="K643" s="8" t="n">
        <v>274</v>
      </c>
      <c r="L643" s="8" t="n">
        <v>0</v>
      </c>
      <c r="M643" s="2" t="n">
        <f aca="false">IF(AND(F643&lt;&gt;0,AND(I643=0,L643=0)),1,0)</f>
        <v>0</v>
      </c>
      <c r="N643" s="2" t="n">
        <v>1</v>
      </c>
    </row>
    <row r="644" customFormat="false" ht="13" hidden="false" customHeight="false" outlineLevel="0" collapsed="false">
      <c r="A644" s="24" t="s">
        <v>599</v>
      </c>
      <c r="B644" s="8" t="n">
        <v>63765402</v>
      </c>
      <c r="C644" s="24" t="s">
        <v>2278</v>
      </c>
      <c r="D644" s="84" t="s">
        <v>1639</v>
      </c>
      <c r="E644" s="8" t="n">
        <v>22</v>
      </c>
      <c r="F644" s="8" t="n">
        <v>2</v>
      </c>
      <c r="G644" s="84" t="s">
        <v>1639</v>
      </c>
      <c r="H644" s="8" t="n">
        <v>98</v>
      </c>
      <c r="I644" s="8" t="n">
        <v>0</v>
      </c>
      <c r="J644" s="84" t="s">
        <v>1639</v>
      </c>
      <c r="K644" s="8" t="n">
        <v>93</v>
      </c>
      <c r="L644" s="8" t="n">
        <v>0</v>
      </c>
      <c r="M644" s="2" t="n">
        <f aca="false">IF(AND(F644&lt;&gt;0,AND(I644=0,L644=0)),1,0)</f>
        <v>1</v>
      </c>
      <c r="N644" s="2" t="n">
        <v>1</v>
      </c>
    </row>
    <row r="645" customFormat="false" ht="13" hidden="false" customHeight="false" outlineLevel="0" collapsed="false">
      <c r="A645" s="24" t="s">
        <v>599</v>
      </c>
      <c r="B645" s="8" t="n">
        <v>64717357</v>
      </c>
      <c r="C645" s="24" t="s">
        <v>2279</v>
      </c>
      <c r="D645" s="84" t="s">
        <v>1639</v>
      </c>
      <c r="E645" s="8" t="n">
        <v>42</v>
      </c>
      <c r="F645" s="8" t="n">
        <v>3</v>
      </c>
      <c r="G645" s="84" t="s">
        <v>1639</v>
      </c>
      <c r="H645" s="8" t="n">
        <v>84</v>
      </c>
      <c r="I645" s="8" t="n">
        <v>0</v>
      </c>
      <c r="J645" s="84" t="s">
        <v>1639</v>
      </c>
      <c r="K645" s="8" t="n">
        <v>85</v>
      </c>
      <c r="L645" s="8" t="n">
        <v>0</v>
      </c>
      <c r="M645" s="2" t="n">
        <f aca="false">IF(AND(F645&lt;&gt;0,AND(I645=0,L645=0)),1,0)</f>
        <v>1</v>
      </c>
      <c r="N645" s="2" t="n">
        <v>1</v>
      </c>
    </row>
    <row r="646" customFormat="false" ht="13" hidden="false" customHeight="false" outlineLevel="0" collapsed="false">
      <c r="A646" s="24" t="s">
        <v>599</v>
      </c>
      <c r="B646" s="8" t="n">
        <v>67022285</v>
      </c>
      <c r="C646" s="24" t="s">
        <v>2280</v>
      </c>
      <c r="D646" s="84" t="s">
        <v>1639</v>
      </c>
      <c r="E646" s="8" t="n">
        <v>34</v>
      </c>
      <c r="F646" s="8" t="n">
        <v>2</v>
      </c>
      <c r="G646" s="84" t="s">
        <v>1639</v>
      </c>
      <c r="H646" s="8" t="n">
        <v>252</v>
      </c>
      <c r="I646" s="8" t="n">
        <v>0</v>
      </c>
      <c r="J646" s="84" t="s">
        <v>1639</v>
      </c>
      <c r="K646" s="8" t="n">
        <v>196</v>
      </c>
      <c r="L646" s="8" t="n">
        <v>0</v>
      </c>
      <c r="M646" s="2" t="n">
        <f aca="false">IF(AND(F646&lt;&gt;0,AND(I646=0,L646=0)),1,0)</f>
        <v>1</v>
      </c>
      <c r="N646" s="2" t="n">
        <v>1</v>
      </c>
    </row>
    <row r="647" customFormat="false" ht="13" hidden="false" customHeight="false" outlineLevel="0" collapsed="false">
      <c r="A647" s="24" t="s">
        <v>599</v>
      </c>
      <c r="B647" s="8" t="n">
        <v>68140055</v>
      </c>
      <c r="C647" s="24" t="s">
        <v>2281</v>
      </c>
      <c r="D647" s="84" t="s">
        <v>1639</v>
      </c>
      <c r="E647" s="8" t="n">
        <v>31</v>
      </c>
      <c r="F647" s="8" t="n">
        <v>5</v>
      </c>
      <c r="G647" s="84" t="s">
        <v>1639</v>
      </c>
      <c r="H647" s="8" t="n">
        <v>66</v>
      </c>
      <c r="I647" s="8" t="n">
        <v>0</v>
      </c>
      <c r="J647" s="84" t="s">
        <v>1639</v>
      </c>
      <c r="K647" s="8" t="n">
        <v>80</v>
      </c>
      <c r="L647" s="8" t="n">
        <v>0</v>
      </c>
      <c r="M647" s="2" t="n">
        <f aca="false">IF(AND(F647&lt;&gt;0,AND(I647=0,L647=0)),1,0)</f>
        <v>1</v>
      </c>
      <c r="N647" s="2" t="n">
        <v>1</v>
      </c>
    </row>
    <row r="648" customFormat="false" ht="13" hidden="false" customHeight="false" outlineLevel="0" collapsed="false">
      <c r="A648" s="24" t="s">
        <v>599</v>
      </c>
      <c r="B648" s="8" t="n">
        <v>70496366</v>
      </c>
      <c r="C648" s="24" t="s">
        <v>721</v>
      </c>
      <c r="D648" s="84" t="s">
        <v>1639</v>
      </c>
      <c r="E648" s="8" t="n">
        <v>53</v>
      </c>
      <c r="F648" s="8" t="n">
        <v>3</v>
      </c>
      <c r="G648" s="84" t="s">
        <v>1639</v>
      </c>
      <c r="H648" s="8" t="n">
        <v>50</v>
      </c>
      <c r="I648" s="8" t="n">
        <v>0</v>
      </c>
      <c r="J648" s="84" t="s">
        <v>1639</v>
      </c>
      <c r="K648" s="8" t="n">
        <v>41</v>
      </c>
      <c r="L648" s="8" t="n">
        <v>0</v>
      </c>
      <c r="M648" s="2" t="n">
        <f aca="false">IF(AND(F648&lt;&gt;0,AND(I648=0,L648=0)),1,0)</f>
        <v>1</v>
      </c>
      <c r="N648" s="2" t="n">
        <v>1</v>
      </c>
    </row>
    <row r="649" customFormat="false" ht="13" hidden="false" customHeight="false" outlineLevel="0" collapsed="false">
      <c r="A649" s="24" t="s">
        <v>599</v>
      </c>
      <c r="B649" s="8" t="n">
        <v>70497008</v>
      </c>
      <c r="C649" s="24" t="s">
        <v>730</v>
      </c>
      <c r="D649" s="84" t="s">
        <v>1639</v>
      </c>
      <c r="E649" s="8" t="n">
        <v>50</v>
      </c>
      <c r="F649" s="8" t="n">
        <v>7</v>
      </c>
      <c r="G649" s="84" t="s">
        <v>1639</v>
      </c>
      <c r="H649" s="8" t="n">
        <v>56</v>
      </c>
      <c r="I649" s="8" t="n">
        <v>0</v>
      </c>
      <c r="J649" s="84" t="s">
        <v>1639</v>
      </c>
      <c r="K649" s="8" t="n">
        <v>63</v>
      </c>
      <c r="L649" s="8" t="n">
        <v>0</v>
      </c>
      <c r="M649" s="2" t="n">
        <f aca="false">IF(AND(F649&lt;&gt;0,AND(I649=0,L649=0)),1,0)</f>
        <v>1</v>
      </c>
      <c r="N649" s="2" t="n">
        <v>1</v>
      </c>
    </row>
    <row r="650" customFormat="false" ht="13" hidden="false" customHeight="false" outlineLevel="0" collapsed="false">
      <c r="A650" s="24" t="s">
        <v>599</v>
      </c>
      <c r="B650" s="8" t="n">
        <v>71680698</v>
      </c>
      <c r="C650" s="24" t="s">
        <v>2282</v>
      </c>
      <c r="D650" s="84" t="s">
        <v>1639</v>
      </c>
      <c r="E650" s="8" t="n">
        <v>26</v>
      </c>
      <c r="F650" s="8" t="n">
        <v>4</v>
      </c>
      <c r="G650" s="84" t="s">
        <v>1639</v>
      </c>
      <c r="H650" s="8" t="n">
        <v>54</v>
      </c>
      <c r="I650" s="8" t="n">
        <v>0</v>
      </c>
      <c r="J650" s="84" t="s">
        <v>1639</v>
      </c>
      <c r="K650" s="8" t="n">
        <v>42</v>
      </c>
      <c r="L650" s="8" t="n">
        <v>0</v>
      </c>
      <c r="M650" s="2" t="n">
        <f aca="false">IF(AND(F650&lt;&gt;0,AND(I650=0,L650=0)),1,0)</f>
        <v>1</v>
      </c>
      <c r="N650" s="2" t="n">
        <v>1</v>
      </c>
    </row>
    <row r="651" customFormat="false" ht="13" hidden="false" customHeight="false" outlineLevel="0" collapsed="false">
      <c r="A651" s="24" t="s">
        <v>599</v>
      </c>
      <c r="B651" s="8" t="n">
        <v>71967032</v>
      </c>
      <c r="C651" s="24" t="s">
        <v>2283</v>
      </c>
      <c r="D651" s="84" t="s">
        <v>1639</v>
      </c>
      <c r="E651" s="8" t="n">
        <v>56</v>
      </c>
      <c r="F651" s="8" t="n">
        <v>3</v>
      </c>
      <c r="G651" s="84" t="s">
        <v>157</v>
      </c>
      <c r="H651" s="8" t="n">
        <v>190</v>
      </c>
      <c r="I651" s="8" t="n">
        <v>63</v>
      </c>
      <c r="J651" s="84" t="s">
        <v>157</v>
      </c>
      <c r="K651" s="8" t="n">
        <v>190</v>
      </c>
      <c r="L651" s="8" t="n">
        <v>56</v>
      </c>
      <c r="M651" s="2" t="n">
        <f aca="false">IF(AND(F651&lt;&gt;0,AND(I651=0,L651=0)),1,0)</f>
        <v>0</v>
      </c>
      <c r="N651" s="2" t="n">
        <v>1</v>
      </c>
    </row>
    <row r="652" customFormat="false" ht="13" hidden="false" customHeight="false" outlineLevel="0" collapsed="false">
      <c r="A652" s="24" t="s">
        <v>599</v>
      </c>
      <c r="B652" s="8" t="n">
        <v>71979932</v>
      </c>
      <c r="C652" s="24" t="s">
        <v>1013</v>
      </c>
      <c r="D652" s="84" t="s">
        <v>1639</v>
      </c>
      <c r="E652" s="8" t="n">
        <v>36</v>
      </c>
      <c r="F652" s="8" t="n">
        <v>2</v>
      </c>
      <c r="G652" s="84" t="s">
        <v>1639</v>
      </c>
      <c r="H652" s="8" t="n">
        <v>144</v>
      </c>
      <c r="I652" s="8" t="n">
        <v>0</v>
      </c>
      <c r="J652" s="84" t="s">
        <v>1639</v>
      </c>
      <c r="K652" s="8" t="n">
        <v>208</v>
      </c>
      <c r="L652" s="8" t="n">
        <v>0</v>
      </c>
      <c r="M652" s="2" t="n">
        <f aca="false">IF(AND(F652&lt;&gt;0,AND(I652=0,L652=0)),1,0)</f>
        <v>1</v>
      </c>
      <c r="N652" s="2" t="n">
        <v>1</v>
      </c>
    </row>
    <row r="653" customFormat="false" ht="13" hidden="false" customHeight="false" outlineLevel="0" collapsed="false">
      <c r="A653" s="24" t="s">
        <v>599</v>
      </c>
      <c r="B653" s="8" t="n">
        <v>74414256</v>
      </c>
      <c r="C653" s="24" t="s">
        <v>2284</v>
      </c>
      <c r="D653" s="84" t="s">
        <v>1639</v>
      </c>
      <c r="E653" s="8" t="n">
        <v>31</v>
      </c>
      <c r="F653" s="8" t="n">
        <v>4</v>
      </c>
      <c r="G653" s="84" t="s">
        <v>1639</v>
      </c>
      <c r="H653" s="8" t="n">
        <v>114</v>
      </c>
      <c r="I653" s="8" t="n">
        <v>0</v>
      </c>
      <c r="J653" s="84" t="s">
        <v>1639</v>
      </c>
      <c r="K653" s="8" t="n">
        <v>119</v>
      </c>
      <c r="L653" s="8" t="n">
        <v>0</v>
      </c>
      <c r="M653" s="2" t="n">
        <f aca="false">IF(AND(F653&lt;&gt;0,AND(I653=0,L653=0)),1,0)</f>
        <v>1</v>
      </c>
      <c r="N653" s="2" t="n">
        <v>1</v>
      </c>
    </row>
    <row r="654" customFormat="false" ht="13" hidden="false" customHeight="false" outlineLevel="0" collapsed="false">
      <c r="A654" s="24" t="s">
        <v>599</v>
      </c>
      <c r="B654" s="8" t="n">
        <v>74947611</v>
      </c>
      <c r="C654" s="24" t="s">
        <v>2285</v>
      </c>
      <c r="D654" s="84" t="s">
        <v>1639</v>
      </c>
      <c r="E654" s="8" t="n">
        <v>22</v>
      </c>
      <c r="F654" s="8" t="n">
        <v>2</v>
      </c>
      <c r="G654" s="84" t="s">
        <v>1639</v>
      </c>
      <c r="H654" s="8" t="n">
        <v>11</v>
      </c>
      <c r="I654" s="8" t="n">
        <v>0</v>
      </c>
      <c r="J654" s="84" t="s">
        <v>1639</v>
      </c>
      <c r="K654" s="8" t="n">
        <v>13</v>
      </c>
      <c r="L654" s="8" t="n">
        <v>0</v>
      </c>
      <c r="M654" s="2" t="n">
        <f aca="false">IF(AND(F654&lt;&gt;0,AND(I654=0,L654=0)),1,0)</f>
        <v>1</v>
      </c>
      <c r="N654" s="2" t="n">
        <v>1</v>
      </c>
    </row>
    <row r="655" customFormat="false" ht="13" hidden="false" customHeight="false" outlineLevel="0" collapsed="false">
      <c r="A655" s="24" t="s">
        <v>599</v>
      </c>
      <c r="B655" s="8" t="n">
        <v>76046290</v>
      </c>
      <c r="C655" s="24" t="s">
        <v>2286</v>
      </c>
      <c r="D655" s="84" t="s">
        <v>1639</v>
      </c>
      <c r="E655" s="8" t="n">
        <v>31</v>
      </c>
      <c r="F655" s="8" t="n">
        <v>5</v>
      </c>
      <c r="G655" s="84" t="s">
        <v>1639</v>
      </c>
      <c r="H655" s="8" t="n">
        <v>65</v>
      </c>
      <c r="I655" s="8" t="n">
        <v>0</v>
      </c>
      <c r="J655" s="84" t="s">
        <v>1639</v>
      </c>
      <c r="K655" s="8" t="n">
        <v>43</v>
      </c>
      <c r="L655" s="8" t="n">
        <v>0</v>
      </c>
      <c r="M655" s="2" t="n">
        <f aca="false">IF(AND(F655&lt;&gt;0,AND(I655=0,L655=0)),1,0)</f>
        <v>1</v>
      </c>
      <c r="N655" s="2" t="n">
        <v>1</v>
      </c>
    </row>
    <row r="656" customFormat="false" ht="13" hidden="false" customHeight="false" outlineLevel="0" collapsed="false">
      <c r="A656" s="24" t="s">
        <v>599</v>
      </c>
      <c r="B656" s="8" t="n">
        <v>76997297</v>
      </c>
      <c r="C656" s="24" t="s">
        <v>2287</v>
      </c>
      <c r="D656" s="84" t="s">
        <v>1639</v>
      </c>
      <c r="E656" s="8" t="n">
        <v>54</v>
      </c>
      <c r="F656" s="8" t="n">
        <v>3</v>
      </c>
      <c r="G656" s="84" t="s">
        <v>1639</v>
      </c>
      <c r="H656" s="8" t="n">
        <v>107</v>
      </c>
      <c r="I656" s="8" t="n">
        <v>6</v>
      </c>
      <c r="J656" s="84" t="s">
        <v>1639</v>
      </c>
      <c r="K656" s="8" t="n">
        <v>81</v>
      </c>
      <c r="L656" s="8" t="n">
        <v>6</v>
      </c>
      <c r="M656" s="2" t="n">
        <f aca="false">IF(AND(F656&lt;&gt;0,AND(I656=0,L656=0)),1,0)</f>
        <v>0</v>
      </c>
      <c r="N656" s="2" t="n">
        <v>1</v>
      </c>
    </row>
    <row r="657" customFormat="false" ht="13" hidden="false" customHeight="false" outlineLevel="0" collapsed="false">
      <c r="A657" s="24" t="s">
        <v>599</v>
      </c>
      <c r="B657" s="8" t="n">
        <v>91590430</v>
      </c>
      <c r="C657" s="24" t="s">
        <v>2288</v>
      </c>
      <c r="D657" s="84" t="s">
        <v>1639</v>
      </c>
      <c r="E657" s="8" t="n">
        <v>42</v>
      </c>
      <c r="F657" s="8" t="n">
        <v>7</v>
      </c>
      <c r="G657" s="84" t="s">
        <v>1639</v>
      </c>
      <c r="H657" s="8" t="n">
        <v>35</v>
      </c>
      <c r="I657" s="8" t="n">
        <v>0</v>
      </c>
      <c r="J657" s="84" t="s">
        <v>1639</v>
      </c>
      <c r="K657" s="8" t="n">
        <v>91</v>
      </c>
      <c r="L657" s="8" t="n">
        <v>0</v>
      </c>
      <c r="M657" s="2" t="n">
        <f aca="false">IF(AND(F657&lt;&gt;0,AND(I657=0,L657=0)),1,0)</f>
        <v>1</v>
      </c>
      <c r="N657" s="2" t="n">
        <v>1</v>
      </c>
    </row>
    <row r="658" customFormat="false" ht="13" hidden="false" customHeight="false" outlineLevel="0" collapsed="false">
      <c r="A658" s="24" t="s">
        <v>599</v>
      </c>
      <c r="B658" s="8" t="n">
        <v>96914039</v>
      </c>
      <c r="C658" s="24" t="s">
        <v>2289</v>
      </c>
      <c r="D658" s="84" t="s">
        <v>1639</v>
      </c>
      <c r="E658" s="8" t="n">
        <v>42</v>
      </c>
      <c r="F658" s="8" t="n">
        <v>3</v>
      </c>
      <c r="G658" s="84" t="s">
        <v>1639</v>
      </c>
      <c r="H658" s="8" t="n">
        <v>85</v>
      </c>
      <c r="I658" s="8" t="n">
        <v>0</v>
      </c>
      <c r="J658" s="84" t="s">
        <v>1639</v>
      </c>
      <c r="K658" s="8" t="n">
        <v>73</v>
      </c>
      <c r="L658" s="8" t="n">
        <v>0</v>
      </c>
      <c r="M658" s="2" t="n">
        <f aca="false">IF(AND(F658&lt;&gt;0,AND(I658=0,L658=0)),1,0)</f>
        <v>1</v>
      </c>
      <c r="N658" s="2" t="n">
        <v>1</v>
      </c>
    </row>
    <row r="659" customFormat="false" ht="13" hidden="false" customHeight="false" outlineLevel="0" collapsed="false">
      <c r="A659" s="24" t="s">
        <v>599</v>
      </c>
      <c r="B659" s="8" t="n">
        <v>96914072</v>
      </c>
      <c r="C659" s="24" t="s">
        <v>2290</v>
      </c>
      <c r="D659" s="84" t="s">
        <v>1639</v>
      </c>
      <c r="E659" s="8" t="n">
        <v>40</v>
      </c>
      <c r="F659" s="8" t="n">
        <v>9</v>
      </c>
      <c r="G659" s="84" t="s">
        <v>157</v>
      </c>
      <c r="H659" s="8" t="n">
        <v>55</v>
      </c>
      <c r="I659" s="8" t="n">
        <v>35</v>
      </c>
      <c r="J659" s="84" t="s">
        <v>157</v>
      </c>
      <c r="K659" s="8" t="n">
        <v>53</v>
      </c>
      <c r="L659" s="8" t="n">
        <v>30</v>
      </c>
      <c r="M659" s="2" t="n">
        <f aca="false">IF(AND(F659&lt;&gt;0,AND(I659=0,L659=0)),1,0)</f>
        <v>0</v>
      </c>
      <c r="N659" s="2" t="n">
        <v>1</v>
      </c>
    </row>
    <row r="660" customFormat="false" ht="13" hidden="false" customHeight="false" outlineLevel="0" collapsed="false">
      <c r="A660" s="24" t="s">
        <v>599</v>
      </c>
      <c r="B660" s="8" t="n">
        <v>96915521</v>
      </c>
      <c r="C660" s="24" t="s">
        <v>2291</v>
      </c>
      <c r="D660" s="84" t="s">
        <v>1639</v>
      </c>
      <c r="E660" s="8" t="n">
        <v>46</v>
      </c>
      <c r="F660" s="8" t="n">
        <v>4</v>
      </c>
      <c r="G660" s="84" t="s">
        <v>1639</v>
      </c>
      <c r="H660" s="8" t="n">
        <v>95</v>
      </c>
      <c r="I660" s="8" t="n">
        <v>0</v>
      </c>
      <c r="J660" s="84" t="s">
        <v>1639</v>
      </c>
      <c r="K660" s="8" t="n">
        <v>135</v>
      </c>
      <c r="L660" s="8" t="n">
        <v>0</v>
      </c>
      <c r="M660" s="2" t="n">
        <f aca="false">IF(AND(F660&lt;&gt;0,AND(I660=0,L660=0)),1,0)</f>
        <v>1</v>
      </c>
      <c r="N660" s="2" t="n">
        <v>1</v>
      </c>
    </row>
    <row r="661" customFormat="false" ht="13" hidden="false" customHeight="false" outlineLevel="0" collapsed="false">
      <c r="A661" s="24" t="s">
        <v>599</v>
      </c>
      <c r="B661" s="8" t="n">
        <v>96916087</v>
      </c>
      <c r="C661" s="24" t="s">
        <v>2292</v>
      </c>
      <c r="D661" s="84" t="s">
        <v>1639</v>
      </c>
      <c r="E661" s="8" t="n">
        <v>42</v>
      </c>
      <c r="F661" s="8" t="n">
        <v>10</v>
      </c>
      <c r="G661" s="84" t="s">
        <v>1639</v>
      </c>
      <c r="H661" s="8" t="n">
        <v>110</v>
      </c>
      <c r="I661" s="8" t="n">
        <v>0</v>
      </c>
      <c r="J661" s="84" t="s">
        <v>1639</v>
      </c>
      <c r="K661" s="8" t="n">
        <v>132</v>
      </c>
      <c r="L661" s="8" t="n">
        <v>0</v>
      </c>
      <c r="M661" s="2" t="n">
        <f aca="false">IF(AND(F661&lt;&gt;0,AND(I661=0,L661=0)),1,0)</f>
        <v>1</v>
      </c>
      <c r="N661" s="2" t="n">
        <v>1</v>
      </c>
    </row>
    <row r="662" customFormat="false" ht="13" hidden="false" customHeight="false" outlineLevel="0" collapsed="false">
      <c r="A662" s="24" t="s">
        <v>599</v>
      </c>
      <c r="B662" s="8" t="n">
        <v>97736420</v>
      </c>
      <c r="C662" s="24" t="s">
        <v>2293</v>
      </c>
      <c r="D662" s="84" t="s">
        <v>1639</v>
      </c>
      <c r="E662" s="8" t="n">
        <v>38</v>
      </c>
      <c r="F662" s="8" t="n">
        <v>2</v>
      </c>
      <c r="G662" s="84" t="s">
        <v>1639</v>
      </c>
      <c r="H662" s="8" t="n">
        <v>121</v>
      </c>
      <c r="I662" s="8" t="n">
        <v>0</v>
      </c>
      <c r="J662" s="84" t="s">
        <v>1639</v>
      </c>
      <c r="K662" s="8" t="n">
        <v>99</v>
      </c>
      <c r="L662" s="8" t="n">
        <v>0</v>
      </c>
      <c r="M662" s="2" t="n">
        <f aca="false">IF(AND(F662&lt;&gt;0,AND(I662=0,L662=0)),1,0)</f>
        <v>1</v>
      </c>
      <c r="N662" s="2" t="n">
        <v>1</v>
      </c>
    </row>
    <row r="663" customFormat="false" ht="13" hidden="false" customHeight="false" outlineLevel="0" collapsed="false">
      <c r="A663" s="24" t="s">
        <v>599</v>
      </c>
      <c r="B663" s="8" t="n">
        <v>98691264</v>
      </c>
      <c r="C663" s="24" t="s">
        <v>2294</v>
      </c>
      <c r="D663" s="84" t="s">
        <v>1639</v>
      </c>
      <c r="E663" s="8" t="n">
        <v>35</v>
      </c>
      <c r="F663" s="8" t="n">
        <v>3</v>
      </c>
      <c r="G663" s="84" t="s">
        <v>1639</v>
      </c>
      <c r="H663" s="8" t="n">
        <v>57</v>
      </c>
      <c r="I663" s="8" t="n">
        <v>0</v>
      </c>
      <c r="J663" s="84" t="s">
        <v>1639</v>
      </c>
      <c r="K663" s="8" t="n">
        <v>37</v>
      </c>
      <c r="L663" s="8" t="n">
        <v>0</v>
      </c>
      <c r="M663" s="2" t="n">
        <f aca="false">IF(AND(F663&lt;&gt;0,AND(I663=0,L663=0)),1,0)</f>
        <v>1</v>
      </c>
      <c r="N663" s="2" t="n">
        <v>1</v>
      </c>
    </row>
    <row r="664" customFormat="false" ht="13" hidden="false" customHeight="false" outlineLevel="0" collapsed="false">
      <c r="A664" s="24" t="s">
        <v>599</v>
      </c>
      <c r="B664" s="8" t="n">
        <v>98810990</v>
      </c>
      <c r="C664" s="24" t="s">
        <v>2295</v>
      </c>
      <c r="D664" s="84" t="s">
        <v>1639</v>
      </c>
      <c r="E664" s="8" t="n">
        <v>39</v>
      </c>
      <c r="F664" s="8" t="n">
        <v>3</v>
      </c>
      <c r="G664" s="84" t="s">
        <v>158</v>
      </c>
      <c r="H664" s="8" t="n">
        <v>202</v>
      </c>
      <c r="I664" s="8" t="n">
        <v>83</v>
      </c>
      <c r="J664" s="84" t="s">
        <v>157</v>
      </c>
      <c r="K664" s="8" t="n">
        <v>272</v>
      </c>
      <c r="L664" s="8" t="n">
        <v>71</v>
      </c>
      <c r="M664" s="2" t="n">
        <f aca="false">IF(AND(F664&lt;&gt;0,AND(I664=0,L664=0)),1,0)</f>
        <v>0</v>
      </c>
      <c r="N664" s="2" t="n">
        <v>1</v>
      </c>
    </row>
    <row r="665" customFormat="false" ht="13" hidden="false" customHeight="false" outlineLevel="0" collapsed="false">
      <c r="A665" s="24" t="s">
        <v>599</v>
      </c>
      <c r="B665" s="8" t="n">
        <v>100993230</v>
      </c>
      <c r="C665" s="24" t="s">
        <v>2296</v>
      </c>
      <c r="D665" s="84" t="s">
        <v>1639</v>
      </c>
      <c r="E665" s="8" t="n">
        <v>72</v>
      </c>
      <c r="F665" s="8" t="n">
        <v>7</v>
      </c>
      <c r="G665" s="84" t="s">
        <v>1639</v>
      </c>
      <c r="H665" s="8" t="n">
        <v>0</v>
      </c>
      <c r="I665" s="8" t="n">
        <v>0</v>
      </c>
      <c r="J665" s="84" t="s">
        <v>1639</v>
      </c>
      <c r="K665" s="8" t="n">
        <v>5</v>
      </c>
      <c r="L665" s="8" t="n">
        <v>0</v>
      </c>
      <c r="M665" s="2" t="n">
        <f aca="false">IF(AND(F665&lt;&gt;0,AND(I665=0,L665=0)),1,0)</f>
        <v>1</v>
      </c>
      <c r="N665" s="2" t="n">
        <v>1</v>
      </c>
    </row>
    <row r="666" customFormat="false" ht="13" hidden="false" customHeight="false" outlineLevel="0" collapsed="false">
      <c r="A666" s="24" t="s">
        <v>599</v>
      </c>
      <c r="B666" s="8" t="n">
        <v>100995775</v>
      </c>
      <c r="C666" s="24" t="s">
        <v>2297</v>
      </c>
      <c r="D666" s="84" t="s">
        <v>1639</v>
      </c>
      <c r="E666" s="8" t="n">
        <v>83</v>
      </c>
      <c r="F666" s="8" t="n">
        <v>14</v>
      </c>
      <c r="G666" s="84" t="s">
        <v>1639</v>
      </c>
      <c r="H666" s="8" t="n">
        <v>135</v>
      </c>
      <c r="I666" s="8" t="n">
        <v>0</v>
      </c>
      <c r="J666" s="84" t="s">
        <v>1639</v>
      </c>
      <c r="K666" s="8" t="n">
        <v>137</v>
      </c>
      <c r="L666" s="8" t="n">
        <v>0</v>
      </c>
      <c r="M666" s="2" t="n">
        <f aca="false">IF(AND(F666&lt;&gt;0,AND(I666=0,L666=0)),1,0)</f>
        <v>1</v>
      </c>
      <c r="N666" s="2" t="n">
        <v>1</v>
      </c>
    </row>
    <row r="667" customFormat="false" ht="13" hidden="false" customHeight="false" outlineLevel="0" collapsed="false">
      <c r="A667" s="24" t="s">
        <v>599</v>
      </c>
      <c r="B667" s="8" t="n">
        <v>100996438</v>
      </c>
      <c r="C667" s="24" t="s">
        <v>2298</v>
      </c>
      <c r="D667" s="84" t="s">
        <v>1639</v>
      </c>
      <c r="E667" s="8" t="n">
        <v>83</v>
      </c>
      <c r="F667" s="8" t="n">
        <v>15</v>
      </c>
      <c r="G667" s="84" t="s">
        <v>1639</v>
      </c>
      <c r="H667" s="8" t="n">
        <v>521</v>
      </c>
      <c r="I667" s="8" t="n">
        <v>0</v>
      </c>
      <c r="J667" s="84" t="s">
        <v>1639</v>
      </c>
      <c r="K667" s="8" t="n">
        <v>495</v>
      </c>
      <c r="L667" s="8" t="n">
        <v>0</v>
      </c>
      <c r="M667" s="2" t="n">
        <f aca="false">IF(AND(F667&lt;&gt;0,AND(I667=0,L667=0)),1,0)</f>
        <v>1</v>
      </c>
      <c r="N667" s="2" t="n">
        <v>1</v>
      </c>
    </row>
    <row r="668" customFormat="false" ht="13" hidden="false" customHeight="false" outlineLevel="0" collapsed="false">
      <c r="A668" s="24" t="s">
        <v>599</v>
      </c>
      <c r="B668" s="8" t="n">
        <v>101001147</v>
      </c>
      <c r="C668" s="24" t="s">
        <v>2299</v>
      </c>
      <c r="D668" s="84" t="s">
        <v>1639</v>
      </c>
      <c r="E668" s="8" t="n">
        <v>104</v>
      </c>
      <c r="F668" s="8" t="n">
        <v>9</v>
      </c>
      <c r="G668" s="84" t="s">
        <v>1639</v>
      </c>
      <c r="H668" s="8" t="n">
        <v>36</v>
      </c>
      <c r="I668" s="8" t="n">
        <v>0</v>
      </c>
      <c r="J668" s="84" t="s">
        <v>1639</v>
      </c>
      <c r="K668" s="8" t="n">
        <v>30</v>
      </c>
      <c r="L668" s="8" t="n">
        <v>0</v>
      </c>
      <c r="M668" s="2" t="n">
        <f aca="false">IF(AND(F668&lt;&gt;0,AND(I668=0,L668=0)),1,0)</f>
        <v>1</v>
      </c>
      <c r="N668" s="2" t="n">
        <v>1</v>
      </c>
    </row>
    <row r="669" customFormat="false" ht="13" hidden="false" customHeight="false" outlineLevel="0" collapsed="false">
      <c r="A669" s="24" t="s">
        <v>599</v>
      </c>
      <c r="B669" s="8" t="n">
        <v>101417548</v>
      </c>
      <c r="C669" s="24" t="s">
        <v>2300</v>
      </c>
      <c r="D669" s="84" t="s">
        <v>1639</v>
      </c>
      <c r="E669" s="8" t="n">
        <v>34</v>
      </c>
      <c r="F669" s="8" t="n">
        <v>2</v>
      </c>
      <c r="G669" s="84" t="s">
        <v>1639</v>
      </c>
      <c r="H669" s="8" t="n">
        <v>79</v>
      </c>
      <c r="I669" s="8" t="n">
        <v>0</v>
      </c>
      <c r="J669" s="84" t="s">
        <v>1639</v>
      </c>
      <c r="K669" s="8" t="n">
        <v>63</v>
      </c>
      <c r="L669" s="8" t="n">
        <v>0</v>
      </c>
      <c r="M669" s="2" t="n">
        <f aca="false">IF(AND(F669&lt;&gt;0,AND(I669=0,L669=0)),1,0)</f>
        <v>1</v>
      </c>
      <c r="N669" s="2" t="n">
        <v>1</v>
      </c>
    </row>
    <row r="670" customFormat="false" ht="13" hidden="false" customHeight="false" outlineLevel="0" collapsed="false">
      <c r="A670" s="24" t="s">
        <v>599</v>
      </c>
      <c r="B670" s="8" t="n">
        <v>102081263</v>
      </c>
      <c r="C670" s="24" t="s">
        <v>952</v>
      </c>
      <c r="D670" s="84" t="s">
        <v>1639</v>
      </c>
      <c r="E670" s="8" t="n">
        <v>30</v>
      </c>
      <c r="F670" s="8" t="n">
        <v>6</v>
      </c>
      <c r="G670" s="84" t="s">
        <v>157</v>
      </c>
      <c r="H670" s="8" t="n">
        <v>67</v>
      </c>
      <c r="I670" s="8" t="n">
        <v>11</v>
      </c>
      <c r="J670" s="84" t="s">
        <v>157</v>
      </c>
      <c r="K670" s="8" t="n">
        <v>53</v>
      </c>
      <c r="L670" s="8" t="n">
        <v>14</v>
      </c>
      <c r="M670" s="2" t="n">
        <f aca="false">IF(AND(F670&lt;&gt;0,AND(I670=0,L670=0)),1,0)</f>
        <v>0</v>
      </c>
      <c r="N670" s="2" t="n">
        <v>1</v>
      </c>
    </row>
    <row r="671" customFormat="false" ht="13" hidden="false" customHeight="false" outlineLevel="0" collapsed="false">
      <c r="A671" s="24" t="s">
        <v>599</v>
      </c>
      <c r="B671" s="8" t="n">
        <v>103148968</v>
      </c>
      <c r="C671" s="24" t="s">
        <v>2301</v>
      </c>
      <c r="D671" s="84" t="s">
        <v>1639</v>
      </c>
      <c r="E671" s="8" t="n">
        <v>53</v>
      </c>
      <c r="F671" s="8" t="n">
        <v>3</v>
      </c>
      <c r="G671" s="84" t="s">
        <v>1639</v>
      </c>
      <c r="H671" s="8" t="n">
        <v>109</v>
      </c>
      <c r="I671" s="8" t="n">
        <v>0</v>
      </c>
      <c r="J671" s="84" t="s">
        <v>1639</v>
      </c>
      <c r="K671" s="8" t="n">
        <v>101</v>
      </c>
      <c r="L671" s="8" t="n">
        <v>0</v>
      </c>
      <c r="M671" s="2" t="n">
        <f aca="false">IF(AND(F671&lt;&gt;0,AND(I671=0,L671=0)),1,0)</f>
        <v>1</v>
      </c>
      <c r="N671" s="2" t="n">
        <v>1</v>
      </c>
    </row>
    <row r="672" customFormat="false" ht="13" hidden="false" customHeight="false" outlineLevel="0" collapsed="false">
      <c r="A672" s="24" t="s">
        <v>599</v>
      </c>
      <c r="B672" s="8" t="n">
        <v>106631226</v>
      </c>
      <c r="C672" s="24" t="s">
        <v>2302</v>
      </c>
      <c r="D672" s="84" t="s">
        <v>1639</v>
      </c>
      <c r="E672" s="8" t="n">
        <v>71</v>
      </c>
      <c r="F672" s="8" t="n">
        <v>5</v>
      </c>
      <c r="G672" s="84" t="s">
        <v>1639</v>
      </c>
      <c r="H672" s="8" t="n">
        <v>232</v>
      </c>
      <c r="I672" s="8" t="n">
        <v>17</v>
      </c>
      <c r="J672" s="84" t="s">
        <v>1639</v>
      </c>
      <c r="K672" s="8" t="n">
        <v>222</v>
      </c>
      <c r="L672" s="8" t="n">
        <v>21</v>
      </c>
      <c r="M672" s="2" t="n">
        <f aca="false">IF(AND(F672&lt;&gt;0,AND(I672=0,L672=0)),1,0)</f>
        <v>0</v>
      </c>
      <c r="N672" s="2" t="n">
        <v>1</v>
      </c>
    </row>
    <row r="673" customFormat="false" ht="13" hidden="false" customHeight="false" outlineLevel="0" collapsed="false">
      <c r="A673" s="24" t="s">
        <v>599</v>
      </c>
      <c r="B673" s="8" t="n">
        <v>108043396</v>
      </c>
      <c r="C673" s="24" t="s">
        <v>2303</v>
      </c>
      <c r="D673" s="84" t="s">
        <v>1639</v>
      </c>
      <c r="E673" s="8" t="n">
        <v>46</v>
      </c>
      <c r="F673" s="8" t="n">
        <v>4</v>
      </c>
      <c r="G673" s="84" t="s">
        <v>157</v>
      </c>
      <c r="H673" s="8" t="n">
        <v>151</v>
      </c>
      <c r="I673" s="8" t="n">
        <v>56</v>
      </c>
      <c r="J673" s="84" t="s">
        <v>157</v>
      </c>
      <c r="K673" s="8" t="n">
        <v>173</v>
      </c>
      <c r="L673" s="8" t="n">
        <v>68</v>
      </c>
      <c r="M673" s="2" t="n">
        <f aca="false">IF(AND(F673&lt;&gt;0,AND(I673=0,L673=0)),1,0)</f>
        <v>0</v>
      </c>
      <c r="N673" s="2" t="n">
        <v>1</v>
      </c>
    </row>
    <row r="674" customFormat="false" ht="13" hidden="false" customHeight="false" outlineLevel="0" collapsed="false">
      <c r="A674" s="24" t="s">
        <v>599</v>
      </c>
      <c r="B674" s="8" t="n">
        <v>108177546</v>
      </c>
      <c r="C674" s="24" t="s">
        <v>2304</v>
      </c>
      <c r="D674" s="84" t="s">
        <v>1639</v>
      </c>
      <c r="E674" s="8" t="n">
        <v>55</v>
      </c>
      <c r="F674" s="8" t="n">
        <v>3</v>
      </c>
      <c r="G674" s="84" t="s">
        <v>1639</v>
      </c>
      <c r="H674" s="8" t="n">
        <v>118</v>
      </c>
      <c r="I674" s="8" t="n">
        <v>10</v>
      </c>
      <c r="J674" s="84" t="s">
        <v>1639</v>
      </c>
      <c r="K674" s="8" t="n">
        <v>63</v>
      </c>
      <c r="L674" s="8" t="n">
        <v>0</v>
      </c>
      <c r="M674" s="2" t="n">
        <f aca="false">IF(AND(F674&lt;&gt;0,AND(I674=0,L674=0)),1,0)</f>
        <v>0</v>
      </c>
      <c r="N674" s="2" t="n">
        <v>1</v>
      </c>
    </row>
    <row r="675" customFormat="false" ht="13" hidden="false" customHeight="false" outlineLevel="0" collapsed="false">
      <c r="A675" s="24" t="s">
        <v>599</v>
      </c>
      <c r="B675" s="8" t="n">
        <v>110467216</v>
      </c>
      <c r="C675" s="24" t="s">
        <v>2305</v>
      </c>
      <c r="D675" s="84" t="s">
        <v>1639</v>
      </c>
      <c r="E675" s="8" t="n">
        <v>32</v>
      </c>
      <c r="F675" s="8" t="n">
        <v>7</v>
      </c>
      <c r="G675" s="84" t="s">
        <v>1639</v>
      </c>
      <c r="H675" s="8" t="n">
        <v>46</v>
      </c>
      <c r="I675" s="8" t="n">
        <v>0</v>
      </c>
      <c r="J675" s="84" t="s">
        <v>1639</v>
      </c>
      <c r="K675" s="8" t="n">
        <v>80</v>
      </c>
      <c r="L675" s="8" t="n">
        <v>0</v>
      </c>
      <c r="M675" s="2" t="n">
        <f aca="false">IF(AND(F675&lt;&gt;0,AND(I675=0,L675=0)),1,0)</f>
        <v>1</v>
      </c>
      <c r="N675" s="2" t="n">
        <v>1</v>
      </c>
    </row>
    <row r="676" customFormat="false" ht="13" hidden="false" customHeight="false" outlineLevel="0" collapsed="false">
      <c r="A676" s="24" t="s">
        <v>599</v>
      </c>
      <c r="B676" s="8" t="n">
        <v>114043677</v>
      </c>
      <c r="C676" s="24" t="s">
        <v>2306</v>
      </c>
      <c r="D676" s="84" t="s">
        <v>1639</v>
      </c>
      <c r="E676" s="8" t="n">
        <v>57</v>
      </c>
      <c r="F676" s="8" t="n">
        <v>3</v>
      </c>
      <c r="G676" s="84" t="s">
        <v>1639</v>
      </c>
      <c r="H676" s="8" t="n">
        <v>68</v>
      </c>
      <c r="I676" s="8" t="n">
        <v>0</v>
      </c>
      <c r="J676" s="84" t="s">
        <v>1639</v>
      </c>
      <c r="K676" s="8" t="n">
        <v>48</v>
      </c>
      <c r="L676" s="8" t="n">
        <v>0</v>
      </c>
      <c r="M676" s="2" t="n">
        <f aca="false">IF(AND(F676&lt;&gt;0,AND(I676=0,L676=0)),1,0)</f>
        <v>1</v>
      </c>
      <c r="N676" s="2" t="n">
        <v>1</v>
      </c>
    </row>
    <row r="677" customFormat="false" ht="13" hidden="false" customHeight="false" outlineLevel="0" collapsed="false">
      <c r="A677" s="24" t="s">
        <v>599</v>
      </c>
      <c r="B677" s="8" t="n">
        <v>121443643</v>
      </c>
      <c r="C677" s="24" t="s">
        <v>2307</v>
      </c>
      <c r="D677" s="84" t="s">
        <v>1639</v>
      </c>
      <c r="E677" s="8" t="n">
        <v>59</v>
      </c>
      <c r="F677" s="8" t="n">
        <v>4</v>
      </c>
      <c r="G677" s="84" t="s">
        <v>157</v>
      </c>
      <c r="H677" s="8" t="n">
        <v>26</v>
      </c>
      <c r="I677" s="8" t="n">
        <v>40</v>
      </c>
      <c r="J677" s="84" t="s">
        <v>157</v>
      </c>
      <c r="K677" s="8" t="n">
        <v>41</v>
      </c>
      <c r="L677" s="8" t="n">
        <v>49</v>
      </c>
      <c r="M677" s="2" t="n">
        <f aca="false">IF(AND(F677&lt;&gt;0,AND(I677=0,L677=0)),1,0)</f>
        <v>0</v>
      </c>
      <c r="N677" s="2" t="n">
        <v>1</v>
      </c>
    </row>
    <row r="678" customFormat="false" ht="13" hidden="false" customHeight="false" outlineLevel="0" collapsed="false">
      <c r="A678" s="24" t="s">
        <v>599</v>
      </c>
      <c r="B678" s="8" t="n">
        <v>124961572</v>
      </c>
      <c r="C678" s="24" t="s">
        <v>2308</v>
      </c>
      <c r="D678" s="84" t="s">
        <v>1639</v>
      </c>
      <c r="E678" s="8" t="n">
        <v>43</v>
      </c>
      <c r="F678" s="8" t="n">
        <v>5</v>
      </c>
      <c r="G678" s="84" t="s">
        <v>1639</v>
      </c>
      <c r="H678" s="8" t="n">
        <v>92</v>
      </c>
      <c r="I678" s="8" t="n">
        <v>0</v>
      </c>
      <c r="J678" s="84" t="s">
        <v>1639</v>
      </c>
      <c r="K678" s="8" t="n">
        <v>89</v>
      </c>
      <c r="L678" s="8" t="n">
        <v>0</v>
      </c>
      <c r="M678" s="2" t="n">
        <f aca="false">IF(AND(F678&lt;&gt;0,AND(I678=0,L678=0)),1,0)</f>
        <v>1</v>
      </c>
      <c r="N678" s="2" t="n">
        <v>1</v>
      </c>
    </row>
    <row r="679" customFormat="false" ht="13" hidden="false" customHeight="false" outlineLevel="0" collapsed="false">
      <c r="A679" s="24" t="s">
        <v>599</v>
      </c>
      <c r="B679" s="8" t="n">
        <v>125071529</v>
      </c>
      <c r="C679" s="24" t="s">
        <v>2309</v>
      </c>
      <c r="D679" s="84" t="s">
        <v>1639</v>
      </c>
      <c r="E679" s="8" t="n">
        <v>49</v>
      </c>
      <c r="F679" s="8" t="n">
        <v>3</v>
      </c>
      <c r="G679" s="84" t="s">
        <v>1639</v>
      </c>
      <c r="H679" s="8" t="n">
        <v>135</v>
      </c>
      <c r="I679" s="8" t="n">
        <v>0</v>
      </c>
      <c r="J679" s="84" t="s">
        <v>1639</v>
      </c>
      <c r="K679" s="8" t="n">
        <v>112</v>
      </c>
      <c r="L679" s="8" t="n">
        <v>0</v>
      </c>
      <c r="M679" s="2" t="n">
        <f aca="false">IF(AND(F679&lt;&gt;0,AND(I679=0,L679=0)),1,0)</f>
        <v>1</v>
      </c>
      <c r="N679" s="2" t="n">
        <v>1</v>
      </c>
    </row>
    <row r="680" customFormat="false" ht="13" hidden="false" customHeight="false" outlineLevel="0" collapsed="false">
      <c r="A680" s="24" t="s">
        <v>599</v>
      </c>
      <c r="B680" s="8" t="n">
        <v>125702305</v>
      </c>
      <c r="C680" s="24" t="s">
        <v>2310</v>
      </c>
      <c r="D680" s="84" t="s">
        <v>1639</v>
      </c>
      <c r="E680" s="8" t="n">
        <v>49</v>
      </c>
      <c r="F680" s="8" t="n">
        <v>3</v>
      </c>
      <c r="G680" s="84" t="s">
        <v>1639</v>
      </c>
      <c r="H680" s="8" t="n">
        <v>275</v>
      </c>
      <c r="I680" s="8" t="n">
        <v>0</v>
      </c>
      <c r="J680" s="84" t="s">
        <v>1639</v>
      </c>
      <c r="K680" s="8" t="n">
        <v>272</v>
      </c>
      <c r="L680" s="8" t="n">
        <v>0</v>
      </c>
      <c r="M680" s="2" t="n">
        <f aca="false">IF(AND(F680&lt;&gt;0,AND(I680=0,L680=0)),1,0)</f>
        <v>1</v>
      </c>
      <c r="N680" s="2" t="n">
        <v>1</v>
      </c>
    </row>
    <row r="681" customFormat="false" ht="13" hidden="false" customHeight="false" outlineLevel="0" collapsed="false">
      <c r="A681" s="24" t="s">
        <v>599</v>
      </c>
      <c r="B681" s="8" t="n">
        <v>126371340</v>
      </c>
      <c r="C681" s="24" t="s">
        <v>2311</v>
      </c>
      <c r="D681" s="84" t="s">
        <v>1639</v>
      </c>
      <c r="E681" s="8" t="n">
        <v>55</v>
      </c>
      <c r="F681" s="8" t="n">
        <v>6</v>
      </c>
      <c r="G681" s="84" t="s">
        <v>1639</v>
      </c>
      <c r="H681" s="8" t="n">
        <v>71</v>
      </c>
      <c r="I681" s="8" t="n">
        <v>0</v>
      </c>
      <c r="J681" s="84" t="s">
        <v>1639</v>
      </c>
      <c r="K681" s="8" t="n">
        <v>39</v>
      </c>
      <c r="L681" s="8" t="n">
        <v>0</v>
      </c>
      <c r="M681" s="2" t="n">
        <f aca="false">IF(AND(F681&lt;&gt;0,AND(I681=0,L681=0)),1,0)</f>
        <v>1</v>
      </c>
      <c r="N681" s="2" t="n">
        <v>1</v>
      </c>
    </row>
    <row r="682" customFormat="false" ht="13" hidden="false" customHeight="false" outlineLevel="0" collapsed="false">
      <c r="A682" s="24" t="s">
        <v>599</v>
      </c>
      <c r="B682" s="8" t="n">
        <v>126657094</v>
      </c>
      <c r="C682" s="24" t="s">
        <v>2312</v>
      </c>
      <c r="D682" s="84" t="s">
        <v>1639</v>
      </c>
      <c r="E682" s="8" t="n">
        <v>45</v>
      </c>
      <c r="F682" s="8" t="n">
        <v>6</v>
      </c>
      <c r="G682" s="84" t="s">
        <v>1639</v>
      </c>
      <c r="H682" s="8" t="n">
        <v>91</v>
      </c>
      <c r="I682" s="8" t="n">
        <v>0</v>
      </c>
      <c r="J682" s="84" t="s">
        <v>1639</v>
      </c>
      <c r="K682" s="8" t="n">
        <v>101</v>
      </c>
      <c r="L682" s="8" t="n">
        <v>0</v>
      </c>
      <c r="M682" s="2" t="n">
        <f aca="false">IF(AND(F682&lt;&gt;0,AND(I682=0,L682=0)),1,0)</f>
        <v>1</v>
      </c>
      <c r="N682" s="2" t="n">
        <v>1</v>
      </c>
    </row>
    <row r="683" customFormat="false" ht="13" hidden="false" customHeight="false" outlineLevel="0" collapsed="false">
      <c r="A683" s="24" t="s">
        <v>599</v>
      </c>
      <c r="B683" s="8" t="n">
        <v>137946665</v>
      </c>
      <c r="C683" s="24" t="s">
        <v>2313</v>
      </c>
      <c r="D683" s="84" t="s">
        <v>1639</v>
      </c>
      <c r="E683" s="8" t="n">
        <v>50</v>
      </c>
      <c r="F683" s="8" t="n">
        <v>4</v>
      </c>
      <c r="G683" s="84" t="s">
        <v>1639</v>
      </c>
      <c r="H683" s="8" t="n">
        <v>193</v>
      </c>
      <c r="I683" s="8" t="n">
        <v>14</v>
      </c>
      <c r="J683" s="84" t="s">
        <v>1639</v>
      </c>
      <c r="K683" s="8" t="n">
        <v>92</v>
      </c>
      <c r="L683" s="8" t="n">
        <v>8</v>
      </c>
      <c r="M683" s="2" t="n">
        <f aca="false">IF(AND(F683&lt;&gt;0,AND(I683=0,L683=0)),1,0)</f>
        <v>0</v>
      </c>
      <c r="N683" s="2" t="n">
        <v>1</v>
      </c>
    </row>
    <row r="684" customFormat="false" ht="13" hidden="false" customHeight="false" outlineLevel="0" collapsed="false">
      <c r="A684" s="24" t="s">
        <v>599</v>
      </c>
      <c r="B684" s="8" t="n">
        <v>142542864</v>
      </c>
      <c r="C684" s="24" t="s">
        <v>2314</v>
      </c>
      <c r="D684" s="84" t="s">
        <v>1639</v>
      </c>
      <c r="E684" s="8" t="n">
        <v>52</v>
      </c>
      <c r="F684" s="8" t="n">
        <v>6</v>
      </c>
      <c r="G684" s="84" t="s">
        <v>1639</v>
      </c>
      <c r="H684" s="8" t="n">
        <v>4</v>
      </c>
      <c r="I684" s="8" t="n">
        <v>0</v>
      </c>
      <c r="J684" s="84" t="s">
        <v>1639</v>
      </c>
      <c r="K684" s="8" t="n">
        <v>8</v>
      </c>
      <c r="L684" s="8" t="n">
        <v>0</v>
      </c>
      <c r="M684" s="2" t="n">
        <f aca="false">IF(AND(F684&lt;&gt;0,AND(I684=0,L684=0)),1,0)</f>
        <v>1</v>
      </c>
      <c r="N684" s="2" t="n">
        <v>1</v>
      </c>
    </row>
    <row r="685" customFormat="false" ht="13" hidden="false" customHeight="false" outlineLevel="0" collapsed="false">
      <c r="A685" s="24" t="s">
        <v>599</v>
      </c>
      <c r="B685" s="8" t="n">
        <v>142924181</v>
      </c>
      <c r="C685" s="24" t="s">
        <v>2315</v>
      </c>
      <c r="D685" s="84" t="s">
        <v>1639</v>
      </c>
      <c r="E685" s="8" t="n">
        <v>51</v>
      </c>
      <c r="F685" s="8" t="n">
        <v>3</v>
      </c>
      <c r="G685" s="84" t="s">
        <v>1639</v>
      </c>
      <c r="H685" s="8" t="n">
        <v>101</v>
      </c>
      <c r="I685" s="8" t="n">
        <v>0</v>
      </c>
      <c r="J685" s="84" t="s">
        <v>1639</v>
      </c>
      <c r="K685" s="8" t="n">
        <v>86</v>
      </c>
      <c r="L685" s="8" t="n">
        <v>0</v>
      </c>
      <c r="M685" s="2" t="n">
        <f aca="false">IF(AND(F685&lt;&gt;0,AND(I685=0,L685=0)),1,0)</f>
        <v>1</v>
      </c>
      <c r="N685" s="2" t="n">
        <v>1</v>
      </c>
    </row>
    <row r="686" customFormat="false" ht="13" hidden="false" customHeight="false" outlineLevel="0" collapsed="false">
      <c r="A686" s="24" t="s">
        <v>599</v>
      </c>
      <c r="B686" s="8" t="n">
        <v>149115193</v>
      </c>
      <c r="C686" s="24" t="s">
        <v>2316</v>
      </c>
      <c r="D686" s="84" t="s">
        <v>1639</v>
      </c>
      <c r="E686" s="8" t="n">
        <v>37</v>
      </c>
      <c r="F686" s="8" t="n">
        <v>2</v>
      </c>
      <c r="G686" s="84" t="s">
        <v>1639</v>
      </c>
      <c r="H686" s="8" t="n">
        <v>74</v>
      </c>
      <c r="I686" s="8" t="n">
        <v>1</v>
      </c>
      <c r="J686" s="84" t="s">
        <v>1639</v>
      </c>
      <c r="K686" s="8" t="n">
        <v>93</v>
      </c>
      <c r="L686" s="8" t="n">
        <v>0</v>
      </c>
      <c r="M686" s="2" t="n">
        <f aca="false">IF(AND(F686&lt;&gt;0,AND(I686=0,L686=0)),1,0)</f>
        <v>0</v>
      </c>
      <c r="N686" s="2" t="n">
        <v>1</v>
      </c>
    </row>
    <row r="687" customFormat="false" ht="13" hidden="false" customHeight="false" outlineLevel="0" collapsed="false">
      <c r="A687" s="24" t="s">
        <v>599</v>
      </c>
      <c r="B687" s="8" t="n">
        <v>149865757</v>
      </c>
      <c r="C687" s="24" t="s">
        <v>2317</v>
      </c>
      <c r="D687" s="84" t="s">
        <v>1639</v>
      </c>
      <c r="E687" s="8" t="n">
        <v>44</v>
      </c>
      <c r="F687" s="8" t="n">
        <v>3</v>
      </c>
      <c r="G687" s="84" t="s">
        <v>1639</v>
      </c>
      <c r="H687" s="8" t="n">
        <v>89</v>
      </c>
      <c r="I687" s="8" t="n">
        <v>0</v>
      </c>
      <c r="J687" s="84" t="s">
        <v>1639</v>
      </c>
      <c r="K687" s="8" t="n">
        <v>81</v>
      </c>
      <c r="L687" s="8" t="n">
        <v>0</v>
      </c>
      <c r="M687" s="2" t="n">
        <f aca="false">IF(AND(F687&lt;&gt;0,AND(I687=0,L687=0)),1,0)</f>
        <v>1</v>
      </c>
      <c r="N687" s="2" t="n">
        <v>1</v>
      </c>
    </row>
    <row r="688" customFormat="false" ht="13" hidden="false" customHeight="false" outlineLevel="0" collapsed="false">
      <c r="A688" s="24" t="s">
        <v>599</v>
      </c>
      <c r="B688" s="8" t="n">
        <v>150041698</v>
      </c>
      <c r="C688" s="24" t="s">
        <v>2318</v>
      </c>
      <c r="D688" s="84" t="s">
        <v>1639</v>
      </c>
      <c r="E688" s="8" t="n">
        <v>51</v>
      </c>
      <c r="F688" s="8" t="n">
        <v>4</v>
      </c>
      <c r="G688" s="84" t="s">
        <v>1639</v>
      </c>
      <c r="H688" s="8" t="n">
        <v>131</v>
      </c>
      <c r="I688" s="8" t="n">
        <v>0</v>
      </c>
      <c r="J688" s="84" t="s">
        <v>1639</v>
      </c>
      <c r="K688" s="8" t="n">
        <v>129</v>
      </c>
      <c r="L688" s="8" t="n">
        <v>0</v>
      </c>
      <c r="M688" s="2" t="n">
        <f aca="false">IF(AND(F688&lt;&gt;0,AND(I688=0,L688=0)),1,0)</f>
        <v>1</v>
      </c>
      <c r="N688" s="2" t="n">
        <v>1</v>
      </c>
    </row>
    <row r="689" customFormat="false" ht="13" hidden="false" customHeight="false" outlineLevel="0" collapsed="false">
      <c r="A689" s="24" t="s">
        <v>599</v>
      </c>
      <c r="B689" s="8" t="n">
        <v>150042088</v>
      </c>
      <c r="C689" s="24" t="s">
        <v>2319</v>
      </c>
      <c r="D689" s="84" t="s">
        <v>1639</v>
      </c>
      <c r="E689" s="8" t="n">
        <v>51</v>
      </c>
      <c r="F689" s="8" t="n">
        <v>3</v>
      </c>
      <c r="G689" s="84" t="s">
        <v>1639</v>
      </c>
      <c r="H689" s="8" t="n">
        <v>54</v>
      </c>
      <c r="I689" s="8" t="n">
        <v>0</v>
      </c>
      <c r="J689" s="84" t="s">
        <v>1639</v>
      </c>
      <c r="K689" s="8" t="n">
        <v>45</v>
      </c>
      <c r="L689" s="8" t="n">
        <v>0</v>
      </c>
      <c r="M689" s="2" t="n">
        <f aca="false">IF(AND(F689&lt;&gt;0,AND(I689=0,L689=0)),1,0)</f>
        <v>1</v>
      </c>
      <c r="N689" s="2" t="n">
        <v>1</v>
      </c>
    </row>
    <row r="690" customFormat="false" ht="13" hidden="false" customHeight="false" outlineLevel="0" collapsed="false">
      <c r="A690" s="24" t="s">
        <v>599</v>
      </c>
      <c r="B690" s="8" t="n">
        <v>153698545</v>
      </c>
      <c r="C690" s="24" t="s">
        <v>2320</v>
      </c>
      <c r="D690" s="84" t="s">
        <v>1639</v>
      </c>
      <c r="E690" s="8" t="n">
        <v>60</v>
      </c>
      <c r="F690" s="8" t="n">
        <v>5</v>
      </c>
      <c r="G690" s="84" t="s">
        <v>1639</v>
      </c>
      <c r="H690" s="8" t="n">
        <v>39</v>
      </c>
      <c r="I690" s="8" t="n">
        <v>0</v>
      </c>
      <c r="J690" s="84" t="s">
        <v>1639</v>
      </c>
      <c r="K690" s="8" t="n">
        <v>47</v>
      </c>
      <c r="L690" s="8" t="n">
        <v>0</v>
      </c>
      <c r="M690" s="2" t="n">
        <f aca="false">IF(AND(F690&lt;&gt;0,AND(I690=0,L690=0)),1,0)</f>
        <v>1</v>
      </c>
      <c r="N690" s="2" t="n">
        <v>1</v>
      </c>
    </row>
    <row r="691" customFormat="false" ht="13" hidden="false" customHeight="false" outlineLevel="0" collapsed="false">
      <c r="A691" s="24" t="s">
        <v>599</v>
      </c>
      <c r="B691" s="8" t="n">
        <v>154059799</v>
      </c>
      <c r="C691" s="24" t="s">
        <v>2321</v>
      </c>
      <c r="D691" s="84" t="s">
        <v>1639</v>
      </c>
      <c r="E691" s="8" t="n">
        <v>51</v>
      </c>
      <c r="F691" s="8" t="n">
        <v>6</v>
      </c>
      <c r="G691" s="84" t="s">
        <v>1639</v>
      </c>
      <c r="H691" s="8" t="n">
        <v>170</v>
      </c>
      <c r="I691" s="8" t="n">
        <v>0</v>
      </c>
      <c r="J691" s="84" t="s">
        <v>1639</v>
      </c>
      <c r="K691" s="8" t="n">
        <v>156</v>
      </c>
      <c r="L691" s="8" t="n">
        <v>0</v>
      </c>
      <c r="M691" s="2" t="n">
        <f aca="false">IF(AND(F691&lt;&gt;0,AND(I691=0,L691=0)),1,0)</f>
        <v>1</v>
      </c>
      <c r="N691" s="2" t="n">
        <v>1</v>
      </c>
    </row>
    <row r="692" customFormat="false" ht="13" hidden="false" customHeight="false" outlineLevel="0" collapsed="false">
      <c r="A692" s="24" t="s">
        <v>599</v>
      </c>
      <c r="B692" s="8" t="n">
        <v>154655875</v>
      </c>
      <c r="C692" s="24" t="s">
        <v>2322</v>
      </c>
      <c r="D692" s="84" t="s">
        <v>1639</v>
      </c>
      <c r="E692" s="8" t="n">
        <v>36</v>
      </c>
      <c r="F692" s="8" t="n">
        <v>2</v>
      </c>
      <c r="G692" s="84" t="s">
        <v>1639</v>
      </c>
      <c r="H692" s="8" t="n">
        <v>125</v>
      </c>
      <c r="I692" s="8" t="n">
        <v>0</v>
      </c>
      <c r="J692" s="84" t="s">
        <v>1639</v>
      </c>
      <c r="K692" s="8" t="n">
        <v>123</v>
      </c>
      <c r="L692" s="8" t="n">
        <v>0</v>
      </c>
      <c r="M692" s="2" t="n">
        <f aca="false">IF(AND(F692&lt;&gt;0,AND(I692=0,L692=0)),1,0)</f>
        <v>1</v>
      </c>
      <c r="N692" s="2" t="n">
        <v>1</v>
      </c>
    </row>
    <row r="693" customFormat="false" ht="13" hidden="false" customHeight="false" outlineLevel="0" collapsed="false">
      <c r="A693" s="24" t="s">
        <v>599</v>
      </c>
      <c r="B693" s="8" t="n">
        <v>154659494</v>
      </c>
      <c r="C693" s="24" t="s">
        <v>2323</v>
      </c>
      <c r="D693" s="84" t="s">
        <v>1639</v>
      </c>
      <c r="E693" s="8" t="n">
        <v>49</v>
      </c>
      <c r="F693" s="8" t="n">
        <v>3</v>
      </c>
      <c r="G693" s="84" t="s">
        <v>1639</v>
      </c>
      <c r="H693" s="8" t="n">
        <v>178</v>
      </c>
      <c r="I693" s="8" t="n">
        <v>0</v>
      </c>
      <c r="J693" s="84" t="s">
        <v>1639</v>
      </c>
      <c r="K693" s="8" t="n">
        <v>160</v>
      </c>
      <c r="L693" s="8" t="n">
        <v>0</v>
      </c>
      <c r="M693" s="2" t="n">
        <f aca="false">IF(AND(F693&lt;&gt;0,AND(I693=0,L693=0)),1,0)</f>
        <v>1</v>
      </c>
      <c r="N693" s="2" t="n">
        <v>1</v>
      </c>
    </row>
    <row r="694" customFormat="false" ht="13" hidden="false" customHeight="false" outlineLevel="0" collapsed="false">
      <c r="A694" s="24" t="s">
        <v>599</v>
      </c>
      <c r="B694" s="8" t="n">
        <v>154660446</v>
      </c>
      <c r="C694" s="24" t="s">
        <v>2324</v>
      </c>
      <c r="D694" s="84" t="s">
        <v>1639</v>
      </c>
      <c r="E694" s="8" t="n">
        <v>50</v>
      </c>
      <c r="F694" s="8" t="n">
        <v>4</v>
      </c>
      <c r="G694" s="84" t="s">
        <v>1639</v>
      </c>
      <c r="H694" s="8" t="n">
        <v>129</v>
      </c>
      <c r="I694" s="8" t="n">
        <v>1</v>
      </c>
      <c r="J694" s="84" t="s">
        <v>1639</v>
      </c>
      <c r="K694" s="8" t="n">
        <v>118</v>
      </c>
      <c r="L694" s="8" t="n">
        <v>0</v>
      </c>
      <c r="M694" s="2" t="n">
        <f aca="false">IF(AND(F694&lt;&gt;0,AND(I694=0,L694=0)),1,0)</f>
        <v>0</v>
      </c>
      <c r="N694" s="2" t="n">
        <v>1</v>
      </c>
    </row>
    <row r="695" customFormat="false" ht="13" hidden="false" customHeight="false" outlineLevel="0" collapsed="false">
      <c r="A695" s="24" t="s">
        <v>599</v>
      </c>
      <c r="B695" s="8" t="n">
        <v>154662494</v>
      </c>
      <c r="C695" s="24" t="s">
        <v>2325</v>
      </c>
      <c r="D695" s="84" t="s">
        <v>1639</v>
      </c>
      <c r="E695" s="8" t="n">
        <v>40</v>
      </c>
      <c r="F695" s="8" t="n">
        <v>9</v>
      </c>
      <c r="G695" s="84" t="s">
        <v>1639</v>
      </c>
      <c r="H695" s="8" t="n">
        <v>73</v>
      </c>
      <c r="I695" s="8" t="n">
        <v>0</v>
      </c>
      <c r="J695" s="84" t="s">
        <v>1639</v>
      </c>
      <c r="K695" s="8" t="n">
        <v>65</v>
      </c>
      <c r="L695" s="8" t="n">
        <v>0</v>
      </c>
      <c r="M695" s="2" t="n">
        <f aca="false">IF(AND(F695&lt;&gt;0,AND(I695=0,L695=0)),1,0)</f>
        <v>1</v>
      </c>
      <c r="N695" s="2" t="n">
        <v>1</v>
      </c>
    </row>
    <row r="696" customFormat="false" ht="13" hidden="false" customHeight="false" outlineLevel="0" collapsed="false">
      <c r="A696" s="24" t="s">
        <v>599</v>
      </c>
      <c r="B696" s="8" t="n">
        <v>154663840</v>
      </c>
      <c r="C696" s="24" t="s">
        <v>2326</v>
      </c>
      <c r="D696" s="84" t="s">
        <v>1639</v>
      </c>
      <c r="E696" s="8" t="n">
        <v>48</v>
      </c>
      <c r="F696" s="8" t="n">
        <v>4</v>
      </c>
      <c r="G696" s="84" t="s">
        <v>1639</v>
      </c>
      <c r="H696" s="8" t="n">
        <v>132</v>
      </c>
      <c r="I696" s="8" t="n">
        <v>7</v>
      </c>
      <c r="J696" s="84" t="s">
        <v>1639</v>
      </c>
      <c r="K696" s="8" t="n">
        <v>45</v>
      </c>
      <c r="L696" s="8" t="n">
        <v>3</v>
      </c>
      <c r="M696" s="2" t="n">
        <f aca="false">IF(AND(F696&lt;&gt;0,AND(I696=0,L696=0)),1,0)</f>
        <v>0</v>
      </c>
      <c r="N696" s="2" t="n">
        <v>1</v>
      </c>
    </row>
    <row r="697" customFormat="false" ht="13" hidden="false" customHeight="false" outlineLevel="0" collapsed="false">
      <c r="A697" s="24" t="s">
        <v>599</v>
      </c>
      <c r="B697" s="8" t="n">
        <v>155160014</v>
      </c>
      <c r="C697" s="24" t="s">
        <v>2327</v>
      </c>
      <c r="D697" s="84" t="s">
        <v>1639</v>
      </c>
      <c r="E697" s="8" t="n">
        <v>34</v>
      </c>
      <c r="F697" s="8" t="n">
        <v>3</v>
      </c>
      <c r="G697" s="84" t="s">
        <v>1639</v>
      </c>
      <c r="H697" s="8" t="n">
        <v>67</v>
      </c>
      <c r="I697" s="8" t="n">
        <v>0</v>
      </c>
      <c r="J697" s="84" t="s">
        <v>1639</v>
      </c>
      <c r="K697" s="8" t="n">
        <v>93</v>
      </c>
      <c r="L697" s="8" t="n">
        <v>0</v>
      </c>
      <c r="M697" s="2" t="n">
        <f aca="false">IF(AND(F697&lt;&gt;0,AND(I697=0,L697=0)),1,0)</f>
        <v>1</v>
      </c>
      <c r="N697" s="2" t="n">
        <v>1</v>
      </c>
    </row>
    <row r="698" customFormat="false" ht="13" hidden="false" customHeight="false" outlineLevel="0" collapsed="false">
      <c r="A698" s="24" t="s">
        <v>599</v>
      </c>
      <c r="B698" s="8" t="n">
        <v>155335124</v>
      </c>
      <c r="C698" s="24" t="s">
        <v>2328</v>
      </c>
      <c r="D698" s="84" t="s">
        <v>1639</v>
      </c>
      <c r="E698" s="8" t="n">
        <v>55</v>
      </c>
      <c r="F698" s="8" t="n">
        <v>8</v>
      </c>
      <c r="G698" s="84" t="s">
        <v>1639</v>
      </c>
      <c r="H698" s="8" t="n">
        <v>196</v>
      </c>
      <c r="I698" s="8" t="n">
        <v>0</v>
      </c>
      <c r="J698" s="84" t="s">
        <v>1639</v>
      </c>
      <c r="K698" s="8" t="n">
        <v>168</v>
      </c>
      <c r="L698" s="8" t="n">
        <v>0</v>
      </c>
      <c r="M698" s="2" t="n">
        <f aca="false">IF(AND(F698&lt;&gt;0,AND(I698=0,L698=0)),1,0)</f>
        <v>1</v>
      </c>
      <c r="N698" s="2" t="n">
        <v>1</v>
      </c>
    </row>
    <row r="699" customFormat="false" ht="13" hidden="false" customHeight="false" outlineLevel="0" collapsed="false">
      <c r="A699" s="24" t="s">
        <v>599</v>
      </c>
      <c r="B699" s="8" t="n">
        <v>155367208</v>
      </c>
      <c r="C699" s="24" t="s">
        <v>2329</v>
      </c>
      <c r="D699" s="84" t="s">
        <v>1639</v>
      </c>
      <c r="E699" s="8" t="n">
        <v>55</v>
      </c>
      <c r="F699" s="8" t="n">
        <v>3</v>
      </c>
      <c r="G699" s="84" t="s">
        <v>1639</v>
      </c>
      <c r="H699" s="8" t="n">
        <v>22</v>
      </c>
      <c r="I699" s="8" t="n">
        <v>0</v>
      </c>
      <c r="J699" s="84" t="s">
        <v>1639</v>
      </c>
      <c r="K699" s="8" t="n">
        <v>31</v>
      </c>
      <c r="L699" s="8" t="n">
        <v>0</v>
      </c>
      <c r="M699" s="2" t="n">
        <f aca="false">IF(AND(F699&lt;&gt;0,AND(I699=0,L699=0)),1,0)</f>
        <v>1</v>
      </c>
      <c r="N699" s="2" t="n">
        <v>1</v>
      </c>
    </row>
    <row r="700" customFormat="false" ht="13" hidden="false" customHeight="false" outlineLevel="0" collapsed="false">
      <c r="A700" s="24" t="s">
        <v>599</v>
      </c>
      <c r="B700" s="8" t="n">
        <v>155367360</v>
      </c>
      <c r="C700" s="24" t="s">
        <v>2330</v>
      </c>
      <c r="D700" s="84" t="s">
        <v>1639</v>
      </c>
      <c r="E700" s="8" t="n">
        <v>54</v>
      </c>
      <c r="F700" s="8" t="n">
        <v>4</v>
      </c>
      <c r="G700" s="84" t="s">
        <v>1639</v>
      </c>
      <c r="H700" s="8" t="n">
        <v>48</v>
      </c>
      <c r="I700" s="8" t="n">
        <v>0</v>
      </c>
      <c r="J700" s="84" t="s">
        <v>1639</v>
      </c>
      <c r="K700" s="8" t="n">
        <v>41</v>
      </c>
      <c r="L700" s="8" t="n">
        <v>0</v>
      </c>
      <c r="M700" s="2" t="n">
        <f aca="false">IF(AND(F700&lt;&gt;0,AND(I700=0,L700=0)),1,0)</f>
        <v>1</v>
      </c>
      <c r="N700" s="2" t="n">
        <v>1</v>
      </c>
    </row>
    <row r="701" customFormat="false" ht="13" hidden="false" customHeight="false" outlineLevel="0" collapsed="false">
      <c r="A701" s="24" t="s">
        <v>599</v>
      </c>
      <c r="B701" s="8" t="n">
        <v>156155655</v>
      </c>
      <c r="C701" s="24" t="s">
        <v>2331</v>
      </c>
      <c r="D701" s="84" t="s">
        <v>1639</v>
      </c>
      <c r="E701" s="8" t="n">
        <v>42</v>
      </c>
      <c r="F701" s="8" t="n">
        <v>5</v>
      </c>
      <c r="G701" s="84" t="s">
        <v>1639</v>
      </c>
      <c r="H701" s="8" t="n">
        <v>8</v>
      </c>
      <c r="I701" s="8" t="n">
        <v>0</v>
      </c>
      <c r="J701" s="84" t="s">
        <v>1639</v>
      </c>
      <c r="K701" s="8" t="n">
        <v>12</v>
      </c>
      <c r="L701" s="8" t="n">
        <v>1</v>
      </c>
      <c r="M701" s="2" t="n">
        <f aca="false">IF(AND(F701&lt;&gt;0,AND(I701=0,L701=0)),1,0)</f>
        <v>0</v>
      </c>
      <c r="N701" s="2" t="n">
        <v>1</v>
      </c>
    </row>
    <row r="702" customFormat="false" ht="13" hidden="false" customHeight="false" outlineLevel="0" collapsed="false">
      <c r="A702" s="24" t="s">
        <v>599</v>
      </c>
      <c r="B702" s="8" t="n">
        <v>156255435</v>
      </c>
      <c r="C702" s="24" t="s">
        <v>2332</v>
      </c>
      <c r="D702" s="84" t="s">
        <v>1639</v>
      </c>
      <c r="E702" s="8" t="n">
        <v>34</v>
      </c>
      <c r="F702" s="8" t="n">
        <v>2</v>
      </c>
      <c r="G702" s="84" t="s">
        <v>1639</v>
      </c>
      <c r="H702" s="8" t="n">
        <v>126</v>
      </c>
      <c r="I702" s="8" t="n">
        <v>0</v>
      </c>
      <c r="J702" s="84" t="s">
        <v>1639</v>
      </c>
      <c r="K702" s="8" t="n">
        <v>120</v>
      </c>
      <c r="L702" s="8" t="n">
        <v>0</v>
      </c>
      <c r="M702" s="2" t="n">
        <f aca="false">IF(AND(F702&lt;&gt;0,AND(I702=0,L702=0)),1,0)</f>
        <v>1</v>
      </c>
      <c r="N702" s="2" t="n">
        <v>1</v>
      </c>
    </row>
    <row r="703" customFormat="false" ht="13" hidden="false" customHeight="false" outlineLevel="0" collapsed="false">
      <c r="A703" s="24" t="s">
        <v>599</v>
      </c>
      <c r="B703" s="8" t="n">
        <v>157370025</v>
      </c>
      <c r="C703" s="24" t="s">
        <v>2333</v>
      </c>
      <c r="D703" s="84" t="s">
        <v>1639</v>
      </c>
      <c r="E703" s="8" t="n">
        <v>43</v>
      </c>
      <c r="F703" s="8" t="n">
        <v>3</v>
      </c>
      <c r="G703" s="84" t="s">
        <v>1639</v>
      </c>
      <c r="H703" s="8" t="n">
        <v>93</v>
      </c>
      <c r="I703" s="8" t="n">
        <v>0</v>
      </c>
      <c r="J703" s="84" t="s">
        <v>1639</v>
      </c>
      <c r="K703" s="8" t="n">
        <v>108</v>
      </c>
      <c r="L703" s="8" t="n">
        <v>0</v>
      </c>
      <c r="M703" s="2" t="n">
        <f aca="false">IF(AND(F703&lt;&gt;0,AND(I703=0,L703=0)),1,0)</f>
        <v>1</v>
      </c>
      <c r="N703" s="2" t="n">
        <v>1</v>
      </c>
    </row>
    <row r="704" customFormat="false" ht="13" hidden="false" customHeight="false" outlineLevel="0" collapsed="false">
      <c r="A704" s="24" t="s">
        <v>599</v>
      </c>
      <c r="B704" s="8" t="n">
        <v>157648238</v>
      </c>
      <c r="C704" s="24" t="s">
        <v>2334</v>
      </c>
      <c r="D704" s="84" t="s">
        <v>1639</v>
      </c>
      <c r="E704" s="8" t="n">
        <v>40</v>
      </c>
      <c r="F704" s="8" t="n">
        <v>6</v>
      </c>
      <c r="G704" s="84" t="s">
        <v>157</v>
      </c>
      <c r="H704" s="8" t="n">
        <v>36</v>
      </c>
      <c r="I704" s="8" t="n">
        <v>9</v>
      </c>
      <c r="J704" s="84" t="s">
        <v>157</v>
      </c>
      <c r="K704" s="8" t="n">
        <v>42</v>
      </c>
      <c r="L704" s="8" t="n">
        <v>16</v>
      </c>
      <c r="M704" s="2" t="n">
        <f aca="false">IF(AND(F704&lt;&gt;0,AND(I704=0,L704=0)),1,0)</f>
        <v>0</v>
      </c>
      <c r="N704" s="2" t="n">
        <v>1</v>
      </c>
    </row>
    <row r="705" customFormat="false" ht="13" hidden="false" customHeight="false" outlineLevel="0" collapsed="false">
      <c r="A705" s="24" t="s">
        <v>599</v>
      </c>
      <c r="B705" s="8" t="n">
        <v>157725448</v>
      </c>
      <c r="C705" s="24" t="s">
        <v>2335</v>
      </c>
      <c r="D705" s="84" t="s">
        <v>1639</v>
      </c>
      <c r="E705" s="8" t="n">
        <v>46</v>
      </c>
      <c r="F705" s="8" t="n">
        <v>6</v>
      </c>
      <c r="G705" s="84" t="s">
        <v>1639</v>
      </c>
      <c r="H705" s="8" t="n">
        <v>86</v>
      </c>
      <c r="I705" s="8" t="n">
        <v>0</v>
      </c>
      <c r="J705" s="84" t="s">
        <v>1639</v>
      </c>
      <c r="K705" s="8" t="n">
        <v>65</v>
      </c>
      <c r="L705" s="8" t="n">
        <v>0</v>
      </c>
      <c r="M705" s="2" t="n">
        <f aca="false">IF(AND(F705&lt;&gt;0,AND(I705=0,L705=0)),1,0)</f>
        <v>1</v>
      </c>
      <c r="N705" s="2" t="n">
        <v>1</v>
      </c>
    </row>
    <row r="706" customFormat="false" ht="13" hidden="false" customHeight="false" outlineLevel="0" collapsed="false">
      <c r="A706" s="24" t="s">
        <v>599</v>
      </c>
      <c r="B706" s="8" t="n">
        <v>157748611</v>
      </c>
      <c r="C706" s="24" t="s">
        <v>2336</v>
      </c>
      <c r="D706" s="84" t="s">
        <v>1639</v>
      </c>
      <c r="E706" s="8" t="n">
        <v>56</v>
      </c>
      <c r="F706" s="8" t="n">
        <v>4</v>
      </c>
      <c r="G706" s="84" t="s">
        <v>1639</v>
      </c>
      <c r="H706" s="8" t="n">
        <v>99</v>
      </c>
      <c r="I706" s="8" t="n">
        <v>0</v>
      </c>
      <c r="J706" s="84" t="s">
        <v>1639</v>
      </c>
      <c r="K706" s="8" t="n">
        <v>113</v>
      </c>
      <c r="L706" s="8" t="n">
        <v>0</v>
      </c>
      <c r="M706" s="2" t="n">
        <f aca="false">IF(AND(F706&lt;&gt;0,AND(I706=0,L706=0)),1,0)</f>
        <v>1</v>
      </c>
      <c r="N706" s="2" t="n">
        <v>1</v>
      </c>
    </row>
    <row r="707" customFormat="false" ht="13" hidden="false" customHeight="false" outlineLevel="0" collapsed="false">
      <c r="A707" s="24" t="s">
        <v>599</v>
      </c>
      <c r="B707" s="8" t="n">
        <v>158022501</v>
      </c>
      <c r="C707" s="24" t="s">
        <v>2337</v>
      </c>
      <c r="D707" s="84" t="s">
        <v>1639</v>
      </c>
      <c r="E707" s="8" t="n">
        <v>37</v>
      </c>
      <c r="F707" s="8" t="n">
        <v>2</v>
      </c>
      <c r="G707" s="84" t="s">
        <v>1639</v>
      </c>
      <c r="H707" s="8" t="n">
        <v>108</v>
      </c>
      <c r="I707" s="8" t="n">
        <v>0</v>
      </c>
      <c r="J707" s="84" t="s">
        <v>1639</v>
      </c>
      <c r="K707" s="8" t="n">
        <v>112</v>
      </c>
      <c r="L707" s="8" t="n">
        <v>0</v>
      </c>
      <c r="M707" s="2" t="n">
        <f aca="false">IF(AND(F707&lt;&gt;0,AND(I707=0,L707=0)),1,0)</f>
        <v>1</v>
      </c>
      <c r="N707" s="2" t="n">
        <v>1</v>
      </c>
    </row>
    <row r="708" customFormat="false" ht="13" hidden="false" customHeight="false" outlineLevel="0" collapsed="false">
      <c r="A708" s="24" t="s">
        <v>599</v>
      </c>
      <c r="B708" s="8" t="n">
        <v>158147969</v>
      </c>
      <c r="C708" s="24" t="s">
        <v>2338</v>
      </c>
      <c r="D708" s="84" t="s">
        <v>1639</v>
      </c>
      <c r="E708" s="8" t="n">
        <v>302</v>
      </c>
      <c r="F708" s="8" t="n">
        <v>28</v>
      </c>
      <c r="G708" s="84" t="s">
        <v>1639</v>
      </c>
      <c r="H708" s="8" t="n">
        <v>111</v>
      </c>
      <c r="I708" s="8" t="n">
        <v>0</v>
      </c>
      <c r="J708" s="84" t="s">
        <v>1639</v>
      </c>
      <c r="K708" s="8" t="n">
        <v>104</v>
      </c>
      <c r="L708" s="8" t="n">
        <v>0</v>
      </c>
      <c r="M708" s="2" t="n">
        <f aca="false">IF(AND(F708&lt;&gt;0,AND(I708=0,L708=0)),1,0)</f>
        <v>1</v>
      </c>
      <c r="N708" s="2" t="n">
        <v>1</v>
      </c>
    </row>
    <row r="709" customFormat="false" ht="13" hidden="false" customHeight="false" outlineLevel="0" collapsed="false">
      <c r="A709" s="24" t="s">
        <v>599</v>
      </c>
      <c r="B709" s="8" t="n">
        <v>158198734</v>
      </c>
      <c r="C709" s="24" t="s">
        <v>2339</v>
      </c>
      <c r="D709" s="84" t="s">
        <v>1639</v>
      </c>
      <c r="E709" s="8" t="n">
        <v>39</v>
      </c>
      <c r="F709" s="8" t="n">
        <v>3</v>
      </c>
      <c r="G709" s="84" t="s">
        <v>1639</v>
      </c>
      <c r="H709" s="8" t="n">
        <v>61</v>
      </c>
      <c r="I709" s="8" t="n">
        <v>0</v>
      </c>
      <c r="J709" s="84" t="s">
        <v>1639</v>
      </c>
      <c r="K709" s="8" t="n">
        <v>44</v>
      </c>
      <c r="L709" s="8" t="n">
        <v>0</v>
      </c>
      <c r="M709" s="2" t="n">
        <f aca="false">IF(AND(F709&lt;&gt;0,AND(I709=0,L709=0)),1,0)</f>
        <v>1</v>
      </c>
      <c r="N709" s="2" t="n">
        <v>1</v>
      </c>
    </row>
    <row r="710" customFormat="false" ht="13" hidden="false" customHeight="false" outlineLevel="0" collapsed="false">
      <c r="A710" s="24" t="s">
        <v>599</v>
      </c>
      <c r="B710" s="8" t="n">
        <v>158312241</v>
      </c>
      <c r="C710" s="24" t="s">
        <v>2340</v>
      </c>
      <c r="D710" s="84" t="s">
        <v>1639</v>
      </c>
      <c r="E710" s="8" t="n">
        <v>45</v>
      </c>
      <c r="F710" s="8" t="n">
        <v>4</v>
      </c>
      <c r="G710" s="84" t="s">
        <v>1639</v>
      </c>
      <c r="H710" s="8" t="n">
        <v>52</v>
      </c>
      <c r="I710" s="8" t="n">
        <v>0</v>
      </c>
      <c r="J710" s="84" t="s">
        <v>1639</v>
      </c>
      <c r="K710" s="8" t="n">
        <v>59</v>
      </c>
      <c r="L710" s="8" t="n">
        <v>0</v>
      </c>
      <c r="M710" s="2" t="n">
        <f aca="false">IF(AND(F710&lt;&gt;0,AND(I710=0,L710=0)),1,0)</f>
        <v>1</v>
      </c>
      <c r="N710" s="2" t="n">
        <v>1</v>
      </c>
    </row>
    <row r="711" customFormat="false" ht="13" hidden="false" customHeight="false" outlineLevel="0" collapsed="false">
      <c r="A711" s="24" t="s">
        <v>599</v>
      </c>
      <c r="B711" s="8" t="n">
        <v>158424909</v>
      </c>
      <c r="C711" s="24" t="s">
        <v>2341</v>
      </c>
      <c r="D711" s="84" t="s">
        <v>1639</v>
      </c>
      <c r="E711" s="8" t="n">
        <v>53</v>
      </c>
      <c r="F711" s="8" t="n">
        <v>6</v>
      </c>
      <c r="G711" s="84" t="s">
        <v>1639</v>
      </c>
      <c r="H711" s="8" t="n">
        <v>72</v>
      </c>
      <c r="I711" s="8" t="n">
        <v>7</v>
      </c>
      <c r="J711" s="84" t="s">
        <v>1639</v>
      </c>
      <c r="K711" s="8" t="n">
        <v>82</v>
      </c>
      <c r="L711" s="8" t="n">
        <v>6</v>
      </c>
      <c r="M711" s="2" t="n">
        <f aca="false">IF(AND(F711&lt;&gt;0,AND(I711=0,L711=0)),1,0)</f>
        <v>0</v>
      </c>
      <c r="N711" s="2" t="n">
        <v>1</v>
      </c>
    </row>
    <row r="712" customFormat="false" ht="13" hidden="false" customHeight="false" outlineLevel="0" collapsed="false">
      <c r="A712" s="24" t="s">
        <v>599</v>
      </c>
      <c r="B712" s="8" t="n">
        <v>158426192</v>
      </c>
      <c r="C712" s="24" t="s">
        <v>2342</v>
      </c>
      <c r="D712" s="84" t="s">
        <v>1639</v>
      </c>
      <c r="E712" s="8" t="n">
        <v>50</v>
      </c>
      <c r="F712" s="8" t="n">
        <v>4</v>
      </c>
      <c r="G712" s="84" t="s">
        <v>1639</v>
      </c>
      <c r="H712" s="8" t="n">
        <v>14</v>
      </c>
      <c r="I712" s="8" t="n">
        <v>0</v>
      </c>
      <c r="J712" s="84" t="s">
        <v>1639</v>
      </c>
      <c r="K712" s="8" t="n">
        <v>21</v>
      </c>
      <c r="L712" s="8" t="n">
        <v>0</v>
      </c>
      <c r="M712" s="2" t="n">
        <f aca="false">IF(AND(F712&lt;&gt;0,AND(I712=0,L712=0)),1,0)</f>
        <v>1</v>
      </c>
      <c r="N712" s="2" t="n">
        <v>1</v>
      </c>
    </row>
    <row r="713" customFormat="false" ht="13" hidden="false" customHeight="false" outlineLevel="0" collapsed="false">
      <c r="A713" s="24" t="s">
        <v>599</v>
      </c>
      <c r="B713" s="8" t="n">
        <v>158796759</v>
      </c>
      <c r="C713" s="24" t="s">
        <v>2343</v>
      </c>
      <c r="D713" s="84" t="s">
        <v>1639</v>
      </c>
      <c r="E713" s="8" t="n">
        <v>56</v>
      </c>
      <c r="F713" s="8" t="n">
        <v>6</v>
      </c>
      <c r="G713" s="84" t="s">
        <v>157</v>
      </c>
      <c r="H713" s="8" t="n">
        <v>71</v>
      </c>
      <c r="I713" s="8" t="n">
        <v>15</v>
      </c>
      <c r="J713" s="84" t="s">
        <v>157</v>
      </c>
      <c r="K713" s="8" t="n">
        <v>66</v>
      </c>
      <c r="L713" s="8" t="n">
        <v>16</v>
      </c>
      <c r="M713" s="2" t="n">
        <f aca="false">IF(AND(F713&lt;&gt;0,AND(I713=0,L713=0)),1,0)</f>
        <v>0</v>
      </c>
      <c r="N713" s="2" t="n">
        <v>1</v>
      </c>
    </row>
    <row r="714" customFormat="false" ht="13" hidden="false" customHeight="false" outlineLevel="0" collapsed="false">
      <c r="A714" s="24" t="s">
        <v>599</v>
      </c>
      <c r="B714" s="8" t="n">
        <v>158915574</v>
      </c>
      <c r="C714" s="24" t="s">
        <v>992</v>
      </c>
      <c r="D714" s="84" t="s">
        <v>1639</v>
      </c>
      <c r="E714" s="8" t="n">
        <v>47</v>
      </c>
      <c r="F714" s="8" t="n">
        <v>7</v>
      </c>
      <c r="G714" s="84" t="s">
        <v>1639</v>
      </c>
      <c r="H714" s="8" t="n">
        <v>221</v>
      </c>
      <c r="I714" s="8" t="n">
        <v>0</v>
      </c>
      <c r="J714" s="84" t="s">
        <v>1639</v>
      </c>
      <c r="K714" s="8" t="n">
        <v>234</v>
      </c>
      <c r="L714" s="8" t="n">
        <v>0</v>
      </c>
      <c r="M714" s="2" t="n">
        <f aca="false">IF(AND(F714&lt;&gt;0,AND(I714=0,L714=0)),1,0)</f>
        <v>1</v>
      </c>
      <c r="N714" s="2" t="n">
        <v>1</v>
      </c>
    </row>
    <row r="715" customFormat="false" ht="13" hidden="false" customHeight="false" outlineLevel="0" collapsed="false">
      <c r="A715" s="24" t="s">
        <v>599</v>
      </c>
      <c r="B715" s="8" t="n">
        <v>158916075</v>
      </c>
      <c r="C715" s="24" t="s">
        <v>999</v>
      </c>
      <c r="D715" s="84" t="s">
        <v>1639</v>
      </c>
      <c r="E715" s="8" t="n">
        <v>49</v>
      </c>
      <c r="F715" s="8" t="n">
        <v>4</v>
      </c>
      <c r="G715" s="84" t="s">
        <v>1639</v>
      </c>
      <c r="H715" s="8" t="n">
        <v>11</v>
      </c>
      <c r="I715" s="8" t="n">
        <v>0</v>
      </c>
      <c r="J715" s="84" t="s">
        <v>1639</v>
      </c>
      <c r="K715" s="8" t="n">
        <v>7</v>
      </c>
      <c r="L715" s="8" t="n">
        <v>0</v>
      </c>
      <c r="M715" s="2" t="n">
        <f aca="false">IF(AND(F715&lt;&gt;0,AND(I715=0,L715=0)),1,0)</f>
        <v>1</v>
      </c>
      <c r="N715" s="2" t="n">
        <v>1</v>
      </c>
    </row>
    <row r="716" customFormat="false" ht="13" hidden="false" customHeight="false" outlineLevel="0" collapsed="false">
      <c r="A716" s="24" t="s">
        <v>599</v>
      </c>
      <c r="B716" s="8" t="n">
        <v>159059666</v>
      </c>
      <c r="C716" s="24" t="s">
        <v>2344</v>
      </c>
      <c r="D716" s="84" t="s">
        <v>1639</v>
      </c>
      <c r="E716" s="8" t="n">
        <v>50</v>
      </c>
      <c r="F716" s="8" t="n">
        <v>4</v>
      </c>
      <c r="G716" s="84" t="s">
        <v>1639</v>
      </c>
      <c r="H716" s="8" t="n">
        <v>72</v>
      </c>
      <c r="I716" s="8" t="n">
        <v>0</v>
      </c>
      <c r="J716" s="84" t="s">
        <v>1639</v>
      </c>
      <c r="K716" s="8" t="n">
        <v>65</v>
      </c>
      <c r="L716" s="8" t="n">
        <v>0</v>
      </c>
      <c r="M716" s="2" t="n">
        <f aca="false">IF(AND(F716&lt;&gt;0,AND(I716=0,L716=0)),1,0)</f>
        <v>1</v>
      </c>
      <c r="N716" s="2" t="n">
        <v>1</v>
      </c>
    </row>
    <row r="717" customFormat="false" ht="13" hidden="false" customHeight="false" outlineLevel="0" collapsed="false">
      <c r="A717" s="24" t="s">
        <v>599</v>
      </c>
      <c r="B717" s="8" t="n">
        <v>159206983</v>
      </c>
      <c r="C717" s="24" t="s">
        <v>2345</v>
      </c>
      <c r="D717" s="84" t="s">
        <v>1639</v>
      </c>
      <c r="E717" s="8" t="n">
        <v>41</v>
      </c>
      <c r="F717" s="8" t="n">
        <v>4</v>
      </c>
      <c r="G717" s="84" t="s">
        <v>1639</v>
      </c>
      <c r="H717" s="8" t="n">
        <v>39</v>
      </c>
      <c r="I717" s="8" t="n">
        <v>0</v>
      </c>
      <c r="J717" s="84" t="s">
        <v>1639</v>
      </c>
      <c r="K717" s="8" t="n">
        <v>56</v>
      </c>
      <c r="L717" s="8" t="n">
        <v>0</v>
      </c>
      <c r="M717" s="2" t="n">
        <f aca="false">IF(AND(F717&lt;&gt;0,AND(I717=0,L717=0)),1,0)</f>
        <v>1</v>
      </c>
      <c r="N717" s="2" t="n">
        <v>1</v>
      </c>
    </row>
    <row r="718" customFormat="false" ht="13" hidden="false" customHeight="false" outlineLevel="0" collapsed="false">
      <c r="A718" s="24" t="s">
        <v>599</v>
      </c>
      <c r="B718" s="8" t="n">
        <v>159208793</v>
      </c>
      <c r="C718" s="24" t="s">
        <v>2346</v>
      </c>
      <c r="D718" s="84" t="s">
        <v>1639</v>
      </c>
      <c r="E718" s="8" t="n">
        <v>45</v>
      </c>
      <c r="F718" s="8" t="n">
        <v>9</v>
      </c>
      <c r="G718" s="84" t="s">
        <v>157</v>
      </c>
      <c r="H718" s="8" t="n">
        <v>58</v>
      </c>
      <c r="I718" s="8" t="n">
        <v>18</v>
      </c>
      <c r="J718" s="84" t="s">
        <v>157</v>
      </c>
      <c r="K718" s="8" t="n">
        <v>73</v>
      </c>
      <c r="L718" s="8" t="n">
        <v>24</v>
      </c>
      <c r="M718" s="2" t="n">
        <f aca="false">IF(AND(F718&lt;&gt;0,AND(I718=0,L718=0)),1,0)</f>
        <v>0</v>
      </c>
      <c r="N718" s="2" t="n">
        <v>1</v>
      </c>
    </row>
    <row r="719" customFormat="false" ht="13" hidden="false" customHeight="false" outlineLevel="0" collapsed="false">
      <c r="A719" s="24" t="s">
        <v>604</v>
      </c>
      <c r="B719" s="8" t="n">
        <v>795865</v>
      </c>
      <c r="C719" s="24" t="s">
        <v>2347</v>
      </c>
      <c r="D719" s="84" t="s">
        <v>1639</v>
      </c>
      <c r="E719" s="8" t="n">
        <v>47</v>
      </c>
      <c r="F719" s="8" t="n">
        <v>3</v>
      </c>
      <c r="G719" s="84" t="s">
        <v>1639</v>
      </c>
      <c r="H719" s="8" t="n">
        <v>96</v>
      </c>
      <c r="I719" s="8" t="n">
        <v>0</v>
      </c>
      <c r="J719" s="84" t="s">
        <v>1639</v>
      </c>
      <c r="K719" s="8" t="n">
        <v>108</v>
      </c>
      <c r="L719" s="8" t="n">
        <v>0</v>
      </c>
      <c r="M719" s="2" t="n">
        <f aca="false">IF(AND(F719&lt;&gt;0,AND(I719=0,L719=0)),1,0)</f>
        <v>1</v>
      </c>
      <c r="N719" s="2" t="n">
        <v>1</v>
      </c>
    </row>
    <row r="720" customFormat="false" ht="13" hidden="false" customHeight="false" outlineLevel="0" collapsed="false">
      <c r="A720" s="24" t="s">
        <v>604</v>
      </c>
      <c r="B720" s="8" t="n">
        <v>882600</v>
      </c>
      <c r="C720" s="24" t="s">
        <v>2348</v>
      </c>
      <c r="D720" s="84" t="s">
        <v>1639</v>
      </c>
      <c r="E720" s="8" t="n">
        <v>42</v>
      </c>
      <c r="F720" s="8" t="n">
        <v>3</v>
      </c>
      <c r="G720" s="84" t="s">
        <v>1639</v>
      </c>
      <c r="H720" s="8" t="n">
        <v>43</v>
      </c>
      <c r="I720" s="8" t="n">
        <v>0</v>
      </c>
      <c r="J720" s="84" t="s">
        <v>1639</v>
      </c>
      <c r="K720" s="8" t="n">
        <v>51</v>
      </c>
      <c r="L720" s="8" t="n">
        <v>0</v>
      </c>
      <c r="M720" s="2" t="n">
        <f aca="false">IF(AND(F720&lt;&gt;0,AND(I720=0,L720=0)),1,0)</f>
        <v>1</v>
      </c>
      <c r="N720" s="2" t="n">
        <v>1</v>
      </c>
    </row>
    <row r="721" customFormat="false" ht="13" hidden="false" customHeight="false" outlineLevel="0" collapsed="false">
      <c r="A721" s="24" t="s">
        <v>604</v>
      </c>
      <c r="B721" s="8" t="n">
        <v>951968</v>
      </c>
      <c r="C721" s="24" t="s">
        <v>2349</v>
      </c>
      <c r="D721" s="84" t="s">
        <v>1639</v>
      </c>
      <c r="E721" s="8" t="n">
        <v>53</v>
      </c>
      <c r="F721" s="8" t="n">
        <v>3</v>
      </c>
      <c r="G721" s="84" t="s">
        <v>1639</v>
      </c>
      <c r="H721" s="8" t="n">
        <v>94</v>
      </c>
      <c r="I721" s="8" t="n">
        <v>0</v>
      </c>
      <c r="J721" s="84" t="s">
        <v>1639</v>
      </c>
      <c r="K721" s="8" t="n">
        <v>117</v>
      </c>
      <c r="L721" s="8" t="n">
        <v>0</v>
      </c>
      <c r="M721" s="2" t="n">
        <f aca="false">IF(AND(F721&lt;&gt;0,AND(I721=0,L721=0)),1,0)</f>
        <v>1</v>
      </c>
      <c r="N721" s="2" t="n">
        <v>1</v>
      </c>
    </row>
    <row r="722" customFormat="false" ht="13" hidden="false" customHeight="false" outlineLevel="0" collapsed="false">
      <c r="A722" s="24" t="s">
        <v>604</v>
      </c>
      <c r="B722" s="8" t="n">
        <v>1013865</v>
      </c>
      <c r="C722" s="24" t="s">
        <v>2350</v>
      </c>
      <c r="D722" s="84" t="s">
        <v>1639</v>
      </c>
      <c r="E722" s="8" t="n">
        <v>39</v>
      </c>
      <c r="F722" s="8" t="n">
        <v>9</v>
      </c>
      <c r="G722" s="84" t="s">
        <v>1639</v>
      </c>
      <c r="H722" s="8" t="n">
        <v>13</v>
      </c>
      <c r="I722" s="8" t="n">
        <v>0</v>
      </c>
      <c r="J722" s="84" t="s">
        <v>157</v>
      </c>
      <c r="K722" s="8" t="n">
        <v>10</v>
      </c>
      <c r="L722" s="8" t="n">
        <v>2</v>
      </c>
      <c r="M722" s="2" t="n">
        <f aca="false">IF(AND(F722&lt;&gt;0,AND(I722=0,L722=0)),1,0)</f>
        <v>0</v>
      </c>
      <c r="N722" s="2" t="n">
        <v>1</v>
      </c>
    </row>
    <row r="723" customFormat="false" ht="13" hidden="false" customHeight="false" outlineLevel="0" collapsed="false">
      <c r="A723" s="24" t="s">
        <v>604</v>
      </c>
      <c r="B723" s="8" t="n">
        <v>1017130</v>
      </c>
      <c r="C723" s="24" t="s">
        <v>2351</v>
      </c>
      <c r="D723" s="84" t="s">
        <v>1639</v>
      </c>
      <c r="E723" s="8" t="n">
        <v>44</v>
      </c>
      <c r="F723" s="8" t="n">
        <v>4</v>
      </c>
      <c r="G723" s="84" t="s">
        <v>1639</v>
      </c>
      <c r="H723" s="8" t="n">
        <v>14</v>
      </c>
      <c r="I723" s="8" t="n">
        <v>0</v>
      </c>
      <c r="J723" s="84" t="s">
        <v>1639</v>
      </c>
      <c r="K723" s="8" t="n">
        <v>10</v>
      </c>
      <c r="L723" s="8" t="n">
        <v>0</v>
      </c>
      <c r="M723" s="2" t="n">
        <f aca="false">IF(AND(F723&lt;&gt;0,AND(I723=0,L723=0)),1,0)</f>
        <v>1</v>
      </c>
      <c r="N723" s="2" t="n">
        <v>1</v>
      </c>
    </row>
    <row r="724" customFormat="false" ht="13" hidden="false" customHeight="false" outlineLevel="0" collapsed="false">
      <c r="A724" s="24" t="s">
        <v>604</v>
      </c>
      <c r="B724" s="8" t="n">
        <v>1235207</v>
      </c>
      <c r="C724" s="24" t="s">
        <v>2352</v>
      </c>
      <c r="D724" s="84" t="s">
        <v>1639</v>
      </c>
      <c r="E724" s="8" t="n">
        <v>56</v>
      </c>
      <c r="F724" s="8" t="n">
        <v>3</v>
      </c>
      <c r="G724" s="84" t="s">
        <v>1639</v>
      </c>
      <c r="H724" s="8" t="n">
        <v>101</v>
      </c>
      <c r="I724" s="8" t="n">
        <v>0</v>
      </c>
      <c r="J724" s="84" t="s">
        <v>1639</v>
      </c>
      <c r="K724" s="8" t="n">
        <v>124</v>
      </c>
      <c r="L724" s="8" t="n">
        <v>0</v>
      </c>
      <c r="M724" s="2" t="n">
        <f aca="false">IF(AND(F724&lt;&gt;0,AND(I724=0,L724=0)),1,0)</f>
        <v>1</v>
      </c>
      <c r="N724" s="2" t="n">
        <v>1</v>
      </c>
    </row>
    <row r="725" customFormat="false" ht="13" hidden="false" customHeight="false" outlineLevel="0" collapsed="false">
      <c r="A725" s="24" t="s">
        <v>604</v>
      </c>
      <c r="B725" s="8" t="n">
        <v>1247268</v>
      </c>
      <c r="C725" s="24" t="s">
        <v>2353</v>
      </c>
      <c r="D725" s="84" t="s">
        <v>1639</v>
      </c>
      <c r="E725" s="8" t="n">
        <v>44</v>
      </c>
      <c r="F725" s="8" t="n">
        <v>4</v>
      </c>
      <c r="G725" s="84" t="s">
        <v>1639</v>
      </c>
      <c r="H725" s="8" t="n">
        <v>82</v>
      </c>
      <c r="I725" s="8" t="n">
        <v>0</v>
      </c>
      <c r="J725" s="84" t="s">
        <v>1639</v>
      </c>
      <c r="K725" s="8" t="n">
        <v>67</v>
      </c>
      <c r="L725" s="8" t="n">
        <v>7</v>
      </c>
      <c r="M725" s="2" t="n">
        <f aca="false">IF(AND(F725&lt;&gt;0,AND(I725=0,L725=0)),1,0)</f>
        <v>0</v>
      </c>
      <c r="N725" s="2" t="n">
        <v>1</v>
      </c>
    </row>
    <row r="726" customFormat="false" ht="13" hidden="false" customHeight="false" outlineLevel="0" collapsed="false">
      <c r="A726" s="24" t="s">
        <v>604</v>
      </c>
      <c r="B726" s="8" t="n">
        <v>1248266</v>
      </c>
      <c r="C726" s="24" t="s">
        <v>2354</v>
      </c>
      <c r="D726" s="84" t="s">
        <v>1639</v>
      </c>
      <c r="E726" s="8" t="n">
        <v>44</v>
      </c>
      <c r="F726" s="8" t="n">
        <v>4</v>
      </c>
      <c r="G726" s="84" t="s">
        <v>157</v>
      </c>
      <c r="H726" s="8" t="n">
        <v>30</v>
      </c>
      <c r="I726" s="8" t="n">
        <v>5</v>
      </c>
      <c r="J726" s="84" t="s">
        <v>1639</v>
      </c>
      <c r="K726" s="8" t="n">
        <v>94</v>
      </c>
      <c r="L726" s="8" t="n">
        <v>5</v>
      </c>
      <c r="M726" s="2" t="n">
        <f aca="false">IF(AND(F726&lt;&gt;0,AND(I726=0,L726=0)),1,0)</f>
        <v>0</v>
      </c>
      <c r="N726" s="2" t="n">
        <v>1</v>
      </c>
    </row>
    <row r="727" customFormat="false" ht="13" hidden="false" customHeight="false" outlineLevel="0" collapsed="false">
      <c r="A727" s="24" t="s">
        <v>604</v>
      </c>
      <c r="B727" s="8" t="n">
        <v>1849556</v>
      </c>
      <c r="C727" s="24" t="s">
        <v>2355</v>
      </c>
      <c r="D727" s="84" t="s">
        <v>1639</v>
      </c>
      <c r="E727" s="8" t="n">
        <v>38</v>
      </c>
      <c r="F727" s="8" t="n">
        <v>2</v>
      </c>
      <c r="G727" s="84" t="s">
        <v>1639</v>
      </c>
      <c r="H727" s="8" t="n">
        <v>57</v>
      </c>
      <c r="I727" s="8" t="n">
        <v>0</v>
      </c>
      <c r="J727" s="84" t="s">
        <v>1639</v>
      </c>
      <c r="K727" s="8" t="n">
        <v>54</v>
      </c>
      <c r="L727" s="8" t="n">
        <v>0</v>
      </c>
      <c r="M727" s="2" t="n">
        <f aca="false">IF(AND(F727&lt;&gt;0,AND(I727=0,L727=0)),1,0)</f>
        <v>1</v>
      </c>
      <c r="N727" s="2" t="n">
        <v>1</v>
      </c>
    </row>
    <row r="728" customFormat="false" ht="13" hidden="false" customHeight="false" outlineLevel="0" collapsed="false">
      <c r="A728" s="24" t="s">
        <v>604</v>
      </c>
      <c r="B728" s="8" t="n">
        <v>1953040</v>
      </c>
      <c r="C728" s="24" t="s">
        <v>2356</v>
      </c>
      <c r="D728" s="84" t="s">
        <v>1639</v>
      </c>
      <c r="E728" s="8" t="n">
        <v>48</v>
      </c>
      <c r="F728" s="8" t="n">
        <v>6</v>
      </c>
      <c r="G728" s="84" t="s">
        <v>157</v>
      </c>
      <c r="H728" s="8" t="n">
        <v>99</v>
      </c>
      <c r="I728" s="8" t="n">
        <v>16</v>
      </c>
      <c r="J728" s="84" t="s">
        <v>157</v>
      </c>
      <c r="K728" s="8" t="n">
        <v>94</v>
      </c>
      <c r="L728" s="8" t="n">
        <v>19</v>
      </c>
      <c r="M728" s="2" t="n">
        <f aca="false">IF(AND(F728&lt;&gt;0,AND(I728=0,L728=0)),1,0)</f>
        <v>0</v>
      </c>
      <c r="N728" s="2" t="n">
        <v>1</v>
      </c>
    </row>
    <row r="729" customFormat="false" ht="13" hidden="false" customHeight="false" outlineLevel="0" collapsed="false">
      <c r="A729" s="24" t="s">
        <v>604</v>
      </c>
      <c r="B729" s="8" t="n">
        <v>2081056</v>
      </c>
      <c r="C729" s="24" t="s">
        <v>2357</v>
      </c>
      <c r="D729" s="84" t="s">
        <v>1639</v>
      </c>
      <c r="E729" s="8" t="n">
        <v>55</v>
      </c>
      <c r="F729" s="8" t="n">
        <v>3</v>
      </c>
      <c r="G729" s="84" t="s">
        <v>1639</v>
      </c>
      <c r="H729" s="8" t="n">
        <v>65</v>
      </c>
      <c r="I729" s="8" t="n">
        <v>1</v>
      </c>
      <c r="J729" s="84" t="s">
        <v>1639</v>
      </c>
      <c r="K729" s="8" t="n">
        <v>139</v>
      </c>
      <c r="L729" s="8" t="n">
        <v>3</v>
      </c>
      <c r="M729" s="2" t="n">
        <f aca="false">IF(AND(F729&lt;&gt;0,AND(I729=0,L729=0)),1,0)</f>
        <v>0</v>
      </c>
      <c r="N729" s="2" t="n">
        <v>1</v>
      </c>
    </row>
    <row r="730" customFormat="false" ht="13" hidden="false" customHeight="false" outlineLevel="0" collapsed="false">
      <c r="A730" s="24" t="s">
        <v>604</v>
      </c>
      <c r="B730" s="8" t="n">
        <v>2100154</v>
      </c>
      <c r="C730" s="24" t="s">
        <v>2358</v>
      </c>
      <c r="D730" s="84" t="s">
        <v>1639</v>
      </c>
      <c r="E730" s="8" t="n">
        <v>36</v>
      </c>
      <c r="F730" s="8" t="n">
        <v>3</v>
      </c>
      <c r="G730" s="84" t="s">
        <v>1639</v>
      </c>
      <c r="H730" s="8" t="n">
        <v>78</v>
      </c>
      <c r="I730" s="8" t="n">
        <v>0</v>
      </c>
      <c r="J730" s="84" t="s">
        <v>1639</v>
      </c>
      <c r="K730" s="8" t="n">
        <v>68</v>
      </c>
      <c r="L730" s="8" t="n">
        <v>0</v>
      </c>
      <c r="M730" s="2" t="n">
        <f aca="false">IF(AND(F730&lt;&gt;0,AND(I730=0,L730=0)),1,0)</f>
        <v>1</v>
      </c>
      <c r="N730" s="2" t="n">
        <v>1</v>
      </c>
    </row>
    <row r="731" customFormat="false" ht="13" hidden="false" customHeight="false" outlineLevel="0" collapsed="false">
      <c r="A731" s="24" t="s">
        <v>604</v>
      </c>
      <c r="B731" s="8" t="n">
        <v>2209699</v>
      </c>
      <c r="C731" s="24" t="s">
        <v>2359</v>
      </c>
      <c r="D731" s="84" t="s">
        <v>1639</v>
      </c>
      <c r="E731" s="8" t="n">
        <v>35</v>
      </c>
      <c r="F731" s="8" t="n">
        <v>2</v>
      </c>
      <c r="G731" s="84" t="s">
        <v>1639</v>
      </c>
      <c r="H731" s="8" t="n">
        <v>138</v>
      </c>
      <c r="I731" s="8" t="n">
        <v>0</v>
      </c>
      <c r="J731" s="84" t="s">
        <v>1639</v>
      </c>
      <c r="K731" s="8" t="n">
        <v>133</v>
      </c>
      <c r="L731" s="8" t="n">
        <v>0</v>
      </c>
      <c r="M731" s="2" t="n">
        <f aca="false">IF(AND(F731&lt;&gt;0,AND(I731=0,L731=0)),1,0)</f>
        <v>1</v>
      </c>
      <c r="N731" s="2" t="n">
        <v>1</v>
      </c>
    </row>
    <row r="732" customFormat="false" ht="13" hidden="false" customHeight="false" outlineLevel="0" collapsed="false">
      <c r="A732" s="24" t="s">
        <v>604</v>
      </c>
      <c r="B732" s="8" t="n">
        <v>3817248</v>
      </c>
      <c r="C732" s="24" t="s">
        <v>2360</v>
      </c>
      <c r="D732" s="84" t="s">
        <v>1639</v>
      </c>
      <c r="E732" s="8" t="n">
        <v>66</v>
      </c>
      <c r="F732" s="8" t="n">
        <v>4</v>
      </c>
      <c r="G732" s="84" t="s">
        <v>1639</v>
      </c>
      <c r="H732" s="8" t="n">
        <v>47</v>
      </c>
      <c r="I732" s="8" t="n">
        <v>0</v>
      </c>
      <c r="J732" s="84" t="s">
        <v>1639</v>
      </c>
      <c r="K732" s="8" t="n">
        <v>64</v>
      </c>
      <c r="L732" s="8" t="n">
        <v>0</v>
      </c>
      <c r="M732" s="2" t="n">
        <f aca="false">IF(AND(F732&lt;&gt;0,AND(I732=0,L732=0)),1,0)</f>
        <v>1</v>
      </c>
      <c r="N732" s="2" t="n">
        <v>1</v>
      </c>
    </row>
    <row r="733" customFormat="false" ht="13" hidden="false" customHeight="false" outlineLevel="0" collapsed="false">
      <c r="A733" s="24" t="s">
        <v>604</v>
      </c>
      <c r="B733" s="8" t="n">
        <v>4485995</v>
      </c>
      <c r="C733" s="24" t="s">
        <v>2361</v>
      </c>
      <c r="D733" s="84" t="s">
        <v>1639</v>
      </c>
      <c r="E733" s="8" t="n">
        <v>48</v>
      </c>
      <c r="F733" s="8" t="n">
        <v>3</v>
      </c>
      <c r="G733" s="84" t="s">
        <v>157</v>
      </c>
      <c r="H733" s="8" t="n">
        <v>136</v>
      </c>
      <c r="I733" s="8" t="n">
        <v>35</v>
      </c>
      <c r="J733" s="84" t="s">
        <v>157</v>
      </c>
      <c r="K733" s="8" t="n">
        <v>166</v>
      </c>
      <c r="L733" s="8" t="n">
        <v>39</v>
      </c>
      <c r="M733" s="2" t="n">
        <f aca="false">IF(AND(F733&lt;&gt;0,AND(I733=0,L733=0)),1,0)</f>
        <v>0</v>
      </c>
      <c r="N733" s="2" t="n">
        <v>1</v>
      </c>
    </row>
    <row r="734" customFormat="false" ht="13" hidden="false" customHeight="false" outlineLevel="0" collapsed="false">
      <c r="A734" s="24" t="s">
        <v>604</v>
      </c>
      <c r="B734" s="8" t="n">
        <v>6112846</v>
      </c>
      <c r="C734" s="24" t="s">
        <v>2362</v>
      </c>
      <c r="D734" s="84" t="s">
        <v>1639</v>
      </c>
      <c r="E734" s="8" t="n">
        <v>57</v>
      </c>
      <c r="F734" s="8" t="n">
        <v>4</v>
      </c>
      <c r="G734" s="84" t="s">
        <v>1639</v>
      </c>
      <c r="H734" s="8" t="n">
        <v>124</v>
      </c>
      <c r="I734" s="8" t="n">
        <v>0</v>
      </c>
      <c r="J734" s="84" t="s">
        <v>1639</v>
      </c>
      <c r="K734" s="8" t="n">
        <v>146</v>
      </c>
      <c r="L734" s="8" t="n">
        <v>0</v>
      </c>
      <c r="M734" s="2" t="n">
        <f aca="false">IF(AND(F734&lt;&gt;0,AND(I734=0,L734=0)),1,0)</f>
        <v>1</v>
      </c>
      <c r="N734" s="2" t="n">
        <v>1</v>
      </c>
    </row>
    <row r="735" customFormat="false" ht="13" hidden="false" customHeight="false" outlineLevel="0" collapsed="false">
      <c r="A735" s="24" t="s">
        <v>604</v>
      </c>
      <c r="B735" s="8" t="n">
        <v>6113308</v>
      </c>
      <c r="C735" s="24" t="s">
        <v>2363</v>
      </c>
      <c r="D735" s="84" t="s">
        <v>1639</v>
      </c>
      <c r="E735" s="8" t="n">
        <v>57</v>
      </c>
      <c r="F735" s="8" t="n">
        <v>3</v>
      </c>
      <c r="G735" s="84" t="s">
        <v>1639</v>
      </c>
      <c r="H735" s="8" t="n">
        <v>86</v>
      </c>
      <c r="I735" s="8" t="n">
        <v>4</v>
      </c>
      <c r="J735" s="84" t="s">
        <v>1639</v>
      </c>
      <c r="K735" s="8" t="n">
        <v>234</v>
      </c>
      <c r="L735" s="8" t="n">
        <v>13</v>
      </c>
      <c r="M735" s="2" t="n">
        <f aca="false">IF(AND(F735&lt;&gt;0,AND(I735=0,L735=0)),1,0)</f>
        <v>0</v>
      </c>
      <c r="N735" s="2" t="n">
        <v>1</v>
      </c>
    </row>
    <row r="736" customFormat="false" ht="13" hidden="false" customHeight="false" outlineLevel="0" collapsed="false">
      <c r="A736" s="24" t="s">
        <v>604</v>
      </c>
      <c r="B736" s="8" t="n">
        <v>6113954</v>
      </c>
      <c r="C736" s="24" t="s">
        <v>2364</v>
      </c>
      <c r="D736" s="84" t="s">
        <v>1639</v>
      </c>
      <c r="E736" s="8" t="n">
        <v>57</v>
      </c>
      <c r="F736" s="8" t="n">
        <v>3</v>
      </c>
      <c r="G736" s="84" t="s">
        <v>1639</v>
      </c>
      <c r="H736" s="8" t="n">
        <v>108</v>
      </c>
      <c r="I736" s="8" t="n">
        <v>0</v>
      </c>
      <c r="J736" s="84" t="s">
        <v>1639</v>
      </c>
      <c r="K736" s="8" t="n">
        <v>93</v>
      </c>
      <c r="L736" s="8" t="n">
        <v>0</v>
      </c>
      <c r="M736" s="2" t="n">
        <f aca="false">IF(AND(F736&lt;&gt;0,AND(I736=0,L736=0)),1,0)</f>
        <v>1</v>
      </c>
      <c r="N736" s="2" t="n">
        <v>1</v>
      </c>
    </row>
    <row r="737" customFormat="false" ht="13" hidden="false" customHeight="false" outlineLevel="0" collapsed="false">
      <c r="A737" s="24" t="s">
        <v>604</v>
      </c>
      <c r="B737" s="8" t="n">
        <v>7577801</v>
      </c>
      <c r="C737" s="24" t="s">
        <v>2365</v>
      </c>
      <c r="D737" s="84" t="s">
        <v>1639</v>
      </c>
      <c r="E737" s="8" t="n">
        <v>75</v>
      </c>
      <c r="F737" s="8" t="n">
        <v>6</v>
      </c>
      <c r="G737" s="84" t="s">
        <v>1639</v>
      </c>
      <c r="H737" s="8" t="n">
        <v>1</v>
      </c>
      <c r="I737" s="8" t="n">
        <v>0</v>
      </c>
      <c r="J737" s="84" t="s">
        <v>1639</v>
      </c>
      <c r="K737" s="8" t="n">
        <v>0</v>
      </c>
      <c r="L737" s="8" t="n">
        <v>0</v>
      </c>
      <c r="M737" s="2" t="n">
        <f aca="false">IF(AND(F737&lt;&gt;0,AND(I737=0,L737=0)),1,0)</f>
        <v>1</v>
      </c>
      <c r="N737" s="2" t="n">
        <v>1</v>
      </c>
    </row>
    <row r="738" customFormat="false" ht="13" hidden="false" customHeight="false" outlineLevel="0" collapsed="false">
      <c r="A738" s="24" t="s">
        <v>604</v>
      </c>
      <c r="B738" s="8" t="n">
        <v>7579931</v>
      </c>
      <c r="C738" s="24" t="s">
        <v>2366</v>
      </c>
      <c r="D738" s="84" t="s">
        <v>1639</v>
      </c>
      <c r="E738" s="8" t="n">
        <v>68</v>
      </c>
      <c r="F738" s="8" t="n">
        <v>9</v>
      </c>
      <c r="G738" s="84" t="s">
        <v>1639</v>
      </c>
      <c r="H738" s="8" t="n">
        <v>269</v>
      </c>
      <c r="I738" s="8" t="n">
        <v>0</v>
      </c>
      <c r="J738" s="84" t="s">
        <v>1639</v>
      </c>
      <c r="K738" s="8" t="n">
        <v>130</v>
      </c>
      <c r="L738" s="8" t="n">
        <v>0</v>
      </c>
      <c r="M738" s="2" t="n">
        <f aca="false">IF(AND(F738&lt;&gt;0,AND(I738=0,L738=0)),1,0)</f>
        <v>1</v>
      </c>
      <c r="N738" s="2" t="n">
        <v>1</v>
      </c>
    </row>
    <row r="739" customFormat="false" ht="13" hidden="false" customHeight="false" outlineLevel="0" collapsed="false">
      <c r="A739" s="24" t="s">
        <v>604</v>
      </c>
      <c r="B739" s="8" t="n">
        <v>11635356</v>
      </c>
      <c r="C739" s="24" t="s">
        <v>2367</v>
      </c>
      <c r="D739" s="84" t="s">
        <v>1639</v>
      </c>
      <c r="E739" s="8" t="n">
        <v>53</v>
      </c>
      <c r="F739" s="8" t="n">
        <v>3</v>
      </c>
      <c r="G739" s="84" t="s">
        <v>1639</v>
      </c>
      <c r="H739" s="8" t="n">
        <v>101</v>
      </c>
      <c r="I739" s="8" t="n">
        <v>0</v>
      </c>
      <c r="J739" s="84" t="s">
        <v>1639</v>
      </c>
      <c r="K739" s="8" t="n">
        <v>104</v>
      </c>
      <c r="L739" s="8" t="n">
        <v>0</v>
      </c>
      <c r="M739" s="2" t="n">
        <f aca="false">IF(AND(F739&lt;&gt;0,AND(I739=0,L739=0)),1,0)</f>
        <v>1</v>
      </c>
      <c r="N739" s="2" t="n">
        <v>1</v>
      </c>
    </row>
    <row r="740" customFormat="false" ht="13" hidden="false" customHeight="false" outlineLevel="0" collapsed="false">
      <c r="A740" s="24" t="s">
        <v>604</v>
      </c>
      <c r="B740" s="8" t="n">
        <v>13936488</v>
      </c>
      <c r="C740" s="24" t="s">
        <v>2368</v>
      </c>
      <c r="D740" s="84" t="s">
        <v>1639</v>
      </c>
      <c r="E740" s="8" t="n">
        <v>54</v>
      </c>
      <c r="F740" s="8" t="n">
        <v>8</v>
      </c>
      <c r="G740" s="84" t="s">
        <v>1640</v>
      </c>
      <c r="H740" s="8" t="n">
        <v>0</v>
      </c>
      <c r="I740" s="8" t="n">
        <v>0</v>
      </c>
      <c r="J740" s="84" t="s">
        <v>1640</v>
      </c>
      <c r="K740" s="8" t="n">
        <v>0</v>
      </c>
      <c r="L740" s="8" t="n">
        <v>0</v>
      </c>
      <c r="M740" s="2" t="n">
        <f aca="false">IF(AND(F740&lt;&gt;0,AND(I740=0,L740=0)),1,0)</f>
        <v>1</v>
      </c>
      <c r="N740" s="2" t="n">
        <v>1</v>
      </c>
    </row>
    <row r="741" customFormat="false" ht="13" hidden="false" customHeight="false" outlineLevel="0" collapsed="false">
      <c r="A741" s="24" t="s">
        <v>604</v>
      </c>
      <c r="B741" s="8" t="n">
        <v>13953562</v>
      </c>
      <c r="C741" s="24" t="s">
        <v>2369</v>
      </c>
      <c r="D741" s="84" t="s">
        <v>1639</v>
      </c>
      <c r="E741" s="8" t="n">
        <v>60</v>
      </c>
      <c r="F741" s="8" t="n">
        <v>5</v>
      </c>
      <c r="G741" s="84" t="s">
        <v>157</v>
      </c>
      <c r="H741" s="8" t="n">
        <v>148</v>
      </c>
      <c r="I741" s="8" t="n">
        <v>24</v>
      </c>
      <c r="J741" s="84" t="s">
        <v>1639</v>
      </c>
      <c r="K741" s="8" t="n">
        <v>196</v>
      </c>
      <c r="L741" s="8" t="n">
        <v>17</v>
      </c>
      <c r="M741" s="2" t="n">
        <f aca="false">IF(AND(F741&lt;&gt;0,AND(I741=0,L741=0)),1,0)</f>
        <v>0</v>
      </c>
      <c r="N741" s="2" t="n">
        <v>1</v>
      </c>
    </row>
    <row r="742" customFormat="false" ht="13" hidden="false" customHeight="false" outlineLevel="0" collapsed="false">
      <c r="A742" s="24" t="s">
        <v>604</v>
      </c>
      <c r="B742" s="8" t="n">
        <v>15097815</v>
      </c>
      <c r="C742" s="24" t="s">
        <v>2370</v>
      </c>
      <c r="D742" s="84" t="s">
        <v>1639</v>
      </c>
      <c r="E742" s="8" t="n">
        <v>45</v>
      </c>
      <c r="F742" s="8" t="n">
        <v>6</v>
      </c>
      <c r="G742" s="84" t="s">
        <v>1639</v>
      </c>
      <c r="H742" s="8" t="n">
        <v>69</v>
      </c>
      <c r="I742" s="8" t="n">
        <v>0</v>
      </c>
      <c r="J742" s="84" t="s">
        <v>1639</v>
      </c>
      <c r="K742" s="8" t="n">
        <v>68</v>
      </c>
      <c r="L742" s="8" t="n">
        <v>0</v>
      </c>
      <c r="M742" s="2" t="n">
        <f aca="false">IF(AND(F742&lt;&gt;0,AND(I742=0,L742=0)),1,0)</f>
        <v>1</v>
      </c>
      <c r="N742" s="2" t="n">
        <v>1</v>
      </c>
    </row>
    <row r="743" customFormat="false" ht="13" hidden="false" customHeight="false" outlineLevel="0" collapsed="false">
      <c r="A743" s="24" t="s">
        <v>604</v>
      </c>
      <c r="B743" s="8" t="n">
        <v>16103052</v>
      </c>
      <c r="C743" s="24" t="s">
        <v>2371</v>
      </c>
      <c r="D743" s="84" t="s">
        <v>1639</v>
      </c>
      <c r="E743" s="8" t="n">
        <v>45</v>
      </c>
      <c r="F743" s="8" t="n">
        <v>4</v>
      </c>
      <c r="G743" s="84" t="s">
        <v>1639</v>
      </c>
      <c r="H743" s="8" t="n">
        <v>114</v>
      </c>
      <c r="I743" s="8" t="n">
        <v>0</v>
      </c>
      <c r="J743" s="84" t="s">
        <v>1639</v>
      </c>
      <c r="K743" s="8" t="n">
        <v>68</v>
      </c>
      <c r="L743" s="8" t="n">
        <v>0</v>
      </c>
      <c r="M743" s="2" t="n">
        <f aca="false">IF(AND(F743&lt;&gt;0,AND(I743=0,L743=0)),1,0)</f>
        <v>1</v>
      </c>
      <c r="N743" s="2" t="n">
        <v>1</v>
      </c>
    </row>
    <row r="744" customFormat="false" ht="13" hidden="false" customHeight="false" outlineLevel="0" collapsed="false">
      <c r="A744" s="24" t="s">
        <v>604</v>
      </c>
      <c r="B744" s="8" t="n">
        <v>16707026</v>
      </c>
      <c r="C744" s="24" t="s">
        <v>2372</v>
      </c>
      <c r="D744" s="84" t="s">
        <v>1639</v>
      </c>
      <c r="E744" s="8" t="n">
        <v>42</v>
      </c>
      <c r="F744" s="8" t="n">
        <v>5</v>
      </c>
      <c r="G744" s="84" t="s">
        <v>157</v>
      </c>
      <c r="H744" s="8" t="n">
        <v>53</v>
      </c>
      <c r="I744" s="8" t="n">
        <v>10</v>
      </c>
      <c r="J744" s="84" t="s">
        <v>157</v>
      </c>
      <c r="K744" s="8" t="n">
        <v>42</v>
      </c>
      <c r="L744" s="8" t="n">
        <v>11</v>
      </c>
      <c r="M744" s="2" t="n">
        <f aca="false">IF(AND(F744&lt;&gt;0,AND(I744=0,L744=0)),1,0)</f>
        <v>0</v>
      </c>
      <c r="N744" s="2" t="n">
        <v>1</v>
      </c>
    </row>
    <row r="745" customFormat="false" ht="13" hidden="false" customHeight="false" outlineLevel="0" collapsed="false">
      <c r="A745" s="24" t="s">
        <v>604</v>
      </c>
      <c r="B745" s="8" t="n">
        <v>16708165</v>
      </c>
      <c r="C745" s="24" t="s">
        <v>2373</v>
      </c>
      <c r="D745" s="84" t="s">
        <v>1639</v>
      </c>
      <c r="E745" s="8" t="n">
        <v>39</v>
      </c>
      <c r="F745" s="8" t="n">
        <v>3</v>
      </c>
      <c r="G745" s="84" t="s">
        <v>1639</v>
      </c>
      <c r="H745" s="8" t="n">
        <v>90</v>
      </c>
      <c r="I745" s="8" t="n">
        <v>0</v>
      </c>
      <c r="J745" s="84" t="s">
        <v>1639</v>
      </c>
      <c r="K745" s="8" t="n">
        <v>104</v>
      </c>
      <c r="L745" s="8" t="n">
        <v>0</v>
      </c>
      <c r="M745" s="2" t="n">
        <f aca="false">IF(AND(F745&lt;&gt;0,AND(I745=0,L745=0)),1,0)</f>
        <v>1</v>
      </c>
      <c r="N745" s="2" t="n">
        <v>1</v>
      </c>
    </row>
    <row r="746" customFormat="false" ht="13" hidden="false" customHeight="false" outlineLevel="0" collapsed="false">
      <c r="A746" s="24" t="s">
        <v>604</v>
      </c>
      <c r="B746" s="8" t="n">
        <v>17552452</v>
      </c>
      <c r="C746" s="24" t="s">
        <v>2374</v>
      </c>
      <c r="D746" s="84" t="s">
        <v>1639</v>
      </c>
      <c r="E746" s="8" t="n">
        <v>51</v>
      </c>
      <c r="F746" s="8" t="n">
        <v>3</v>
      </c>
      <c r="G746" s="84" t="s">
        <v>1639</v>
      </c>
      <c r="H746" s="8" t="n">
        <v>90</v>
      </c>
      <c r="I746" s="8" t="n">
        <v>0</v>
      </c>
      <c r="J746" s="84" t="s">
        <v>1639</v>
      </c>
      <c r="K746" s="8" t="n">
        <v>104</v>
      </c>
      <c r="L746" s="8" t="n">
        <v>0</v>
      </c>
      <c r="M746" s="2" t="n">
        <f aca="false">IF(AND(F746&lt;&gt;0,AND(I746=0,L746=0)),1,0)</f>
        <v>1</v>
      </c>
      <c r="N746" s="2" t="n">
        <v>1</v>
      </c>
    </row>
    <row r="747" customFormat="false" ht="13" hidden="false" customHeight="false" outlineLevel="0" collapsed="false">
      <c r="A747" s="24" t="s">
        <v>604</v>
      </c>
      <c r="B747" s="8" t="n">
        <v>21533440</v>
      </c>
      <c r="C747" s="24" t="s">
        <v>2375</v>
      </c>
      <c r="D747" s="84" t="s">
        <v>1639</v>
      </c>
      <c r="E747" s="8" t="n">
        <v>56</v>
      </c>
      <c r="F747" s="8" t="n">
        <v>10</v>
      </c>
      <c r="G747" s="84" t="s">
        <v>1639</v>
      </c>
      <c r="H747" s="8" t="n">
        <v>35</v>
      </c>
      <c r="I747" s="8" t="n">
        <v>0</v>
      </c>
      <c r="J747" s="84" t="s">
        <v>1639</v>
      </c>
      <c r="K747" s="8" t="n">
        <v>43</v>
      </c>
      <c r="L747" s="8" t="n">
        <v>0</v>
      </c>
      <c r="M747" s="2" t="n">
        <f aca="false">IF(AND(F747&lt;&gt;0,AND(I747=0,L747=0)),1,0)</f>
        <v>1</v>
      </c>
      <c r="N747" s="2" t="n">
        <v>1</v>
      </c>
    </row>
    <row r="748" customFormat="false" ht="13" hidden="false" customHeight="false" outlineLevel="0" collapsed="false">
      <c r="A748" s="24" t="s">
        <v>604</v>
      </c>
      <c r="B748" s="8" t="n">
        <v>24271163</v>
      </c>
      <c r="C748" s="24" t="s">
        <v>2376</v>
      </c>
      <c r="D748" s="84" t="s">
        <v>1639</v>
      </c>
      <c r="E748" s="8" t="n">
        <v>55</v>
      </c>
      <c r="F748" s="8" t="n">
        <v>3</v>
      </c>
      <c r="G748" s="84" t="s">
        <v>1639</v>
      </c>
      <c r="H748" s="8" t="n">
        <v>123</v>
      </c>
      <c r="I748" s="8" t="n">
        <v>0</v>
      </c>
      <c r="J748" s="84" t="s">
        <v>1639</v>
      </c>
      <c r="K748" s="8" t="n">
        <v>111</v>
      </c>
      <c r="L748" s="8" t="n">
        <v>0</v>
      </c>
      <c r="M748" s="2" t="n">
        <f aca="false">IF(AND(F748&lt;&gt;0,AND(I748=0,L748=0)),1,0)</f>
        <v>1</v>
      </c>
      <c r="N748" s="2" t="n">
        <v>1</v>
      </c>
    </row>
    <row r="749" customFormat="false" ht="13" hidden="false" customHeight="false" outlineLevel="0" collapsed="false">
      <c r="A749" s="24" t="s">
        <v>604</v>
      </c>
      <c r="B749" s="8" t="n">
        <v>25216553</v>
      </c>
      <c r="C749" s="24" t="s">
        <v>2377</v>
      </c>
      <c r="D749" s="84" t="s">
        <v>1639</v>
      </c>
      <c r="E749" s="8" t="n">
        <v>49</v>
      </c>
      <c r="F749" s="8" t="n">
        <v>3</v>
      </c>
      <c r="G749" s="84" t="s">
        <v>1639</v>
      </c>
      <c r="H749" s="8" t="n">
        <v>23</v>
      </c>
      <c r="I749" s="8" t="n">
        <v>0</v>
      </c>
      <c r="J749" s="84" t="s">
        <v>1639</v>
      </c>
      <c r="K749" s="8" t="n">
        <v>33</v>
      </c>
      <c r="L749" s="8" t="n">
        <v>0</v>
      </c>
      <c r="M749" s="2" t="n">
        <f aca="false">IF(AND(F749&lt;&gt;0,AND(I749=0,L749=0)),1,0)</f>
        <v>1</v>
      </c>
      <c r="N749" s="2" t="n">
        <v>1</v>
      </c>
    </row>
    <row r="750" customFormat="false" ht="13" hidden="false" customHeight="false" outlineLevel="0" collapsed="false">
      <c r="A750" s="24" t="s">
        <v>604</v>
      </c>
      <c r="B750" s="8" t="n">
        <v>30155798</v>
      </c>
      <c r="C750" s="24" t="s">
        <v>2378</v>
      </c>
      <c r="D750" s="84" t="s">
        <v>1639</v>
      </c>
      <c r="E750" s="8" t="n">
        <v>37</v>
      </c>
      <c r="F750" s="8" t="n">
        <v>2</v>
      </c>
      <c r="G750" s="84" t="s">
        <v>1639</v>
      </c>
      <c r="H750" s="8" t="n">
        <v>117</v>
      </c>
      <c r="I750" s="8" t="n">
        <v>0</v>
      </c>
      <c r="J750" s="84" t="s">
        <v>1639</v>
      </c>
      <c r="K750" s="8" t="n">
        <v>110</v>
      </c>
      <c r="L750" s="8" t="n">
        <v>0</v>
      </c>
      <c r="M750" s="2" t="n">
        <f aca="false">IF(AND(F750&lt;&gt;0,AND(I750=0,L750=0)),1,0)</f>
        <v>1</v>
      </c>
      <c r="N750" s="2" t="n">
        <v>1</v>
      </c>
    </row>
    <row r="751" customFormat="false" ht="13" hidden="false" customHeight="false" outlineLevel="0" collapsed="false">
      <c r="A751" s="24" t="s">
        <v>604</v>
      </c>
      <c r="B751" s="8" t="n">
        <v>33587527</v>
      </c>
      <c r="C751" s="24" t="s">
        <v>2379</v>
      </c>
      <c r="D751" s="84" t="s">
        <v>1639</v>
      </c>
      <c r="E751" s="8" t="n">
        <v>40</v>
      </c>
      <c r="F751" s="8" t="n">
        <v>3</v>
      </c>
      <c r="G751" s="84" t="s">
        <v>1639</v>
      </c>
      <c r="H751" s="8" t="n">
        <v>55</v>
      </c>
      <c r="I751" s="8" t="n">
        <v>0</v>
      </c>
      <c r="J751" s="84" t="s">
        <v>1639</v>
      </c>
      <c r="K751" s="8" t="n">
        <v>67</v>
      </c>
      <c r="L751" s="8" t="n">
        <v>1</v>
      </c>
      <c r="M751" s="2" t="n">
        <f aca="false">IF(AND(F751&lt;&gt;0,AND(I751=0,L751=0)),1,0)</f>
        <v>0</v>
      </c>
      <c r="N751" s="2" t="n">
        <v>1</v>
      </c>
    </row>
    <row r="752" customFormat="false" ht="13" hidden="false" customHeight="false" outlineLevel="0" collapsed="false">
      <c r="A752" s="24" t="s">
        <v>604</v>
      </c>
      <c r="B752" s="8" t="n">
        <v>40118453</v>
      </c>
      <c r="C752" s="24" t="s">
        <v>2380</v>
      </c>
      <c r="D752" s="84" t="s">
        <v>1639</v>
      </c>
      <c r="E752" s="8" t="n">
        <v>49</v>
      </c>
      <c r="F752" s="8" t="n">
        <v>4</v>
      </c>
      <c r="G752" s="84" t="s">
        <v>157</v>
      </c>
      <c r="H752" s="8" t="n">
        <v>147</v>
      </c>
      <c r="I752" s="8" t="n">
        <v>47</v>
      </c>
      <c r="J752" s="84" t="s">
        <v>157</v>
      </c>
      <c r="K752" s="8" t="n">
        <v>63</v>
      </c>
      <c r="L752" s="8" t="n">
        <v>37</v>
      </c>
      <c r="M752" s="2" t="n">
        <f aca="false">IF(AND(F752&lt;&gt;0,AND(I752=0,L752=0)),1,0)</f>
        <v>0</v>
      </c>
      <c r="N752" s="2" t="n">
        <v>1</v>
      </c>
    </row>
    <row r="753" customFormat="false" ht="13" hidden="false" customHeight="false" outlineLevel="0" collapsed="false">
      <c r="A753" s="24" t="s">
        <v>604</v>
      </c>
      <c r="B753" s="8" t="n">
        <v>43179530</v>
      </c>
      <c r="C753" s="24" t="s">
        <v>1095</v>
      </c>
      <c r="D753" s="84" t="s">
        <v>1639</v>
      </c>
      <c r="E753" s="8" t="n">
        <v>56</v>
      </c>
      <c r="F753" s="8" t="n">
        <v>3</v>
      </c>
      <c r="G753" s="84" t="s">
        <v>1639</v>
      </c>
      <c r="H753" s="8" t="n">
        <v>48</v>
      </c>
      <c r="I753" s="8" t="n">
        <v>0</v>
      </c>
      <c r="J753" s="84" t="s">
        <v>1639</v>
      </c>
      <c r="K753" s="8" t="n">
        <v>38</v>
      </c>
      <c r="L753" s="8" t="n">
        <v>0</v>
      </c>
      <c r="M753" s="2" t="n">
        <f aca="false">IF(AND(F753&lt;&gt;0,AND(I753=0,L753=0)),1,0)</f>
        <v>1</v>
      </c>
      <c r="N753" s="2" t="n">
        <v>1</v>
      </c>
    </row>
    <row r="754" customFormat="false" ht="13" hidden="false" customHeight="false" outlineLevel="0" collapsed="false">
      <c r="A754" s="24" t="s">
        <v>604</v>
      </c>
      <c r="B754" s="8" t="n">
        <v>43637231</v>
      </c>
      <c r="C754" s="24" t="s">
        <v>2381</v>
      </c>
      <c r="D754" s="84" t="s">
        <v>1639</v>
      </c>
      <c r="E754" s="8" t="n">
        <v>40</v>
      </c>
      <c r="F754" s="8" t="n">
        <v>5</v>
      </c>
      <c r="G754" s="84" t="s">
        <v>157</v>
      </c>
      <c r="H754" s="8" t="n">
        <v>83</v>
      </c>
      <c r="I754" s="8" t="n">
        <v>12</v>
      </c>
      <c r="J754" s="84" t="s">
        <v>1639</v>
      </c>
      <c r="K754" s="8" t="n">
        <v>89</v>
      </c>
      <c r="L754" s="8" t="n">
        <v>6</v>
      </c>
      <c r="M754" s="2" t="n">
        <f aca="false">IF(AND(F754&lt;&gt;0,AND(I754=0,L754=0)),1,0)</f>
        <v>0</v>
      </c>
      <c r="N754" s="2" t="n">
        <v>1</v>
      </c>
    </row>
    <row r="755" customFormat="false" ht="13" hidden="false" customHeight="false" outlineLevel="0" collapsed="false">
      <c r="A755" s="24" t="s">
        <v>604</v>
      </c>
      <c r="B755" s="8" t="n">
        <v>53948713</v>
      </c>
      <c r="C755" s="24" t="s">
        <v>2382</v>
      </c>
      <c r="D755" s="84" t="s">
        <v>1639</v>
      </c>
      <c r="E755" s="8" t="n">
        <v>32</v>
      </c>
      <c r="F755" s="8" t="n">
        <v>3</v>
      </c>
      <c r="G755" s="84" t="s">
        <v>1639</v>
      </c>
      <c r="H755" s="8" t="n">
        <v>40</v>
      </c>
      <c r="I755" s="8" t="n">
        <v>0</v>
      </c>
      <c r="J755" s="84" t="s">
        <v>1639</v>
      </c>
      <c r="K755" s="8" t="n">
        <v>41</v>
      </c>
      <c r="L755" s="8" t="n">
        <v>0</v>
      </c>
      <c r="M755" s="2" t="n">
        <f aca="false">IF(AND(F755&lt;&gt;0,AND(I755=0,L755=0)),1,0)</f>
        <v>1</v>
      </c>
      <c r="N755" s="2" t="n">
        <v>1</v>
      </c>
    </row>
    <row r="756" customFormat="false" ht="13" hidden="false" customHeight="false" outlineLevel="0" collapsed="false">
      <c r="A756" s="24" t="s">
        <v>604</v>
      </c>
      <c r="B756" s="8" t="n">
        <v>56282464</v>
      </c>
      <c r="C756" s="24" t="s">
        <v>2383</v>
      </c>
      <c r="D756" s="84" t="s">
        <v>1639</v>
      </c>
      <c r="E756" s="8" t="n">
        <v>49</v>
      </c>
      <c r="F756" s="8" t="n">
        <v>3</v>
      </c>
      <c r="G756" s="84" t="s">
        <v>1639</v>
      </c>
      <c r="H756" s="8" t="n">
        <v>74</v>
      </c>
      <c r="I756" s="8" t="n">
        <v>0</v>
      </c>
      <c r="J756" s="84" t="s">
        <v>1639</v>
      </c>
      <c r="K756" s="8" t="n">
        <v>94</v>
      </c>
      <c r="L756" s="8" t="n">
        <v>0</v>
      </c>
      <c r="M756" s="2" t="n">
        <f aca="false">IF(AND(F756&lt;&gt;0,AND(I756=0,L756=0)),1,0)</f>
        <v>1</v>
      </c>
      <c r="N756" s="2" t="n">
        <v>1</v>
      </c>
    </row>
    <row r="757" customFormat="false" ht="13" hidden="false" customHeight="false" outlineLevel="0" collapsed="false">
      <c r="A757" s="24" t="s">
        <v>604</v>
      </c>
      <c r="B757" s="8" t="n">
        <v>57523685</v>
      </c>
      <c r="C757" s="24" t="s">
        <v>2384</v>
      </c>
      <c r="D757" s="84" t="s">
        <v>1639</v>
      </c>
      <c r="E757" s="8" t="n">
        <v>53</v>
      </c>
      <c r="F757" s="8" t="n">
        <v>6</v>
      </c>
      <c r="G757" s="84" t="s">
        <v>1639</v>
      </c>
      <c r="H757" s="8" t="n">
        <v>9</v>
      </c>
      <c r="I757" s="8" t="n">
        <v>0</v>
      </c>
      <c r="J757" s="84" t="s">
        <v>1639</v>
      </c>
      <c r="K757" s="8" t="n">
        <v>9</v>
      </c>
      <c r="L757" s="8" t="n">
        <v>0</v>
      </c>
      <c r="M757" s="2" t="n">
        <f aca="false">IF(AND(F757&lt;&gt;0,AND(I757=0,L757=0)),1,0)</f>
        <v>1</v>
      </c>
      <c r="N757" s="2" t="n">
        <v>1</v>
      </c>
    </row>
    <row r="758" customFormat="false" ht="13" hidden="false" customHeight="false" outlineLevel="0" collapsed="false">
      <c r="A758" s="24" t="s">
        <v>604</v>
      </c>
      <c r="B758" s="8" t="n">
        <v>58163247</v>
      </c>
      <c r="C758" s="24" t="s">
        <v>2385</v>
      </c>
      <c r="D758" s="84" t="s">
        <v>1639</v>
      </c>
      <c r="E758" s="8" t="n">
        <v>47</v>
      </c>
      <c r="F758" s="8" t="n">
        <v>5</v>
      </c>
      <c r="G758" s="84" t="s">
        <v>1639</v>
      </c>
      <c r="H758" s="8" t="n">
        <v>90</v>
      </c>
      <c r="I758" s="8" t="n">
        <v>3</v>
      </c>
      <c r="J758" s="84" t="s">
        <v>1639</v>
      </c>
      <c r="K758" s="8" t="n">
        <v>81</v>
      </c>
      <c r="L758" s="8" t="n">
        <v>2</v>
      </c>
      <c r="M758" s="2" t="n">
        <f aca="false">IF(AND(F758&lt;&gt;0,AND(I758=0,L758=0)),1,0)</f>
        <v>0</v>
      </c>
      <c r="N758" s="2" t="n">
        <v>1</v>
      </c>
    </row>
    <row r="759" customFormat="false" ht="13" hidden="false" customHeight="false" outlineLevel="0" collapsed="false">
      <c r="A759" s="24" t="s">
        <v>604</v>
      </c>
      <c r="B759" s="8" t="n">
        <v>59728586</v>
      </c>
      <c r="C759" s="24" t="s">
        <v>2386</v>
      </c>
      <c r="D759" s="84" t="s">
        <v>1639</v>
      </c>
      <c r="E759" s="8" t="n">
        <v>71</v>
      </c>
      <c r="F759" s="8" t="n">
        <v>7</v>
      </c>
      <c r="G759" s="84" t="s">
        <v>157</v>
      </c>
      <c r="H759" s="8" t="n">
        <v>75</v>
      </c>
      <c r="I759" s="8" t="n">
        <v>19</v>
      </c>
      <c r="J759" s="84" t="s">
        <v>157</v>
      </c>
      <c r="K759" s="8" t="n">
        <v>79</v>
      </c>
      <c r="L759" s="8" t="n">
        <v>13</v>
      </c>
      <c r="M759" s="2" t="n">
        <f aca="false">IF(AND(F759&lt;&gt;0,AND(I759=0,L759=0)),1,0)</f>
        <v>0</v>
      </c>
      <c r="N759" s="2" t="n">
        <v>1</v>
      </c>
    </row>
    <row r="760" customFormat="false" ht="13" hidden="false" customHeight="false" outlineLevel="0" collapsed="false">
      <c r="A760" s="24" t="s">
        <v>604</v>
      </c>
      <c r="B760" s="8" t="n">
        <v>62581746</v>
      </c>
      <c r="C760" s="24" t="s">
        <v>2387</v>
      </c>
      <c r="D760" s="84" t="s">
        <v>1639</v>
      </c>
      <c r="E760" s="8" t="n">
        <v>50</v>
      </c>
      <c r="F760" s="8" t="n">
        <v>6</v>
      </c>
      <c r="G760" s="84" t="s">
        <v>1639</v>
      </c>
      <c r="H760" s="8" t="n">
        <v>78</v>
      </c>
      <c r="I760" s="8" t="n">
        <v>0</v>
      </c>
      <c r="J760" s="84" t="s">
        <v>1639</v>
      </c>
      <c r="K760" s="8" t="n">
        <v>58</v>
      </c>
      <c r="L760" s="8" t="n">
        <v>0</v>
      </c>
      <c r="M760" s="2" t="n">
        <f aca="false">IF(AND(F760&lt;&gt;0,AND(I760=0,L760=0)),1,0)</f>
        <v>1</v>
      </c>
      <c r="N760" s="2" t="n">
        <v>1</v>
      </c>
    </row>
    <row r="761" customFormat="false" ht="13" hidden="false" customHeight="false" outlineLevel="0" collapsed="false">
      <c r="A761" s="24" t="s">
        <v>604</v>
      </c>
      <c r="B761" s="8" t="n">
        <v>64846935</v>
      </c>
      <c r="C761" s="24" t="s">
        <v>2388</v>
      </c>
      <c r="D761" s="84" t="s">
        <v>1639</v>
      </c>
      <c r="E761" s="8" t="n">
        <v>52</v>
      </c>
      <c r="F761" s="8" t="n">
        <v>3</v>
      </c>
      <c r="G761" s="84" t="s">
        <v>157</v>
      </c>
      <c r="H761" s="8" t="n">
        <v>81</v>
      </c>
      <c r="I761" s="8" t="n">
        <v>12</v>
      </c>
      <c r="J761" s="84" t="s">
        <v>1639</v>
      </c>
      <c r="K761" s="8" t="n">
        <v>77</v>
      </c>
      <c r="L761" s="8" t="n">
        <v>3</v>
      </c>
      <c r="M761" s="2" t="n">
        <f aca="false">IF(AND(F761&lt;&gt;0,AND(I761=0,L761=0)),1,0)</f>
        <v>0</v>
      </c>
      <c r="N761" s="2" t="n">
        <v>1</v>
      </c>
    </row>
    <row r="762" customFormat="false" ht="13" hidden="false" customHeight="false" outlineLevel="0" collapsed="false">
      <c r="A762" s="24" t="s">
        <v>604</v>
      </c>
      <c r="B762" s="8" t="n">
        <v>69248183</v>
      </c>
      <c r="C762" s="24" t="s">
        <v>2389</v>
      </c>
      <c r="D762" s="84" t="s">
        <v>1639</v>
      </c>
      <c r="E762" s="8" t="n">
        <v>51</v>
      </c>
      <c r="F762" s="8" t="n">
        <v>10</v>
      </c>
      <c r="G762" s="84" t="s">
        <v>1639</v>
      </c>
      <c r="H762" s="8" t="n">
        <v>56</v>
      </c>
      <c r="I762" s="8" t="n">
        <v>0</v>
      </c>
      <c r="J762" s="84" t="s">
        <v>1639</v>
      </c>
      <c r="K762" s="8" t="n">
        <v>61</v>
      </c>
      <c r="L762" s="8" t="n">
        <v>0</v>
      </c>
      <c r="M762" s="2" t="n">
        <f aca="false">IF(AND(F762&lt;&gt;0,AND(I762=0,L762=0)),1,0)</f>
        <v>1</v>
      </c>
      <c r="N762" s="2" t="n">
        <v>1</v>
      </c>
    </row>
    <row r="763" customFormat="false" ht="13" hidden="false" customHeight="false" outlineLevel="0" collapsed="false">
      <c r="A763" s="24" t="s">
        <v>604</v>
      </c>
      <c r="B763" s="8" t="n">
        <v>71769485</v>
      </c>
      <c r="C763" s="24" t="s">
        <v>2390</v>
      </c>
      <c r="D763" s="84" t="s">
        <v>1639</v>
      </c>
      <c r="E763" s="8" t="n">
        <v>72</v>
      </c>
      <c r="F763" s="8" t="n">
        <v>6</v>
      </c>
      <c r="G763" s="84" t="s">
        <v>1639</v>
      </c>
      <c r="H763" s="8" t="n">
        <v>83</v>
      </c>
      <c r="I763" s="8" t="n">
        <v>0</v>
      </c>
      <c r="J763" s="84" t="s">
        <v>1639</v>
      </c>
      <c r="K763" s="8" t="n">
        <v>108</v>
      </c>
      <c r="L763" s="8" t="n">
        <v>0</v>
      </c>
      <c r="M763" s="2" t="n">
        <f aca="false">IF(AND(F763&lt;&gt;0,AND(I763=0,L763=0)),1,0)</f>
        <v>1</v>
      </c>
      <c r="N763" s="2" t="n">
        <v>1</v>
      </c>
    </row>
    <row r="764" customFormat="false" ht="13" hidden="false" customHeight="false" outlineLevel="0" collapsed="false">
      <c r="A764" s="24" t="s">
        <v>604</v>
      </c>
      <c r="B764" s="8" t="n">
        <v>73149077</v>
      </c>
      <c r="C764" s="24" t="s">
        <v>2391</v>
      </c>
      <c r="D764" s="84" t="s">
        <v>1639</v>
      </c>
      <c r="E764" s="8" t="n">
        <v>41</v>
      </c>
      <c r="F764" s="8" t="n">
        <v>3</v>
      </c>
      <c r="G764" s="84" t="s">
        <v>1639</v>
      </c>
      <c r="H764" s="8" t="n">
        <v>93</v>
      </c>
      <c r="I764" s="8" t="n">
        <v>0</v>
      </c>
      <c r="J764" s="84" t="s">
        <v>1639</v>
      </c>
      <c r="K764" s="8" t="n">
        <v>121</v>
      </c>
      <c r="L764" s="8" t="n">
        <v>0</v>
      </c>
      <c r="M764" s="2" t="n">
        <f aca="false">IF(AND(F764&lt;&gt;0,AND(I764=0,L764=0)),1,0)</f>
        <v>1</v>
      </c>
      <c r="N764" s="2" t="n">
        <v>1</v>
      </c>
    </row>
    <row r="765" customFormat="false" ht="13" hidden="false" customHeight="false" outlineLevel="0" collapsed="false">
      <c r="A765" s="24" t="s">
        <v>604</v>
      </c>
      <c r="B765" s="8" t="n">
        <v>73325952</v>
      </c>
      <c r="C765" s="24" t="s">
        <v>2392</v>
      </c>
      <c r="D765" s="84" t="s">
        <v>1639</v>
      </c>
      <c r="E765" s="8" t="n">
        <v>37</v>
      </c>
      <c r="F765" s="8" t="n">
        <v>3</v>
      </c>
      <c r="G765" s="84" t="s">
        <v>1639</v>
      </c>
      <c r="H765" s="8" t="n">
        <v>87</v>
      </c>
      <c r="I765" s="8" t="n">
        <v>0</v>
      </c>
      <c r="J765" s="84" t="s">
        <v>1639</v>
      </c>
      <c r="K765" s="8" t="n">
        <v>83</v>
      </c>
      <c r="L765" s="8" t="n">
        <v>0</v>
      </c>
      <c r="M765" s="2" t="n">
        <f aca="false">IF(AND(F765&lt;&gt;0,AND(I765=0,L765=0)),1,0)</f>
        <v>1</v>
      </c>
      <c r="N765" s="2" t="n">
        <v>1</v>
      </c>
    </row>
    <row r="766" customFormat="false" ht="13" hidden="false" customHeight="false" outlineLevel="0" collapsed="false">
      <c r="A766" s="24" t="s">
        <v>604</v>
      </c>
      <c r="B766" s="8" t="n">
        <v>82092549</v>
      </c>
      <c r="C766" s="24" t="s">
        <v>2393</v>
      </c>
      <c r="D766" s="84" t="s">
        <v>1639</v>
      </c>
      <c r="E766" s="8" t="n">
        <v>59</v>
      </c>
      <c r="F766" s="8" t="n">
        <v>4</v>
      </c>
      <c r="G766" s="84" t="s">
        <v>1639</v>
      </c>
      <c r="H766" s="8" t="n">
        <v>176</v>
      </c>
      <c r="I766" s="8" t="n">
        <v>16</v>
      </c>
      <c r="J766" s="84" t="s">
        <v>157</v>
      </c>
      <c r="K766" s="8" t="n">
        <v>86</v>
      </c>
      <c r="L766" s="8" t="n">
        <v>12</v>
      </c>
      <c r="M766" s="2" t="n">
        <f aca="false">IF(AND(F766&lt;&gt;0,AND(I766=0,L766=0)),1,0)</f>
        <v>0</v>
      </c>
      <c r="N766" s="2" t="n">
        <v>1</v>
      </c>
    </row>
    <row r="767" customFormat="false" ht="13" hidden="false" customHeight="false" outlineLevel="0" collapsed="false">
      <c r="A767" s="24" t="s">
        <v>604</v>
      </c>
      <c r="B767" s="8" t="n">
        <v>84046956</v>
      </c>
      <c r="C767" s="24" t="s">
        <v>2394</v>
      </c>
      <c r="D767" s="84" t="s">
        <v>1639</v>
      </c>
      <c r="E767" s="8" t="n">
        <v>57</v>
      </c>
      <c r="F767" s="8" t="n">
        <v>5</v>
      </c>
      <c r="G767" s="84" t="s">
        <v>157</v>
      </c>
      <c r="H767" s="8" t="n">
        <v>155</v>
      </c>
      <c r="I767" s="8" t="n">
        <v>42</v>
      </c>
      <c r="J767" s="84" t="s">
        <v>157</v>
      </c>
      <c r="K767" s="8" t="n">
        <v>153</v>
      </c>
      <c r="L767" s="8" t="n">
        <v>57</v>
      </c>
      <c r="M767" s="2" t="n">
        <f aca="false">IF(AND(F767&lt;&gt;0,AND(I767=0,L767=0)),1,0)</f>
        <v>0</v>
      </c>
      <c r="N767" s="2" t="n">
        <v>1</v>
      </c>
    </row>
    <row r="768" customFormat="false" ht="13" hidden="false" customHeight="false" outlineLevel="0" collapsed="false">
      <c r="A768" s="24" t="s">
        <v>604</v>
      </c>
      <c r="B768" s="8" t="n">
        <v>84984903</v>
      </c>
      <c r="C768" s="24" t="s">
        <v>2395</v>
      </c>
      <c r="D768" s="84" t="s">
        <v>1639</v>
      </c>
      <c r="E768" s="8" t="n">
        <v>49</v>
      </c>
      <c r="F768" s="8" t="n">
        <v>3</v>
      </c>
      <c r="G768" s="84" t="s">
        <v>1639</v>
      </c>
      <c r="H768" s="8" t="n">
        <v>106</v>
      </c>
      <c r="I768" s="8" t="n">
        <v>0</v>
      </c>
      <c r="J768" s="84" t="s">
        <v>1639</v>
      </c>
      <c r="K768" s="8" t="n">
        <v>125</v>
      </c>
      <c r="L768" s="8" t="n">
        <v>0</v>
      </c>
      <c r="M768" s="2" t="n">
        <f aca="false">IF(AND(F768&lt;&gt;0,AND(I768=0,L768=0)),1,0)</f>
        <v>1</v>
      </c>
      <c r="N768" s="2" t="n">
        <v>1</v>
      </c>
    </row>
    <row r="769" customFormat="false" ht="13" hidden="false" customHeight="false" outlineLevel="0" collapsed="false">
      <c r="A769" s="24" t="s">
        <v>604</v>
      </c>
      <c r="B769" s="8" t="n">
        <v>85036723</v>
      </c>
      <c r="C769" s="24" t="s">
        <v>2396</v>
      </c>
      <c r="D769" s="84" t="s">
        <v>1639</v>
      </c>
      <c r="E769" s="8" t="n">
        <v>44</v>
      </c>
      <c r="F769" s="8" t="n">
        <v>11</v>
      </c>
      <c r="G769" s="84" t="s">
        <v>1639</v>
      </c>
      <c r="H769" s="8" t="n">
        <v>21</v>
      </c>
      <c r="I769" s="8" t="n">
        <v>0</v>
      </c>
      <c r="J769" s="84" t="s">
        <v>1639</v>
      </c>
      <c r="K769" s="8" t="n">
        <v>16</v>
      </c>
      <c r="L769" s="8" t="n">
        <v>0</v>
      </c>
      <c r="M769" s="2" t="n">
        <f aca="false">IF(AND(F769&lt;&gt;0,AND(I769=0,L769=0)),1,0)</f>
        <v>1</v>
      </c>
      <c r="N769" s="2" t="n">
        <v>1</v>
      </c>
    </row>
    <row r="770" customFormat="false" ht="13" hidden="false" customHeight="false" outlineLevel="0" collapsed="false">
      <c r="A770" s="24" t="s">
        <v>604</v>
      </c>
      <c r="B770" s="8" t="n">
        <v>85739760</v>
      </c>
      <c r="C770" s="24" t="s">
        <v>2397</v>
      </c>
      <c r="D770" s="84" t="s">
        <v>1639</v>
      </c>
      <c r="E770" s="8" t="n">
        <v>77</v>
      </c>
      <c r="F770" s="8" t="n">
        <v>17</v>
      </c>
      <c r="G770" s="84" t="s">
        <v>1639</v>
      </c>
      <c r="H770" s="8" t="n">
        <v>217</v>
      </c>
      <c r="I770" s="8" t="n">
        <v>0</v>
      </c>
      <c r="J770" s="84" t="s">
        <v>1639</v>
      </c>
      <c r="K770" s="8" t="n">
        <v>238</v>
      </c>
      <c r="L770" s="8" t="n">
        <v>0</v>
      </c>
      <c r="M770" s="2" t="n">
        <f aca="false">IF(AND(F770&lt;&gt;0,AND(I770=0,L770=0)),1,0)</f>
        <v>1</v>
      </c>
      <c r="N770" s="2" t="n">
        <v>1</v>
      </c>
    </row>
    <row r="771" customFormat="false" ht="13" hidden="false" customHeight="false" outlineLevel="0" collapsed="false">
      <c r="A771" s="24" t="s">
        <v>604</v>
      </c>
      <c r="B771" s="8" t="n">
        <v>85755070</v>
      </c>
      <c r="C771" s="24" t="s">
        <v>2398</v>
      </c>
      <c r="D771" s="84" t="s">
        <v>1639</v>
      </c>
      <c r="E771" s="8" t="n">
        <v>15</v>
      </c>
      <c r="F771" s="8" t="n">
        <v>3</v>
      </c>
      <c r="G771" s="84" t="s">
        <v>1639</v>
      </c>
      <c r="H771" s="8" t="n">
        <v>1</v>
      </c>
      <c r="I771" s="8" t="n">
        <v>0</v>
      </c>
      <c r="J771" s="84" t="s">
        <v>1639</v>
      </c>
      <c r="K771" s="8" t="n">
        <v>1</v>
      </c>
      <c r="L771" s="8" t="n">
        <v>0</v>
      </c>
      <c r="M771" s="2" t="n">
        <f aca="false">IF(AND(F771&lt;&gt;0,AND(I771=0,L771=0)),1,0)</f>
        <v>1</v>
      </c>
      <c r="N771" s="2" t="n">
        <v>1</v>
      </c>
    </row>
    <row r="772" customFormat="false" ht="13" hidden="false" customHeight="false" outlineLevel="0" collapsed="false">
      <c r="A772" s="24" t="s">
        <v>604</v>
      </c>
      <c r="B772" s="8" t="n">
        <v>93405620</v>
      </c>
      <c r="C772" s="24" t="s">
        <v>2399</v>
      </c>
      <c r="D772" s="84" t="s">
        <v>1639</v>
      </c>
      <c r="E772" s="8" t="n">
        <v>49</v>
      </c>
      <c r="F772" s="8" t="n">
        <v>5</v>
      </c>
      <c r="G772" s="84" t="s">
        <v>1639</v>
      </c>
      <c r="H772" s="8" t="n">
        <v>93</v>
      </c>
      <c r="I772" s="8" t="n">
        <v>0</v>
      </c>
      <c r="J772" s="84" t="s">
        <v>1639</v>
      </c>
      <c r="K772" s="8" t="n">
        <v>125</v>
      </c>
      <c r="L772" s="8" t="n">
        <v>0</v>
      </c>
      <c r="M772" s="2" t="n">
        <f aca="false">IF(AND(F772&lt;&gt;0,AND(I772=0,L772=0)),1,0)</f>
        <v>1</v>
      </c>
      <c r="N772" s="2" t="n">
        <v>1</v>
      </c>
    </row>
    <row r="773" customFormat="false" ht="13" hidden="false" customHeight="false" outlineLevel="0" collapsed="false">
      <c r="A773" s="24" t="s">
        <v>604</v>
      </c>
      <c r="B773" s="8" t="n">
        <v>94340813</v>
      </c>
      <c r="C773" s="24" t="s">
        <v>2400</v>
      </c>
      <c r="D773" s="84" t="s">
        <v>1639</v>
      </c>
      <c r="E773" s="8" t="n">
        <v>43</v>
      </c>
      <c r="F773" s="8" t="n">
        <v>3</v>
      </c>
      <c r="G773" s="84" t="s">
        <v>1639</v>
      </c>
      <c r="H773" s="8" t="n">
        <v>105</v>
      </c>
      <c r="I773" s="8" t="n">
        <v>0</v>
      </c>
      <c r="J773" s="84" t="s">
        <v>1639</v>
      </c>
      <c r="K773" s="8" t="n">
        <v>101</v>
      </c>
      <c r="L773" s="8" t="n">
        <v>0</v>
      </c>
      <c r="M773" s="2" t="n">
        <f aca="false">IF(AND(F773&lt;&gt;0,AND(I773=0,L773=0)),1,0)</f>
        <v>1</v>
      </c>
      <c r="N773" s="2" t="n">
        <v>1</v>
      </c>
    </row>
    <row r="774" customFormat="false" ht="13" hidden="false" customHeight="false" outlineLevel="0" collapsed="false">
      <c r="A774" s="24" t="s">
        <v>604</v>
      </c>
      <c r="B774" s="8" t="n">
        <v>100891748</v>
      </c>
      <c r="C774" s="24" t="s">
        <v>2401</v>
      </c>
      <c r="D774" s="84" t="s">
        <v>1639</v>
      </c>
      <c r="E774" s="8" t="n">
        <v>48</v>
      </c>
      <c r="F774" s="8" t="n">
        <v>3</v>
      </c>
      <c r="G774" s="84" t="s">
        <v>1639</v>
      </c>
      <c r="H774" s="8" t="n">
        <v>103</v>
      </c>
      <c r="I774" s="8" t="n">
        <v>0</v>
      </c>
      <c r="J774" s="84" t="s">
        <v>1639</v>
      </c>
      <c r="K774" s="8" t="n">
        <v>72</v>
      </c>
      <c r="L774" s="8" t="n">
        <v>3</v>
      </c>
      <c r="M774" s="2" t="n">
        <f aca="false">IF(AND(F774&lt;&gt;0,AND(I774=0,L774=0)),1,0)</f>
        <v>0</v>
      </c>
      <c r="N774" s="2" t="n">
        <v>1</v>
      </c>
    </row>
    <row r="775" customFormat="false" ht="13" hidden="false" customHeight="false" outlineLevel="0" collapsed="false">
      <c r="A775" s="24" t="s">
        <v>604</v>
      </c>
      <c r="B775" s="8" t="n">
        <v>107361423</v>
      </c>
      <c r="C775" s="24" t="s">
        <v>2402</v>
      </c>
      <c r="D775" s="84" t="s">
        <v>1639</v>
      </c>
      <c r="E775" s="8" t="n">
        <v>67</v>
      </c>
      <c r="F775" s="8" t="n">
        <v>5</v>
      </c>
      <c r="G775" s="84" t="s">
        <v>1639</v>
      </c>
      <c r="H775" s="8" t="n">
        <v>89</v>
      </c>
      <c r="I775" s="8" t="n">
        <v>0</v>
      </c>
      <c r="J775" s="84" t="s">
        <v>1639</v>
      </c>
      <c r="K775" s="8" t="n">
        <v>77</v>
      </c>
      <c r="L775" s="8" t="n">
        <v>0</v>
      </c>
      <c r="M775" s="2" t="n">
        <f aca="false">IF(AND(F775&lt;&gt;0,AND(I775=0,L775=0)),1,0)</f>
        <v>1</v>
      </c>
      <c r="N775" s="2" t="n">
        <v>1</v>
      </c>
    </row>
    <row r="776" customFormat="false" ht="13" hidden="false" customHeight="false" outlineLevel="0" collapsed="false">
      <c r="A776" s="24" t="s">
        <v>604</v>
      </c>
      <c r="B776" s="8" t="n">
        <v>107368062</v>
      </c>
      <c r="C776" s="24" t="s">
        <v>2403</v>
      </c>
      <c r="D776" s="84" t="s">
        <v>1639</v>
      </c>
      <c r="E776" s="8" t="n">
        <v>49</v>
      </c>
      <c r="F776" s="8" t="n">
        <v>5</v>
      </c>
      <c r="G776" s="84" t="s">
        <v>157</v>
      </c>
      <c r="H776" s="8" t="n">
        <v>76</v>
      </c>
      <c r="I776" s="8" t="n">
        <v>10</v>
      </c>
      <c r="J776" s="84" t="s">
        <v>1639</v>
      </c>
      <c r="K776" s="8" t="n">
        <v>81</v>
      </c>
      <c r="L776" s="8" t="n">
        <v>7</v>
      </c>
      <c r="M776" s="2" t="n">
        <f aca="false">IF(AND(F776&lt;&gt;0,AND(I776=0,L776=0)),1,0)</f>
        <v>0</v>
      </c>
      <c r="N776" s="2" t="n">
        <v>1</v>
      </c>
    </row>
    <row r="777" customFormat="false" ht="13" hidden="false" customHeight="false" outlineLevel="0" collapsed="false">
      <c r="A777" s="24" t="s">
        <v>604</v>
      </c>
      <c r="B777" s="8" t="n">
        <v>132746257</v>
      </c>
      <c r="C777" s="24" t="s">
        <v>2404</v>
      </c>
      <c r="D777" s="84" t="s">
        <v>1639</v>
      </c>
      <c r="E777" s="8" t="n">
        <v>54</v>
      </c>
      <c r="F777" s="8" t="n">
        <v>4</v>
      </c>
      <c r="G777" s="84" t="s">
        <v>157</v>
      </c>
      <c r="H777" s="8" t="n">
        <v>157</v>
      </c>
      <c r="I777" s="8" t="n">
        <v>23</v>
      </c>
      <c r="J777" s="84" t="s">
        <v>157</v>
      </c>
      <c r="K777" s="8" t="n">
        <v>161</v>
      </c>
      <c r="L777" s="8" t="n">
        <v>28</v>
      </c>
      <c r="M777" s="2" t="n">
        <f aca="false">IF(AND(F777&lt;&gt;0,AND(I777=0,L777=0)),1,0)</f>
        <v>0</v>
      </c>
      <c r="N777" s="2" t="n">
        <v>1</v>
      </c>
    </row>
    <row r="778" customFormat="false" ht="13" hidden="false" customHeight="false" outlineLevel="0" collapsed="false">
      <c r="A778" s="24" t="s">
        <v>604</v>
      </c>
      <c r="B778" s="8" t="n">
        <v>135535216</v>
      </c>
      <c r="C778" s="24" t="s">
        <v>2405</v>
      </c>
      <c r="D778" s="84" t="s">
        <v>1639</v>
      </c>
      <c r="E778" s="8" t="n">
        <v>49</v>
      </c>
      <c r="F778" s="8" t="n">
        <v>5</v>
      </c>
      <c r="G778" s="84" t="s">
        <v>1639</v>
      </c>
      <c r="H778" s="8" t="n">
        <v>146</v>
      </c>
      <c r="I778" s="8" t="n">
        <v>0</v>
      </c>
      <c r="J778" s="84" t="s">
        <v>1639</v>
      </c>
      <c r="K778" s="8" t="n">
        <v>132</v>
      </c>
      <c r="L778" s="8" t="n">
        <v>0</v>
      </c>
      <c r="M778" s="2" t="n">
        <f aca="false">IF(AND(F778&lt;&gt;0,AND(I778=0,L778=0)),1,0)</f>
        <v>1</v>
      </c>
      <c r="N778" s="2" t="n">
        <v>1</v>
      </c>
    </row>
    <row r="779" customFormat="false" ht="13" hidden="false" customHeight="false" outlineLevel="0" collapsed="false">
      <c r="A779" s="24" t="s">
        <v>604</v>
      </c>
      <c r="B779" s="8" t="n">
        <v>140199446</v>
      </c>
      <c r="C779" s="24" t="s">
        <v>1509</v>
      </c>
      <c r="D779" s="84" t="s">
        <v>1639</v>
      </c>
      <c r="E779" s="8" t="n">
        <v>58</v>
      </c>
      <c r="F779" s="8" t="n">
        <v>4</v>
      </c>
      <c r="G779" s="84" t="s">
        <v>1639</v>
      </c>
      <c r="H779" s="8" t="n">
        <v>60</v>
      </c>
      <c r="I779" s="8" t="n">
        <v>0</v>
      </c>
      <c r="J779" s="84" t="s">
        <v>1639</v>
      </c>
      <c r="K779" s="8" t="n">
        <v>63</v>
      </c>
      <c r="L779" s="8" t="n">
        <v>0</v>
      </c>
      <c r="M779" s="2" t="n">
        <f aca="false">IF(AND(F779&lt;&gt;0,AND(I779=0,L779=0)),1,0)</f>
        <v>1</v>
      </c>
      <c r="N779" s="2" t="n">
        <v>1</v>
      </c>
    </row>
    <row r="780" customFormat="false" ht="13" hidden="false" customHeight="false" outlineLevel="0" collapsed="false">
      <c r="A780" s="24" t="s">
        <v>604</v>
      </c>
      <c r="B780" s="8" t="n">
        <v>142082414</v>
      </c>
      <c r="C780" s="24" t="s">
        <v>2406</v>
      </c>
      <c r="D780" s="84" t="s">
        <v>1639</v>
      </c>
      <c r="E780" s="8" t="n">
        <v>30</v>
      </c>
      <c r="F780" s="8" t="n">
        <v>2</v>
      </c>
      <c r="G780" s="84" t="s">
        <v>1639</v>
      </c>
      <c r="H780" s="8" t="n">
        <v>83</v>
      </c>
      <c r="I780" s="8" t="n">
        <v>0</v>
      </c>
      <c r="J780" s="84" t="s">
        <v>1639</v>
      </c>
      <c r="K780" s="8" t="n">
        <v>70</v>
      </c>
      <c r="L780" s="8" t="n">
        <v>0</v>
      </c>
      <c r="M780" s="2" t="n">
        <f aca="false">IF(AND(F780&lt;&gt;0,AND(I780=0,L780=0)),1,0)</f>
        <v>1</v>
      </c>
      <c r="N780" s="2" t="n">
        <v>1</v>
      </c>
    </row>
    <row r="781" customFormat="false" ht="13" hidden="false" customHeight="false" outlineLevel="0" collapsed="false">
      <c r="A781" s="24" t="s">
        <v>604</v>
      </c>
      <c r="B781" s="8" t="n">
        <v>142777268</v>
      </c>
      <c r="C781" s="24" t="s">
        <v>2407</v>
      </c>
      <c r="D781" s="84" t="s">
        <v>1639</v>
      </c>
      <c r="E781" s="8" t="n">
        <v>43</v>
      </c>
      <c r="F781" s="8" t="n">
        <v>3</v>
      </c>
      <c r="G781" s="84" t="s">
        <v>157</v>
      </c>
      <c r="H781" s="8" t="n">
        <v>69</v>
      </c>
      <c r="I781" s="8" t="n">
        <v>8</v>
      </c>
      <c r="J781" s="84" t="s">
        <v>1639</v>
      </c>
      <c r="K781" s="8" t="n">
        <v>79</v>
      </c>
      <c r="L781" s="8" t="n">
        <v>6</v>
      </c>
      <c r="M781" s="2" t="n">
        <f aca="false">IF(AND(F781&lt;&gt;0,AND(I781=0,L781=0)),1,0)</f>
        <v>0</v>
      </c>
      <c r="N781" s="2" t="n">
        <v>1</v>
      </c>
    </row>
    <row r="782" customFormat="false" ht="13" hidden="false" customHeight="false" outlineLevel="0" collapsed="false">
      <c r="A782" s="24" t="s">
        <v>604</v>
      </c>
      <c r="B782" s="8" t="n">
        <v>143166664</v>
      </c>
      <c r="C782" s="24" t="s">
        <v>2408</v>
      </c>
      <c r="D782" s="84" t="s">
        <v>1639</v>
      </c>
      <c r="E782" s="8" t="n">
        <v>33</v>
      </c>
      <c r="F782" s="8" t="n">
        <v>4</v>
      </c>
      <c r="G782" s="84" t="s">
        <v>1639</v>
      </c>
      <c r="H782" s="8" t="n">
        <v>45</v>
      </c>
      <c r="I782" s="8" t="n">
        <v>0</v>
      </c>
      <c r="J782" s="84" t="s">
        <v>1639</v>
      </c>
      <c r="K782" s="8" t="n">
        <v>50</v>
      </c>
      <c r="L782" s="8" t="n">
        <v>0</v>
      </c>
      <c r="M782" s="2" t="n">
        <f aca="false">IF(AND(F782&lt;&gt;0,AND(I782=0,L782=0)),1,0)</f>
        <v>1</v>
      </c>
      <c r="N782" s="2" t="n">
        <v>1</v>
      </c>
    </row>
    <row r="783" customFormat="false" ht="13" hidden="false" customHeight="false" outlineLevel="0" collapsed="false">
      <c r="A783" s="24" t="s">
        <v>604</v>
      </c>
      <c r="B783" s="8" t="n">
        <v>144021101</v>
      </c>
      <c r="C783" s="24" t="s">
        <v>2409</v>
      </c>
      <c r="D783" s="84" t="s">
        <v>1639</v>
      </c>
      <c r="E783" s="8" t="n">
        <v>37</v>
      </c>
      <c r="F783" s="8" t="n">
        <v>7</v>
      </c>
      <c r="G783" s="84" t="s">
        <v>157</v>
      </c>
      <c r="H783" s="8" t="n">
        <v>38</v>
      </c>
      <c r="I783" s="8" t="n">
        <v>10</v>
      </c>
      <c r="J783" s="84" t="s">
        <v>157</v>
      </c>
      <c r="K783" s="8" t="n">
        <v>41</v>
      </c>
      <c r="L783" s="8" t="n">
        <v>7</v>
      </c>
      <c r="M783" s="2" t="n">
        <f aca="false">IF(AND(F783&lt;&gt;0,AND(I783=0,L783=0)),1,0)</f>
        <v>0</v>
      </c>
      <c r="N783" s="2" t="n">
        <v>1</v>
      </c>
    </row>
    <row r="784" customFormat="false" ht="13" hidden="false" customHeight="false" outlineLevel="0" collapsed="false">
      <c r="A784" s="24" t="s">
        <v>604</v>
      </c>
      <c r="B784" s="8" t="n">
        <v>144380940</v>
      </c>
      <c r="C784" s="24" t="s">
        <v>2410</v>
      </c>
      <c r="D784" s="84" t="s">
        <v>1639</v>
      </c>
      <c r="E784" s="8" t="n">
        <v>34</v>
      </c>
      <c r="F784" s="8" t="n">
        <v>2</v>
      </c>
      <c r="G784" s="84" t="s">
        <v>1639</v>
      </c>
      <c r="H784" s="8" t="n">
        <v>128</v>
      </c>
      <c r="I784" s="8" t="n">
        <v>0</v>
      </c>
      <c r="J784" s="84" t="s">
        <v>1639</v>
      </c>
      <c r="K784" s="8" t="n">
        <v>105</v>
      </c>
      <c r="L784" s="8" t="n">
        <v>0</v>
      </c>
      <c r="M784" s="2" t="n">
        <f aca="false">IF(AND(F784&lt;&gt;0,AND(I784=0,L784=0)),1,0)</f>
        <v>1</v>
      </c>
      <c r="N784" s="2" t="n">
        <v>1</v>
      </c>
    </row>
    <row r="785" customFormat="false" ht="13" hidden="false" customHeight="false" outlineLevel="0" collapsed="false">
      <c r="A785" s="24" t="s">
        <v>608</v>
      </c>
      <c r="B785" s="8" t="n">
        <v>2326239</v>
      </c>
      <c r="C785" s="24" t="s">
        <v>2411</v>
      </c>
      <c r="D785" s="84" t="s">
        <v>1639</v>
      </c>
      <c r="E785" s="8" t="n">
        <v>60</v>
      </c>
      <c r="F785" s="8" t="n">
        <v>5</v>
      </c>
      <c r="G785" s="84" t="s">
        <v>157</v>
      </c>
      <c r="H785" s="8" t="n">
        <v>70</v>
      </c>
      <c r="I785" s="8" t="n">
        <v>17</v>
      </c>
      <c r="J785" s="84" t="s">
        <v>157</v>
      </c>
      <c r="K785" s="8" t="n">
        <v>44</v>
      </c>
      <c r="L785" s="8" t="n">
        <v>22</v>
      </c>
      <c r="M785" s="2" t="n">
        <f aca="false">IF(AND(F785&lt;&gt;0,AND(I785=0,L785=0)),1,0)</f>
        <v>0</v>
      </c>
      <c r="N785" s="2" t="n">
        <v>1</v>
      </c>
    </row>
    <row r="786" customFormat="false" ht="13" hidden="false" customHeight="false" outlineLevel="0" collapsed="false">
      <c r="A786" s="24" t="s">
        <v>608</v>
      </c>
      <c r="B786" s="8" t="n">
        <v>6659651</v>
      </c>
      <c r="C786" s="24" t="s">
        <v>2412</v>
      </c>
      <c r="D786" s="84" t="s">
        <v>1639</v>
      </c>
      <c r="E786" s="8" t="n">
        <v>37</v>
      </c>
      <c r="F786" s="8" t="n">
        <v>4</v>
      </c>
      <c r="G786" s="84" t="s">
        <v>1639</v>
      </c>
      <c r="H786" s="8" t="n">
        <v>58</v>
      </c>
      <c r="I786" s="8" t="n">
        <v>6</v>
      </c>
      <c r="J786" s="84" t="s">
        <v>1639</v>
      </c>
      <c r="K786" s="8" t="n">
        <v>56</v>
      </c>
      <c r="L786" s="8" t="n">
        <v>2</v>
      </c>
      <c r="M786" s="2" t="n">
        <f aca="false">IF(AND(F786&lt;&gt;0,AND(I786=0,L786=0)),1,0)</f>
        <v>0</v>
      </c>
      <c r="N786" s="2" t="n">
        <v>1</v>
      </c>
    </row>
    <row r="787" customFormat="false" ht="13" hidden="false" customHeight="false" outlineLevel="0" collapsed="false">
      <c r="A787" s="24" t="s">
        <v>608</v>
      </c>
      <c r="B787" s="8" t="n">
        <v>7366965</v>
      </c>
      <c r="C787" s="24" t="s">
        <v>2413</v>
      </c>
      <c r="D787" s="84" t="s">
        <v>1639</v>
      </c>
      <c r="E787" s="8" t="n">
        <v>64</v>
      </c>
      <c r="F787" s="8" t="n">
        <v>4</v>
      </c>
      <c r="G787" s="84" t="s">
        <v>1639</v>
      </c>
      <c r="H787" s="8" t="n">
        <v>176</v>
      </c>
      <c r="I787" s="8" t="n">
        <v>12</v>
      </c>
      <c r="J787" s="84" t="s">
        <v>1639</v>
      </c>
      <c r="K787" s="8" t="n">
        <v>223</v>
      </c>
      <c r="L787" s="8" t="n">
        <v>13</v>
      </c>
      <c r="M787" s="2" t="n">
        <f aca="false">IF(AND(F787&lt;&gt;0,AND(I787=0,L787=0)),1,0)</f>
        <v>0</v>
      </c>
      <c r="N787" s="2" t="n">
        <v>1</v>
      </c>
    </row>
    <row r="788" customFormat="false" ht="13" hidden="false" customHeight="false" outlineLevel="0" collapsed="false">
      <c r="A788" s="24" t="s">
        <v>608</v>
      </c>
      <c r="B788" s="8" t="n">
        <v>9844959</v>
      </c>
      <c r="C788" s="24" t="s">
        <v>2414</v>
      </c>
      <c r="D788" s="84" t="s">
        <v>1639</v>
      </c>
      <c r="E788" s="8" t="n">
        <v>56</v>
      </c>
      <c r="F788" s="8" t="n">
        <v>4</v>
      </c>
      <c r="G788" s="84" t="s">
        <v>1639</v>
      </c>
      <c r="H788" s="8" t="n">
        <v>103</v>
      </c>
      <c r="I788" s="8" t="n">
        <v>6</v>
      </c>
      <c r="J788" s="84" t="s">
        <v>1639</v>
      </c>
      <c r="K788" s="8" t="n">
        <v>107</v>
      </c>
      <c r="L788" s="8" t="n">
        <v>9</v>
      </c>
      <c r="M788" s="2" t="n">
        <f aca="false">IF(AND(F788&lt;&gt;0,AND(I788=0,L788=0)),1,0)</f>
        <v>0</v>
      </c>
      <c r="N788" s="2" t="n">
        <v>1</v>
      </c>
    </row>
    <row r="789" customFormat="false" ht="13" hidden="false" customHeight="false" outlineLevel="0" collapsed="false">
      <c r="A789" s="24" t="s">
        <v>608</v>
      </c>
      <c r="B789" s="8" t="n">
        <v>12558757</v>
      </c>
      <c r="C789" s="24" t="s">
        <v>2415</v>
      </c>
      <c r="D789" s="84" t="s">
        <v>1639</v>
      </c>
      <c r="E789" s="8" t="n">
        <v>57</v>
      </c>
      <c r="F789" s="8" t="n">
        <v>5</v>
      </c>
      <c r="G789" s="84" t="s">
        <v>1639</v>
      </c>
      <c r="H789" s="8" t="n">
        <v>88</v>
      </c>
      <c r="I789" s="8" t="n">
        <v>0</v>
      </c>
      <c r="J789" s="84" t="s">
        <v>1639</v>
      </c>
      <c r="K789" s="8" t="n">
        <v>98</v>
      </c>
      <c r="L789" s="8" t="n">
        <v>0</v>
      </c>
      <c r="M789" s="2" t="n">
        <f aca="false">IF(AND(F789&lt;&gt;0,AND(I789=0,L789=0)),1,0)</f>
        <v>1</v>
      </c>
      <c r="N789" s="2" t="n">
        <v>1</v>
      </c>
    </row>
    <row r="790" customFormat="false" ht="13" hidden="false" customHeight="false" outlineLevel="0" collapsed="false">
      <c r="A790" s="24" t="s">
        <v>608</v>
      </c>
      <c r="B790" s="8" t="n">
        <v>31620527</v>
      </c>
      <c r="C790" s="24" t="s">
        <v>2416</v>
      </c>
      <c r="D790" s="84" t="s">
        <v>1639</v>
      </c>
      <c r="E790" s="8" t="n">
        <v>50</v>
      </c>
      <c r="F790" s="8" t="n">
        <v>11</v>
      </c>
      <c r="G790" s="84" t="s">
        <v>1639</v>
      </c>
      <c r="H790" s="8" t="n">
        <v>68</v>
      </c>
      <c r="I790" s="8" t="n">
        <v>0</v>
      </c>
      <c r="J790" s="84" t="s">
        <v>1639</v>
      </c>
      <c r="K790" s="8" t="n">
        <v>57</v>
      </c>
      <c r="L790" s="8" t="n">
        <v>0</v>
      </c>
      <c r="M790" s="2" t="n">
        <f aca="false">IF(AND(F790&lt;&gt;0,AND(I790=0,L790=0)),1,0)</f>
        <v>1</v>
      </c>
      <c r="N790" s="2" t="n">
        <v>1</v>
      </c>
    </row>
    <row r="791" customFormat="false" ht="13" hidden="false" customHeight="false" outlineLevel="0" collapsed="false">
      <c r="A791" s="24" t="s">
        <v>608</v>
      </c>
      <c r="B791" s="8" t="n">
        <v>31620860</v>
      </c>
      <c r="C791" s="24" t="s">
        <v>2417</v>
      </c>
      <c r="D791" s="84" t="s">
        <v>1639</v>
      </c>
      <c r="E791" s="8" t="n">
        <v>53</v>
      </c>
      <c r="F791" s="8" t="n">
        <v>5</v>
      </c>
      <c r="G791" s="84" t="s">
        <v>157</v>
      </c>
      <c r="H791" s="8" t="n">
        <v>62</v>
      </c>
      <c r="I791" s="8" t="n">
        <v>24</v>
      </c>
      <c r="J791" s="84" t="s">
        <v>157</v>
      </c>
      <c r="K791" s="8" t="n">
        <v>65</v>
      </c>
      <c r="L791" s="8" t="n">
        <v>25</v>
      </c>
      <c r="M791" s="2" t="n">
        <f aca="false">IF(AND(F791&lt;&gt;0,AND(I791=0,L791=0)),1,0)</f>
        <v>0</v>
      </c>
      <c r="N791" s="2" t="n">
        <v>1</v>
      </c>
    </row>
    <row r="792" customFormat="false" ht="13" hidden="false" customHeight="false" outlineLevel="0" collapsed="false">
      <c r="A792" s="24" t="s">
        <v>608</v>
      </c>
      <c r="B792" s="8" t="n">
        <v>32299213</v>
      </c>
      <c r="C792" s="24" t="s">
        <v>2418</v>
      </c>
      <c r="D792" s="84" t="s">
        <v>1639</v>
      </c>
      <c r="E792" s="8" t="n">
        <v>49</v>
      </c>
      <c r="F792" s="8" t="n">
        <v>3</v>
      </c>
      <c r="G792" s="84" t="s">
        <v>1639</v>
      </c>
      <c r="H792" s="8" t="n">
        <v>99</v>
      </c>
      <c r="I792" s="8" t="n">
        <v>0</v>
      </c>
      <c r="J792" s="84" t="s">
        <v>1639</v>
      </c>
      <c r="K792" s="8" t="n">
        <v>117</v>
      </c>
      <c r="L792" s="8" t="n">
        <v>0</v>
      </c>
      <c r="M792" s="2" t="n">
        <f aca="false">IF(AND(F792&lt;&gt;0,AND(I792=0,L792=0)),1,0)</f>
        <v>1</v>
      </c>
      <c r="N792" s="2" t="n">
        <v>1</v>
      </c>
    </row>
    <row r="793" customFormat="false" ht="13" hidden="false" customHeight="false" outlineLevel="0" collapsed="false">
      <c r="A793" s="24" t="s">
        <v>608</v>
      </c>
      <c r="B793" s="8" t="n">
        <v>34609111</v>
      </c>
      <c r="C793" s="24" t="s">
        <v>2419</v>
      </c>
      <c r="D793" s="84" t="s">
        <v>1639</v>
      </c>
      <c r="E793" s="8" t="n">
        <v>38</v>
      </c>
      <c r="F793" s="8" t="n">
        <v>2</v>
      </c>
      <c r="G793" s="84" t="s">
        <v>1639</v>
      </c>
      <c r="H793" s="8" t="n">
        <v>81</v>
      </c>
      <c r="I793" s="8" t="n">
        <v>0</v>
      </c>
      <c r="J793" s="84" t="s">
        <v>1639</v>
      </c>
      <c r="K793" s="8" t="n">
        <v>71</v>
      </c>
      <c r="L793" s="8" t="n">
        <v>0</v>
      </c>
      <c r="M793" s="2" t="n">
        <f aca="false">IF(AND(F793&lt;&gt;0,AND(I793=0,L793=0)),1,0)</f>
        <v>1</v>
      </c>
      <c r="N793" s="2" t="n">
        <v>1</v>
      </c>
    </row>
    <row r="794" customFormat="false" ht="13" hidden="false" customHeight="false" outlineLevel="0" collapsed="false">
      <c r="A794" s="24" t="s">
        <v>608</v>
      </c>
      <c r="B794" s="8" t="n">
        <v>39035760</v>
      </c>
      <c r="C794" s="24" t="s">
        <v>2420</v>
      </c>
      <c r="D794" s="84" t="s">
        <v>1639</v>
      </c>
      <c r="E794" s="8" t="n">
        <v>107</v>
      </c>
      <c r="F794" s="8" t="n">
        <v>12</v>
      </c>
      <c r="G794" s="84" t="s">
        <v>1639</v>
      </c>
      <c r="H794" s="8" t="n">
        <v>561</v>
      </c>
      <c r="I794" s="8" t="n">
        <v>0</v>
      </c>
      <c r="J794" s="84" t="s">
        <v>1639</v>
      </c>
      <c r="K794" s="8" t="n">
        <v>575</v>
      </c>
      <c r="L794" s="8" t="n">
        <v>0</v>
      </c>
      <c r="M794" s="2" t="n">
        <f aca="false">IF(AND(F794&lt;&gt;0,AND(I794=0,L794=0)),1,0)</f>
        <v>1</v>
      </c>
      <c r="N794" s="2" t="n">
        <v>1</v>
      </c>
    </row>
    <row r="795" customFormat="false" ht="13" hidden="false" customHeight="false" outlineLevel="0" collapsed="false">
      <c r="A795" s="24" t="s">
        <v>608</v>
      </c>
      <c r="B795" s="8" t="n">
        <v>39593276</v>
      </c>
      <c r="C795" s="24" t="s">
        <v>2421</v>
      </c>
      <c r="D795" s="84" t="s">
        <v>1639</v>
      </c>
      <c r="E795" s="8" t="n">
        <v>57</v>
      </c>
      <c r="F795" s="8" t="n">
        <v>7</v>
      </c>
      <c r="G795" s="84" t="s">
        <v>1639</v>
      </c>
      <c r="H795" s="8" t="n">
        <v>231</v>
      </c>
      <c r="I795" s="8" t="n">
        <v>1</v>
      </c>
      <c r="J795" s="84" t="s">
        <v>1639</v>
      </c>
      <c r="K795" s="8" t="n">
        <v>91</v>
      </c>
      <c r="L795" s="8" t="n">
        <v>1</v>
      </c>
      <c r="M795" s="2" t="n">
        <f aca="false">IF(AND(F795&lt;&gt;0,AND(I795=0,L795=0)),1,0)</f>
        <v>0</v>
      </c>
      <c r="N795" s="2" t="n">
        <v>1</v>
      </c>
    </row>
    <row r="796" customFormat="false" ht="13" hidden="false" customHeight="false" outlineLevel="0" collapsed="false">
      <c r="A796" s="24" t="s">
        <v>608</v>
      </c>
      <c r="B796" s="8" t="n">
        <v>40584173</v>
      </c>
      <c r="C796" s="24" t="s">
        <v>2422</v>
      </c>
      <c r="D796" s="84" t="s">
        <v>1639</v>
      </c>
      <c r="E796" s="8" t="n">
        <v>60</v>
      </c>
      <c r="F796" s="8" t="n">
        <v>5</v>
      </c>
      <c r="G796" s="84" t="s">
        <v>1639</v>
      </c>
      <c r="H796" s="8" t="n">
        <v>167</v>
      </c>
      <c r="I796" s="8" t="n">
        <v>0</v>
      </c>
      <c r="J796" s="84" t="s">
        <v>1639</v>
      </c>
      <c r="K796" s="8" t="n">
        <v>134</v>
      </c>
      <c r="L796" s="8" t="n">
        <v>0</v>
      </c>
      <c r="M796" s="2" t="n">
        <f aca="false">IF(AND(F796&lt;&gt;0,AND(I796=0,L796=0)),1,0)</f>
        <v>1</v>
      </c>
      <c r="N796" s="2" t="n">
        <v>1</v>
      </c>
    </row>
    <row r="797" customFormat="false" ht="13" hidden="false" customHeight="false" outlineLevel="0" collapsed="false">
      <c r="A797" s="24" t="s">
        <v>608</v>
      </c>
      <c r="B797" s="8" t="n">
        <v>40602204</v>
      </c>
      <c r="C797" s="24" t="s">
        <v>2423</v>
      </c>
      <c r="D797" s="84" t="s">
        <v>1639</v>
      </c>
      <c r="E797" s="8" t="n">
        <v>83</v>
      </c>
      <c r="F797" s="8" t="n">
        <v>6</v>
      </c>
      <c r="G797" s="84" t="s">
        <v>1639</v>
      </c>
      <c r="H797" s="8" t="n">
        <v>9</v>
      </c>
      <c r="I797" s="8" t="n">
        <v>0</v>
      </c>
      <c r="J797" s="84" t="s">
        <v>1639</v>
      </c>
      <c r="K797" s="8" t="n">
        <v>12</v>
      </c>
      <c r="L797" s="8" t="n">
        <v>0</v>
      </c>
      <c r="M797" s="2" t="n">
        <f aca="false">IF(AND(F797&lt;&gt;0,AND(I797=0,L797=0)),1,0)</f>
        <v>1</v>
      </c>
      <c r="N797" s="2" t="n">
        <v>1</v>
      </c>
    </row>
    <row r="798" customFormat="false" ht="13" hidden="false" customHeight="false" outlineLevel="0" collapsed="false">
      <c r="A798" s="24" t="s">
        <v>608</v>
      </c>
      <c r="B798" s="8" t="n">
        <v>40816071</v>
      </c>
      <c r="C798" s="24" t="s">
        <v>2424</v>
      </c>
      <c r="D798" s="84" t="s">
        <v>1639</v>
      </c>
      <c r="E798" s="8" t="n">
        <v>38</v>
      </c>
      <c r="F798" s="8" t="n">
        <v>2</v>
      </c>
      <c r="G798" s="84" t="s">
        <v>157</v>
      </c>
      <c r="H798" s="8" t="n">
        <v>105</v>
      </c>
      <c r="I798" s="8" t="n">
        <v>13</v>
      </c>
      <c r="J798" s="84" t="s">
        <v>1639</v>
      </c>
      <c r="K798" s="8" t="n">
        <v>101</v>
      </c>
      <c r="L798" s="8" t="n">
        <v>10</v>
      </c>
      <c r="M798" s="2" t="n">
        <f aca="false">IF(AND(F798&lt;&gt;0,AND(I798=0,L798=0)),1,0)</f>
        <v>0</v>
      </c>
      <c r="N798" s="2" t="n">
        <v>1</v>
      </c>
    </row>
    <row r="799" customFormat="false" ht="13" hidden="false" customHeight="false" outlineLevel="0" collapsed="false">
      <c r="A799" s="24" t="s">
        <v>608</v>
      </c>
      <c r="B799" s="8" t="n">
        <v>40931261</v>
      </c>
      <c r="C799" s="24" t="s">
        <v>2425</v>
      </c>
      <c r="D799" s="84" t="s">
        <v>1639</v>
      </c>
      <c r="E799" s="8" t="n">
        <v>169</v>
      </c>
      <c r="F799" s="8" t="n">
        <v>16</v>
      </c>
      <c r="G799" s="84" t="s">
        <v>1639</v>
      </c>
      <c r="H799" s="8" t="n">
        <v>729</v>
      </c>
      <c r="I799" s="8" t="n">
        <v>0</v>
      </c>
      <c r="J799" s="84" t="s">
        <v>1639</v>
      </c>
      <c r="K799" s="8" t="n">
        <v>671</v>
      </c>
      <c r="L799" s="8" t="n">
        <v>0</v>
      </c>
      <c r="M799" s="2" t="n">
        <f aca="false">IF(AND(F799&lt;&gt;0,AND(I799=0,L799=0)),1,0)</f>
        <v>1</v>
      </c>
      <c r="N799" s="2" t="n">
        <v>1</v>
      </c>
    </row>
    <row r="800" customFormat="false" ht="13" hidden="false" customHeight="false" outlineLevel="0" collapsed="false">
      <c r="A800" s="24" t="s">
        <v>608</v>
      </c>
      <c r="B800" s="8" t="n">
        <v>40992909</v>
      </c>
      <c r="C800" s="24" t="s">
        <v>2426</v>
      </c>
      <c r="D800" s="84" t="s">
        <v>1639</v>
      </c>
      <c r="E800" s="8" t="n">
        <v>149</v>
      </c>
      <c r="F800" s="8" t="n">
        <v>16</v>
      </c>
      <c r="G800" s="84" t="s">
        <v>1639</v>
      </c>
      <c r="H800" s="8" t="n">
        <v>331</v>
      </c>
      <c r="I800" s="8" t="n">
        <v>0</v>
      </c>
      <c r="J800" s="84" t="s">
        <v>1639</v>
      </c>
      <c r="K800" s="8" t="n">
        <v>347</v>
      </c>
      <c r="L800" s="8" t="n">
        <v>0</v>
      </c>
      <c r="M800" s="2" t="n">
        <f aca="false">IF(AND(F800&lt;&gt;0,AND(I800=0,L800=0)),1,0)</f>
        <v>1</v>
      </c>
      <c r="N800" s="2" t="n">
        <v>1</v>
      </c>
    </row>
    <row r="801" customFormat="false" ht="13" hidden="false" customHeight="false" outlineLevel="0" collapsed="false">
      <c r="A801" s="24" t="s">
        <v>608</v>
      </c>
      <c r="B801" s="8" t="n">
        <v>41112204</v>
      </c>
      <c r="C801" s="24" t="s">
        <v>2427</v>
      </c>
      <c r="D801" s="84" t="s">
        <v>1639</v>
      </c>
      <c r="E801" s="8" t="n">
        <v>34</v>
      </c>
      <c r="F801" s="8" t="n">
        <v>4</v>
      </c>
      <c r="G801" s="84" t="s">
        <v>1639</v>
      </c>
      <c r="H801" s="8" t="n">
        <v>64</v>
      </c>
      <c r="I801" s="8" t="n">
        <v>0</v>
      </c>
      <c r="J801" s="84" t="s">
        <v>1639</v>
      </c>
      <c r="K801" s="8" t="n">
        <v>37</v>
      </c>
      <c r="L801" s="8" t="n">
        <v>0</v>
      </c>
      <c r="M801" s="2" t="n">
        <f aca="false">IF(AND(F801&lt;&gt;0,AND(I801=0,L801=0)),1,0)</f>
        <v>1</v>
      </c>
      <c r="N801" s="2" t="n">
        <v>1</v>
      </c>
    </row>
    <row r="802" customFormat="false" ht="13" hidden="false" customHeight="false" outlineLevel="0" collapsed="false">
      <c r="A802" s="24" t="s">
        <v>608</v>
      </c>
      <c r="B802" s="8" t="n">
        <v>41281555</v>
      </c>
      <c r="C802" s="24" t="s">
        <v>2428</v>
      </c>
      <c r="D802" s="84" t="s">
        <v>1639</v>
      </c>
      <c r="E802" s="8" t="n">
        <v>53</v>
      </c>
      <c r="F802" s="8" t="n">
        <v>9</v>
      </c>
      <c r="G802" s="84" t="s">
        <v>1639</v>
      </c>
      <c r="H802" s="8" t="n">
        <v>130</v>
      </c>
      <c r="I802" s="8" t="n">
        <v>0</v>
      </c>
      <c r="J802" s="84" t="s">
        <v>1639</v>
      </c>
      <c r="K802" s="8" t="n">
        <v>133</v>
      </c>
      <c r="L802" s="8" t="n">
        <v>0</v>
      </c>
      <c r="M802" s="2" t="n">
        <f aca="false">IF(AND(F802&lt;&gt;0,AND(I802=0,L802=0)),1,0)</f>
        <v>1</v>
      </c>
      <c r="N802" s="2" t="n">
        <v>1</v>
      </c>
    </row>
    <row r="803" customFormat="false" ht="13" hidden="false" customHeight="false" outlineLevel="0" collapsed="false">
      <c r="A803" s="24" t="s">
        <v>608</v>
      </c>
      <c r="B803" s="8" t="n">
        <v>43176232</v>
      </c>
      <c r="C803" s="24" t="s">
        <v>2429</v>
      </c>
      <c r="D803" s="84" t="s">
        <v>1639</v>
      </c>
      <c r="E803" s="8" t="n">
        <v>55</v>
      </c>
      <c r="F803" s="8" t="n">
        <v>12</v>
      </c>
      <c r="G803" s="84" t="s">
        <v>1639</v>
      </c>
      <c r="H803" s="8" t="n">
        <v>101</v>
      </c>
      <c r="I803" s="8" t="n">
        <v>3</v>
      </c>
      <c r="J803" s="84" t="s">
        <v>1639</v>
      </c>
      <c r="K803" s="8" t="n">
        <v>108</v>
      </c>
      <c r="L803" s="8" t="n">
        <v>1</v>
      </c>
      <c r="M803" s="2" t="n">
        <f aca="false">IF(AND(F803&lt;&gt;0,AND(I803=0,L803=0)),1,0)</f>
        <v>0</v>
      </c>
      <c r="N803" s="2" t="n">
        <v>1</v>
      </c>
    </row>
    <row r="804" customFormat="false" ht="13" hidden="false" customHeight="false" outlineLevel="0" collapsed="false">
      <c r="A804" s="24" t="s">
        <v>608</v>
      </c>
      <c r="B804" s="8" t="n">
        <v>43178575</v>
      </c>
      <c r="C804" s="24" t="s">
        <v>2430</v>
      </c>
      <c r="D804" s="84" t="s">
        <v>1639</v>
      </c>
      <c r="E804" s="8" t="n">
        <v>52</v>
      </c>
      <c r="F804" s="8" t="n">
        <v>13</v>
      </c>
      <c r="G804" s="84" t="s">
        <v>1639</v>
      </c>
      <c r="H804" s="8" t="n">
        <v>294</v>
      </c>
      <c r="I804" s="8" t="n">
        <v>0</v>
      </c>
      <c r="J804" s="84" t="s">
        <v>1639</v>
      </c>
      <c r="K804" s="8" t="n">
        <v>246</v>
      </c>
      <c r="L804" s="8" t="n">
        <v>0</v>
      </c>
      <c r="M804" s="2" t="n">
        <f aca="false">IF(AND(F804&lt;&gt;0,AND(I804=0,L804=0)),1,0)</f>
        <v>1</v>
      </c>
      <c r="N804" s="2" t="n">
        <v>1</v>
      </c>
    </row>
    <row r="805" customFormat="false" ht="13" hidden="false" customHeight="false" outlineLevel="0" collapsed="false">
      <c r="A805" s="24" t="s">
        <v>608</v>
      </c>
      <c r="B805" s="8" t="n">
        <v>43318146</v>
      </c>
      <c r="C805" s="24" t="s">
        <v>2431</v>
      </c>
      <c r="D805" s="84" t="s">
        <v>1639</v>
      </c>
      <c r="E805" s="8" t="n">
        <v>54</v>
      </c>
      <c r="F805" s="8" t="n">
        <v>7</v>
      </c>
      <c r="G805" s="84" t="s">
        <v>1639</v>
      </c>
      <c r="H805" s="8" t="n">
        <v>309</v>
      </c>
      <c r="I805" s="8" t="n">
        <v>0</v>
      </c>
      <c r="J805" s="84" t="s">
        <v>1639</v>
      </c>
      <c r="K805" s="8" t="n">
        <v>309</v>
      </c>
      <c r="L805" s="8" t="n">
        <v>0</v>
      </c>
      <c r="M805" s="2" t="n">
        <f aca="false">IF(AND(F805&lt;&gt;0,AND(I805=0,L805=0)),1,0)</f>
        <v>1</v>
      </c>
      <c r="N805" s="2" t="n">
        <v>1</v>
      </c>
    </row>
    <row r="806" customFormat="false" ht="13" hidden="false" customHeight="false" outlineLevel="0" collapsed="false">
      <c r="A806" s="24" t="s">
        <v>608</v>
      </c>
      <c r="B806" s="8" t="n">
        <v>43318369</v>
      </c>
      <c r="C806" s="24" t="s">
        <v>2432</v>
      </c>
      <c r="D806" s="84" t="s">
        <v>1639</v>
      </c>
      <c r="E806" s="8" t="n">
        <v>55</v>
      </c>
      <c r="F806" s="8" t="n">
        <v>7</v>
      </c>
      <c r="G806" s="84" t="s">
        <v>1639</v>
      </c>
      <c r="H806" s="8" t="n">
        <v>158</v>
      </c>
      <c r="I806" s="8" t="n">
        <v>0</v>
      </c>
      <c r="J806" s="84" t="s">
        <v>1639</v>
      </c>
      <c r="K806" s="8" t="n">
        <v>143</v>
      </c>
      <c r="L806" s="8" t="n">
        <v>0</v>
      </c>
      <c r="M806" s="2" t="n">
        <f aca="false">IF(AND(F806&lt;&gt;0,AND(I806=0,L806=0)),1,0)</f>
        <v>1</v>
      </c>
      <c r="N806" s="2" t="n">
        <v>1</v>
      </c>
    </row>
    <row r="807" customFormat="false" ht="13" hidden="false" customHeight="false" outlineLevel="0" collapsed="false">
      <c r="A807" s="24" t="s">
        <v>608</v>
      </c>
      <c r="B807" s="8" t="n">
        <v>43327997</v>
      </c>
      <c r="C807" s="24" t="s">
        <v>2433</v>
      </c>
      <c r="D807" s="84" t="s">
        <v>1639</v>
      </c>
      <c r="E807" s="8" t="n">
        <v>47</v>
      </c>
      <c r="F807" s="8" t="n">
        <v>4</v>
      </c>
      <c r="G807" s="84" t="s">
        <v>1639</v>
      </c>
      <c r="H807" s="8" t="n">
        <v>282</v>
      </c>
      <c r="I807" s="8" t="n">
        <v>25</v>
      </c>
      <c r="J807" s="84" t="s">
        <v>1639</v>
      </c>
      <c r="K807" s="8" t="n">
        <v>295</v>
      </c>
      <c r="L807" s="8" t="n">
        <v>32</v>
      </c>
      <c r="M807" s="2" t="n">
        <f aca="false">IF(AND(F807&lt;&gt;0,AND(I807=0,L807=0)),1,0)</f>
        <v>0</v>
      </c>
      <c r="N807" s="2" t="n">
        <v>1</v>
      </c>
    </row>
    <row r="808" customFormat="false" ht="13" hidden="false" customHeight="false" outlineLevel="0" collapsed="false">
      <c r="A808" s="24" t="s">
        <v>608</v>
      </c>
      <c r="B808" s="8" t="n">
        <v>60555254</v>
      </c>
      <c r="C808" s="24" t="s">
        <v>2434</v>
      </c>
      <c r="D808" s="84" t="s">
        <v>1639</v>
      </c>
      <c r="E808" s="8" t="n">
        <v>31</v>
      </c>
      <c r="F808" s="8" t="n">
        <v>4</v>
      </c>
      <c r="G808" s="84" t="s">
        <v>1640</v>
      </c>
      <c r="H808" s="8" t="n">
        <v>0</v>
      </c>
      <c r="I808" s="8" t="n">
        <v>0</v>
      </c>
      <c r="J808" s="84" t="s">
        <v>1640</v>
      </c>
      <c r="K808" s="8" t="n">
        <v>0</v>
      </c>
      <c r="L808" s="8" t="n">
        <v>0</v>
      </c>
      <c r="M808" s="2" t="n">
        <f aca="false">IF(AND(F808&lt;&gt;0,AND(I808=0,L808=0)),1,0)</f>
        <v>1</v>
      </c>
      <c r="N808" s="2" t="n">
        <v>1</v>
      </c>
    </row>
    <row r="809" customFormat="false" ht="13" hidden="false" customHeight="false" outlineLevel="0" collapsed="false">
      <c r="A809" s="24" t="s">
        <v>608</v>
      </c>
      <c r="B809" s="8" t="n">
        <v>60558878</v>
      </c>
      <c r="C809" s="24" t="s">
        <v>2435</v>
      </c>
      <c r="D809" s="84" t="s">
        <v>1639</v>
      </c>
      <c r="E809" s="8" t="n">
        <v>24</v>
      </c>
      <c r="F809" s="8" t="n">
        <v>5</v>
      </c>
      <c r="G809" s="84" t="s">
        <v>1639</v>
      </c>
      <c r="H809" s="8" t="n">
        <v>86</v>
      </c>
      <c r="I809" s="8" t="n">
        <v>0</v>
      </c>
      <c r="J809" s="84" t="s">
        <v>1639</v>
      </c>
      <c r="K809" s="8" t="n">
        <v>49</v>
      </c>
      <c r="L809" s="8" t="n">
        <v>0</v>
      </c>
      <c r="M809" s="2" t="n">
        <f aca="false">IF(AND(F809&lt;&gt;0,AND(I809=0,L809=0)),1,0)</f>
        <v>1</v>
      </c>
      <c r="N809" s="2" t="n">
        <v>1</v>
      </c>
    </row>
    <row r="810" customFormat="false" ht="13" hidden="false" customHeight="false" outlineLevel="0" collapsed="false">
      <c r="A810" s="24" t="s">
        <v>608</v>
      </c>
      <c r="B810" s="8" t="n">
        <v>60565668</v>
      </c>
      <c r="C810" s="24" t="s">
        <v>2436</v>
      </c>
      <c r="D810" s="84" t="s">
        <v>1639</v>
      </c>
      <c r="E810" s="8" t="n">
        <v>11</v>
      </c>
      <c r="F810" s="8" t="n">
        <v>2</v>
      </c>
      <c r="G810" s="84" t="s">
        <v>1639</v>
      </c>
      <c r="H810" s="8" t="n">
        <v>186</v>
      </c>
      <c r="I810" s="8" t="n">
        <v>0</v>
      </c>
      <c r="J810" s="84" t="s">
        <v>1639</v>
      </c>
      <c r="K810" s="8" t="n">
        <v>144</v>
      </c>
      <c r="L810" s="8" t="n">
        <v>0</v>
      </c>
      <c r="M810" s="2" t="n">
        <f aca="false">IF(AND(F810&lt;&gt;0,AND(I810=0,L810=0)),1,0)</f>
        <v>1</v>
      </c>
      <c r="N810" s="2" t="n">
        <v>1</v>
      </c>
    </row>
    <row r="811" customFormat="false" ht="13" hidden="false" customHeight="false" outlineLevel="0" collapsed="false">
      <c r="A811" s="24" t="s">
        <v>608</v>
      </c>
      <c r="B811" s="8" t="n">
        <v>62876634</v>
      </c>
      <c r="C811" s="24" t="s">
        <v>2437</v>
      </c>
      <c r="D811" s="84" t="s">
        <v>1639</v>
      </c>
      <c r="E811" s="8" t="n">
        <v>111</v>
      </c>
      <c r="F811" s="8" t="n">
        <v>18</v>
      </c>
      <c r="G811" s="84" t="s">
        <v>1639</v>
      </c>
      <c r="H811" s="8" t="n">
        <v>626</v>
      </c>
      <c r="I811" s="8" t="n">
        <v>25</v>
      </c>
      <c r="J811" s="84" t="s">
        <v>1639</v>
      </c>
      <c r="K811" s="8" t="n">
        <v>618</v>
      </c>
      <c r="L811" s="8" t="n">
        <v>39</v>
      </c>
      <c r="M811" s="2" t="n">
        <f aca="false">IF(AND(F811&lt;&gt;0,AND(I811=0,L811=0)),1,0)</f>
        <v>0</v>
      </c>
      <c r="N811" s="2" t="n">
        <v>1</v>
      </c>
    </row>
    <row r="812" customFormat="false" ht="13" hidden="false" customHeight="false" outlineLevel="0" collapsed="false">
      <c r="A812" s="24" t="s">
        <v>608</v>
      </c>
      <c r="B812" s="8" t="n">
        <v>63385355</v>
      </c>
      <c r="C812" s="24" t="s">
        <v>2438</v>
      </c>
      <c r="D812" s="84" t="s">
        <v>1639</v>
      </c>
      <c r="E812" s="8" t="n">
        <v>39</v>
      </c>
      <c r="F812" s="8" t="n">
        <v>3</v>
      </c>
      <c r="G812" s="84" t="s">
        <v>1639</v>
      </c>
      <c r="H812" s="8" t="n">
        <v>38</v>
      </c>
      <c r="I812" s="8" t="n">
        <v>0</v>
      </c>
      <c r="J812" s="84" t="s">
        <v>1639</v>
      </c>
      <c r="K812" s="8" t="n">
        <v>30</v>
      </c>
      <c r="L812" s="8" t="n">
        <v>0</v>
      </c>
      <c r="M812" s="2" t="n">
        <f aca="false">IF(AND(F812&lt;&gt;0,AND(I812=0,L812=0)),1,0)</f>
        <v>1</v>
      </c>
      <c r="N812" s="2" t="n">
        <v>1</v>
      </c>
    </row>
    <row r="813" customFormat="false" ht="13" hidden="false" customHeight="false" outlineLevel="0" collapsed="false">
      <c r="A813" s="24" t="s">
        <v>608</v>
      </c>
      <c r="B813" s="8" t="n">
        <v>63821551</v>
      </c>
      <c r="C813" s="24" t="s">
        <v>2439</v>
      </c>
      <c r="D813" s="84" t="s">
        <v>1639</v>
      </c>
      <c r="E813" s="8" t="n">
        <v>640</v>
      </c>
      <c r="F813" s="8" t="n">
        <v>52</v>
      </c>
      <c r="G813" s="84" t="s">
        <v>1639</v>
      </c>
      <c r="H813" s="8" t="n">
        <v>1491</v>
      </c>
      <c r="I813" s="8" t="n">
        <v>21</v>
      </c>
      <c r="J813" s="84" t="s">
        <v>1639</v>
      </c>
      <c r="K813" s="8" t="n">
        <v>1440</v>
      </c>
      <c r="L813" s="8" t="n">
        <v>22</v>
      </c>
      <c r="M813" s="2" t="n">
        <f aca="false">IF(AND(F813&lt;&gt;0,AND(I813=0,L813=0)),1,0)</f>
        <v>0</v>
      </c>
      <c r="N813" s="2" t="n">
        <v>1</v>
      </c>
    </row>
    <row r="814" customFormat="false" ht="13" hidden="false" customHeight="false" outlineLevel="0" collapsed="false">
      <c r="A814" s="24" t="s">
        <v>608</v>
      </c>
      <c r="B814" s="8" t="n">
        <v>63899887</v>
      </c>
      <c r="C814" s="24" t="s">
        <v>2440</v>
      </c>
      <c r="D814" s="84" t="s">
        <v>1639</v>
      </c>
      <c r="E814" s="8" t="n">
        <v>70</v>
      </c>
      <c r="F814" s="8" t="n">
        <v>4</v>
      </c>
      <c r="G814" s="84" t="s">
        <v>1639</v>
      </c>
      <c r="H814" s="8" t="n">
        <v>370</v>
      </c>
      <c r="I814" s="8" t="n">
        <v>25</v>
      </c>
      <c r="J814" s="84" t="s">
        <v>1639</v>
      </c>
      <c r="K814" s="8" t="n">
        <v>210</v>
      </c>
      <c r="L814" s="8" t="n">
        <v>0</v>
      </c>
      <c r="M814" s="2" t="n">
        <f aca="false">IF(AND(F814&lt;&gt;0,AND(I814=0,L814=0)),1,0)</f>
        <v>0</v>
      </c>
      <c r="N814" s="2" t="n">
        <v>1</v>
      </c>
    </row>
    <row r="815" customFormat="false" ht="13" hidden="false" customHeight="false" outlineLevel="0" collapsed="false">
      <c r="A815" s="24" t="s">
        <v>608</v>
      </c>
      <c r="B815" s="8" t="n">
        <v>69087912</v>
      </c>
      <c r="C815" s="24" t="s">
        <v>2441</v>
      </c>
      <c r="D815" s="84" t="s">
        <v>1639</v>
      </c>
      <c r="E815" s="8" t="n">
        <v>42</v>
      </c>
      <c r="F815" s="8" t="n">
        <v>3</v>
      </c>
      <c r="G815" s="84" t="s">
        <v>1639</v>
      </c>
      <c r="H815" s="8" t="n">
        <v>79</v>
      </c>
      <c r="I815" s="8" t="n">
        <v>3</v>
      </c>
      <c r="J815" s="84" t="s">
        <v>1639</v>
      </c>
      <c r="K815" s="8" t="n">
        <v>181</v>
      </c>
      <c r="L815" s="8" t="n">
        <v>8</v>
      </c>
      <c r="M815" s="2" t="n">
        <f aca="false">IF(AND(F815&lt;&gt;0,AND(I815=0,L815=0)),1,0)</f>
        <v>0</v>
      </c>
      <c r="N815" s="2" t="n">
        <v>1</v>
      </c>
    </row>
    <row r="816" customFormat="false" ht="13" hidden="false" customHeight="false" outlineLevel="0" collapsed="false">
      <c r="A816" s="24" t="s">
        <v>608</v>
      </c>
      <c r="B816" s="8" t="n">
        <v>71764611</v>
      </c>
      <c r="C816" s="24" t="s">
        <v>2442</v>
      </c>
      <c r="D816" s="84" t="s">
        <v>1639</v>
      </c>
      <c r="E816" s="8" t="n">
        <v>38</v>
      </c>
      <c r="F816" s="8" t="n">
        <v>2</v>
      </c>
      <c r="G816" s="84" t="s">
        <v>1639</v>
      </c>
      <c r="H816" s="8" t="n">
        <v>111</v>
      </c>
      <c r="I816" s="8" t="n">
        <v>0</v>
      </c>
      <c r="J816" s="84" t="s">
        <v>1639</v>
      </c>
      <c r="K816" s="8" t="n">
        <v>103</v>
      </c>
      <c r="L816" s="8" t="n">
        <v>0</v>
      </c>
      <c r="M816" s="2" t="n">
        <f aca="false">IF(AND(F816&lt;&gt;0,AND(I816=0,L816=0)),1,0)</f>
        <v>1</v>
      </c>
      <c r="N816" s="2" t="n">
        <v>1</v>
      </c>
    </row>
    <row r="817" customFormat="false" ht="13" hidden="false" customHeight="false" outlineLevel="0" collapsed="false">
      <c r="A817" s="24" t="s">
        <v>608</v>
      </c>
      <c r="B817" s="8" t="n">
        <v>71852595</v>
      </c>
      <c r="C817" s="24" t="s">
        <v>2443</v>
      </c>
      <c r="D817" s="84" t="s">
        <v>1639</v>
      </c>
      <c r="E817" s="8" t="n">
        <v>41</v>
      </c>
      <c r="F817" s="8" t="n">
        <v>3</v>
      </c>
      <c r="G817" s="84" t="s">
        <v>1639</v>
      </c>
      <c r="H817" s="8" t="n">
        <v>29</v>
      </c>
      <c r="I817" s="8" t="n">
        <v>0</v>
      </c>
      <c r="J817" s="84" t="s">
        <v>1639</v>
      </c>
      <c r="K817" s="8" t="n">
        <v>23</v>
      </c>
      <c r="L817" s="8" t="n">
        <v>0</v>
      </c>
      <c r="M817" s="2" t="n">
        <f aca="false">IF(AND(F817&lt;&gt;0,AND(I817=0,L817=0)),1,0)</f>
        <v>1</v>
      </c>
      <c r="N817" s="2" t="n">
        <v>1</v>
      </c>
    </row>
    <row r="818" customFormat="false" ht="13" hidden="false" customHeight="false" outlineLevel="0" collapsed="false">
      <c r="A818" s="24" t="s">
        <v>608</v>
      </c>
      <c r="B818" s="8" t="n">
        <v>74704084</v>
      </c>
      <c r="C818" s="24" t="s">
        <v>2444</v>
      </c>
      <c r="D818" s="84" t="s">
        <v>1639</v>
      </c>
      <c r="E818" s="8" t="n">
        <v>54</v>
      </c>
      <c r="F818" s="8" t="n">
        <v>3</v>
      </c>
      <c r="G818" s="84" t="s">
        <v>1639</v>
      </c>
      <c r="H818" s="8" t="n">
        <v>70</v>
      </c>
      <c r="I818" s="8" t="n">
        <v>4</v>
      </c>
      <c r="J818" s="84" t="s">
        <v>1639</v>
      </c>
      <c r="K818" s="8" t="n">
        <v>143</v>
      </c>
      <c r="L818" s="8" t="n">
        <v>6</v>
      </c>
      <c r="M818" s="2" t="n">
        <f aca="false">IF(AND(F818&lt;&gt;0,AND(I818=0,L818=0)),1,0)</f>
        <v>0</v>
      </c>
      <c r="N818" s="2" t="n">
        <v>1</v>
      </c>
    </row>
    <row r="819" customFormat="false" ht="13" hidden="false" customHeight="false" outlineLevel="0" collapsed="false">
      <c r="A819" s="24" t="s">
        <v>608</v>
      </c>
      <c r="B819" s="8" t="n">
        <v>76062258</v>
      </c>
      <c r="C819" s="24" t="s">
        <v>2445</v>
      </c>
      <c r="D819" s="84" t="s">
        <v>1639</v>
      </c>
      <c r="E819" s="8" t="n">
        <v>55</v>
      </c>
      <c r="F819" s="8" t="n">
        <v>3</v>
      </c>
      <c r="G819" s="84" t="s">
        <v>1639</v>
      </c>
      <c r="H819" s="8" t="n">
        <v>104</v>
      </c>
      <c r="I819" s="8" t="n">
        <v>0</v>
      </c>
      <c r="J819" s="84" t="s">
        <v>1639</v>
      </c>
      <c r="K819" s="8" t="n">
        <v>96</v>
      </c>
      <c r="L819" s="8" t="n">
        <v>0</v>
      </c>
      <c r="M819" s="2" t="n">
        <f aca="false">IF(AND(F819&lt;&gt;0,AND(I819=0,L819=0)),1,0)</f>
        <v>1</v>
      </c>
      <c r="N819" s="2" t="n">
        <v>1</v>
      </c>
    </row>
    <row r="820" customFormat="false" ht="13" hidden="false" customHeight="false" outlineLevel="0" collapsed="false">
      <c r="A820" s="24" t="s">
        <v>608</v>
      </c>
      <c r="B820" s="8" t="n">
        <v>80740762</v>
      </c>
      <c r="C820" s="24" t="s">
        <v>2446</v>
      </c>
      <c r="D820" s="84" t="s">
        <v>1639</v>
      </c>
      <c r="E820" s="8" t="n">
        <v>54</v>
      </c>
      <c r="F820" s="8" t="n">
        <v>6</v>
      </c>
      <c r="G820" s="84" t="s">
        <v>157</v>
      </c>
      <c r="H820" s="8" t="n">
        <v>78</v>
      </c>
      <c r="I820" s="8" t="n">
        <v>10</v>
      </c>
      <c r="J820" s="84" t="s">
        <v>1639</v>
      </c>
      <c r="K820" s="8" t="n">
        <v>96</v>
      </c>
      <c r="L820" s="8" t="n">
        <v>7</v>
      </c>
      <c r="M820" s="2" t="n">
        <f aca="false">IF(AND(F820&lt;&gt;0,AND(I820=0,L820=0)),1,0)</f>
        <v>0</v>
      </c>
      <c r="N820" s="2" t="n">
        <v>1</v>
      </c>
    </row>
    <row r="821" customFormat="false" ht="13" hidden="false" customHeight="false" outlineLevel="0" collapsed="false">
      <c r="A821" s="24" t="s">
        <v>608</v>
      </c>
      <c r="B821" s="8" t="n">
        <v>83378479</v>
      </c>
      <c r="C821" s="24" t="s">
        <v>2447</v>
      </c>
      <c r="D821" s="84" t="s">
        <v>1639</v>
      </c>
      <c r="E821" s="8" t="n">
        <v>45</v>
      </c>
      <c r="F821" s="8" t="n">
        <v>4</v>
      </c>
      <c r="G821" s="84" t="s">
        <v>1639</v>
      </c>
      <c r="H821" s="8" t="n">
        <v>105</v>
      </c>
      <c r="I821" s="8" t="n">
        <v>0</v>
      </c>
      <c r="J821" s="84" t="s">
        <v>1639</v>
      </c>
      <c r="K821" s="8" t="n">
        <v>87</v>
      </c>
      <c r="L821" s="8" t="n">
        <v>0</v>
      </c>
      <c r="M821" s="2" t="n">
        <f aca="false">IF(AND(F821&lt;&gt;0,AND(I821=0,L821=0)),1,0)</f>
        <v>1</v>
      </c>
      <c r="N821" s="2" t="n">
        <v>1</v>
      </c>
    </row>
    <row r="822" customFormat="false" ht="13" hidden="false" customHeight="false" outlineLevel="0" collapsed="false">
      <c r="A822" s="24" t="s">
        <v>608</v>
      </c>
      <c r="B822" s="8" t="n">
        <v>86593265</v>
      </c>
      <c r="C822" s="24" t="s">
        <v>2448</v>
      </c>
      <c r="D822" s="84" t="s">
        <v>1639</v>
      </c>
      <c r="E822" s="8" t="n">
        <v>49</v>
      </c>
      <c r="F822" s="8" t="n">
        <v>7</v>
      </c>
      <c r="G822" s="84" t="s">
        <v>1639</v>
      </c>
      <c r="H822" s="8" t="n">
        <v>77</v>
      </c>
      <c r="I822" s="8" t="n">
        <v>0</v>
      </c>
      <c r="J822" s="84" t="s">
        <v>1639</v>
      </c>
      <c r="K822" s="8" t="n">
        <v>47</v>
      </c>
      <c r="L822" s="8" t="n">
        <v>0</v>
      </c>
      <c r="M822" s="2" t="n">
        <f aca="false">IF(AND(F822&lt;&gt;0,AND(I822=0,L822=0)),1,0)</f>
        <v>1</v>
      </c>
      <c r="N822" s="2" t="n">
        <v>1</v>
      </c>
    </row>
    <row r="823" customFormat="false" ht="13" hidden="false" customHeight="false" outlineLevel="0" collapsed="false">
      <c r="A823" s="24" t="s">
        <v>608</v>
      </c>
      <c r="B823" s="8" t="n">
        <v>87430256</v>
      </c>
      <c r="C823" s="24" t="s">
        <v>2449</v>
      </c>
      <c r="D823" s="84" t="s">
        <v>1639</v>
      </c>
      <c r="E823" s="8" t="n">
        <v>33</v>
      </c>
      <c r="F823" s="8" t="n">
        <v>2</v>
      </c>
      <c r="G823" s="84" t="s">
        <v>1639</v>
      </c>
      <c r="H823" s="8" t="n">
        <v>45</v>
      </c>
      <c r="I823" s="8" t="n">
        <v>0</v>
      </c>
      <c r="J823" s="84" t="s">
        <v>1639</v>
      </c>
      <c r="K823" s="8" t="n">
        <v>28</v>
      </c>
      <c r="L823" s="8" t="n">
        <v>0</v>
      </c>
      <c r="M823" s="2" t="n">
        <f aca="false">IF(AND(F823&lt;&gt;0,AND(I823=0,L823=0)),1,0)</f>
        <v>1</v>
      </c>
      <c r="N823" s="2" t="n">
        <v>1</v>
      </c>
    </row>
    <row r="824" customFormat="false" ht="13" hidden="false" customHeight="false" outlineLevel="0" collapsed="false">
      <c r="A824" s="24" t="s">
        <v>608</v>
      </c>
      <c r="B824" s="8" t="n">
        <v>88959269</v>
      </c>
      <c r="C824" s="24" t="s">
        <v>2450</v>
      </c>
      <c r="D824" s="84" t="s">
        <v>1639</v>
      </c>
      <c r="E824" s="8" t="n">
        <v>44</v>
      </c>
      <c r="F824" s="8" t="n">
        <v>3</v>
      </c>
      <c r="G824" s="84" t="s">
        <v>1639</v>
      </c>
      <c r="H824" s="8" t="n">
        <v>51</v>
      </c>
      <c r="I824" s="8" t="n">
        <v>4</v>
      </c>
      <c r="J824" s="84" t="s">
        <v>1639</v>
      </c>
      <c r="K824" s="8" t="n">
        <v>54</v>
      </c>
      <c r="L824" s="8" t="n">
        <v>2</v>
      </c>
      <c r="M824" s="2" t="n">
        <f aca="false">IF(AND(F824&lt;&gt;0,AND(I824=0,L824=0)),1,0)</f>
        <v>0</v>
      </c>
      <c r="N824" s="2" t="n">
        <v>1</v>
      </c>
    </row>
    <row r="825" customFormat="false" ht="13" hidden="false" customHeight="false" outlineLevel="0" collapsed="false">
      <c r="A825" s="24" t="s">
        <v>608</v>
      </c>
      <c r="B825" s="8" t="n">
        <v>91622231</v>
      </c>
      <c r="C825" s="24" t="s">
        <v>2451</v>
      </c>
      <c r="D825" s="84" t="s">
        <v>1639</v>
      </c>
      <c r="E825" s="8" t="n">
        <v>53</v>
      </c>
      <c r="F825" s="8" t="n">
        <v>3</v>
      </c>
      <c r="G825" s="84" t="s">
        <v>1639</v>
      </c>
      <c r="H825" s="8" t="n">
        <v>46</v>
      </c>
      <c r="I825" s="8" t="n">
        <v>0</v>
      </c>
      <c r="J825" s="84" t="s">
        <v>1639</v>
      </c>
      <c r="K825" s="8" t="n">
        <v>54</v>
      </c>
      <c r="L825" s="8" t="n">
        <v>0</v>
      </c>
      <c r="M825" s="2" t="n">
        <f aca="false">IF(AND(F825&lt;&gt;0,AND(I825=0,L825=0)),1,0)</f>
        <v>1</v>
      </c>
      <c r="N825" s="2" t="n">
        <v>1</v>
      </c>
    </row>
    <row r="826" customFormat="false" ht="13" hidden="false" customHeight="false" outlineLevel="0" collapsed="false">
      <c r="A826" s="24" t="s">
        <v>608</v>
      </c>
      <c r="B826" s="8" t="n">
        <v>103805949</v>
      </c>
      <c r="C826" s="24" t="s">
        <v>2452</v>
      </c>
      <c r="D826" s="84" t="s">
        <v>1639</v>
      </c>
      <c r="E826" s="8" t="n">
        <v>42</v>
      </c>
      <c r="F826" s="8" t="n">
        <v>6</v>
      </c>
      <c r="G826" s="84" t="s">
        <v>1639</v>
      </c>
      <c r="H826" s="8" t="n">
        <v>46</v>
      </c>
      <c r="I826" s="8" t="n">
        <v>0</v>
      </c>
      <c r="J826" s="84" t="s">
        <v>1639</v>
      </c>
      <c r="K826" s="8" t="n">
        <v>32</v>
      </c>
      <c r="L826" s="8" t="n">
        <v>0</v>
      </c>
      <c r="M826" s="2" t="n">
        <f aca="false">IF(AND(F826&lt;&gt;0,AND(I826=0,L826=0)),1,0)</f>
        <v>1</v>
      </c>
      <c r="N826" s="2" t="n">
        <v>1</v>
      </c>
    </row>
    <row r="827" customFormat="false" ht="13" hidden="false" customHeight="false" outlineLevel="0" collapsed="false">
      <c r="A827" s="24" t="s">
        <v>608</v>
      </c>
      <c r="B827" s="8" t="n">
        <v>104862646</v>
      </c>
      <c r="C827" s="24" t="s">
        <v>2453</v>
      </c>
      <c r="D827" s="84" t="s">
        <v>1639</v>
      </c>
      <c r="E827" s="8" t="n">
        <v>51</v>
      </c>
      <c r="F827" s="8" t="n">
        <v>3</v>
      </c>
      <c r="G827" s="84" t="s">
        <v>157</v>
      </c>
      <c r="H827" s="8" t="n">
        <v>21</v>
      </c>
      <c r="I827" s="8" t="n">
        <v>12</v>
      </c>
      <c r="J827" s="84" t="s">
        <v>157</v>
      </c>
      <c r="K827" s="8" t="n">
        <v>19</v>
      </c>
      <c r="L827" s="8" t="n">
        <v>16</v>
      </c>
      <c r="M827" s="2" t="n">
        <f aca="false">IF(AND(F827&lt;&gt;0,AND(I827=0,L827=0)),1,0)</f>
        <v>0</v>
      </c>
      <c r="N827" s="2" t="n">
        <v>1</v>
      </c>
    </row>
    <row r="828" customFormat="false" ht="13" hidden="false" customHeight="false" outlineLevel="0" collapsed="false">
      <c r="A828" s="24" t="s">
        <v>608</v>
      </c>
      <c r="B828" s="8" t="n">
        <v>106339265</v>
      </c>
      <c r="C828" s="24" t="s">
        <v>2454</v>
      </c>
      <c r="D828" s="84" t="s">
        <v>1639</v>
      </c>
      <c r="E828" s="8" t="n">
        <v>61</v>
      </c>
      <c r="F828" s="8" t="n">
        <v>6</v>
      </c>
      <c r="G828" s="84" t="s">
        <v>157</v>
      </c>
      <c r="H828" s="8" t="n">
        <v>71</v>
      </c>
      <c r="I828" s="8" t="n">
        <v>20</v>
      </c>
      <c r="J828" s="84" t="s">
        <v>157</v>
      </c>
      <c r="K828" s="8" t="n">
        <v>106</v>
      </c>
      <c r="L828" s="8" t="n">
        <v>15</v>
      </c>
      <c r="M828" s="2" t="n">
        <f aca="false">IF(AND(F828&lt;&gt;0,AND(I828=0,L828=0)),1,0)</f>
        <v>0</v>
      </c>
      <c r="N828" s="2" t="n">
        <v>1</v>
      </c>
    </row>
    <row r="829" customFormat="false" ht="13" hidden="false" customHeight="false" outlineLevel="0" collapsed="false">
      <c r="A829" s="24" t="s">
        <v>608</v>
      </c>
      <c r="B829" s="8" t="n">
        <v>110390286</v>
      </c>
      <c r="C829" s="24" t="s">
        <v>2455</v>
      </c>
      <c r="D829" s="84" t="s">
        <v>1639</v>
      </c>
      <c r="E829" s="8" t="n">
        <v>37</v>
      </c>
      <c r="F829" s="8" t="n">
        <v>8</v>
      </c>
      <c r="G829" s="84" t="s">
        <v>157</v>
      </c>
      <c r="H829" s="8" t="n">
        <v>40</v>
      </c>
      <c r="I829" s="8" t="n">
        <v>15</v>
      </c>
      <c r="J829" s="84" t="s">
        <v>157</v>
      </c>
      <c r="K829" s="8" t="n">
        <v>17</v>
      </c>
      <c r="L829" s="8" t="n">
        <v>4</v>
      </c>
      <c r="M829" s="2" t="n">
        <f aca="false">IF(AND(F829&lt;&gt;0,AND(I829=0,L829=0)),1,0)</f>
        <v>0</v>
      </c>
      <c r="N829" s="2" t="n">
        <v>1</v>
      </c>
    </row>
    <row r="830" customFormat="false" ht="13" hidden="false" customHeight="false" outlineLevel="0" collapsed="false">
      <c r="A830" s="24" t="s">
        <v>608</v>
      </c>
      <c r="B830" s="8" t="n">
        <v>111044304</v>
      </c>
      <c r="C830" s="24" t="s">
        <v>2456</v>
      </c>
      <c r="D830" s="84" t="s">
        <v>1639</v>
      </c>
      <c r="E830" s="8" t="n">
        <v>51</v>
      </c>
      <c r="F830" s="8" t="n">
        <v>3</v>
      </c>
      <c r="G830" s="84" t="s">
        <v>1639</v>
      </c>
      <c r="H830" s="8" t="n">
        <v>94</v>
      </c>
      <c r="I830" s="8" t="n">
        <v>0</v>
      </c>
      <c r="J830" s="84" t="s">
        <v>1639</v>
      </c>
      <c r="K830" s="8" t="n">
        <v>101</v>
      </c>
      <c r="L830" s="8" t="n">
        <v>0</v>
      </c>
      <c r="M830" s="2" t="n">
        <f aca="false">IF(AND(F830&lt;&gt;0,AND(I830=0,L830=0)),1,0)</f>
        <v>1</v>
      </c>
      <c r="N830" s="2" t="n">
        <v>1</v>
      </c>
    </row>
    <row r="831" customFormat="false" ht="13" hidden="false" customHeight="false" outlineLevel="0" collapsed="false">
      <c r="A831" s="24" t="s">
        <v>608</v>
      </c>
      <c r="B831" s="8" t="n">
        <v>115095278</v>
      </c>
      <c r="C831" s="24" t="s">
        <v>2457</v>
      </c>
      <c r="D831" s="84" t="s">
        <v>1639</v>
      </c>
      <c r="E831" s="8" t="n">
        <v>45</v>
      </c>
      <c r="F831" s="8" t="n">
        <v>3</v>
      </c>
      <c r="G831" s="84" t="s">
        <v>157</v>
      </c>
      <c r="H831" s="8" t="n">
        <v>63</v>
      </c>
      <c r="I831" s="8" t="n">
        <v>12</v>
      </c>
      <c r="J831" s="84" t="s">
        <v>157</v>
      </c>
      <c r="K831" s="8" t="n">
        <v>94</v>
      </c>
      <c r="L831" s="8" t="n">
        <v>16</v>
      </c>
      <c r="M831" s="2" t="n">
        <f aca="false">IF(AND(F831&lt;&gt;0,AND(I831=0,L831=0)),1,0)</f>
        <v>0</v>
      </c>
      <c r="N831" s="2" t="n">
        <v>1</v>
      </c>
    </row>
    <row r="832" customFormat="false" ht="13" hidden="false" customHeight="false" outlineLevel="0" collapsed="false">
      <c r="A832" s="24" t="s">
        <v>608</v>
      </c>
      <c r="B832" s="8" t="n">
        <v>116749834</v>
      </c>
      <c r="C832" s="24" t="s">
        <v>2458</v>
      </c>
      <c r="D832" s="84" t="s">
        <v>1639</v>
      </c>
      <c r="E832" s="8" t="n">
        <v>54</v>
      </c>
      <c r="F832" s="8" t="n">
        <v>3</v>
      </c>
      <c r="G832" s="84" t="s">
        <v>1639</v>
      </c>
      <c r="H832" s="8" t="n">
        <v>106</v>
      </c>
      <c r="I832" s="8" t="n">
        <v>0</v>
      </c>
      <c r="J832" s="84" t="s">
        <v>1639</v>
      </c>
      <c r="K832" s="8" t="n">
        <v>111</v>
      </c>
      <c r="L832" s="8" t="n">
        <v>0</v>
      </c>
      <c r="M832" s="2" t="n">
        <f aca="false">IF(AND(F832&lt;&gt;0,AND(I832=0,L832=0)),1,0)</f>
        <v>1</v>
      </c>
      <c r="N832" s="2" t="n">
        <v>1</v>
      </c>
    </row>
    <row r="833" customFormat="false" ht="13" hidden="false" customHeight="false" outlineLevel="0" collapsed="false">
      <c r="A833" s="24" t="s">
        <v>608</v>
      </c>
      <c r="B833" s="8" t="n">
        <v>121971425</v>
      </c>
      <c r="C833" s="24" t="s">
        <v>2459</v>
      </c>
      <c r="D833" s="84" t="s">
        <v>1639</v>
      </c>
      <c r="E833" s="8" t="n">
        <v>43</v>
      </c>
      <c r="F833" s="8" t="n">
        <v>7</v>
      </c>
      <c r="G833" s="84" t="s">
        <v>1639</v>
      </c>
      <c r="H833" s="8" t="n">
        <v>62</v>
      </c>
      <c r="I833" s="8" t="n">
        <v>0</v>
      </c>
      <c r="J833" s="84" t="s">
        <v>1639</v>
      </c>
      <c r="K833" s="8" t="n">
        <v>78</v>
      </c>
      <c r="L833" s="8" t="n">
        <v>0</v>
      </c>
      <c r="M833" s="2" t="n">
        <f aca="false">IF(AND(F833&lt;&gt;0,AND(I833=0,L833=0)),1,0)</f>
        <v>1</v>
      </c>
      <c r="N833" s="2" t="n">
        <v>1</v>
      </c>
    </row>
    <row r="834" customFormat="false" ht="13" hidden="false" customHeight="false" outlineLevel="0" collapsed="false">
      <c r="A834" s="24" t="s">
        <v>608</v>
      </c>
      <c r="B834" s="8" t="n">
        <v>130277814</v>
      </c>
      <c r="C834" s="24" t="s">
        <v>2460</v>
      </c>
      <c r="D834" s="84" t="s">
        <v>1639</v>
      </c>
      <c r="E834" s="8" t="n">
        <v>40</v>
      </c>
      <c r="F834" s="8" t="n">
        <v>5</v>
      </c>
      <c r="G834" s="84" t="s">
        <v>157</v>
      </c>
      <c r="H834" s="8" t="n">
        <v>75</v>
      </c>
      <c r="I834" s="8" t="n">
        <v>15</v>
      </c>
      <c r="J834" s="84" t="s">
        <v>1639</v>
      </c>
      <c r="K834" s="8" t="n">
        <v>172</v>
      </c>
      <c r="L834" s="8" t="n">
        <v>16</v>
      </c>
      <c r="M834" s="2" t="n">
        <f aca="false">IF(AND(F834&lt;&gt;0,AND(I834=0,L834=0)),1,0)</f>
        <v>0</v>
      </c>
      <c r="N834" s="2" t="n">
        <v>1</v>
      </c>
    </row>
    <row r="835" customFormat="false" ht="13" hidden="false" customHeight="false" outlineLevel="0" collapsed="false">
      <c r="A835" s="24" t="s">
        <v>608</v>
      </c>
      <c r="B835" s="8" t="n">
        <v>131256257</v>
      </c>
      <c r="C835" s="24" t="s">
        <v>2461</v>
      </c>
      <c r="D835" s="84" t="s">
        <v>1639</v>
      </c>
      <c r="E835" s="8" t="n">
        <v>40</v>
      </c>
      <c r="F835" s="8" t="n">
        <v>3</v>
      </c>
      <c r="G835" s="84" t="s">
        <v>1639</v>
      </c>
      <c r="H835" s="8" t="n">
        <v>98</v>
      </c>
      <c r="I835" s="8" t="n">
        <v>0</v>
      </c>
      <c r="J835" s="84" t="s">
        <v>1639</v>
      </c>
      <c r="K835" s="8" t="n">
        <v>76</v>
      </c>
      <c r="L835" s="8" t="n">
        <v>0</v>
      </c>
      <c r="M835" s="2" t="n">
        <f aca="false">IF(AND(F835&lt;&gt;0,AND(I835=0,L835=0)),1,0)</f>
        <v>1</v>
      </c>
      <c r="N835" s="2" t="n">
        <v>1</v>
      </c>
    </row>
    <row r="836" customFormat="false" ht="13" hidden="false" customHeight="false" outlineLevel="0" collapsed="false">
      <c r="A836" s="24" t="s">
        <v>608</v>
      </c>
      <c r="B836" s="8" t="n">
        <v>131722344</v>
      </c>
      <c r="C836" s="24" t="s">
        <v>2462</v>
      </c>
      <c r="D836" s="84" t="s">
        <v>1639</v>
      </c>
      <c r="E836" s="8" t="n">
        <v>34</v>
      </c>
      <c r="F836" s="8" t="n">
        <v>2</v>
      </c>
      <c r="G836" s="84" t="s">
        <v>1639</v>
      </c>
      <c r="H836" s="8" t="n">
        <v>137</v>
      </c>
      <c r="I836" s="8" t="n">
        <v>0</v>
      </c>
      <c r="J836" s="84" t="s">
        <v>1639</v>
      </c>
      <c r="K836" s="8" t="n">
        <v>114</v>
      </c>
      <c r="L836" s="8" t="n">
        <v>0</v>
      </c>
      <c r="M836" s="2" t="n">
        <f aca="false">IF(AND(F836&lt;&gt;0,AND(I836=0,L836=0)),1,0)</f>
        <v>1</v>
      </c>
      <c r="N836" s="2" t="n">
        <v>1</v>
      </c>
    </row>
    <row r="837" customFormat="false" ht="13" hidden="false" customHeight="false" outlineLevel="0" collapsed="false">
      <c r="A837" s="24" t="s">
        <v>608</v>
      </c>
      <c r="B837" s="8" t="n">
        <v>131847795</v>
      </c>
      <c r="C837" s="24" t="s">
        <v>2463</v>
      </c>
      <c r="D837" s="84" t="s">
        <v>1639</v>
      </c>
      <c r="E837" s="8" t="n">
        <v>47</v>
      </c>
      <c r="F837" s="8" t="n">
        <v>3</v>
      </c>
      <c r="G837" s="84" t="s">
        <v>1639</v>
      </c>
      <c r="H837" s="8" t="n">
        <v>125</v>
      </c>
      <c r="I837" s="8" t="n">
        <v>0</v>
      </c>
      <c r="J837" s="84" t="s">
        <v>1639</v>
      </c>
      <c r="K837" s="8" t="n">
        <v>97</v>
      </c>
      <c r="L837" s="8" t="n">
        <v>0</v>
      </c>
      <c r="M837" s="2" t="n">
        <f aca="false">IF(AND(F837&lt;&gt;0,AND(I837=0,L837=0)),1,0)</f>
        <v>1</v>
      </c>
      <c r="N837" s="2" t="n">
        <v>1</v>
      </c>
    </row>
    <row r="838" customFormat="false" ht="13" hidden="false" customHeight="false" outlineLevel="0" collapsed="false">
      <c r="A838" s="24" t="s">
        <v>608</v>
      </c>
      <c r="B838" s="8" t="n">
        <v>132485993</v>
      </c>
      <c r="C838" s="24" t="s">
        <v>2464</v>
      </c>
      <c r="D838" s="84" t="s">
        <v>1639</v>
      </c>
      <c r="E838" s="8" t="n">
        <v>31</v>
      </c>
      <c r="F838" s="8" t="n">
        <v>7</v>
      </c>
      <c r="G838" s="84" t="s">
        <v>1639</v>
      </c>
      <c r="H838" s="8" t="n">
        <v>49</v>
      </c>
      <c r="I838" s="8" t="n">
        <v>0</v>
      </c>
      <c r="J838" s="84" t="s">
        <v>1639</v>
      </c>
      <c r="K838" s="8" t="n">
        <v>60</v>
      </c>
      <c r="L838" s="8" t="n">
        <v>0</v>
      </c>
      <c r="M838" s="2" t="n">
        <f aca="false">IF(AND(F838&lt;&gt;0,AND(I838=0,L838=0)),1,0)</f>
        <v>1</v>
      </c>
      <c r="N838" s="2" t="n">
        <v>1</v>
      </c>
    </row>
    <row r="839" customFormat="false" ht="13" hidden="false" customHeight="false" outlineLevel="0" collapsed="false">
      <c r="A839" s="24" t="s">
        <v>608</v>
      </c>
      <c r="B839" s="8" t="n">
        <v>133071480</v>
      </c>
      <c r="C839" s="24" t="s">
        <v>2465</v>
      </c>
      <c r="D839" s="84" t="s">
        <v>1639</v>
      </c>
      <c r="E839" s="8" t="n">
        <v>33</v>
      </c>
      <c r="F839" s="8" t="n">
        <v>2</v>
      </c>
      <c r="G839" s="84" t="s">
        <v>1639</v>
      </c>
      <c r="H839" s="8" t="n">
        <v>42</v>
      </c>
      <c r="I839" s="8" t="n">
        <v>0</v>
      </c>
      <c r="J839" s="84" t="s">
        <v>1639</v>
      </c>
      <c r="K839" s="8" t="n">
        <v>53</v>
      </c>
      <c r="L839" s="8" t="n">
        <v>0</v>
      </c>
      <c r="M839" s="2" t="n">
        <f aca="false">IF(AND(F839&lt;&gt;0,AND(I839=0,L839=0)),1,0)</f>
        <v>1</v>
      </c>
      <c r="N839" s="2" t="n">
        <v>1</v>
      </c>
    </row>
    <row r="840" customFormat="false" ht="13" hidden="false" customHeight="false" outlineLevel="0" collapsed="false">
      <c r="A840" s="24" t="s">
        <v>608</v>
      </c>
      <c r="B840" s="8" t="n">
        <v>133827342</v>
      </c>
      <c r="C840" s="24" t="s">
        <v>2466</v>
      </c>
      <c r="D840" s="84" t="s">
        <v>1639</v>
      </c>
      <c r="E840" s="8" t="n">
        <v>43</v>
      </c>
      <c r="F840" s="8" t="n">
        <v>4</v>
      </c>
      <c r="G840" s="84" t="s">
        <v>1639</v>
      </c>
      <c r="H840" s="8" t="n">
        <v>62</v>
      </c>
      <c r="I840" s="8" t="n">
        <v>0</v>
      </c>
      <c r="J840" s="84" t="s">
        <v>1639</v>
      </c>
      <c r="K840" s="8" t="n">
        <v>73</v>
      </c>
      <c r="L840" s="8" t="n">
        <v>0</v>
      </c>
      <c r="M840" s="2" t="n">
        <f aca="false">IF(AND(F840&lt;&gt;0,AND(I840=0,L840=0)),1,0)</f>
        <v>1</v>
      </c>
      <c r="N840" s="2" t="n">
        <v>1</v>
      </c>
    </row>
    <row r="841" customFormat="false" ht="13" hidden="false" customHeight="false" outlineLevel="0" collapsed="false">
      <c r="A841" s="24" t="s">
        <v>608</v>
      </c>
      <c r="B841" s="8" t="n">
        <v>134012081</v>
      </c>
      <c r="C841" s="24" t="s">
        <v>2467</v>
      </c>
      <c r="D841" s="84" t="s">
        <v>1639</v>
      </c>
      <c r="E841" s="8" t="n">
        <v>31</v>
      </c>
      <c r="F841" s="8" t="n">
        <v>6</v>
      </c>
      <c r="G841" s="84" t="s">
        <v>1639</v>
      </c>
      <c r="H841" s="8" t="n">
        <v>19</v>
      </c>
      <c r="I841" s="8" t="n">
        <v>0</v>
      </c>
      <c r="J841" s="84" t="s">
        <v>1639</v>
      </c>
      <c r="K841" s="8" t="n">
        <v>28</v>
      </c>
      <c r="L841" s="8" t="n">
        <v>0</v>
      </c>
      <c r="M841" s="2" t="n">
        <f aca="false">IF(AND(F841&lt;&gt;0,AND(I841=0,L841=0)),1,0)</f>
        <v>1</v>
      </c>
      <c r="N841" s="2" t="n">
        <v>1</v>
      </c>
    </row>
    <row r="842" customFormat="false" ht="13" hidden="false" customHeight="false" outlineLevel="0" collapsed="false">
      <c r="A842" s="24" t="s">
        <v>608</v>
      </c>
      <c r="B842" s="8" t="n">
        <v>134464598</v>
      </c>
      <c r="C842" s="24" t="s">
        <v>2468</v>
      </c>
      <c r="D842" s="84" t="s">
        <v>1639</v>
      </c>
      <c r="E842" s="8" t="n">
        <v>34</v>
      </c>
      <c r="F842" s="8" t="n">
        <v>7</v>
      </c>
      <c r="G842" s="84" t="s">
        <v>1639</v>
      </c>
      <c r="H842" s="8" t="n">
        <v>22</v>
      </c>
      <c r="I842" s="8" t="n">
        <v>0</v>
      </c>
      <c r="J842" s="84" t="s">
        <v>1639</v>
      </c>
      <c r="K842" s="8" t="n">
        <v>26</v>
      </c>
      <c r="L842" s="8" t="n">
        <v>0</v>
      </c>
      <c r="M842" s="2" t="n">
        <f aca="false">IF(AND(F842&lt;&gt;0,AND(I842=0,L842=0)),1,0)</f>
        <v>1</v>
      </c>
      <c r="N842" s="2" t="n">
        <v>1</v>
      </c>
    </row>
    <row r="843" customFormat="false" ht="13" hidden="false" customHeight="false" outlineLevel="0" collapsed="false">
      <c r="A843" s="24" t="s">
        <v>608</v>
      </c>
      <c r="B843" s="8" t="n">
        <v>134465563</v>
      </c>
      <c r="C843" s="24" t="s">
        <v>2469</v>
      </c>
      <c r="D843" s="84" t="s">
        <v>1639</v>
      </c>
      <c r="E843" s="8" t="n">
        <v>39</v>
      </c>
      <c r="F843" s="8" t="n">
        <v>3</v>
      </c>
      <c r="G843" s="84" t="s">
        <v>1639</v>
      </c>
      <c r="H843" s="8" t="n">
        <v>4</v>
      </c>
      <c r="I843" s="8" t="n">
        <v>0</v>
      </c>
      <c r="J843" s="84" t="s">
        <v>1639</v>
      </c>
      <c r="K843" s="8" t="n">
        <v>7</v>
      </c>
      <c r="L843" s="8" t="n">
        <v>0</v>
      </c>
      <c r="M843" s="2" t="n">
        <f aca="false">IF(AND(F843&lt;&gt;0,AND(I843=0,L843=0)),1,0)</f>
        <v>1</v>
      </c>
      <c r="N843" s="2" t="n">
        <v>1</v>
      </c>
    </row>
    <row r="844" customFormat="false" ht="13" hidden="false" customHeight="false" outlineLevel="0" collapsed="false">
      <c r="A844" s="24" t="s">
        <v>608</v>
      </c>
      <c r="B844" s="8" t="n">
        <v>134470288</v>
      </c>
      <c r="C844" s="24" t="s">
        <v>2470</v>
      </c>
      <c r="D844" s="84" t="s">
        <v>1639</v>
      </c>
      <c r="E844" s="8" t="n">
        <v>33</v>
      </c>
      <c r="F844" s="8" t="n">
        <v>6</v>
      </c>
      <c r="G844" s="84" t="s">
        <v>1639</v>
      </c>
      <c r="H844" s="8" t="n">
        <v>48</v>
      </c>
      <c r="I844" s="8" t="n">
        <v>0</v>
      </c>
      <c r="J844" s="84" t="s">
        <v>1639</v>
      </c>
      <c r="K844" s="8" t="n">
        <v>36</v>
      </c>
      <c r="L844" s="8" t="n">
        <v>0</v>
      </c>
      <c r="M844" s="2" t="n">
        <f aca="false">IF(AND(F844&lt;&gt;0,AND(I844=0,L844=0)),1,0)</f>
        <v>1</v>
      </c>
      <c r="N844" s="2" t="n">
        <v>1</v>
      </c>
    </row>
    <row r="845" customFormat="false" ht="13" hidden="false" customHeight="false" outlineLevel="0" collapsed="false">
      <c r="A845" s="24" t="s">
        <v>608</v>
      </c>
      <c r="B845" s="8" t="n">
        <v>134849059</v>
      </c>
      <c r="C845" s="24" t="s">
        <v>2471</v>
      </c>
      <c r="D845" s="84" t="s">
        <v>1639</v>
      </c>
      <c r="E845" s="8" t="n">
        <v>41</v>
      </c>
      <c r="F845" s="8" t="n">
        <v>6</v>
      </c>
      <c r="G845" s="84" t="s">
        <v>1639</v>
      </c>
      <c r="H845" s="8" t="n">
        <v>64</v>
      </c>
      <c r="I845" s="8" t="n">
        <v>0</v>
      </c>
      <c r="J845" s="84" t="s">
        <v>1639</v>
      </c>
      <c r="K845" s="8" t="n">
        <v>64</v>
      </c>
      <c r="L845" s="8" t="n">
        <v>0</v>
      </c>
      <c r="M845" s="2" t="n">
        <f aca="false">IF(AND(F845&lt;&gt;0,AND(I845=0,L845=0)),1,0)</f>
        <v>1</v>
      </c>
      <c r="N845" s="2" t="n">
        <v>1</v>
      </c>
    </row>
    <row r="846" customFormat="false" ht="13" hidden="false" customHeight="false" outlineLevel="0" collapsed="false">
      <c r="A846" s="24" t="s">
        <v>608</v>
      </c>
      <c r="B846" s="8" t="n">
        <v>134849908</v>
      </c>
      <c r="C846" s="24" t="s">
        <v>2472</v>
      </c>
      <c r="D846" s="84" t="s">
        <v>1639</v>
      </c>
      <c r="E846" s="8" t="n">
        <v>43</v>
      </c>
      <c r="F846" s="8" t="n">
        <v>5</v>
      </c>
      <c r="G846" s="84" t="s">
        <v>1639</v>
      </c>
      <c r="H846" s="8" t="n">
        <v>15</v>
      </c>
      <c r="I846" s="8" t="n">
        <v>0</v>
      </c>
      <c r="J846" s="84" t="s">
        <v>1639</v>
      </c>
      <c r="K846" s="8" t="n">
        <v>20</v>
      </c>
      <c r="L846" s="8" t="n">
        <v>0</v>
      </c>
      <c r="M846" s="2" t="n">
        <f aca="false">IF(AND(F846&lt;&gt;0,AND(I846=0,L846=0)),1,0)</f>
        <v>1</v>
      </c>
      <c r="N846" s="2" t="n">
        <v>1</v>
      </c>
    </row>
    <row r="847" customFormat="false" ht="13" hidden="false" customHeight="false" outlineLevel="0" collapsed="false">
      <c r="A847" s="24" t="s">
        <v>608</v>
      </c>
      <c r="B847" s="8" t="n">
        <v>135259001</v>
      </c>
      <c r="C847" s="24" t="s">
        <v>2473</v>
      </c>
      <c r="D847" s="84" t="s">
        <v>1639</v>
      </c>
      <c r="E847" s="8" t="n">
        <v>43</v>
      </c>
      <c r="F847" s="8" t="n">
        <v>4</v>
      </c>
      <c r="G847" s="84" t="s">
        <v>1639</v>
      </c>
      <c r="H847" s="8" t="n">
        <v>143</v>
      </c>
      <c r="I847" s="8" t="n">
        <v>0</v>
      </c>
      <c r="J847" s="84" t="s">
        <v>1639</v>
      </c>
      <c r="K847" s="8" t="n">
        <v>125</v>
      </c>
      <c r="L847" s="8" t="n">
        <v>1</v>
      </c>
      <c r="M847" s="2" t="n">
        <f aca="false">IF(AND(F847&lt;&gt;0,AND(I847=0,L847=0)),1,0)</f>
        <v>0</v>
      </c>
      <c r="N847" s="2" t="n">
        <v>1</v>
      </c>
    </row>
    <row r="848" customFormat="false" ht="13" hidden="false" customHeight="false" outlineLevel="0" collapsed="false">
      <c r="A848" s="24" t="s">
        <v>608</v>
      </c>
      <c r="B848" s="8" t="n">
        <v>135981829</v>
      </c>
      <c r="C848" s="24" t="s">
        <v>2474</v>
      </c>
      <c r="D848" s="84" t="s">
        <v>1639</v>
      </c>
      <c r="E848" s="8" t="n">
        <v>40</v>
      </c>
      <c r="F848" s="8" t="n">
        <v>5</v>
      </c>
      <c r="G848" s="84" t="s">
        <v>1639</v>
      </c>
      <c r="H848" s="8" t="n">
        <v>27</v>
      </c>
      <c r="I848" s="8" t="n">
        <v>0</v>
      </c>
      <c r="J848" s="84" t="s">
        <v>157</v>
      </c>
      <c r="K848" s="8" t="n">
        <v>23</v>
      </c>
      <c r="L848" s="8" t="n">
        <v>6</v>
      </c>
      <c r="M848" s="2" t="n">
        <f aca="false">IF(AND(F848&lt;&gt;0,AND(I848=0,L848=0)),1,0)</f>
        <v>0</v>
      </c>
      <c r="N848" s="2" t="n">
        <v>1</v>
      </c>
    </row>
    <row r="849" customFormat="false" ht="13" hidden="false" customHeight="false" outlineLevel="0" collapsed="false">
      <c r="A849" s="24" t="s">
        <v>608</v>
      </c>
      <c r="B849" s="8" t="n">
        <v>136352068</v>
      </c>
      <c r="C849" s="24" t="s">
        <v>2475</v>
      </c>
      <c r="D849" s="84" t="s">
        <v>1639</v>
      </c>
      <c r="E849" s="8" t="n">
        <v>34</v>
      </c>
      <c r="F849" s="8" t="n">
        <v>3</v>
      </c>
      <c r="G849" s="84" t="s">
        <v>1639</v>
      </c>
      <c r="H849" s="8" t="n">
        <v>180</v>
      </c>
      <c r="I849" s="8" t="n">
        <v>11</v>
      </c>
      <c r="J849" s="84" t="s">
        <v>1639</v>
      </c>
      <c r="K849" s="8" t="n">
        <v>97</v>
      </c>
      <c r="L849" s="8" t="n">
        <v>0</v>
      </c>
      <c r="M849" s="2" t="n">
        <f aca="false">IF(AND(F849&lt;&gt;0,AND(I849=0,L849=0)),1,0)</f>
        <v>0</v>
      </c>
      <c r="N849" s="2" t="n">
        <v>1</v>
      </c>
    </row>
    <row r="850" customFormat="false" ht="13" hidden="false" customHeight="false" outlineLevel="0" collapsed="false">
      <c r="A850" s="24" t="s">
        <v>608</v>
      </c>
      <c r="B850" s="8" t="n">
        <v>137386801</v>
      </c>
      <c r="C850" s="24" t="s">
        <v>2476</v>
      </c>
      <c r="D850" s="84" t="s">
        <v>1639</v>
      </c>
      <c r="E850" s="8" t="n">
        <v>20</v>
      </c>
      <c r="F850" s="8" t="n">
        <v>5</v>
      </c>
      <c r="G850" s="84" t="s">
        <v>1639</v>
      </c>
      <c r="H850" s="8" t="n">
        <v>61</v>
      </c>
      <c r="I850" s="8" t="n">
        <v>0</v>
      </c>
      <c r="J850" s="84" t="s">
        <v>1639</v>
      </c>
      <c r="K850" s="8" t="n">
        <v>54</v>
      </c>
      <c r="L850" s="8" t="n">
        <v>0</v>
      </c>
      <c r="M850" s="2" t="n">
        <f aca="false">IF(AND(F850&lt;&gt;0,AND(I850=0,L850=0)),1,0)</f>
        <v>1</v>
      </c>
      <c r="N850" s="2" t="n">
        <v>1</v>
      </c>
    </row>
    <row r="851" customFormat="false" ht="13" hidden="false" customHeight="false" outlineLevel="0" collapsed="false">
      <c r="A851" s="24" t="s">
        <v>608</v>
      </c>
      <c r="B851" s="8" t="n">
        <v>137517306</v>
      </c>
      <c r="C851" s="24" t="s">
        <v>2477</v>
      </c>
      <c r="D851" s="84" t="s">
        <v>1639</v>
      </c>
      <c r="E851" s="8" t="n">
        <v>37</v>
      </c>
      <c r="F851" s="8" t="n">
        <v>2</v>
      </c>
      <c r="G851" s="84" t="s">
        <v>1639</v>
      </c>
      <c r="H851" s="8" t="n">
        <v>44</v>
      </c>
      <c r="I851" s="8" t="n">
        <v>1</v>
      </c>
      <c r="J851" s="84" t="s">
        <v>1639</v>
      </c>
      <c r="K851" s="8" t="n">
        <v>40</v>
      </c>
      <c r="L851" s="8" t="n">
        <v>0</v>
      </c>
      <c r="M851" s="2" t="n">
        <f aca="false">IF(AND(F851&lt;&gt;0,AND(I851=0,L851=0)),1,0)</f>
        <v>0</v>
      </c>
      <c r="N851" s="2" t="n">
        <v>1</v>
      </c>
    </row>
    <row r="852" customFormat="false" ht="13" hidden="false" customHeight="false" outlineLevel="0" collapsed="false">
      <c r="A852" s="24" t="s">
        <v>608</v>
      </c>
      <c r="B852" s="8" t="n">
        <v>137565835</v>
      </c>
      <c r="C852" s="24" t="s">
        <v>2478</v>
      </c>
      <c r="D852" s="84" t="s">
        <v>1639</v>
      </c>
      <c r="E852" s="8" t="n">
        <v>32</v>
      </c>
      <c r="F852" s="8" t="n">
        <v>4</v>
      </c>
      <c r="G852" s="84" t="s">
        <v>1639</v>
      </c>
      <c r="H852" s="8" t="n">
        <v>6</v>
      </c>
      <c r="I852" s="8" t="n">
        <v>0</v>
      </c>
      <c r="J852" s="84" t="s">
        <v>1639</v>
      </c>
      <c r="K852" s="8" t="n">
        <v>1</v>
      </c>
      <c r="L852" s="8" t="n">
        <v>0</v>
      </c>
      <c r="M852" s="2" t="n">
        <f aca="false">IF(AND(F852&lt;&gt;0,AND(I852=0,L852=0)),1,0)</f>
        <v>1</v>
      </c>
      <c r="N852" s="2" t="n">
        <v>1</v>
      </c>
    </row>
    <row r="853" customFormat="false" ht="13" hidden="false" customHeight="false" outlineLevel="0" collapsed="false">
      <c r="A853" s="24" t="s">
        <v>611</v>
      </c>
      <c r="B853" s="8" t="n">
        <v>264889</v>
      </c>
      <c r="C853" s="24" t="s">
        <v>2479</v>
      </c>
      <c r="D853" s="84" t="s">
        <v>1639</v>
      </c>
      <c r="E853" s="8" t="n">
        <v>50</v>
      </c>
      <c r="F853" s="8" t="n">
        <v>3</v>
      </c>
      <c r="G853" s="84" t="s">
        <v>1639</v>
      </c>
      <c r="H853" s="8" t="n">
        <v>112</v>
      </c>
      <c r="I853" s="8" t="n">
        <v>0</v>
      </c>
      <c r="J853" s="84" t="s">
        <v>1639</v>
      </c>
      <c r="K853" s="8" t="n">
        <v>98</v>
      </c>
      <c r="L853" s="8" t="n">
        <v>0</v>
      </c>
      <c r="M853" s="2" t="n">
        <f aca="false">IF(AND(F853&lt;&gt;0,AND(I853=0,L853=0)),1,0)</f>
        <v>1</v>
      </c>
      <c r="N853" s="2" t="n">
        <v>1</v>
      </c>
    </row>
    <row r="854" customFormat="false" ht="13" hidden="false" customHeight="false" outlineLevel="0" collapsed="false">
      <c r="A854" s="24" t="s">
        <v>611</v>
      </c>
      <c r="B854" s="8" t="n">
        <v>295561</v>
      </c>
      <c r="C854" s="24" t="s">
        <v>2480</v>
      </c>
      <c r="D854" s="84" t="s">
        <v>1639</v>
      </c>
      <c r="E854" s="8" t="n">
        <v>49</v>
      </c>
      <c r="F854" s="8" t="n">
        <v>3</v>
      </c>
      <c r="G854" s="84" t="s">
        <v>1639</v>
      </c>
      <c r="H854" s="8" t="n">
        <v>55</v>
      </c>
      <c r="I854" s="8" t="n">
        <v>0</v>
      </c>
      <c r="J854" s="84" t="s">
        <v>1639</v>
      </c>
      <c r="K854" s="8" t="n">
        <v>74</v>
      </c>
      <c r="L854" s="8" t="n">
        <v>0</v>
      </c>
      <c r="M854" s="2" t="n">
        <f aca="false">IF(AND(F854&lt;&gt;0,AND(I854=0,L854=0)),1,0)</f>
        <v>1</v>
      </c>
      <c r="N854" s="2" t="n">
        <v>1</v>
      </c>
    </row>
    <row r="855" customFormat="false" ht="13" hidden="false" customHeight="false" outlineLevel="0" collapsed="false">
      <c r="A855" s="24" t="s">
        <v>611</v>
      </c>
      <c r="B855" s="8" t="n">
        <v>323154</v>
      </c>
      <c r="C855" s="24" t="s">
        <v>2481</v>
      </c>
      <c r="D855" s="84" t="s">
        <v>1639</v>
      </c>
      <c r="E855" s="8" t="n">
        <v>49</v>
      </c>
      <c r="F855" s="8" t="n">
        <v>4</v>
      </c>
      <c r="G855" s="84" t="s">
        <v>1639</v>
      </c>
      <c r="H855" s="8" t="n">
        <v>24</v>
      </c>
      <c r="I855" s="8" t="n">
        <v>0</v>
      </c>
      <c r="J855" s="84" t="s">
        <v>1639</v>
      </c>
      <c r="K855" s="8" t="n">
        <v>26</v>
      </c>
      <c r="L855" s="8" t="n">
        <v>0</v>
      </c>
      <c r="M855" s="2" t="n">
        <f aca="false">IF(AND(F855&lt;&gt;0,AND(I855=0,L855=0)),1,0)</f>
        <v>1</v>
      </c>
      <c r="N855" s="2" t="n">
        <v>1</v>
      </c>
    </row>
    <row r="856" customFormat="false" ht="13" hidden="false" customHeight="false" outlineLevel="0" collapsed="false">
      <c r="A856" s="24" t="s">
        <v>611</v>
      </c>
      <c r="B856" s="8" t="n">
        <v>456012</v>
      </c>
      <c r="C856" s="24" t="s">
        <v>2482</v>
      </c>
      <c r="D856" s="84" t="s">
        <v>1639</v>
      </c>
      <c r="E856" s="8" t="n">
        <v>39</v>
      </c>
      <c r="F856" s="8" t="n">
        <v>3</v>
      </c>
      <c r="G856" s="84" t="s">
        <v>1639</v>
      </c>
      <c r="H856" s="8" t="n">
        <v>27</v>
      </c>
      <c r="I856" s="8" t="n">
        <v>0</v>
      </c>
      <c r="J856" s="84" t="s">
        <v>1639</v>
      </c>
      <c r="K856" s="8" t="n">
        <v>43</v>
      </c>
      <c r="L856" s="8" t="n">
        <v>0</v>
      </c>
      <c r="M856" s="2" t="n">
        <f aca="false">IF(AND(F856&lt;&gt;0,AND(I856=0,L856=0)),1,0)</f>
        <v>1</v>
      </c>
      <c r="N856" s="2" t="n">
        <v>1</v>
      </c>
    </row>
    <row r="857" customFormat="false" ht="13" hidden="false" customHeight="false" outlineLevel="0" collapsed="false">
      <c r="A857" s="24" t="s">
        <v>611</v>
      </c>
      <c r="B857" s="8" t="n">
        <v>723286</v>
      </c>
      <c r="C857" s="24" t="s">
        <v>2483</v>
      </c>
      <c r="D857" s="84" t="s">
        <v>1639</v>
      </c>
      <c r="E857" s="8" t="n">
        <v>46</v>
      </c>
      <c r="F857" s="8" t="n">
        <v>5</v>
      </c>
      <c r="G857" s="84" t="s">
        <v>1639</v>
      </c>
      <c r="H857" s="8" t="n">
        <v>57</v>
      </c>
      <c r="I857" s="8" t="n">
        <v>0</v>
      </c>
      <c r="J857" s="84" t="s">
        <v>1639</v>
      </c>
      <c r="K857" s="8" t="n">
        <v>43</v>
      </c>
      <c r="L857" s="8" t="n">
        <v>0</v>
      </c>
      <c r="M857" s="2" t="n">
        <f aca="false">IF(AND(F857&lt;&gt;0,AND(I857=0,L857=0)),1,0)</f>
        <v>1</v>
      </c>
      <c r="N857" s="2" t="n">
        <v>1</v>
      </c>
    </row>
    <row r="858" customFormat="false" ht="13" hidden="false" customHeight="false" outlineLevel="0" collapsed="false">
      <c r="A858" s="24" t="s">
        <v>611</v>
      </c>
      <c r="B858" s="8" t="n">
        <v>779552</v>
      </c>
      <c r="C858" s="24" t="s">
        <v>2484</v>
      </c>
      <c r="D858" s="84" t="s">
        <v>1639</v>
      </c>
      <c r="E858" s="8" t="n">
        <v>43</v>
      </c>
      <c r="F858" s="8" t="n">
        <v>9</v>
      </c>
      <c r="G858" s="84" t="s">
        <v>1639</v>
      </c>
      <c r="H858" s="8" t="n">
        <v>30</v>
      </c>
      <c r="I858" s="8" t="n">
        <v>0</v>
      </c>
      <c r="J858" s="84" t="s">
        <v>1639</v>
      </c>
      <c r="K858" s="8" t="n">
        <v>16</v>
      </c>
      <c r="L858" s="8" t="n">
        <v>0</v>
      </c>
      <c r="M858" s="2" t="n">
        <f aca="false">IF(AND(F858&lt;&gt;0,AND(I858=0,L858=0)),1,0)</f>
        <v>1</v>
      </c>
      <c r="N858" s="2" t="n">
        <v>1</v>
      </c>
    </row>
    <row r="859" customFormat="false" ht="13" hidden="false" customHeight="false" outlineLevel="0" collapsed="false">
      <c r="A859" s="24" t="s">
        <v>611</v>
      </c>
      <c r="B859" s="8" t="n">
        <v>779786</v>
      </c>
      <c r="C859" s="24" t="s">
        <v>2485</v>
      </c>
      <c r="D859" s="84" t="s">
        <v>1639</v>
      </c>
      <c r="E859" s="8" t="n">
        <v>41</v>
      </c>
      <c r="F859" s="8" t="n">
        <v>9</v>
      </c>
      <c r="G859" s="84" t="s">
        <v>1639</v>
      </c>
      <c r="H859" s="8" t="n">
        <v>74</v>
      </c>
      <c r="I859" s="8" t="n">
        <v>0</v>
      </c>
      <c r="J859" s="84" t="s">
        <v>1639</v>
      </c>
      <c r="K859" s="8" t="n">
        <v>62</v>
      </c>
      <c r="L859" s="8" t="n">
        <v>0</v>
      </c>
      <c r="M859" s="2" t="n">
        <f aca="false">IF(AND(F859&lt;&gt;0,AND(I859=0,L859=0)),1,0)</f>
        <v>1</v>
      </c>
      <c r="N859" s="2" t="n">
        <v>1</v>
      </c>
    </row>
    <row r="860" customFormat="false" ht="13" hidden="false" customHeight="false" outlineLevel="0" collapsed="false">
      <c r="A860" s="24" t="s">
        <v>611</v>
      </c>
      <c r="B860" s="8" t="n">
        <v>780164</v>
      </c>
      <c r="C860" s="24" t="s">
        <v>2486</v>
      </c>
      <c r="D860" s="84" t="s">
        <v>1639</v>
      </c>
      <c r="E860" s="8" t="n">
        <v>45</v>
      </c>
      <c r="F860" s="8" t="n">
        <v>6</v>
      </c>
      <c r="G860" s="84" t="s">
        <v>1639</v>
      </c>
      <c r="H860" s="8" t="n">
        <v>34</v>
      </c>
      <c r="I860" s="8" t="n">
        <v>0</v>
      </c>
      <c r="J860" s="84" t="s">
        <v>1639</v>
      </c>
      <c r="K860" s="8" t="n">
        <v>31</v>
      </c>
      <c r="L860" s="8" t="n">
        <v>0</v>
      </c>
      <c r="M860" s="2" t="n">
        <f aca="false">IF(AND(F860&lt;&gt;0,AND(I860=0,L860=0)),1,0)</f>
        <v>1</v>
      </c>
      <c r="N860" s="2" t="n">
        <v>1</v>
      </c>
    </row>
    <row r="861" customFormat="false" ht="13" hidden="false" customHeight="false" outlineLevel="0" collapsed="false">
      <c r="A861" s="24" t="s">
        <v>611</v>
      </c>
      <c r="B861" s="8" t="n">
        <v>1038615</v>
      </c>
      <c r="C861" s="24" t="s">
        <v>2487</v>
      </c>
      <c r="D861" s="84" t="s">
        <v>1639</v>
      </c>
      <c r="E861" s="8" t="n">
        <v>30</v>
      </c>
      <c r="F861" s="8" t="n">
        <v>3</v>
      </c>
      <c r="G861" s="84" t="s">
        <v>1639</v>
      </c>
      <c r="H861" s="8" t="n">
        <v>57</v>
      </c>
      <c r="I861" s="8" t="n">
        <v>5</v>
      </c>
      <c r="J861" s="84" t="s">
        <v>1639</v>
      </c>
      <c r="K861" s="8" t="n">
        <v>62</v>
      </c>
      <c r="L861" s="8" t="n">
        <v>6</v>
      </c>
      <c r="M861" s="2" t="n">
        <f aca="false">IF(AND(F861&lt;&gt;0,AND(I861=0,L861=0)),1,0)</f>
        <v>0</v>
      </c>
      <c r="N861" s="2" t="n">
        <v>1</v>
      </c>
    </row>
    <row r="862" customFormat="false" ht="13" hidden="false" customHeight="false" outlineLevel="0" collapsed="false">
      <c r="A862" s="24" t="s">
        <v>611</v>
      </c>
      <c r="B862" s="8" t="n">
        <v>1117810</v>
      </c>
      <c r="C862" s="24" t="s">
        <v>1559</v>
      </c>
      <c r="D862" s="84" t="s">
        <v>1639</v>
      </c>
      <c r="E862" s="8" t="n">
        <v>55</v>
      </c>
      <c r="F862" s="8" t="n">
        <v>8</v>
      </c>
      <c r="G862" s="84" t="s">
        <v>1639</v>
      </c>
      <c r="H862" s="8" t="n">
        <v>48</v>
      </c>
      <c r="I862" s="8" t="n">
        <v>1</v>
      </c>
      <c r="J862" s="84" t="s">
        <v>1639</v>
      </c>
      <c r="K862" s="8" t="n">
        <v>54</v>
      </c>
      <c r="L862" s="8" t="n">
        <v>4</v>
      </c>
      <c r="M862" s="2" t="n">
        <f aca="false">IF(AND(F862&lt;&gt;0,AND(I862=0,L862=0)),1,0)</f>
        <v>0</v>
      </c>
      <c r="N862" s="2" t="n">
        <v>1</v>
      </c>
    </row>
    <row r="863" customFormat="false" ht="13" hidden="false" customHeight="false" outlineLevel="0" collapsed="false">
      <c r="A863" s="24" t="s">
        <v>611</v>
      </c>
      <c r="B863" s="8" t="n">
        <v>1409208</v>
      </c>
      <c r="C863" s="24" t="s">
        <v>2488</v>
      </c>
      <c r="D863" s="84" t="s">
        <v>1639</v>
      </c>
      <c r="E863" s="8" t="n">
        <v>62</v>
      </c>
      <c r="F863" s="8" t="n">
        <v>4</v>
      </c>
      <c r="G863" s="84" t="s">
        <v>1639</v>
      </c>
      <c r="H863" s="8" t="n">
        <v>78</v>
      </c>
      <c r="I863" s="8" t="n">
        <v>0</v>
      </c>
      <c r="J863" s="84" t="s">
        <v>1639</v>
      </c>
      <c r="K863" s="8" t="n">
        <v>99</v>
      </c>
      <c r="L863" s="8" t="n">
        <v>0</v>
      </c>
      <c r="M863" s="2" t="n">
        <f aca="false">IF(AND(F863&lt;&gt;0,AND(I863=0,L863=0)),1,0)</f>
        <v>1</v>
      </c>
      <c r="N863" s="2" t="n">
        <v>1</v>
      </c>
    </row>
    <row r="864" customFormat="false" ht="13" hidden="false" customHeight="false" outlineLevel="0" collapsed="false">
      <c r="A864" s="24" t="s">
        <v>611</v>
      </c>
      <c r="B864" s="8" t="n">
        <v>1700735</v>
      </c>
      <c r="C864" s="24" t="s">
        <v>2489</v>
      </c>
      <c r="D864" s="84" t="s">
        <v>1639</v>
      </c>
      <c r="E864" s="8" t="n">
        <v>41</v>
      </c>
      <c r="F864" s="8" t="n">
        <v>4</v>
      </c>
      <c r="G864" s="84" t="s">
        <v>157</v>
      </c>
      <c r="H864" s="8" t="n">
        <v>6</v>
      </c>
      <c r="I864" s="8" t="n">
        <v>2</v>
      </c>
      <c r="J864" s="84" t="s">
        <v>1639</v>
      </c>
      <c r="K864" s="8" t="n">
        <v>14</v>
      </c>
      <c r="L864" s="8" t="n">
        <v>1</v>
      </c>
      <c r="M864" s="2" t="n">
        <f aca="false">IF(AND(F864&lt;&gt;0,AND(I864=0,L864=0)),1,0)</f>
        <v>0</v>
      </c>
      <c r="N864" s="2" t="n">
        <v>1</v>
      </c>
    </row>
    <row r="865" customFormat="false" ht="13" hidden="false" customHeight="false" outlineLevel="0" collapsed="false">
      <c r="A865" s="24" t="s">
        <v>611</v>
      </c>
      <c r="B865" s="8" t="n">
        <v>2143280</v>
      </c>
      <c r="C865" s="24" t="s">
        <v>2490</v>
      </c>
      <c r="D865" s="84" t="s">
        <v>1639</v>
      </c>
      <c r="E865" s="8" t="n">
        <v>52</v>
      </c>
      <c r="F865" s="8" t="n">
        <v>6</v>
      </c>
      <c r="G865" s="84" t="s">
        <v>1639</v>
      </c>
      <c r="H865" s="8" t="n">
        <v>67</v>
      </c>
      <c r="I865" s="8" t="n">
        <v>0</v>
      </c>
      <c r="J865" s="84" t="s">
        <v>1639</v>
      </c>
      <c r="K865" s="8" t="n">
        <v>78</v>
      </c>
      <c r="L865" s="8" t="n">
        <v>0</v>
      </c>
      <c r="M865" s="2" t="n">
        <f aca="false">IF(AND(F865&lt;&gt;0,AND(I865=0,L865=0)),1,0)</f>
        <v>1</v>
      </c>
      <c r="N865" s="2" t="n">
        <v>1</v>
      </c>
    </row>
    <row r="866" customFormat="false" ht="13" hidden="false" customHeight="false" outlineLevel="0" collapsed="false">
      <c r="A866" s="24" t="s">
        <v>611</v>
      </c>
      <c r="B866" s="8" t="n">
        <v>2522162</v>
      </c>
      <c r="C866" s="24" t="s">
        <v>2491</v>
      </c>
      <c r="D866" s="84" t="s">
        <v>1639</v>
      </c>
      <c r="E866" s="8" t="n">
        <v>50</v>
      </c>
      <c r="F866" s="8" t="n">
        <v>3</v>
      </c>
      <c r="G866" s="84" t="s">
        <v>157</v>
      </c>
      <c r="H866" s="8" t="n">
        <v>17</v>
      </c>
      <c r="I866" s="8" t="n">
        <v>9</v>
      </c>
      <c r="J866" s="84" t="s">
        <v>157</v>
      </c>
      <c r="K866" s="8" t="n">
        <v>19</v>
      </c>
      <c r="L866" s="8" t="n">
        <v>3</v>
      </c>
      <c r="M866" s="2" t="n">
        <f aca="false">IF(AND(F866&lt;&gt;0,AND(I866=0,L866=0)),1,0)</f>
        <v>0</v>
      </c>
      <c r="N866" s="2" t="n">
        <v>1</v>
      </c>
    </row>
    <row r="867" customFormat="false" ht="13" hidden="false" customHeight="false" outlineLevel="0" collapsed="false">
      <c r="A867" s="24" t="s">
        <v>611</v>
      </c>
      <c r="B867" s="8" t="n">
        <v>2523137</v>
      </c>
      <c r="C867" s="24" t="s">
        <v>2492</v>
      </c>
      <c r="D867" s="84" t="s">
        <v>1639</v>
      </c>
      <c r="E867" s="8" t="n">
        <v>45</v>
      </c>
      <c r="F867" s="8" t="n">
        <v>5</v>
      </c>
      <c r="G867" s="84" t="s">
        <v>1639</v>
      </c>
      <c r="H867" s="8" t="n">
        <v>55</v>
      </c>
      <c r="I867" s="8" t="n">
        <v>0</v>
      </c>
      <c r="J867" s="84" t="s">
        <v>1639</v>
      </c>
      <c r="K867" s="8" t="n">
        <v>42</v>
      </c>
      <c r="L867" s="8" t="n">
        <v>0</v>
      </c>
      <c r="M867" s="2" t="n">
        <f aca="false">IF(AND(F867&lt;&gt;0,AND(I867=0,L867=0)),1,0)</f>
        <v>1</v>
      </c>
      <c r="N867" s="2" t="n">
        <v>1</v>
      </c>
    </row>
    <row r="868" customFormat="false" ht="13" hidden="false" customHeight="false" outlineLevel="0" collapsed="false">
      <c r="A868" s="24" t="s">
        <v>611</v>
      </c>
      <c r="B868" s="8" t="n">
        <v>3053274</v>
      </c>
      <c r="C868" s="24" t="s">
        <v>2493</v>
      </c>
      <c r="D868" s="84" t="s">
        <v>1639</v>
      </c>
      <c r="E868" s="8" t="n">
        <v>43</v>
      </c>
      <c r="F868" s="8" t="n">
        <v>3</v>
      </c>
      <c r="G868" s="84" t="s">
        <v>1639</v>
      </c>
      <c r="H868" s="8" t="n">
        <v>124</v>
      </c>
      <c r="I868" s="8" t="n">
        <v>10</v>
      </c>
      <c r="J868" s="84" t="s">
        <v>1639</v>
      </c>
      <c r="K868" s="8" t="n">
        <v>184</v>
      </c>
      <c r="L868" s="8" t="n">
        <v>17</v>
      </c>
      <c r="M868" s="2" t="n">
        <f aca="false">IF(AND(F868&lt;&gt;0,AND(I868=0,L868=0)),1,0)</f>
        <v>0</v>
      </c>
      <c r="N868" s="2" t="n">
        <v>1</v>
      </c>
    </row>
    <row r="869" customFormat="false" ht="13" hidden="false" customHeight="false" outlineLevel="0" collapsed="false">
      <c r="A869" s="24" t="s">
        <v>611</v>
      </c>
      <c r="B869" s="8" t="n">
        <v>3060566</v>
      </c>
      <c r="C869" s="24" t="s">
        <v>2494</v>
      </c>
      <c r="D869" s="84" t="s">
        <v>1639</v>
      </c>
      <c r="E869" s="8" t="n">
        <v>45</v>
      </c>
      <c r="F869" s="8" t="n">
        <v>5</v>
      </c>
      <c r="G869" s="84" t="s">
        <v>1639</v>
      </c>
      <c r="H869" s="8" t="n">
        <v>170</v>
      </c>
      <c r="I869" s="8" t="n">
        <v>0</v>
      </c>
      <c r="J869" s="84" t="s">
        <v>1639</v>
      </c>
      <c r="K869" s="8" t="n">
        <v>77</v>
      </c>
      <c r="L869" s="8" t="n">
        <v>5</v>
      </c>
      <c r="M869" s="2" t="n">
        <f aca="false">IF(AND(F869&lt;&gt;0,AND(I869=0,L869=0)),1,0)</f>
        <v>0</v>
      </c>
      <c r="N869" s="2" t="n">
        <v>1</v>
      </c>
    </row>
    <row r="870" customFormat="false" ht="13" hidden="false" customHeight="false" outlineLevel="0" collapsed="false">
      <c r="A870" s="24" t="s">
        <v>611</v>
      </c>
      <c r="B870" s="8" t="n">
        <v>3597964</v>
      </c>
      <c r="C870" s="24" t="s">
        <v>2495</v>
      </c>
      <c r="D870" s="84" t="s">
        <v>1639</v>
      </c>
      <c r="E870" s="8" t="n">
        <v>54</v>
      </c>
      <c r="F870" s="8" t="n">
        <v>5</v>
      </c>
      <c r="G870" s="84" t="s">
        <v>1639</v>
      </c>
      <c r="H870" s="8" t="n">
        <v>47</v>
      </c>
      <c r="I870" s="8" t="n">
        <v>0</v>
      </c>
      <c r="J870" s="84" t="s">
        <v>1639</v>
      </c>
      <c r="K870" s="8" t="n">
        <v>42</v>
      </c>
      <c r="L870" s="8" t="n">
        <v>0</v>
      </c>
      <c r="M870" s="2" t="n">
        <f aca="false">IF(AND(F870&lt;&gt;0,AND(I870=0,L870=0)),1,0)</f>
        <v>1</v>
      </c>
      <c r="N870" s="2" t="n">
        <v>1</v>
      </c>
    </row>
    <row r="871" customFormat="false" ht="13" hidden="false" customHeight="false" outlineLevel="0" collapsed="false">
      <c r="A871" s="24" t="s">
        <v>611</v>
      </c>
      <c r="B871" s="8" t="n">
        <v>4959902</v>
      </c>
      <c r="C871" s="24" t="s">
        <v>2496</v>
      </c>
      <c r="D871" s="84" t="s">
        <v>1639</v>
      </c>
      <c r="E871" s="8" t="n">
        <v>46</v>
      </c>
      <c r="F871" s="8" t="n">
        <v>6</v>
      </c>
      <c r="G871" s="84" t="s">
        <v>1639</v>
      </c>
      <c r="H871" s="8" t="n">
        <v>227</v>
      </c>
      <c r="I871" s="8" t="n">
        <v>0</v>
      </c>
      <c r="J871" s="84" t="s">
        <v>1639</v>
      </c>
      <c r="K871" s="8" t="n">
        <v>164</v>
      </c>
      <c r="L871" s="8" t="n">
        <v>0</v>
      </c>
      <c r="M871" s="2" t="n">
        <f aca="false">IF(AND(F871&lt;&gt;0,AND(I871=0,L871=0)),1,0)</f>
        <v>1</v>
      </c>
      <c r="N871" s="2" t="n">
        <v>1</v>
      </c>
    </row>
    <row r="872" customFormat="false" ht="13" hidden="false" customHeight="false" outlineLevel="0" collapsed="false">
      <c r="A872" s="24" t="s">
        <v>611</v>
      </c>
      <c r="B872" s="8" t="n">
        <v>6359438</v>
      </c>
      <c r="C872" s="24" t="s">
        <v>2497</v>
      </c>
      <c r="D872" s="84" t="s">
        <v>1639</v>
      </c>
      <c r="E872" s="8" t="n">
        <v>38</v>
      </c>
      <c r="F872" s="8" t="n">
        <v>8</v>
      </c>
      <c r="G872" s="84" t="s">
        <v>157</v>
      </c>
      <c r="H872" s="8" t="n">
        <v>8</v>
      </c>
      <c r="I872" s="8" t="n">
        <v>3</v>
      </c>
      <c r="J872" s="84" t="s">
        <v>157</v>
      </c>
      <c r="K872" s="8" t="n">
        <v>9</v>
      </c>
      <c r="L872" s="8" t="n">
        <v>6</v>
      </c>
      <c r="M872" s="2" t="n">
        <f aca="false">IF(AND(F872&lt;&gt;0,AND(I872=0,L872=0)),1,0)</f>
        <v>0</v>
      </c>
      <c r="N872" s="2" t="n">
        <v>1</v>
      </c>
    </row>
    <row r="873" customFormat="false" ht="13" hidden="false" customHeight="false" outlineLevel="0" collapsed="false">
      <c r="A873" s="24" t="s">
        <v>611</v>
      </c>
      <c r="B873" s="8" t="n">
        <v>6816576</v>
      </c>
      <c r="C873" s="24" t="s">
        <v>2498</v>
      </c>
      <c r="D873" s="84" t="s">
        <v>1639</v>
      </c>
      <c r="E873" s="8" t="n">
        <v>50</v>
      </c>
      <c r="F873" s="8" t="n">
        <v>9</v>
      </c>
      <c r="G873" s="84" t="s">
        <v>1639</v>
      </c>
      <c r="H873" s="8" t="n">
        <v>30</v>
      </c>
      <c r="I873" s="8" t="n">
        <v>0</v>
      </c>
      <c r="J873" s="84" t="s">
        <v>1639</v>
      </c>
      <c r="K873" s="8" t="n">
        <v>30</v>
      </c>
      <c r="L873" s="8" t="n">
        <v>0</v>
      </c>
      <c r="M873" s="2" t="n">
        <f aca="false">IF(AND(F873&lt;&gt;0,AND(I873=0,L873=0)),1,0)</f>
        <v>1</v>
      </c>
      <c r="N873" s="2" t="n">
        <v>1</v>
      </c>
    </row>
    <row r="874" customFormat="false" ht="13" hidden="false" customHeight="false" outlineLevel="0" collapsed="false">
      <c r="A874" s="24" t="s">
        <v>611</v>
      </c>
      <c r="B874" s="8" t="n">
        <v>6834777</v>
      </c>
      <c r="C874" s="24" t="s">
        <v>2499</v>
      </c>
      <c r="D874" s="84" t="s">
        <v>1639</v>
      </c>
      <c r="E874" s="8" t="n">
        <v>50</v>
      </c>
      <c r="F874" s="8" t="n">
        <v>5</v>
      </c>
      <c r="G874" s="84" t="s">
        <v>1639</v>
      </c>
      <c r="H874" s="8" t="n">
        <v>64</v>
      </c>
      <c r="I874" s="8" t="n">
        <v>3</v>
      </c>
      <c r="J874" s="84" t="s">
        <v>1639</v>
      </c>
      <c r="K874" s="8" t="n">
        <v>70</v>
      </c>
      <c r="L874" s="8" t="n">
        <v>5</v>
      </c>
      <c r="M874" s="2" t="n">
        <f aca="false">IF(AND(F874&lt;&gt;0,AND(I874=0,L874=0)),1,0)</f>
        <v>0</v>
      </c>
      <c r="N874" s="2" t="n">
        <v>1</v>
      </c>
    </row>
    <row r="875" customFormat="false" ht="13" hidden="false" customHeight="false" outlineLevel="0" collapsed="false">
      <c r="A875" s="24" t="s">
        <v>611</v>
      </c>
      <c r="B875" s="8" t="n">
        <v>7628913</v>
      </c>
      <c r="C875" s="24" t="s">
        <v>2500</v>
      </c>
      <c r="D875" s="84" t="s">
        <v>1639</v>
      </c>
      <c r="E875" s="8" t="n">
        <v>35</v>
      </c>
      <c r="F875" s="8" t="n">
        <v>4</v>
      </c>
      <c r="G875" s="84" t="s">
        <v>1639</v>
      </c>
      <c r="H875" s="8" t="n">
        <v>69</v>
      </c>
      <c r="I875" s="8" t="n">
        <v>0</v>
      </c>
      <c r="J875" s="84" t="s">
        <v>1639</v>
      </c>
      <c r="K875" s="8" t="n">
        <v>73</v>
      </c>
      <c r="L875" s="8" t="n">
        <v>0</v>
      </c>
      <c r="M875" s="2" t="n">
        <f aca="false">IF(AND(F875&lt;&gt;0,AND(I875=0,L875=0)),1,0)</f>
        <v>1</v>
      </c>
      <c r="N875" s="2" t="n">
        <v>1</v>
      </c>
    </row>
    <row r="876" customFormat="false" ht="13" hidden="false" customHeight="false" outlineLevel="0" collapsed="false">
      <c r="A876" s="24" t="s">
        <v>611</v>
      </c>
      <c r="B876" s="8" t="n">
        <v>7628976</v>
      </c>
      <c r="C876" s="24" t="s">
        <v>2501</v>
      </c>
      <c r="D876" s="84" t="s">
        <v>1639</v>
      </c>
      <c r="E876" s="8" t="n">
        <v>36</v>
      </c>
      <c r="F876" s="8" t="n">
        <v>3</v>
      </c>
      <c r="G876" s="84" t="s">
        <v>1639</v>
      </c>
      <c r="H876" s="8" t="n">
        <v>48</v>
      </c>
      <c r="I876" s="8" t="n">
        <v>0</v>
      </c>
      <c r="J876" s="84" t="s">
        <v>1639</v>
      </c>
      <c r="K876" s="8" t="n">
        <v>36</v>
      </c>
      <c r="L876" s="8" t="n">
        <v>0</v>
      </c>
      <c r="M876" s="2" t="n">
        <f aca="false">IF(AND(F876&lt;&gt;0,AND(I876=0,L876=0)),1,0)</f>
        <v>1</v>
      </c>
      <c r="N876" s="2" t="n">
        <v>1</v>
      </c>
    </row>
    <row r="877" customFormat="false" ht="13" hidden="false" customHeight="false" outlineLevel="0" collapsed="false">
      <c r="A877" s="24" t="s">
        <v>611</v>
      </c>
      <c r="B877" s="8" t="n">
        <v>8681415</v>
      </c>
      <c r="C877" s="24" t="s">
        <v>2502</v>
      </c>
      <c r="D877" s="84" t="s">
        <v>1639</v>
      </c>
      <c r="E877" s="8" t="n">
        <v>40</v>
      </c>
      <c r="F877" s="8" t="n">
        <v>5</v>
      </c>
      <c r="G877" s="84" t="s">
        <v>1639</v>
      </c>
      <c r="H877" s="8" t="n">
        <v>55</v>
      </c>
      <c r="I877" s="8" t="n">
        <v>0</v>
      </c>
      <c r="J877" s="84" t="s">
        <v>157</v>
      </c>
      <c r="K877" s="8" t="n">
        <v>43</v>
      </c>
      <c r="L877" s="8" t="n">
        <v>5</v>
      </c>
      <c r="M877" s="2" t="n">
        <f aca="false">IF(AND(F877&lt;&gt;0,AND(I877=0,L877=0)),1,0)</f>
        <v>0</v>
      </c>
      <c r="N877" s="2" t="n">
        <v>1</v>
      </c>
    </row>
    <row r="878" customFormat="false" ht="13" hidden="false" customHeight="false" outlineLevel="0" collapsed="false">
      <c r="A878" s="24" t="s">
        <v>611</v>
      </c>
      <c r="B878" s="8" t="n">
        <v>10451110</v>
      </c>
      <c r="C878" s="24" t="s">
        <v>2503</v>
      </c>
      <c r="D878" s="84" t="s">
        <v>1639</v>
      </c>
      <c r="E878" s="8" t="n">
        <v>53</v>
      </c>
      <c r="F878" s="8" t="n">
        <v>3</v>
      </c>
      <c r="G878" s="84" t="s">
        <v>157</v>
      </c>
      <c r="H878" s="8" t="n">
        <v>86</v>
      </c>
      <c r="I878" s="8" t="n">
        <v>11</v>
      </c>
      <c r="J878" s="84" t="s">
        <v>1639</v>
      </c>
      <c r="K878" s="8" t="n">
        <v>158</v>
      </c>
      <c r="L878" s="8" t="n">
        <v>9</v>
      </c>
      <c r="M878" s="2" t="n">
        <f aca="false">IF(AND(F878&lt;&gt;0,AND(I878=0,L878=0)),1,0)</f>
        <v>0</v>
      </c>
      <c r="N878" s="2" t="n">
        <v>1</v>
      </c>
    </row>
    <row r="879" customFormat="false" ht="13" hidden="false" customHeight="false" outlineLevel="0" collapsed="false">
      <c r="A879" s="24" t="s">
        <v>611</v>
      </c>
      <c r="B879" s="8" t="n">
        <v>15490155</v>
      </c>
      <c r="C879" s="24" t="s">
        <v>2504</v>
      </c>
      <c r="D879" s="84" t="s">
        <v>1639</v>
      </c>
      <c r="E879" s="8" t="n">
        <v>54</v>
      </c>
      <c r="F879" s="8" t="n">
        <v>3</v>
      </c>
      <c r="G879" s="84" t="s">
        <v>157</v>
      </c>
      <c r="H879" s="8" t="n">
        <v>55</v>
      </c>
      <c r="I879" s="8" t="n">
        <v>47</v>
      </c>
      <c r="J879" s="84" t="s">
        <v>157</v>
      </c>
      <c r="K879" s="8" t="n">
        <v>80</v>
      </c>
      <c r="L879" s="8" t="n">
        <v>46</v>
      </c>
      <c r="M879" s="2" t="n">
        <f aca="false">IF(AND(F879&lt;&gt;0,AND(I879=0,L879=0)),1,0)</f>
        <v>0</v>
      </c>
      <c r="N879" s="2" t="n">
        <v>1</v>
      </c>
    </row>
    <row r="880" customFormat="false" ht="13" hidden="false" customHeight="false" outlineLevel="0" collapsed="false">
      <c r="A880" s="24" t="s">
        <v>611</v>
      </c>
      <c r="B880" s="8" t="n">
        <v>19108043</v>
      </c>
      <c r="C880" s="24" t="s">
        <v>2505</v>
      </c>
      <c r="D880" s="84" t="s">
        <v>1639</v>
      </c>
      <c r="E880" s="8" t="n">
        <v>51</v>
      </c>
      <c r="F880" s="8" t="n">
        <v>4</v>
      </c>
      <c r="G880" s="84" t="s">
        <v>157</v>
      </c>
      <c r="H880" s="8" t="n">
        <v>149</v>
      </c>
      <c r="I880" s="8" t="n">
        <v>30</v>
      </c>
      <c r="J880" s="84" t="s">
        <v>1639</v>
      </c>
      <c r="K880" s="8" t="n">
        <v>214</v>
      </c>
      <c r="L880" s="8" t="n">
        <v>19</v>
      </c>
      <c r="M880" s="2" t="n">
        <f aca="false">IF(AND(F880&lt;&gt;0,AND(I880=0,L880=0)),1,0)</f>
        <v>0</v>
      </c>
      <c r="N880" s="2" t="n">
        <v>1</v>
      </c>
    </row>
    <row r="881" customFormat="false" ht="13" hidden="false" customHeight="false" outlineLevel="0" collapsed="false">
      <c r="A881" s="24" t="s">
        <v>611</v>
      </c>
      <c r="B881" s="8" t="n">
        <v>24746160</v>
      </c>
      <c r="C881" s="24" t="s">
        <v>2506</v>
      </c>
      <c r="D881" s="84" t="s">
        <v>1639</v>
      </c>
      <c r="E881" s="8" t="n">
        <v>38</v>
      </c>
      <c r="F881" s="8" t="n">
        <v>4</v>
      </c>
      <c r="G881" s="84" t="s">
        <v>1639</v>
      </c>
      <c r="H881" s="8" t="n">
        <v>211</v>
      </c>
      <c r="I881" s="8" t="n">
        <v>16</v>
      </c>
      <c r="J881" s="84" t="s">
        <v>1639</v>
      </c>
      <c r="K881" s="8" t="n">
        <v>243</v>
      </c>
      <c r="L881" s="8" t="n">
        <v>23</v>
      </c>
      <c r="M881" s="2" t="n">
        <f aca="false">IF(AND(F881&lt;&gt;0,AND(I881=0,L881=0)),1,0)</f>
        <v>0</v>
      </c>
      <c r="N881" s="2" t="n">
        <v>1</v>
      </c>
    </row>
    <row r="882" customFormat="false" ht="13" hidden="false" customHeight="false" outlineLevel="0" collapsed="false">
      <c r="A882" s="24" t="s">
        <v>611</v>
      </c>
      <c r="B882" s="8" t="n">
        <v>27348227</v>
      </c>
      <c r="C882" s="24" t="s">
        <v>2507</v>
      </c>
      <c r="D882" s="84" t="s">
        <v>1639</v>
      </c>
      <c r="E882" s="8" t="n">
        <v>45</v>
      </c>
      <c r="F882" s="8" t="n">
        <v>10</v>
      </c>
      <c r="G882" s="84" t="s">
        <v>158</v>
      </c>
      <c r="H882" s="8" t="n">
        <v>1</v>
      </c>
      <c r="I882" s="8" t="n">
        <v>5</v>
      </c>
      <c r="J882" s="84" t="s">
        <v>158</v>
      </c>
      <c r="K882" s="8" t="n">
        <v>1</v>
      </c>
      <c r="L882" s="8" t="n">
        <v>4</v>
      </c>
      <c r="M882" s="2" t="n">
        <f aca="false">IF(AND(F882&lt;&gt;0,AND(I882=0,L882=0)),1,0)</f>
        <v>0</v>
      </c>
      <c r="N882" s="2" t="n">
        <v>1</v>
      </c>
    </row>
    <row r="883" customFormat="false" ht="13" hidden="false" customHeight="false" outlineLevel="0" collapsed="false">
      <c r="A883" s="24" t="s">
        <v>611</v>
      </c>
      <c r="B883" s="8" t="n">
        <v>27443732</v>
      </c>
      <c r="C883" s="24" t="s">
        <v>2508</v>
      </c>
      <c r="D883" s="84" t="s">
        <v>1639</v>
      </c>
      <c r="E883" s="8" t="n">
        <v>40</v>
      </c>
      <c r="F883" s="8" t="n">
        <v>4</v>
      </c>
      <c r="G883" s="84" t="s">
        <v>1639</v>
      </c>
      <c r="H883" s="8" t="n">
        <v>68</v>
      </c>
      <c r="I883" s="8" t="n">
        <v>0</v>
      </c>
      <c r="J883" s="84" t="s">
        <v>1639</v>
      </c>
      <c r="K883" s="8" t="n">
        <v>69</v>
      </c>
      <c r="L883" s="8" t="n">
        <v>0</v>
      </c>
      <c r="M883" s="2" t="n">
        <f aca="false">IF(AND(F883&lt;&gt;0,AND(I883=0,L883=0)),1,0)</f>
        <v>1</v>
      </c>
      <c r="N883" s="2" t="n">
        <v>1</v>
      </c>
    </row>
    <row r="884" customFormat="false" ht="13" hidden="false" customHeight="false" outlineLevel="0" collapsed="false">
      <c r="A884" s="24" t="s">
        <v>611</v>
      </c>
      <c r="B884" s="8" t="n">
        <v>29579760</v>
      </c>
      <c r="C884" s="24" t="s">
        <v>2509</v>
      </c>
      <c r="D884" s="84" t="s">
        <v>1639</v>
      </c>
      <c r="E884" s="8" t="n">
        <v>50</v>
      </c>
      <c r="F884" s="8" t="n">
        <v>3</v>
      </c>
      <c r="G884" s="84" t="s">
        <v>1639</v>
      </c>
      <c r="H884" s="8" t="n">
        <v>107</v>
      </c>
      <c r="I884" s="8" t="n">
        <v>0</v>
      </c>
      <c r="J884" s="84" t="s">
        <v>1639</v>
      </c>
      <c r="K884" s="8" t="n">
        <v>85</v>
      </c>
      <c r="L884" s="8" t="n">
        <v>0</v>
      </c>
      <c r="M884" s="2" t="n">
        <f aca="false">IF(AND(F884&lt;&gt;0,AND(I884=0,L884=0)),1,0)</f>
        <v>1</v>
      </c>
      <c r="N884" s="2" t="n">
        <v>1</v>
      </c>
    </row>
    <row r="885" customFormat="false" ht="13" hidden="false" customHeight="false" outlineLevel="0" collapsed="false">
      <c r="A885" s="24" t="s">
        <v>611</v>
      </c>
      <c r="B885" s="8" t="n">
        <v>29695767</v>
      </c>
      <c r="C885" s="24" t="s">
        <v>2510</v>
      </c>
      <c r="D885" s="84" t="s">
        <v>1639</v>
      </c>
      <c r="E885" s="8" t="n">
        <v>43</v>
      </c>
      <c r="F885" s="8" t="n">
        <v>3</v>
      </c>
      <c r="G885" s="84" t="s">
        <v>1639</v>
      </c>
      <c r="H885" s="8" t="n">
        <v>67</v>
      </c>
      <c r="I885" s="8" t="n">
        <v>0</v>
      </c>
      <c r="J885" s="84" t="s">
        <v>1639</v>
      </c>
      <c r="K885" s="8" t="n">
        <v>74</v>
      </c>
      <c r="L885" s="8" t="n">
        <v>0</v>
      </c>
      <c r="M885" s="2" t="n">
        <f aca="false">IF(AND(F885&lt;&gt;0,AND(I885=0,L885=0)),1,0)</f>
        <v>1</v>
      </c>
      <c r="N885" s="2" t="n">
        <v>1</v>
      </c>
    </row>
    <row r="886" customFormat="false" ht="13" hidden="false" customHeight="false" outlineLevel="0" collapsed="false">
      <c r="A886" s="24" t="s">
        <v>611</v>
      </c>
      <c r="B886" s="8" t="n">
        <v>30198798</v>
      </c>
      <c r="C886" s="24" t="s">
        <v>2511</v>
      </c>
      <c r="D886" s="84" t="s">
        <v>1639</v>
      </c>
      <c r="E886" s="8" t="n">
        <v>54</v>
      </c>
      <c r="F886" s="8" t="n">
        <v>3</v>
      </c>
      <c r="G886" s="84" t="s">
        <v>1639</v>
      </c>
      <c r="H886" s="8" t="n">
        <v>84</v>
      </c>
      <c r="I886" s="8" t="n">
        <v>0</v>
      </c>
      <c r="J886" s="84" t="s">
        <v>1639</v>
      </c>
      <c r="K886" s="8" t="n">
        <v>80</v>
      </c>
      <c r="L886" s="8" t="n">
        <v>0</v>
      </c>
      <c r="M886" s="2" t="n">
        <f aca="false">IF(AND(F886&lt;&gt;0,AND(I886=0,L886=0)),1,0)</f>
        <v>1</v>
      </c>
      <c r="N886" s="2" t="n">
        <v>1</v>
      </c>
    </row>
    <row r="887" customFormat="false" ht="13" hidden="false" customHeight="false" outlineLevel="0" collapsed="false">
      <c r="A887" s="24" t="s">
        <v>611</v>
      </c>
      <c r="B887" s="8" t="n">
        <v>35742763</v>
      </c>
      <c r="C887" s="24" t="s">
        <v>2512</v>
      </c>
      <c r="D887" s="84" t="s">
        <v>1639</v>
      </c>
      <c r="E887" s="8" t="n">
        <v>57</v>
      </c>
      <c r="F887" s="8" t="n">
        <v>3</v>
      </c>
      <c r="G887" s="84" t="s">
        <v>1639</v>
      </c>
      <c r="H887" s="8" t="n">
        <v>102</v>
      </c>
      <c r="I887" s="8" t="n">
        <v>7</v>
      </c>
      <c r="J887" s="84" t="s">
        <v>1639</v>
      </c>
      <c r="K887" s="8" t="n">
        <v>79</v>
      </c>
      <c r="L887" s="8" t="n">
        <v>8</v>
      </c>
      <c r="M887" s="2" t="n">
        <f aca="false">IF(AND(F887&lt;&gt;0,AND(I887=0,L887=0)),1,0)</f>
        <v>0</v>
      </c>
      <c r="N887" s="2" t="n">
        <v>1</v>
      </c>
    </row>
    <row r="888" customFormat="false" ht="13" hidden="false" customHeight="false" outlineLevel="0" collapsed="false">
      <c r="A888" s="24" t="s">
        <v>611</v>
      </c>
      <c r="B888" s="8" t="n">
        <v>38524586</v>
      </c>
      <c r="C888" s="24" t="s">
        <v>2513</v>
      </c>
      <c r="D888" s="84" t="s">
        <v>1639</v>
      </c>
      <c r="E888" s="8" t="n">
        <v>115</v>
      </c>
      <c r="F888" s="8" t="n">
        <v>21</v>
      </c>
      <c r="G888" s="84" t="s">
        <v>1639</v>
      </c>
      <c r="H888" s="8" t="n">
        <v>72</v>
      </c>
      <c r="I888" s="8" t="n">
        <v>0</v>
      </c>
      <c r="J888" s="84" t="s">
        <v>1639</v>
      </c>
      <c r="K888" s="8" t="n">
        <v>108</v>
      </c>
      <c r="L888" s="8" t="n">
        <v>2</v>
      </c>
      <c r="M888" s="2" t="n">
        <f aca="false">IF(AND(F888&lt;&gt;0,AND(I888=0,L888=0)),1,0)</f>
        <v>0</v>
      </c>
      <c r="N888" s="2" t="n">
        <v>1</v>
      </c>
    </row>
    <row r="889" customFormat="false" ht="13" hidden="false" customHeight="false" outlineLevel="0" collapsed="false">
      <c r="A889" s="24" t="s">
        <v>611</v>
      </c>
      <c r="B889" s="8" t="n">
        <v>39569664</v>
      </c>
      <c r="C889" s="24" t="s">
        <v>2514</v>
      </c>
      <c r="D889" s="84" t="s">
        <v>1639</v>
      </c>
      <c r="E889" s="8" t="n">
        <v>23</v>
      </c>
      <c r="F889" s="8" t="n">
        <v>2</v>
      </c>
      <c r="G889" s="84" t="s">
        <v>1639</v>
      </c>
      <c r="H889" s="8" t="n">
        <v>194</v>
      </c>
      <c r="I889" s="8" t="n">
        <v>0</v>
      </c>
      <c r="J889" s="84" t="s">
        <v>1639</v>
      </c>
      <c r="K889" s="8" t="n">
        <v>175</v>
      </c>
      <c r="L889" s="8" t="n">
        <v>0</v>
      </c>
      <c r="M889" s="2" t="n">
        <f aca="false">IF(AND(F889&lt;&gt;0,AND(I889=0,L889=0)),1,0)</f>
        <v>1</v>
      </c>
      <c r="N889" s="2" t="n">
        <v>1</v>
      </c>
    </row>
    <row r="890" customFormat="false" ht="13" hidden="false" customHeight="false" outlineLevel="0" collapsed="false">
      <c r="A890" s="24" t="s">
        <v>611</v>
      </c>
      <c r="B890" s="8" t="n">
        <v>39569985</v>
      </c>
      <c r="C890" s="24" t="s">
        <v>2515</v>
      </c>
      <c r="D890" s="84" t="s">
        <v>1639</v>
      </c>
      <c r="E890" s="8" t="n">
        <v>21</v>
      </c>
      <c r="F890" s="8" t="n">
        <v>5</v>
      </c>
      <c r="G890" s="84" t="s">
        <v>1639</v>
      </c>
      <c r="H890" s="8" t="n">
        <v>194</v>
      </c>
      <c r="I890" s="8" t="n">
        <v>0</v>
      </c>
      <c r="J890" s="84" t="s">
        <v>1639</v>
      </c>
      <c r="K890" s="8" t="n">
        <v>195</v>
      </c>
      <c r="L890" s="8" t="n">
        <v>0</v>
      </c>
      <c r="M890" s="2" t="n">
        <f aca="false">IF(AND(F890&lt;&gt;0,AND(I890=0,L890=0)),1,0)</f>
        <v>1</v>
      </c>
      <c r="N890" s="2" t="n">
        <v>1</v>
      </c>
    </row>
    <row r="891" customFormat="false" ht="13" hidden="false" customHeight="false" outlineLevel="0" collapsed="false">
      <c r="A891" s="24" t="s">
        <v>611</v>
      </c>
      <c r="B891" s="8" t="n">
        <v>40068682</v>
      </c>
      <c r="C891" s="24" t="s">
        <v>2516</v>
      </c>
      <c r="D891" s="84" t="s">
        <v>1639</v>
      </c>
      <c r="E891" s="8" t="n">
        <v>31</v>
      </c>
      <c r="F891" s="8" t="n">
        <v>3</v>
      </c>
      <c r="G891" s="84" t="s">
        <v>1639</v>
      </c>
      <c r="H891" s="8" t="n">
        <v>74</v>
      </c>
      <c r="I891" s="8" t="n">
        <v>0</v>
      </c>
      <c r="J891" s="84" t="s">
        <v>1639</v>
      </c>
      <c r="K891" s="8" t="n">
        <v>81</v>
      </c>
      <c r="L891" s="8" t="n">
        <v>0</v>
      </c>
      <c r="M891" s="2" t="n">
        <f aca="false">IF(AND(F891&lt;&gt;0,AND(I891=0,L891=0)),1,0)</f>
        <v>1</v>
      </c>
      <c r="N891" s="2" t="n">
        <v>1</v>
      </c>
    </row>
    <row r="892" customFormat="false" ht="13" hidden="false" customHeight="false" outlineLevel="0" collapsed="false">
      <c r="A892" s="24" t="s">
        <v>611</v>
      </c>
      <c r="B892" s="8" t="n">
        <v>40071683</v>
      </c>
      <c r="C892" s="24" t="s">
        <v>2517</v>
      </c>
      <c r="D892" s="84" t="s">
        <v>1639</v>
      </c>
      <c r="E892" s="8" t="n">
        <v>32</v>
      </c>
      <c r="F892" s="8" t="n">
        <v>6</v>
      </c>
      <c r="G892" s="84" t="s">
        <v>1639</v>
      </c>
      <c r="H892" s="8" t="n">
        <v>560</v>
      </c>
      <c r="I892" s="8" t="n">
        <v>0</v>
      </c>
      <c r="J892" s="84" t="s">
        <v>1639</v>
      </c>
      <c r="K892" s="8" t="n">
        <v>569</v>
      </c>
      <c r="L892" s="8" t="n">
        <v>0</v>
      </c>
      <c r="M892" s="2" t="n">
        <f aca="false">IF(AND(F892&lt;&gt;0,AND(I892=0,L892=0)),1,0)</f>
        <v>1</v>
      </c>
      <c r="N892" s="2" t="n">
        <v>1</v>
      </c>
    </row>
    <row r="893" customFormat="false" ht="13" hidden="false" customHeight="false" outlineLevel="0" collapsed="false">
      <c r="A893" s="24" t="s">
        <v>611</v>
      </c>
      <c r="B893" s="8" t="n">
        <v>40082867</v>
      </c>
      <c r="C893" s="24" t="s">
        <v>2518</v>
      </c>
      <c r="D893" s="84" t="s">
        <v>1639</v>
      </c>
      <c r="E893" s="8" t="n">
        <v>50</v>
      </c>
      <c r="F893" s="8" t="n">
        <v>6</v>
      </c>
      <c r="G893" s="84" t="s">
        <v>1639</v>
      </c>
      <c r="H893" s="8" t="n">
        <v>46</v>
      </c>
      <c r="I893" s="8" t="n">
        <v>0</v>
      </c>
      <c r="J893" s="84" t="s">
        <v>1639</v>
      </c>
      <c r="K893" s="8" t="n">
        <v>28</v>
      </c>
      <c r="L893" s="8" t="n">
        <v>2</v>
      </c>
      <c r="M893" s="2" t="n">
        <f aca="false">IF(AND(F893&lt;&gt;0,AND(I893=0,L893=0)),1,0)</f>
        <v>0</v>
      </c>
      <c r="N893" s="2" t="n">
        <v>1</v>
      </c>
    </row>
    <row r="894" customFormat="false" ht="13" hidden="false" customHeight="false" outlineLevel="0" collapsed="false">
      <c r="A894" s="24" t="s">
        <v>611</v>
      </c>
      <c r="B894" s="8" t="n">
        <v>40083810</v>
      </c>
      <c r="C894" s="24" t="s">
        <v>2519</v>
      </c>
      <c r="D894" s="84" t="s">
        <v>1639</v>
      </c>
      <c r="E894" s="8" t="n">
        <v>52</v>
      </c>
      <c r="F894" s="8" t="n">
        <v>6</v>
      </c>
      <c r="G894" s="84" t="s">
        <v>1639</v>
      </c>
      <c r="H894" s="8" t="n">
        <v>146</v>
      </c>
      <c r="I894" s="8" t="n">
        <v>0</v>
      </c>
      <c r="J894" s="84" t="s">
        <v>1639</v>
      </c>
      <c r="K894" s="8" t="n">
        <v>129</v>
      </c>
      <c r="L894" s="8" t="n">
        <v>0</v>
      </c>
      <c r="M894" s="2" t="n">
        <f aca="false">IF(AND(F894&lt;&gt;0,AND(I894=0,L894=0)),1,0)</f>
        <v>1</v>
      </c>
      <c r="N894" s="2" t="n">
        <v>1</v>
      </c>
    </row>
    <row r="895" customFormat="false" ht="13" hidden="false" customHeight="false" outlineLevel="0" collapsed="false">
      <c r="A895" s="24" t="s">
        <v>611</v>
      </c>
      <c r="B895" s="8" t="n">
        <v>41544369</v>
      </c>
      <c r="C895" s="24" t="s">
        <v>2520</v>
      </c>
      <c r="D895" s="84" t="s">
        <v>1639</v>
      </c>
      <c r="E895" s="8" t="n">
        <v>16</v>
      </c>
      <c r="F895" s="8" t="n">
        <v>2</v>
      </c>
      <c r="G895" s="84" t="s">
        <v>1639</v>
      </c>
      <c r="H895" s="8" t="n">
        <v>3</v>
      </c>
      <c r="I895" s="8" t="n">
        <v>0</v>
      </c>
      <c r="J895" s="84" t="s">
        <v>1640</v>
      </c>
      <c r="K895" s="8" t="n">
        <v>0</v>
      </c>
      <c r="L895" s="8" t="n">
        <v>0</v>
      </c>
      <c r="M895" s="2" t="n">
        <f aca="false">IF(AND(F895&lt;&gt;0,AND(I895=0,L895=0)),1,0)</f>
        <v>1</v>
      </c>
      <c r="N895" s="2" t="n">
        <v>1</v>
      </c>
    </row>
    <row r="896" customFormat="false" ht="13" hidden="false" customHeight="false" outlineLevel="0" collapsed="false">
      <c r="A896" s="24" t="s">
        <v>611</v>
      </c>
      <c r="B896" s="8" t="n">
        <v>41820982</v>
      </c>
      <c r="C896" s="24" t="s">
        <v>2521</v>
      </c>
      <c r="D896" s="84" t="s">
        <v>1639</v>
      </c>
      <c r="E896" s="8" t="n">
        <v>31</v>
      </c>
      <c r="F896" s="8" t="n">
        <v>2</v>
      </c>
      <c r="G896" s="84" t="s">
        <v>1639</v>
      </c>
      <c r="H896" s="8" t="n">
        <v>105</v>
      </c>
      <c r="I896" s="8" t="n">
        <v>0</v>
      </c>
      <c r="J896" s="84" t="s">
        <v>1639</v>
      </c>
      <c r="K896" s="8" t="n">
        <v>113</v>
      </c>
      <c r="L896" s="8" t="n">
        <v>0</v>
      </c>
      <c r="M896" s="2" t="n">
        <f aca="false">IF(AND(F896&lt;&gt;0,AND(I896=0,L896=0)),1,0)</f>
        <v>1</v>
      </c>
      <c r="N896" s="2" t="n">
        <v>1</v>
      </c>
    </row>
    <row r="897" customFormat="false" ht="13" hidden="false" customHeight="false" outlineLevel="0" collapsed="false">
      <c r="A897" s="24" t="s">
        <v>611</v>
      </c>
      <c r="B897" s="8" t="n">
        <v>41911550</v>
      </c>
      <c r="C897" s="24" t="s">
        <v>2522</v>
      </c>
      <c r="D897" s="84" t="s">
        <v>1639</v>
      </c>
      <c r="E897" s="8" t="n">
        <v>167</v>
      </c>
      <c r="F897" s="8" t="n">
        <v>15</v>
      </c>
      <c r="G897" s="84" t="s">
        <v>1639</v>
      </c>
      <c r="H897" s="8" t="n">
        <v>1364</v>
      </c>
      <c r="I897" s="8" t="n">
        <v>7</v>
      </c>
      <c r="J897" s="84" t="s">
        <v>1639</v>
      </c>
      <c r="K897" s="8" t="n">
        <v>1169</v>
      </c>
      <c r="L897" s="8" t="n">
        <v>8</v>
      </c>
      <c r="M897" s="2" t="n">
        <f aca="false">IF(AND(F897&lt;&gt;0,AND(I897=0,L897=0)),1,0)</f>
        <v>0</v>
      </c>
      <c r="N897" s="2" t="n">
        <v>1</v>
      </c>
    </row>
    <row r="898" customFormat="false" ht="13" hidden="false" customHeight="false" outlineLevel="0" collapsed="false">
      <c r="A898" s="24" t="s">
        <v>611</v>
      </c>
      <c r="B898" s="8" t="n">
        <v>42091554</v>
      </c>
      <c r="C898" s="24" t="s">
        <v>2523</v>
      </c>
      <c r="D898" s="84" t="s">
        <v>1639</v>
      </c>
      <c r="E898" s="8" t="n">
        <v>53</v>
      </c>
      <c r="F898" s="8" t="n">
        <v>4</v>
      </c>
      <c r="G898" s="84" t="s">
        <v>1639</v>
      </c>
      <c r="H898" s="8" t="n">
        <v>491</v>
      </c>
      <c r="I898" s="8" t="n">
        <v>0</v>
      </c>
      <c r="J898" s="84" t="s">
        <v>1639</v>
      </c>
      <c r="K898" s="8" t="n">
        <v>248</v>
      </c>
      <c r="L898" s="8" t="n">
        <v>0</v>
      </c>
      <c r="M898" s="2" t="n">
        <f aca="false">IF(AND(F898&lt;&gt;0,AND(I898=0,L898=0)),1,0)</f>
        <v>1</v>
      </c>
      <c r="N898" s="2" t="n">
        <v>1</v>
      </c>
    </row>
    <row r="899" customFormat="false" ht="13" hidden="false" customHeight="false" outlineLevel="0" collapsed="false">
      <c r="A899" s="24" t="s">
        <v>611</v>
      </c>
      <c r="B899" s="8" t="n">
        <v>42091643</v>
      </c>
      <c r="C899" s="24" t="s">
        <v>2524</v>
      </c>
      <c r="D899" s="84" t="s">
        <v>1639</v>
      </c>
      <c r="E899" s="8" t="n">
        <v>51</v>
      </c>
      <c r="F899" s="8" t="n">
        <v>7</v>
      </c>
      <c r="G899" s="84" t="s">
        <v>1639</v>
      </c>
      <c r="H899" s="8" t="n">
        <v>376</v>
      </c>
      <c r="I899" s="8" t="n">
        <v>1</v>
      </c>
      <c r="J899" s="84" t="s">
        <v>1639</v>
      </c>
      <c r="K899" s="8" t="n">
        <v>361</v>
      </c>
      <c r="L899" s="8" t="n">
        <v>1</v>
      </c>
      <c r="M899" s="2" t="n">
        <f aca="false">IF(AND(F899&lt;&gt;0,AND(I899=0,L899=0)),1,0)</f>
        <v>0</v>
      </c>
      <c r="N899" s="2" t="n">
        <v>1</v>
      </c>
    </row>
    <row r="900" customFormat="false" ht="13" hidden="false" customHeight="false" outlineLevel="0" collapsed="false">
      <c r="A900" s="24" t="s">
        <v>611</v>
      </c>
      <c r="B900" s="8" t="n">
        <v>42093594</v>
      </c>
      <c r="C900" s="24" t="s">
        <v>2525</v>
      </c>
      <c r="D900" s="84" t="s">
        <v>1639</v>
      </c>
      <c r="E900" s="8" t="n">
        <v>43</v>
      </c>
      <c r="F900" s="8" t="n">
        <v>9</v>
      </c>
      <c r="G900" s="84" t="s">
        <v>1639</v>
      </c>
      <c r="H900" s="8" t="n">
        <v>131</v>
      </c>
      <c r="I900" s="8" t="n">
        <v>0</v>
      </c>
      <c r="J900" s="84" t="s">
        <v>1639</v>
      </c>
      <c r="K900" s="8" t="n">
        <v>112</v>
      </c>
      <c r="L900" s="8" t="n">
        <v>0</v>
      </c>
      <c r="M900" s="2" t="n">
        <f aca="false">IF(AND(F900&lt;&gt;0,AND(I900=0,L900=0)),1,0)</f>
        <v>1</v>
      </c>
      <c r="N900" s="2" t="n">
        <v>1</v>
      </c>
    </row>
    <row r="901" customFormat="false" ht="13" hidden="false" customHeight="false" outlineLevel="0" collapsed="false">
      <c r="A901" s="24" t="s">
        <v>611</v>
      </c>
      <c r="B901" s="8" t="n">
        <v>42093605</v>
      </c>
      <c r="C901" s="24" t="s">
        <v>2526</v>
      </c>
      <c r="D901" s="84" t="s">
        <v>1639</v>
      </c>
      <c r="E901" s="8" t="n">
        <v>42</v>
      </c>
      <c r="F901" s="8" t="n">
        <v>7</v>
      </c>
      <c r="G901" s="84" t="s">
        <v>1639</v>
      </c>
      <c r="H901" s="8" t="n">
        <v>285</v>
      </c>
      <c r="I901" s="8" t="n">
        <v>0</v>
      </c>
      <c r="J901" s="84" t="s">
        <v>1639</v>
      </c>
      <c r="K901" s="8" t="n">
        <v>245</v>
      </c>
      <c r="L901" s="8" t="n">
        <v>0</v>
      </c>
      <c r="M901" s="2" t="n">
        <f aca="false">IF(AND(F901&lt;&gt;0,AND(I901=0,L901=0)),1,0)</f>
        <v>1</v>
      </c>
      <c r="N901" s="2" t="n">
        <v>1</v>
      </c>
    </row>
    <row r="902" customFormat="false" ht="13" hidden="false" customHeight="false" outlineLevel="0" collapsed="false">
      <c r="A902" s="24" t="s">
        <v>611</v>
      </c>
      <c r="B902" s="8" t="n">
        <v>42097410</v>
      </c>
      <c r="C902" s="24" t="s">
        <v>2527</v>
      </c>
      <c r="D902" s="84" t="s">
        <v>1639</v>
      </c>
      <c r="E902" s="8" t="n">
        <v>41</v>
      </c>
      <c r="F902" s="8" t="n">
        <v>5</v>
      </c>
      <c r="G902" s="84" t="s">
        <v>1639</v>
      </c>
      <c r="H902" s="8" t="n">
        <v>535</v>
      </c>
      <c r="I902" s="8" t="n">
        <v>0</v>
      </c>
      <c r="J902" s="84" t="s">
        <v>1639</v>
      </c>
      <c r="K902" s="8" t="n">
        <v>460</v>
      </c>
      <c r="L902" s="8" t="n">
        <v>0</v>
      </c>
      <c r="M902" s="2" t="n">
        <f aca="false">IF(AND(F902&lt;&gt;0,AND(I902=0,L902=0)),1,0)</f>
        <v>1</v>
      </c>
      <c r="N902" s="2" t="n">
        <v>1</v>
      </c>
    </row>
    <row r="903" customFormat="false" ht="13" hidden="false" customHeight="false" outlineLevel="0" collapsed="false">
      <c r="A903" s="24" t="s">
        <v>611</v>
      </c>
      <c r="B903" s="8" t="n">
        <v>42097907</v>
      </c>
      <c r="C903" s="24" t="s">
        <v>2528</v>
      </c>
      <c r="D903" s="84" t="s">
        <v>1639</v>
      </c>
      <c r="E903" s="8" t="n">
        <v>39</v>
      </c>
      <c r="F903" s="8" t="n">
        <v>4</v>
      </c>
      <c r="G903" s="84" t="s">
        <v>1639</v>
      </c>
      <c r="H903" s="8" t="n">
        <v>170</v>
      </c>
      <c r="I903" s="8" t="n">
        <v>0</v>
      </c>
      <c r="J903" s="84" t="s">
        <v>1639</v>
      </c>
      <c r="K903" s="8" t="n">
        <v>351</v>
      </c>
      <c r="L903" s="8" t="n">
        <v>3</v>
      </c>
      <c r="M903" s="2" t="n">
        <f aca="false">IF(AND(F903&lt;&gt;0,AND(I903=0,L903=0)),1,0)</f>
        <v>0</v>
      </c>
      <c r="N903" s="2" t="n">
        <v>1</v>
      </c>
    </row>
    <row r="904" customFormat="false" ht="13" hidden="false" customHeight="false" outlineLevel="0" collapsed="false">
      <c r="A904" s="24" t="s">
        <v>611</v>
      </c>
      <c r="B904" s="8" t="n">
        <v>42099226</v>
      </c>
      <c r="C904" s="24" t="s">
        <v>2529</v>
      </c>
      <c r="D904" s="84" t="s">
        <v>1639</v>
      </c>
      <c r="E904" s="8" t="n">
        <v>41</v>
      </c>
      <c r="F904" s="8" t="n">
        <v>4</v>
      </c>
      <c r="G904" s="84" t="s">
        <v>1639</v>
      </c>
      <c r="H904" s="8" t="n">
        <v>213</v>
      </c>
      <c r="I904" s="8" t="n">
        <v>0</v>
      </c>
      <c r="J904" s="84" t="s">
        <v>1639</v>
      </c>
      <c r="K904" s="8" t="n">
        <v>230</v>
      </c>
      <c r="L904" s="8" t="n">
        <v>1</v>
      </c>
      <c r="M904" s="2" t="n">
        <f aca="false">IF(AND(F904&lt;&gt;0,AND(I904=0,L904=0)),1,0)</f>
        <v>0</v>
      </c>
      <c r="N904" s="2" t="n">
        <v>1</v>
      </c>
    </row>
    <row r="905" customFormat="false" ht="13" hidden="false" customHeight="false" outlineLevel="0" collapsed="false">
      <c r="A905" s="24" t="s">
        <v>611</v>
      </c>
      <c r="B905" s="8" t="n">
        <v>42137466</v>
      </c>
      <c r="C905" s="24" t="s">
        <v>2530</v>
      </c>
      <c r="D905" s="84" t="s">
        <v>1639</v>
      </c>
      <c r="E905" s="8" t="n">
        <v>44</v>
      </c>
      <c r="F905" s="8" t="n">
        <v>6</v>
      </c>
      <c r="G905" s="84" t="s">
        <v>1639</v>
      </c>
      <c r="H905" s="8" t="n">
        <v>221</v>
      </c>
      <c r="I905" s="8" t="n">
        <v>0</v>
      </c>
      <c r="J905" s="84" t="s">
        <v>1639</v>
      </c>
      <c r="K905" s="8" t="n">
        <v>254</v>
      </c>
      <c r="L905" s="8" t="n">
        <v>0</v>
      </c>
      <c r="M905" s="2" t="n">
        <f aca="false">IF(AND(F905&lt;&gt;0,AND(I905=0,L905=0)),1,0)</f>
        <v>1</v>
      </c>
      <c r="N905" s="2" t="n">
        <v>1</v>
      </c>
    </row>
    <row r="906" customFormat="false" ht="13" hidden="false" customHeight="false" outlineLevel="0" collapsed="false">
      <c r="A906" s="24" t="s">
        <v>611</v>
      </c>
      <c r="B906" s="8" t="n">
        <v>42243417</v>
      </c>
      <c r="C906" s="24" t="s">
        <v>2531</v>
      </c>
      <c r="D906" s="84" t="s">
        <v>1639</v>
      </c>
      <c r="E906" s="8" t="n">
        <v>32</v>
      </c>
      <c r="F906" s="8" t="n">
        <v>3</v>
      </c>
      <c r="G906" s="84" t="s">
        <v>1639</v>
      </c>
      <c r="H906" s="8" t="n">
        <v>35</v>
      </c>
      <c r="I906" s="8" t="n">
        <v>2</v>
      </c>
      <c r="J906" s="84" t="s">
        <v>1639</v>
      </c>
      <c r="K906" s="8" t="n">
        <v>40</v>
      </c>
      <c r="L906" s="8" t="n">
        <v>0</v>
      </c>
      <c r="M906" s="2" t="n">
        <f aca="false">IF(AND(F906&lt;&gt;0,AND(I906=0,L906=0)),1,0)</f>
        <v>0</v>
      </c>
      <c r="N906" s="2" t="n">
        <v>1</v>
      </c>
    </row>
    <row r="907" customFormat="false" ht="13" hidden="false" customHeight="false" outlineLevel="0" collapsed="false">
      <c r="A907" s="24" t="s">
        <v>611</v>
      </c>
      <c r="B907" s="8" t="n">
        <v>53965892</v>
      </c>
      <c r="C907" s="24" t="s">
        <v>2532</v>
      </c>
      <c r="D907" s="84" t="s">
        <v>1639</v>
      </c>
      <c r="E907" s="8" t="n">
        <v>48</v>
      </c>
      <c r="F907" s="8" t="n">
        <v>6</v>
      </c>
      <c r="G907" s="84" t="s">
        <v>1639</v>
      </c>
      <c r="H907" s="8" t="n">
        <v>108</v>
      </c>
      <c r="I907" s="8" t="n">
        <v>0</v>
      </c>
      <c r="J907" s="84" t="s">
        <v>1639</v>
      </c>
      <c r="K907" s="8" t="n">
        <v>113</v>
      </c>
      <c r="L907" s="8" t="n">
        <v>0</v>
      </c>
      <c r="M907" s="2" t="n">
        <f aca="false">IF(AND(F907&lt;&gt;0,AND(I907=0,L907=0)),1,0)</f>
        <v>1</v>
      </c>
      <c r="N907" s="2" t="n">
        <v>1</v>
      </c>
    </row>
    <row r="908" customFormat="false" ht="13" hidden="false" customHeight="false" outlineLevel="0" collapsed="false">
      <c r="A908" s="24" t="s">
        <v>611</v>
      </c>
      <c r="B908" s="8" t="n">
        <v>56777240</v>
      </c>
      <c r="C908" s="24" t="s">
        <v>2533</v>
      </c>
      <c r="D908" s="84" t="s">
        <v>1639</v>
      </c>
      <c r="E908" s="8" t="n">
        <v>51</v>
      </c>
      <c r="F908" s="8" t="n">
        <v>3</v>
      </c>
      <c r="G908" s="84" t="s">
        <v>1639</v>
      </c>
      <c r="H908" s="8" t="n">
        <v>97</v>
      </c>
      <c r="I908" s="8" t="n">
        <v>0</v>
      </c>
      <c r="J908" s="84" t="s">
        <v>1639</v>
      </c>
      <c r="K908" s="8" t="n">
        <v>97</v>
      </c>
      <c r="L908" s="8" t="n">
        <v>0</v>
      </c>
      <c r="M908" s="2" t="n">
        <f aca="false">IF(AND(F908&lt;&gt;0,AND(I908=0,L908=0)),1,0)</f>
        <v>1</v>
      </c>
      <c r="N908" s="2" t="n">
        <v>1</v>
      </c>
    </row>
    <row r="909" customFormat="false" ht="13" hidden="false" customHeight="false" outlineLevel="0" collapsed="false">
      <c r="A909" s="24" t="s">
        <v>611</v>
      </c>
      <c r="B909" s="8" t="n">
        <v>57255457</v>
      </c>
      <c r="C909" s="24" t="s">
        <v>2534</v>
      </c>
      <c r="D909" s="84" t="s">
        <v>1639</v>
      </c>
      <c r="E909" s="8" t="n">
        <v>54</v>
      </c>
      <c r="F909" s="8" t="n">
        <v>5</v>
      </c>
      <c r="G909" s="84" t="s">
        <v>1639</v>
      </c>
      <c r="H909" s="8" t="n">
        <v>28</v>
      </c>
      <c r="I909" s="8" t="n">
        <v>0</v>
      </c>
      <c r="J909" s="84" t="s">
        <v>1639</v>
      </c>
      <c r="K909" s="8" t="n">
        <v>37</v>
      </c>
      <c r="L909" s="8" t="n">
        <v>0</v>
      </c>
      <c r="M909" s="2" t="n">
        <f aca="false">IF(AND(F909&lt;&gt;0,AND(I909=0,L909=0)),1,0)</f>
        <v>1</v>
      </c>
      <c r="N909" s="2" t="n">
        <v>1</v>
      </c>
    </row>
    <row r="910" customFormat="false" ht="13" hidden="false" customHeight="false" outlineLevel="0" collapsed="false">
      <c r="A910" s="24" t="s">
        <v>611</v>
      </c>
      <c r="B910" s="8" t="n">
        <v>57470952</v>
      </c>
      <c r="C910" s="24" t="s">
        <v>2535</v>
      </c>
      <c r="D910" s="84" t="s">
        <v>1639</v>
      </c>
      <c r="E910" s="8" t="n">
        <v>50</v>
      </c>
      <c r="F910" s="8" t="n">
        <v>4</v>
      </c>
      <c r="G910" s="84" t="s">
        <v>1639</v>
      </c>
      <c r="H910" s="8" t="n">
        <v>16</v>
      </c>
      <c r="I910" s="8" t="n">
        <v>0</v>
      </c>
      <c r="J910" s="84" t="s">
        <v>1639</v>
      </c>
      <c r="K910" s="8" t="n">
        <v>16</v>
      </c>
      <c r="L910" s="8" t="n">
        <v>0</v>
      </c>
      <c r="M910" s="2" t="n">
        <f aca="false">IF(AND(F910&lt;&gt;0,AND(I910=0,L910=0)),1,0)</f>
        <v>1</v>
      </c>
      <c r="N910" s="2" t="n">
        <v>1</v>
      </c>
    </row>
    <row r="911" customFormat="false" ht="13" hidden="false" customHeight="false" outlineLevel="0" collapsed="false">
      <c r="A911" s="24" t="s">
        <v>611</v>
      </c>
      <c r="B911" s="8" t="n">
        <v>59881978</v>
      </c>
      <c r="C911" s="24" t="s">
        <v>2536</v>
      </c>
      <c r="D911" s="84" t="s">
        <v>1639</v>
      </c>
      <c r="E911" s="8" t="n">
        <v>52</v>
      </c>
      <c r="F911" s="8" t="n">
        <v>3</v>
      </c>
      <c r="G911" s="84" t="s">
        <v>157</v>
      </c>
      <c r="H911" s="8" t="n">
        <v>67</v>
      </c>
      <c r="I911" s="8" t="n">
        <v>11</v>
      </c>
      <c r="J911" s="84" t="s">
        <v>157</v>
      </c>
      <c r="K911" s="8" t="n">
        <v>82</v>
      </c>
      <c r="L911" s="8" t="n">
        <v>8</v>
      </c>
      <c r="M911" s="2" t="n">
        <f aca="false">IF(AND(F911&lt;&gt;0,AND(I911=0,L911=0)),1,0)</f>
        <v>0</v>
      </c>
      <c r="N911" s="2" t="n">
        <v>1</v>
      </c>
    </row>
    <row r="912" customFormat="false" ht="13" hidden="false" customHeight="false" outlineLevel="0" collapsed="false">
      <c r="A912" s="24" t="s">
        <v>611</v>
      </c>
      <c r="B912" s="8" t="n">
        <v>65051639</v>
      </c>
      <c r="C912" s="24" t="s">
        <v>2537</v>
      </c>
      <c r="D912" s="84" t="s">
        <v>1639</v>
      </c>
      <c r="E912" s="8" t="n">
        <v>53</v>
      </c>
      <c r="F912" s="8" t="n">
        <v>3</v>
      </c>
      <c r="G912" s="84" t="s">
        <v>1639</v>
      </c>
      <c r="H912" s="8" t="n">
        <v>17</v>
      </c>
      <c r="I912" s="8" t="n">
        <v>0</v>
      </c>
      <c r="J912" s="84" t="s">
        <v>1639</v>
      </c>
      <c r="K912" s="8" t="n">
        <v>29</v>
      </c>
      <c r="L912" s="8" t="n">
        <v>0</v>
      </c>
      <c r="M912" s="2" t="n">
        <f aca="false">IF(AND(F912&lt;&gt;0,AND(I912=0,L912=0)),1,0)</f>
        <v>1</v>
      </c>
      <c r="N912" s="2" t="n">
        <v>1</v>
      </c>
    </row>
    <row r="913" customFormat="false" ht="13" hidden="false" customHeight="false" outlineLevel="0" collapsed="false">
      <c r="A913" s="24" t="s">
        <v>611</v>
      </c>
      <c r="B913" s="8" t="n">
        <v>88203324</v>
      </c>
      <c r="C913" s="24" t="s">
        <v>2538</v>
      </c>
      <c r="D913" s="84" t="s">
        <v>1639</v>
      </c>
      <c r="E913" s="8" t="n">
        <v>53</v>
      </c>
      <c r="F913" s="8" t="n">
        <v>7</v>
      </c>
      <c r="G913" s="84" t="s">
        <v>1639</v>
      </c>
      <c r="H913" s="8" t="n">
        <v>7</v>
      </c>
      <c r="I913" s="8" t="n">
        <v>0</v>
      </c>
      <c r="J913" s="84" t="s">
        <v>1639</v>
      </c>
      <c r="K913" s="8" t="n">
        <v>10</v>
      </c>
      <c r="L913" s="8" t="n">
        <v>0</v>
      </c>
      <c r="M913" s="2" t="n">
        <f aca="false">IF(AND(F913&lt;&gt;0,AND(I913=0,L913=0)),1,0)</f>
        <v>1</v>
      </c>
      <c r="N913" s="2" t="n">
        <v>1</v>
      </c>
    </row>
    <row r="914" customFormat="false" ht="13" hidden="false" customHeight="false" outlineLevel="0" collapsed="false">
      <c r="A914" s="24" t="s">
        <v>611</v>
      </c>
      <c r="B914" s="8" t="n">
        <v>89787293</v>
      </c>
      <c r="C914" s="24" t="s">
        <v>2539</v>
      </c>
      <c r="D914" s="84" t="s">
        <v>1639</v>
      </c>
      <c r="E914" s="8" t="n">
        <v>53</v>
      </c>
      <c r="F914" s="8" t="n">
        <v>6</v>
      </c>
      <c r="G914" s="84" t="s">
        <v>157</v>
      </c>
      <c r="H914" s="8" t="n">
        <v>166</v>
      </c>
      <c r="I914" s="8" t="n">
        <v>56</v>
      </c>
      <c r="J914" s="84" t="s">
        <v>157</v>
      </c>
      <c r="K914" s="8" t="n">
        <v>128</v>
      </c>
      <c r="L914" s="8" t="n">
        <v>41</v>
      </c>
      <c r="M914" s="2" t="n">
        <f aca="false">IF(AND(F914&lt;&gt;0,AND(I914=0,L914=0)),1,0)</f>
        <v>0</v>
      </c>
      <c r="N914" s="2" t="n">
        <v>1</v>
      </c>
    </row>
    <row r="915" customFormat="false" ht="13" hidden="false" customHeight="false" outlineLevel="0" collapsed="false">
      <c r="A915" s="24" t="s">
        <v>611</v>
      </c>
      <c r="B915" s="8" t="n">
        <v>93220359</v>
      </c>
      <c r="C915" s="24" t="s">
        <v>2540</v>
      </c>
      <c r="D915" s="84" t="s">
        <v>1639</v>
      </c>
      <c r="E915" s="8" t="n">
        <v>46</v>
      </c>
      <c r="F915" s="8" t="n">
        <v>3</v>
      </c>
      <c r="G915" s="84" t="s">
        <v>1639</v>
      </c>
      <c r="H915" s="8" t="n">
        <v>88</v>
      </c>
      <c r="I915" s="8" t="n">
        <v>0</v>
      </c>
      <c r="J915" s="84" t="s">
        <v>1639</v>
      </c>
      <c r="K915" s="8" t="n">
        <v>117</v>
      </c>
      <c r="L915" s="8" t="n">
        <v>0</v>
      </c>
      <c r="M915" s="2" t="n">
        <f aca="false">IF(AND(F915&lt;&gt;0,AND(I915=0,L915=0)),1,0)</f>
        <v>1</v>
      </c>
      <c r="N915" s="2" t="n">
        <v>1</v>
      </c>
    </row>
    <row r="916" customFormat="false" ht="13" hidden="false" customHeight="false" outlineLevel="0" collapsed="false">
      <c r="A916" s="24" t="s">
        <v>611</v>
      </c>
      <c r="B916" s="8" t="n">
        <v>101990168</v>
      </c>
      <c r="C916" s="24" t="s">
        <v>2541</v>
      </c>
      <c r="D916" s="84" t="s">
        <v>1639</v>
      </c>
      <c r="E916" s="8" t="n">
        <v>35</v>
      </c>
      <c r="F916" s="8" t="n">
        <v>2</v>
      </c>
      <c r="G916" s="84" t="s">
        <v>1639</v>
      </c>
      <c r="H916" s="8" t="n">
        <v>118</v>
      </c>
      <c r="I916" s="8" t="n">
        <v>0</v>
      </c>
      <c r="J916" s="84" t="s">
        <v>1639</v>
      </c>
      <c r="K916" s="8" t="n">
        <v>86</v>
      </c>
      <c r="L916" s="8" t="n">
        <v>0</v>
      </c>
      <c r="M916" s="2" t="n">
        <f aca="false">IF(AND(F916&lt;&gt;0,AND(I916=0,L916=0)),1,0)</f>
        <v>1</v>
      </c>
      <c r="N916" s="2" t="n">
        <v>1</v>
      </c>
    </row>
    <row r="917" customFormat="false" ht="13" hidden="false" customHeight="false" outlineLevel="0" collapsed="false">
      <c r="A917" s="24" t="s">
        <v>611</v>
      </c>
      <c r="B917" s="8" t="n">
        <v>104684780</v>
      </c>
      <c r="C917" s="24" t="s">
        <v>2542</v>
      </c>
      <c r="D917" s="84" t="s">
        <v>1639</v>
      </c>
      <c r="E917" s="8" t="n">
        <v>48</v>
      </c>
      <c r="F917" s="8" t="n">
        <v>9</v>
      </c>
      <c r="G917" s="84" t="s">
        <v>1639</v>
      </c>
      <c r="H917" s="8" t="n">
        <v>71</v>
      </c>
      <c r="I917" s="8" t="n">
        <v>0</v>
      </c>
      <c r="J917" s="84" t="s">
        <v>1639</v>
      </c>
      <c r="K917" s="8" t="n">
        <v>66</v>
      </c>
      <c r="L917" s="8" t="n">
        <v>0</v>
      </c>
      <c r="M917" s="2" t="n">
        <f aca="false">IF(AND(F917&lt;&gt;0,AND(I917=0,L917=0)),1,0)</f>
        <v>1</v>
      </c>
      <c r="N917" s="2" t="n">
        <v>1</v>
      </c>
    </row>
    <row r="918" customFormat="false" ht="13" hidden="false" customHeight="false" outlineLevel="0" collapsed="false">
      <c r="A918" s="24" t="s">
        <v>611</v>
      </c>
      <c r="B918" s="8" t="n">
        <v>105040941</v>
      </c>
      <c r="C918" s="24" t="s">
        <v>2543</v>
      </c>
      <c r="D918" s="84" t="s">
        <v>1639</v>
      </c>
      <c r="E918" s="8" t="n">
        <v>47</v>
      </c>
      <c r="F918" s="8" t="n">
        <v>4</v>
      </c>
      <c r="G918" s="84" t="s">
        <v>1639</v>
      </c>
      <c r="H918" s="8" t="n">
        <v>138</v>
      </c>
      <c r="I918" s="8" t="n">
        <v>0</v>
      </c>
      <c r="J918" s="84" t="s">
        <v>1639</v>
      </c>
      <c r="K918" s="8" t="n">
        <v>128</v>
      </c>
      <c r="L918" s="8" t="n">
        <v>0</v>
      </c>
      <c r="M918" s="2" t="n">
        <f aca="false">IF(AND(F918&lt;&gt;0,AND(I918=0,L918=0)),1,0)</f>
        <v>1</v>
      </c>
      <c r="N918" s="2" t="n">
        <v>1</v>
      </c>
    </row>
    <row r="919" customFormat="false" ht="13" hidden="false" customHeight="false" outlineLevel="0" collapsed="false">
      <c r="A919" s="24" t="s">
        <v>611</v>
      </c>
      <c r="B919" s="8" t="n">
        <v>105421404</v>
      </c>
      <c r="C919" s="24" t="s">
        <v>2544</v>
      </c>
      <c r="D919" s="84" t="s">
        <v>1639</v>
      </c>
      <c r="E919" s="8" t="n">
        <v>56</v>
      </c>
      <c r="F919" s="8" t="n">
        <v>3</v>
      </c>
      <c r="G919" s="84" t="s">
        <v>1639</v>
      </c>
      <c r="H919" s="8" t="n">
        <v>118</v>
      </c>
      <c r="I919" s="8" t="n">
        <v>0</v>
      </c>
      <c r="J919" s="84" t="s">
        <v>1639</v>
      </c>
      <c r="K919" s="8" t="n">
        <v>111</v>
      </c>
      <c r="L919" s="8" t="n">
        <v>0</v>
      </c>
      <c r="M919" s="2" t="n">
        <f aca="false">IF(AND(F919&lt;&gt;0,AND(I919=0,L919=0)),1,0)</f>
        <v>1</v>
      </c>
      <c r="N919" s="2" t="n">
        <v>1</v>
      </c>
    </row>
    <row r="920" customFormat="false" ht="13" hidden="false" customHeight="false" outlineLevel="0" collapsed="false">
      <c r="A920" s="24" t="s">
        <v>611</v>
      </c>
      <c r="B920" s="8" t="n">
        <v>112397690</v>
      </c>
      <c r="C920" s="24" t="s">
        <v>2545</v>
      </c>
      <c r="D920" s="84" t="s">
        <v>1639</v>
      </c>
      <c r="E920" s="8" t="n">
        <v>51</v>
      </c>
      <c r="F920" s="8" t="n">
        <v>3</v>
      </c>
      <c r="G920" s="84" t="s">
        <v>1639</v>
      </c>
      <c r="H920" s="8" t="n">
        <v>127</v>
      </c>
      <c r="I920" s="8" t="n">
        <v>12</v>
      </c>
      <c r="J920" s="84" t="s">
        <v>1639</v>
      </c>
      <c r="K920" s="8" t="n">
        <v>71</v>
      </c>
      <c r="L920" s="8" t="n">
        <v>4</v>
      </c>
      <c r="M920" s="2" t="n">
        <f aca="false">IF(AND(F920&lt;&gt;0,AND(I920=0,L920=0)),1,0)</f>
        <v>0</v>
      </c>
      <c r="N920" s="2" t="n">
        <v>1</v>
      </c>
    </row>
    <row r="921" customFormat="false" ht="13" hidden="false" customHeight="false" outlineLevel="0" collapsed="false">
      <c r="A921" s="24" t="s">
        <v>611</v>
      </c>
      <c r="B921" s="8" t="n">
        <v>119625166</v>
      </c>
      <c r="C921" s="24" t="s">
        <v>2546</v>
      </c>
      <c r="D921" s="84" t="s">
        <v>1639</v>
      </c>
      <c r="E921" s="8" t="n">
        <v>47</v>
      </c>
      <c r="F921" s="8" t="n">
        <v>3</v>
      </c>
      <c r="G921" s="84" t="s">
        <v>1639</v>
      </c>
      <c r="H921" s="8" t="n">
        <v>32</v>
      </c>
      <c r="I921" s="8" t="n">
        <v>0</v>
      </c>
      <c r="J921" s="84" t="s">
        <v>1639</v>
      </c>
      <c r="K921" s="8" t="n">
        <v>27</v>
      </c>
      <c r="L921" s="8" t="n">
        <v>0</v>
      </c>
      <c r="M921" s="2" t="n">
        <f aca="false">IF(AND(F921&lt;&gt;0,AND(I921=0,L921=0)),1,0)</f>
        <v>1</v>
      </c>
      <c r="N921" s="2" t="n">
        <v>1</v>
      </c>
    </row>
    <row r="922" customFormat="false" ht="13" hidden="false" customHeight="false" outlineLevel="0" collapsed="false">
      <c r="A922" s="24" t="s">
        <v>611</v>
      </c>
      <c r="B922" s="8" t="n">
        <v>122457377</v>
      </c>
      <c r="C922" s="24" t="s">
        <v>2547</v>
      </c>
      <c r="D922" s="84" t="s">
        <v>1639</v>
      </c>
      <c r="E922" s="8" t="n">
        <v>42</v>
      </c>
      <c r="F922" s="8" t="n">
        <v>6</v>
      </c>
      <c r="G922" s="84" t="s">
        <v>157</v>
      </c>
      <c r="H922" s="8" t="n">
        <v>58</v>
      </c>
      <c r="I922" s="8" t="n">
        <v>25</v>
      </c>
      <c r="J922" s="84" t="s">
        <v>157</v>
      </c>
      <c r="K922" s="8" t="n">
        <v>43</v>
      </c>
      <c r="L922" s="8" t="n">
        <v>21</v>
      </c>
      <c r="M922" s="2" t="n">
        <f aca="false">IF(AND(F922&lt;&gt;0,AND(I922=0,L922=0)),1,0)</f>
        <v>0</v>
      </c>
      <c r="N922" s="2" t="n">
        <v>1</v>
      </c>
    </row>
    <row r="923" customFormat="false" ht="13" hidden="false" customHeight="false" outlineLevel="0" collapsed="false">
      <c r="A923" s="24" t="s">
        <v>611</v>
      </c>
      <c r="B923" s="8" t="n">
        <v>125899232</v>
      </c>
      <c r="C923" s="24" t="s">
        <v>2548</v>
      </c>
      <c r="D923" s="84" t="s">
        <v>1639</v>
      </c>
      <c r="E923" s="8" t="n">
        <v>126</v>
      </c>
      <c r="F923" s="8" t="n">
        <v>7</v>
      </c>
      <c r="G923" s="84" t="s">
        <v>1639</v>
      </c>
      <c r="H923" s="8" t="n">
        <v>537</v>
      </c>
      <c r="I923" s="8" t="n">
        <v>0</v>
      </c>
      <c r="J923" s="84" t="s">
        <v>1639</v>
      </c>
      <c r="K923" s="8" t="n">
        <v>541</v>
      </c>
      <c r="L923" s="8" t="n">
        <v>0</v>
      </c>
      <c r="M923" s="2" t="n">
        <f aca="false">IF(AND(F923&lt;&gt;0,AND(I923=0,L923=0)),1,0)</f>
        <v>1</v>
      </c>
      <c r="N923" s="2" t="n">
        <v>1</v>
      </c>
    </row>
    <row r="924" customFormat="false" ht="13" hidden="false" customHeight="false" outlineLevel="0" collapsed="false">
      <c r="A924" s="24" t="s">
        <v>611</v>
      </c>
      <c r="B924" s="8" t="n">
        <v>127575917</v>
      </c>
      <c r="C924" s="24" t="s">
        <v>2549</v>
      </c>
      <c r="D924" s="84" t="s">
        <v>1639</v>
      </c>
      <c r="E924" s="8" t="n">
        <v>54</v>
      </c>
      <c r="F924" s="8" t="n">
        <v>3</v>
      </c>
      <c r="G924" s="84" t="s">
        <v>1639</v>
      </c>
      <c r="H924" s="8" t="n">
        <v>93</v>
      </c>
      <c r="I924" s="8" t="n">
        <v>0</v>
      </c>
      <c r="J924" s="84" t="s">
        <v>1639</v>
      </c>
      <c r="K924" s="8" t="n">
        <v>112</v>
      </c>
      <c r="L924" s="8" t="n">
        <v>0</v>
      </c>
      <c r="M924" s="2" t="n">
        <f aca="false">IF(AND(F924&lt;&gt;0,AND(I924=0,L924=0)),1,0)</f>
        <v>1</v>
      </c>
      <c r="N924" s="2" t="n">
        <v>1</v>
      </c>
    </row>
    <row r="925" customFormat="false" ht="13" hidden="false" customHeight="false" outlineLevel="0" collapsed="false">
      <c r="A925" s="24" t="s">
        <v>611</v>
      </c>
      <c r="B925" s="8" t="n">
        <v>129223908</v>
      </c>
      <c r="C925" s="24" t="s">
        <v>2550</v>
      </c>
      <c r="D925" s="84" t="s">
        <v>1639</v>
      </c>
      <c r="E925" s="8" t="n">
        <v>49</v>
      </c>
      <c r="F925" s="8" t="n">
        <v>11</v>
      </c>
      <c r="G925" s="84" t="s">
        <v>1639</v>
      </c>
      <c r="H925" s="8" t="n">
        <v>61</v>
      </c>
      <c r="I925" s="8" t="n">
        <v>0</v>
      </c>
      <c r="J925" s="84" t="s">
        <v>1639</v>
      </c>
      <c r="K925" s="8" t="n">
        <v>60</v>
      </c>
      <c r="L925" s="8" t="n">
        <v>0</v>
      </c>
      <c r="M925" s="2" t="n">
        <f aca="false">IF(AND(F925&lt;&gt;0,AND(I925=0,L925=0)),1,0)</f>
        <v>1</v>
      </c>
      <c r="N925" s="2" t="n">
        <v>1</v>
      </c>
    </row>
    <row r="926" customFormat="false" ht="13" hidden="false" customHeight="false" outlineLevel="0" collapsed="false">
      <c r="A926" s="24" t="s">
        <v>611</v>
      </c>
      <c r="B926" s="8" t="n">
        <v>130383789</v>
      </c>
      <c r="C926" s="24" t="s">
        <v>2551</v>
      </c>
      <c r="D926" s="84" t="s">
        <v>1639</v>
      </c>
      <c r="E926" s="8" t="n">
        <v>56</v>
      </c>
      <c r="F926" s="8" t="n">
        <v>6</v>
      </c>
      <c r="G926" s="84" t="s">
        <v>157</v>
      </c>
      <c r="H926" s="8" t="n">
        <v>60</v>
      </c>
      <c r="I926" s="8" t="n">
        <v>21</v>
      </c>
      <c r="J926" s="84" t="s">
        <v>157</v>
      </c>
      <c r="K926" s="8" t="n">
        <v>73</v>
      </c>
      <c r="L926" s="8" t="n">
        <v>19</v>
      </c>
      <c r="M926" s="2" t="n">
        <f aca="false">IF(AND(F926&lt;&gt;0,AND(I926=0,L926=0)),1,0)</f>
        <v>0</v>
      </c>
      <c r="N926" s="2" t="n">
        <v>1</v>
      </c>
    </row>
    <row r="927" customFormat="false" ht="13" hidden="false" customHeight="false" outlineLevel="0" collapsed="false">
      <c r="A927" s="24" t="s">
        <v>611</v>
      </c>
      <c r="B927" s="8" t="n">
        <v>131343987</v>
      </c>
      <c r="C927" s="24" t="s">
        <v>2552</v>
      </c>
      <c r="D927" s="84" t="s">
        <v>1639</v>
      </c>
      <c r="E927" s="8" t="n">
        <v>51</v>
      </c>
      <c r="F927" s="8" t="n">
        <v>4</v>
      </c>
      <c r="G927" s="84" t="s">
        <v>1639</v>
      </c>
      <c r="H927" s="8" t="n">
        <v>70</v>
      </c>
      <c r="I927" s="8" t="n">
        <v>5</v>
      </c>
      <c r="J927" s="84" t="s">
        <v>1639</v>
      </c>
      <c r="K927" s="8" t="n">
        <v>87</v>
      </c>
      <c r="L927" s="8" t="n">
        <v>9</v>
      </c>
      <c r="M927" s="2" t="n">
        <f aca="false">IF(AND(F927&lt;&gt;0,AND(I927=0,L927=0)),1,0)</f>
        <v>0</v>
      </c>
      <c r="N927" s="2" t="n">
        <v>1</v>
      </c>
    </row>
    <row r="928" customFormat="false" ht="13" hidden="false" customHeight="false" outlineLevel="0" collapsed="false">
      <c r="A928" s="24" t="s">
        <v>611</v>
      </c>
      <c r="B928" s="8" t="n">
        <v>131919215</v>
      </c>
      <c r="C928" s="24" t="s">
        <v>2553</v>
      </c>
      <c r="D928" s="84" t="s">
        <v>1639</v>
      </c>
      <c r="E928" s="8" t="n">
        <v>45</v>
      </c>
      <c r="F928" s="8" t="n">
        <v>5</v>
      </c>
      <c r="G928" s="84" t="s">
        <v>1639</v>
      </c>
      <c r="H928" s="8" t="n">
        <v>50</v>
      </c>
      <c r="I928" s="8" t="n">
        <v>0</v>
      </c>
      <c r="J928" s="84" t="s">
        <v>1639</v>
      </c>
      <c r="K928" s="8" t="n">
        <v>55</v>
      </c>
      <c r="L928" s="8" t="n">
        <v>0</v>
      </c>
      <c r="M928" s="2" t="n">
        <f aca="false">IF(AND(F928&lt;&gt;0,AND(I928=0,L928=0)),1,0)</f>
        <v>1</v>
      </c>
      <c r="N928" s="2" t="n">
        <v>1</v>
      </c>
    </row>
    <row r="929" customFormat="false" ht="13" hidden="false" customHeight="false" outlineLevel="0" collapsed="false">
      <c r="A929" s="24" t="s">
        <v>611</v>
      </c>
      <c r="B929" s="8" t="n">
        <v>131939077</v>
      </c>
      <c r="C929" s="24" t="s">
        <v>2554</v>
      </c>
      <c r="D929" s="84" t="s">
        <v>1639</v>
      </c>
      <c r="E929" s="8" t="n">
        <v>45</v>
      </c>
      <c r="F929" s="8" t="n">
        <v>5</v>
      </c>
      <c r="G929" s="84" t="s">
        <v>157</v>
      </c>
      <c r="H929" s="8" t="n">
        <v>26</v>
      </c>
      <c r="I929" s="8" t="n">
        <v>3</v>
      </c>
      <c r="J929" s="84" t="s">
        <v>1639</v>
      </c>
      <c r="K929" s="8" t="n">
        <v>64</v>
      </c>
      <c r="L929" s="8" t="n">
        <v>0</v>
      </c>
      <c r="M929" s="2" t="n">
        <f aca="false">IF(AND(F929&lt;&gt;0,AND(I929=0,L929=0)),1,0)</f>
        <v>0</v>
      </c>
      <c r="N929" s="2" t="n">
        <v>1</v>
      </c>
    </row>
    <row r="930" customFormat="false" ht="13" hidden="false" customHeight="false" outlineLevel="0" collapsed="false">
      <c r="A930" s="24" t="s">
        <v>611</v>
      </c>
      <c r="B930" s="8" t="n">
        <v>132220876</v>
      </c>
      <c r="C930" s="24" t="s">
        <v>2555</v>
      </c>
      <c r="D930" s="84" t="s">
        <v>1639</v>
      </c>
      <c r="E930" s="8" t="n">
        <v>32</v>
      </c>
      <c r="F930" s="8" t="n">
        <v>3</v>
      </c>
      <c r="G930" s="84" t="s">
        <v>1639</v>
      </c>
      <c r="H930" s="8" t="n">
        <v>101</v>
      </c>
      <c r="I930" s="8" t="n">
        <v>0</v>
      </c>
      <c r="J930" s="84" t="s">
        <v>1639</v>
      </c>
      <c r="K930" s="8" t="n">
        <v>101</v>
      </c>
      <c r="L930" s="8" t="n">
        <v>0</v>
      </c>
      <c r="M930" s="2" t="n">
        <f aca="false">IF(AND(F930&lt;&gt;0,AND(I930=0,L930=0)),1,0)</f>
        <v>1</v>
      </c>
      <c r="N930" s="2" t="n">
        <v>1</v>
      </c>
    </row>
    <row r="931" customFormat="false" ht="13" hidden="false" customHeight="false" outlineLevel="0" collapsed="false">
      <c r="A931" s="24" t="s">
        <v>611</v>
      </c>
      <c r="B931" s="8" t="n">
        <v>132852162</v>
      </c>
      <c r="C931" s="24" t="s">
        <v>2556</v>
      </c>
      <c r="D931" s="84" t="s">
        <v>1639</v>
      </c>
      <c r="E931" s="8" t="n">
        <v>47</v>
      </c>
      <c r="F931" s="8" t="n">
        <v>3</v>
      </c>
      <c r="G931" s="84" t="s">
        <v>1639</v>
      </c>
      <c r="H931" s="8" t="n">
        <v>155</v>
      </c>
      <c r="I931" s="8" t="n">
        <v>0</v>
      </c>
      <c r="J931" s="84" t="s">
        <v>1639</v>
      </c>
      <c r="K931" s="8" t="n">
        <v>105</v>
      </c>
      <c r="L931" s="8" t="n">
        <v>0</v>
      </c>
      <c r="M931" s="2" t="n">
        <f aca="false">IF(AND(F931&lt;&gt;0,AND(I931=0,L931=0)),1,0)</f>
        <v>1</v>
      </c>
      <c r="N931" s="2" t="n">
        <v>1</v>
      </c>
    </row>
    <row r="932" customFormat="false" ht="13" hidden="false" customHeight="false" outlineLevel="0" collapsed="false">
      <c r="A932" s="24" t="s">
        <v>611</v>
      </c>
      <c r="B932" s="8" t="n">
        <v>133656168</v>
      </c>
      <c r="C932" s="24" t="s">
        <v>2557</v>
      </c>
      <c r="D932" s="84" t="s">
        <v>1639</v>
      </c>
      <c r="E932" s="8" t="n">
        <v>139</v>
      </c>
      <c r="F932" s="8" t="n">
        <v>28</v>
      </c>
      <c r="G932" s="84" t="s">
        <v>1639</v>
      </c>
      <c r="H932" s="8" t="n">
        <v>592</v>
      </c>
      <c r="I932" s="8" t="n">
        <v>0</v>
      </c>
      <c r="J932" s="84" t="s">
        <v>1639</v>
      </c>
      <c r="K932" s="8" t="n">
        <v>587</v>
      </c>
      <c r="L932" s="8" t="n">
        <v>0</v>
      </c>
      <c r="M932" s="2" t="n">
        <f aca="false">IF(AND(F932&lt;&gt;0,AND(I932=0,L932=0)),1,0)</f>
        <v>1</v>
      </c>
      <c r="N932" s="2" t="n">
        <v>1</v>
      </c>
    </row>
    <row r="933" customFormat="false" ht="13" hidden="false" customHeight="false" outlineLevel="0" collapsed="false">
      <c r="A933" s="24" t="s">
        <v>611</v>
      </c>
      <c r="B933" s="8" t="n">
        <v>133780053</v>
      </c>
      <c r="C933" s="24" t="s">
        <v>2558</v>
      </c>
      <c r="D933" s="84" t="s">
        <v>1639</v>
      </c>
      <c r="E933" s="8" t="n">
        <v>58</v>
      </c>
      <c r="F933" s="8" t="n">
        <v>6</v>
      </c>
      <c r="G933" s="84" t="s">
        <v>1639</v>
      </c>
      <c r="H933" s="8" t="n">
        <v>72</v>
      </c>
      <c r="I933" s="8" t="n">
        <v>1</v>
      </c>
      <c r="J933" s="84" t="s">
        <v>1639</v>
      </c>
      <c r="K933" s="8" t="n">
        <v>76</v>
      </c>
      <c r="L933" s="8" t="n">
        <v>0</v>
      </c>
      <c r="M933" s="2" t="n">
        <f aca="false">IF(AND(F933&lt;&gt;0,AND(I933=0,L933=0)),1,0)</f>
        <v>0</v>
      </c>
      <c r="N933" s="2" t="n">
        <v>1</v>
      </c>
    </row>
    <row r="934" customFormat="false" ht="13" hidden="false" customHeight="false" outlineLevel="0" collapsed="false">
      <c r="A934" s="24" t="s">
        <v>613</v>
      </c>
      <c r="B934" s="8" t="n">
        <v>446105</v>
      </c>
      <c r="C934" s="24" t="s">
        <v>2559</v>
      </c>
      <c r="D934" s="84" t="s">
        <v>1639</v>
      </c>
      <c r="E934" s="8" t="n">
        <v>38</v>
      </c>
      <c r="F934" s="8" t="n">
        <v>2</v>
      </c>
      <c r="G934" s="84" t="s">
        <v>1639</v>
      </c>
      <c r="H934" s="8" t="n">
        <v>112</v>
      </c>
      <c r="I934" s="8" t="n">
        <v>0</v>
      </c>
      <c r="J934" s="84" t="s">
        <v>1639</v>
      </c>
      <c r="K934" s="8" t="n">
        <v>100</v>
      </c>
      <c r="L934" s="8" t="n">
        <v>0</v>
      </c>
      <c r="M934" s="2" t="n">
        <f aca="false">IF(AND(F934&lt;&gt;0,AND(I934=0,L934=0)),1,0)</f>
        <v>1</v>
      </c>
      <c r="N934" s="2" t="n">
        <v>1</v>
      </c>
    </row>
    <row r="935" customFormat="false" ht="13" hidden="false" customHeight="false" outlineLevel="0" collapsed="false">
      <c r="A935" s="24" t="s">
        <v>613</v>
      </c>
      <c r="B935" s="8" t="n">
        <v>1096594</v>
      </c>
      <c r="C935" s="24" t="s">
        <v>2560</v>
      </c>
      <c r="D935" s="84" t="s">
        <v>1639</v>
      </c>
      <c r="E935" s="8" t="n">
        <v>61</v>
      </c>
      <c r="F935" s="8" t="n">
        <v>5</v>
      </c>
      <c r="G935" s="84" t="s">
        <v>1639</v>
      </c>
      <c r="H935" s="8" t="n">
        <v>148</v>
      </c>
      <c r="I935" s="8" t="n">
        <v>6</v>
      </c>
      <c r="J935" s="84" t="s">
        <v>1639</v>
      </c>
      <c r="K935" s="8" t="n">
        <v>134</v>
      </c>
      <c r="L935" s="8" t="n">
        <v>5</v>
      </c>
      <c r="M935" s="2" t="n">
        <f aca="false">IF(AND(F935&lt;&gt;0,AND(I935=0,L935=0)),1,0)</f>
        <v>0</v>
      </c>
      <c r="N935" s="2" t="n">
        <v>1</v>
      </c>
    </row>
    <row r="936" customFormat="false" ht="13" hidden="false" customHeight="false" outlineLevel="0" collapsed="false">
      <c r="A936" s="24" t="s">
        <v>613</v>
      </c>
      <c r="B936" s="8" t="n">
        <v>1097937</v>
      </c>
      <c r="C936" s="24" t="s">
        <v>2561</v>
      </c>
      <c r="D936" s="84" t="s">
        <v>1639</v>
      </c>
      <c r="E936" s="8" t="n">
        <v>58</v>
      </c>
      <c r="F936" s="8" t="n">
        <v>6</v>
      </c>
      <c r="G936" s="84" t="s">
        <v>1639</v>
      </c>
      <c r="H936" s="8" t="n">
        <v>170</v>
      </c>
      <c r="I936" s="8" t="n">
        <v>0</v>
      </c>
      <c r="J936" s="84" t="s">
        <v>1639</v>
      </c>
      <c r="K936" s="8" t="n">
        <v>165</v>
      </c>
      <c r="L936" s="8" t="n">
        <v>0</v>
      </c>
      <c r="M936" s="2" t="n">
        <f aca="false">IF(AND(F936&lt;&gt;0,AND(I936=0,L936=0)),1,0)</f>
        <v>1</v>
      </c>
      <c r="N936" s="2" t="n">
        <v>1</v>
      </c>
    </row>
    <row r="937" customFormat="false" ht="13" hidden="false" customHeight="false" outlineLevel="0" collapsed="false">
      <c r="A937" s="24" t="s">
        <v>613</v>
      </c>
      <c r="B937" s="8" t="n">
        <v>1098562</v>
      </c>
      <c r="C937" s="24" t="s">
        <v>2562</v>
      </c>
      <c r="D937" s="84" t="s">
        <v>1639</v>
      </c>
      <c r="E937" s="8" t="n">
        <v>60</v>
      </c>
      <c r="F937" s="8" t="n">
        <v>5</v>
      </c>
      <c r="G937" s="84" t="s">
        <v>1639</v>
      </c>
      <c r="H937" s="8" t="n">
        <v>54</v>
      </c>
      <c r="I937" s="8" t="n">
        <v>0</v>
      </c>
      <c r="J937" s="84" t="s">
        <v>1639</v>
      </c>
      <c r="K937" s="8" t="n">
        <v>57</v>
      </c>
      <c r="L937" s="8" t="n">
        <v>0</v>
      </c>
      <c r="M937" s="2" t="n">
        <f aca="false">IF(AND(F937&lt;&gt;0,AND(I937=0,L937=0)),1,0)</f>
        <v>1</v>
      </c>
      <c r="N937" s="2" t="n">
        <v>1</v>
      </c>
    </row>
    <row r="938" customFormat="false" ht="13" hidden="false" customHeight="false" outlineLevel="0" collapsed="false">
      <c r="A938" s="24" t="s">
        <v>613</v>
      </c>
      <c r="B938" s="8" t="n">
        <v>1433045</v>
      </c>
      <c r="C938" s="24" t="s">
        <v>777</v>
      </c>
      <c r="D938" s="84" t="s">
        <v>1639</v>
      </c>
      <c r="E938" s="8" t="n">
        <v>30</v>
      </c>
      <c r="F938" s="8" t="n">
        <v>4</v>
      </c>
      <c r="G938" s="84" t="s">
        <v>1639</v>
      </c>
      <c r="H938" s="8" t="n">
        <v>47</v>
      </c>
      <c r="I938" s="8" t="n">
        <v>0</v>
      </c>
      <c r="J938" s="84" t="s">
        <v>1639</v>
      </c>
      <c r="K938" s="8" t="n">
        <v>41</v>
      </c>
      <c r="L938" s="8" t="n">
        <v>0</v>
      </c>
      <c r="M938" s="2" t="n">
        <f aca="false">IF(AND(F938&lt;&gt;0,AND(I938=0,L938=0)),1,0)</f>
        <v>1</v>
      </c>
      <c r="N938" s="2" t="n">
        <v>1</v>
      </c>
    </row>
    <row r="939" customFormat="false" ht="13" hidden="false" customHeight="false" outlineLevel="0" collapsed="false">
      <c r="A939" s="24" t="s">
        <v>613</v>
      </c>
      <c r="B939" s="8" t="n">
        <v>1550931</v>
      </c>
      <c r="C939" s="24" t="s">
        <v>2563</v>
      </c>
      <c r="D939" s="84" t="s">
        <v>1639</v>
      </c>
      <c r="E939" s="8" t="n">
        <v>31</v>
      </c>
      <c r="F939" s="8" t="n">
        <v>3</v>
      </c>
      <c r="G939" s="84" t="s">
        <v>1639</v>
      </c>
      <c r="H939" s="8" t="n">
        <v>36</v>
      </c>
      <c r="I939" s="8" t="n">
        <v>0</v>
      </c>
      <c r="J939" s="84" t="s">
        <v>1639</v>
      </c>
      <c r="K939" s="8" t="n">
        <v>41</v>
      </c>
      <c r="L939" s="8" t="n">
        <v>0</v>
      </c>
      <c r="M939" s="2" t="n">
        <f aca="false">IF(AND(F939&lt;&gt;0,AND(I939=0,L939=0)),1,0)</f>
        <v>1</v>
      </c>
      <c r="N939" s="2" t="n">
        <v>1</v>
      </c>
    </row>
    <row r="940" customFormat="false" ht="13" hidden="false" customHeight="false" outlineLevel="0" collapsed="false">
      <c r="A940" s="24" t="s">
        <v>613</v>
      </c>
      <c r="B940" s="8" t="n">
        <v>2308320</v>
      </c>
      <c r="C940" s="24" t="s">
        <v>2564</v>
      </c>
      <c r="D940" s="84" t="s">
        <v>1639</v>
      </c>
      <c r="E940" s="8" t="n">
        <v>38</v>
      </c>
      <c r="F940" s="8" t="n">
        <v>2</v>
      </c>
      <c r="G940" s="84" t="s">
        <v>157</v>
      </c>
      <c r="H940" s="8" t="n">
        <v>61</v>
      </c>
      <c r="I940" s="8" t="n">
        <v>14</v>
      </c>
      <c r="J940" s="84" t="s">
        <v>157</v>
      </c>
      <c r="K940" s="8" t="n">
        <v>67</v>
      </c>
      <c r="L940" s="8" t="n">
        <v>16</v>
      </c>
      <c r="M940" s="2" t="n">
        <f aca="false">IF(AND(F940&lt;&gt;0,AND(I940=0,L940=0)),1,0)</f>
        <v>0</v>
      </c>
      <c r="N940" s="2" t="n">
        <v>1</v>
      </c>
    </row>
    <row r="941" customFormat="false" ht="13" hidden="false" customHeight="false" outlineLevel="0" collapsed="false">
      <c r="A941" s="24" t="s">
        <v>613</v>
      </c>
      <c r="B941" s="8" t="n">
        <v>18923227</v>
      </c>
      <c r="C941" s="24" t="s">
        <v>2565</v>
      </c>
      <c r="D941" s="84" t="s">
        <v>1639</v>
      </c>
      <c r="E941" s="8" t="n">
        <v>51</v>
      </c>
      <c r="F941" s="8" t="n">
        <v>7</v>
      </c>
      <c r="G941" s="84" t="s">
        <v>1639</v>
      </c>
      <c r="H941" s="8" t="n">
        <v>118</v>
      </c>
      <c r="I941" s="8" t="n">
        <v>0</v>
      </c>
      <c r="J941" s="84" t="s">
        <v>1639</v>
      </c>
      <c r="K941" s="8" t="n">
        <v>161</v>
      </c>
      <c r="L941" s="8" t="n">
        <v>0</v>
      </c>
      <c r="M941" s="2" t="n">
        <f aca="false">IF(AND(F941&lt;&gt;0,AND(I941=0,L941=0)),1,0)</f>
        <v>1</v>
      </c>
      <c r="N941" s="2" t="n">
        <v>1</v>
      </c>
    </row>
    <row r="942" customFormat="false" ht="13" hidden="false" customHeight="false" outlineLevel="0" collapsed="false">
      <c r="A942" s="24" t="s">
        <v>613</v>
      </c>
      <c r="B942" s="8" t="n">
        <v>18924084</v>
      </c>
      <c r="C942" s="24" t="s">
        <v>2566</v>
      </c>
      <c r="D942" s="84" t="s">
        <v>1639</v>
      </c>
      <c r="E942" s="8" t="n">
        <v>54</v>
      </c>
      <c r="F942" s="8" t="n">
        <v>6</v>
      </c>
      <c r="G942" s="84" t="s">
        <v>1639</v>
      </c>
      <c r="H942" s="8" t="n">
        <v>118</v>
      </c>
      <c r="I942" s="8" t="n">
        <v>0</v>
      </c>
      <c r="J942" s="84" t="s">
        <v>1639</v>
      </c>
      <c r="K942" s="8" t="n">
        <v>133</v>
      </c>
      <c r="L942" s="8" t="n">
        <v>0</v>
      </c>
      <c r="M942" s="2" t="n">
        <f aca="false">IF(AND(F942&lt;&gt;0,AND(I942=0,L942=0)),1,0)</f>
        <v>1</v>
      </c>
      <c r="N942" s="2" t="n">
        <v>1</v>
      </c>
    </row>
    <row r="943" customFormat="false" ht="13" hidden="false" customHeight="false" outlineLevel="0" collapsed="false">
      <c r="A943" s="24" t="s">
        <v>613</v>
      </c>
      <c r="B943" s="8" t="n">
        <v>22316529</v>
      </c>
      <c r="C943" s="24" t="s">
        <v>2567</v>
      </c>
      <c r="D943" s="84" t="s">
        <v>1639</v>
      </c>
      <c r="E943" s="8" t="n">
        <v>69</v>
      </c>
      <c r="F943" s="8" t="n">
        <v>9</v>
      </c>
      <c r="G943" s="84" t="s">
        <v>1639</v>
      </c>
      <c r="H943" s="8" t="n">
        <v>8</v>
      </c>
      <c r="I943" s="8" t="n">
        <v>0</v>
      </c>
      <c r="J943" s="84" t="s">
        <v>1639</v>
      </c>
      <c r="K943" s="8" t="n">
        <v>13</v>
      </c>
      <c r="L943" s="8" t="n">
        <v>0</v>
      </c>
      <c r="M943" s="2" t="n">
        <f aca="false">IF(AND(F943&lt;&gt;0,AND(I943=0,L943=0)),1,0)</f>
        <v>1</v>
      </c>
      <c r="N943" s="2" t="n">
        <v>1</v>
      </c>
    </row>
    <row r="944" customFormat="false" ht="13" hidden="false" customHeight="false" outlineLevel="0" collapsed="false">
      <c r="A944" s="24" t="s">
        <v>613</v>
      </c>
      <c r="B944" s="8" t="n">
        <v>24926273</v>
      </c>
      <c r="C944" s="24" t="s">
        <v>2568</v>
      </c>
      <c r="D944" s="84" t="s">
        <v>1639</v>
      </c>
      <c r="E944" s="8" t="n">
        <v>49</v>
      </c>
      <c r="F944" s="8" t="n">
        <v>5</v>
      </c>
      <c r="G944" s="84" t="s">
        <v>1639</v>
      </c>
      <c r="H944" s="8" t="n">
        <v>96</v>
      </c>
      <c r="I944" s="8" t="n">
        <v>0</v>
      </c>
      <c r="J944" s="84" t="s">
        <v>1639</v>
      </c>
      <c r="K944" s="8" t="n">
        <v>83</v>
      </c>
      <c r="L944" s="8" t="n">
        <v>0</v>
      </c>
      <c r="M944" s="2" t="n">
        <f aca="false">IF(AND(F944&lt;&gt;0,AND(I944=0,L944=0)),1,0)</f>
        <v>1</v>
      </c>
      <c r="N944" s="2" t="n">
        <v>1</v>
      </c>
    </row>
    <row r="945" customFormat="false" ht="13" hidden="false" customHeight="false" outlineLevel="0" collapsed="false">
      <c r="A945" s="24" t="s">
        <v>613</v>
      </c>
      <c r="B945" s="8" t="n">
        <v>25542581</v>
      </c>
      <c r="C945" s="24" t="s">
        <v>2569</v>
      </c>
      <c r="D945" s="84" t="s">
        <v>1639</v>
      </c>
      <c r="E945" s="8" t="n">
        <v>57</v>
      </c>
      <c r="F945" s="8" t="n">
        <v>5</v>
      </c>
      <c r="G945" s="84" t="s">
        <v>1639</v>
      </c>
      <c r="H945" s="8" t="n">
        <v>194</v>
      </c>
      <c r="I945" s="8" t="n">
        <v>14</v>
      </c>
      <c r="J945" s="84" t="s">
        <v>157</v>
      </c>
      <c r="K945" s="8" t="n">
        <v>170</v>
      </c>
      <c r="L945" s="8" t="n">
        <v>29</v>
      </c>
      <c r="M945" s="2" t="n">
        <f aca="false">IF(AND(F945&lt;&gt;0,AND(I945=0,L945=0)),1,0)</f>
        <v>0</v>
      </c>
      <c r="N945" s="2" t="n">
        <v>1</v>
      </c>
    </row>
    <row r="946" customFormat="false" ht="13" hidden="false" customHeight="false" outlineLevel="0" collapsed="false">
      <c r="A946" s="24" t="s">
        <v>613</v>
      </c>
      <c r="B946" s="8" t="n">
        <v>25658445</v>
      </c>
      <c r="C946" s="24" t="s">
        <v>2570</v>
      </c>
      <c r="D946" s="84" t="s">
        <v>1639</v>
      </c>
      <c r="E946" s="8" t="n">
        <v>57</v>
      </c>
      <c r="F946" s="8" t="n">
        <v>3</v>
      </c>
      <c r="G946" s="84" t="s">
        <v>1639</v>
      </c>
      <c r="H946" s="8" t="n">
        <v>134</v>
      </c>
      <c r="I946" s="8" t="n">
        <v>0</v>
      </c>
      <c r="J946" s="84" t="s">
        <v>1639</v>
      </c>
      <c r="K946" s="8" t="n">
        <v>95</v>
      </c>
      <c r="L946" s="8" t="n">
        <v>0</v>
      </c>
      <c r="M946" s="2" t="n">
        <f aca="false">IF(AND(F946&lt;&gt;0,AND(I946=0,L946=0)),1,0)</f>
        <v>1</v>
      </c>
      <c r="N946" s="2" t="n">
        <v>1</v>
      </c>
    </row>
    <row r="947" customFormat="false" ht="13" hidden="false" customHeight="false" outlineLevel="0" collapsed="false">
      <c r="A947" s="24" t="s">
        <v>613</v>
      </c>
      <c r="B947" s="8" t="n">
        <v>25751303</v>
      </c>
      <c r="C947" s="24" t="s">
        <v>2571</v>
      </c>
      <c r="D947" s="84" t="s">
        <v>1639</v>
      </c>
      <c r="E947" s="8" t="n">
        <v>47</v>
      </c>
      <c r="F947" s="8" t="n">
        <v>3</v>
      </c>
      <c r="G947" s="84" t="s">
        <v>157</v>
      </c>
      <c r="H947" s="8" t="n">
        <v>71</v>
      </c>
      <c r="I947" s="8" t="n">
        <v>13</v>
      </c>
      <c r="J947" s="84" t="s">
        <v>157</v>
      </c>
      <c r="K947" s="8" t="n">
        <v>78</v>
      </c>
      <c r="L947" s="8" t="n">
        <v>15</v>
      </c>
      <c r="M947" s="2" t="n">
        <f aca="false">IF(AND(F947&lt;&gt;0,AND(I947=0,L947=0)),1,0)</f>
        <v>0</v>
      </c>
      <c r="N947" s="2" t="n">
        <v>1</v>
      </c>
    </row>
    <row r="948" customFormat="false" ht="13" hidden="false" customHeight="false" outlineLevel="0" collapsed="false">
      <c r="A948" s="24" t="s">
        <v>613</v>
      </c>
      <c r="B948" s="8" t="n">
        <v>26152314</v>
      </c>
      <c r="C948" s="24" t="s">
        <v>2572</v>
      </c>
      <c r="D948" s="84" t="s">
        <v>1639</v>
      </c>
      <c r="E948" s="8" t="n">
        <v>47</v>
      </c>
      <c r="F948" s="8" t="n">
        <v>3</v>
      </c>
      <c r="G948" s="84" t="s">
        <v>1639</v>
      </c>
      <c r="H948" s="8" t="n">
        <v>51</v>
      </c>
      <c r="I948" s="8" t="n">
        <v>0</v>
      </c>
      <c r="J948" s="84" t="s">
        <v>1639</v>
      </c>
      <c r="K948" s="8" t="n">
        <v>52</v>
      </c>
      <c r="L948" s="8" t="n">
        <v>0</v>
      </c>
      <c r="M948" s="2" t="n">
        <f aca="false">IF(AND(F948&lt;&gt;0,AND(I948=0,L948=0)),1,0)</f>
        <v>1</v>
      </c>
      <c r="N948" s="2" t="n">
        <v>1</v>
      </c>
    </row>
    <row r="949" customFormat="false" ht="13" hidden="false" customHeight="false" outlineLevel="0" collapsed="false">
      <c r="A949" s="24" t="s">
        <v>613</v>
      </c>
      <c r="B949" s="8" t="n">
        <v>28688325</v>
      </c>
      <c r="C949" s="24" t="s">
        <v>2573</v>
      </c>
      <c r="D949" s="84" t="s">
        <v>1639</v>
      </c>
      <c r="E949" s="8" t="n">
        <v>57</v>
      </c>
      <c r="F949" s="8" t="n">
        <v>4</v>
      </c>
      <c r="G949" s="84" t="s">
        <v>157</v>
      </c>
      <c r="H949" s="8" t="n">
        <v>85</v>
      </c>
      <c r="I949" s="8" t="n">
        <v>12</v>
      </c>
      <c r="J949" s="84" t="s">
        <v>157</v>
      </c>
      <c r="K949" s="8" t="n">
        <v>97</v>
      </c>
      <c r="L949" s="8" t="n">
        <v>20</v>
      </c>
      <c r="M949" s="2" t="n">
        <f aca="false">IF(AND(F949&lt;&gt;0,AND(I949=0,L949=0)),1,0)</f>
        <v>0</v>
      </c>
      <c r="N949" s="2" t="n">
        <v>1</v>
      </c>
    </row>
    <row r="950" customFormat="false" ht="13" hidden="false" customHeight="false" outlineLevel="0" collapsed="false">
      <c r="A950" s="24" t="s">
        <v>613</v>
      </c>
      <c r="B950" s="8" t="n">
        <v>28985656</v>
      </c>
      <c r="C950" s="24" t="s">
        <v>2574</v>
      </c>
      <c r="D950" s="84" t="s">
        <v>1639</v>
      </c>
      <c r="E950" s="8" t="n">
        <v>53</v>
      </c>
      <c r="F950" s="8" t="n">
        <v>5</v>
      </c>
      <c r="G950" s="84" t="s">
        <v>1639</v>
      </c>
      <c r="H950" s="8" t="n">
        <v>88</v>
      </c>
      <c r="I950" s="8" t="n">
        <v>7</v>
      </c>
      <c r="J950" s="84" t="s">
        <v>1639</v>
      </c>
      <c r="K950" s="8" t="n">
        <v>80</v>
      </c>
      <c r="L950" s="8" t="n">
        <v>7</v>
      </c>
      <c r="M950" s="2" t="n">
        <f aca="false">IF(AND(F950&lt;&gt;0,AND(I950=0,L950=0)),1,0)</f>
        <v>0</v>
      </c>
      <c r="N950" s="2" t="n">
        <v>1</v>
      </c>
    </row>
    <row r="951" customFormat="false" ht="13" hidden="false" customHeight="false" outlineLevel="0" collapsed="false">
      <c r="A951" s="24" t="s">
        <v>613</v>
      </c>
      <c r="B951" s="8" t="n">
        <v>28989754</v>
      </c>
      <c r="C951" s="24" t="s">
        <v>2575</v>
      </c>
      <c r="D951" s="84" t="s">
        <v>1639</v>
      </c>
      <c r="E951" s="8" t="n">
        <v>56</v>
      </c>
      <c r="F951" s="8" t="n">
        <v>6</v>
      </c>
      <c r="G951" s="84" t="s">
        <v>1639</v>
      </c>
      <c r="H951" s="8" t="n">
        <v>133</v>
      </c>
      <c r="I951" s="8" t="n">
        <v>0</v>
      </c>
      <c r="J951" s="84" t="s">
        <v>1639</v>
      </c>
      <c r="K951" s="8" t="n">
        <v>138</v>
      </c>
      <c r="L951" s="8" t="n">
        <v>0</v>
      </c>
      <c r="M951" s="2" t="n">
        <f aca="false">IF(AND(F951&lt;&gt;0,AND(I951=0,L951=0)),1,0)</f>
        <v>1</v>
      </c>
      <c r="N951" s="2" t="n">
        <v>1</v>
      </c>
    </row>
    <row r="952" customFormat="false" ht="13" hidden="false" customHeight="false" outlineLevel="0" collapsed="false">
      <c r="A952" s="24" t="s">
        <v>613</v>
      </c>
      <c r="B952" s="8" t="n">
        <v>28990841</v>
      </c>
      <c r="C952" s="24" t="s">
        <v>2576</v>
      </c>
      <c r="D952" s="84" t="s">
        <v>1639</v>
      </c>
      <c r="E952" s="8" t="n">
        <v>59</v>
      </c>
      <c r="F952" s="8" t="n">
        <v>4</v>
      </c>
      <c r="G952" s="84" t="s">
        <v>1639</v>
      </c>
      <c r="H952" s="8" t="n">
        <v>136</v>
      </c>
      <c r="I952" s="8" t="n">
        <v>0</v>
      </c>
      <c r="J952" s="84" t="s">
        <v>1639</v>
      </c>
      <c r="K952" s="8" t="n">
        <v>134</v>
      </c>
      <c r="L952" s="8" t="n">
        <v>0</v>
      </c>
      <c r="M952" s="2" t="n">
        <f aca="false">IF(AND(F952&lt;&gt;0,AND(I952=0,L952=0)),1,0)</f>
        <v>1</v>
      </c>
      <c r="N952" s="2" t="n">
        <v>1</v>
      </c>
    </row>
    <row r="953" customFormat="false" ht="13" hidden="false" customHeight="false" outlineLevel="0" collapsed="false">
      <c r="A953" s="24" t="s">
        <v>613</v>
      </c>
      <c r="B953" s="8" t="n">
        <v>32755532</v>
      </c>
      <c r="C953" s="24" t="s">
        <v>2577</v>
      </c>
      <c r="D953" s="84" t="s">
        <v>1639</v>
      </c>
      <c r="E953" s="8" t="n">
        <v>41</v>
      </c>
      <c r="F953" s="8" t="n">
        <v>3</v>
      </c>
      <c r="G953" s="84" t="s">
        <v>1639</v>
      </c>
      <c r="H953" s="8" t="n">
        <v>75</v>
      </c>
      <c r="I953" s="8" t="n">
        <v>0</v>
      </c>
      <c r="J953" s="84" t="s">
        <v>157</v>
      </c>
      <c r="K953" s="8" t="n">
        <v>43</v>
      </c>
      <c r="L953" s="8" t="n">
        <v>7</v>
      </c>
      <c r="M953" s="2" t="n">
        <f aca="false">IF(AND(F953&lt;&gt;0,AND(I953=0,L953=0)),1,0)</f>
        <v>0</v>
      </c>
      <c r="N953" s="2" t="n">
        <v>1</v>
      </c>
    </row>
    <row r="954" customFormat="false" ht="13" hidden="false" customHeight="false" outlineLevel="0" collapsed="false">
      <c r="A954" s="24" t="s">
        <v>613</v>
      </c>
      <c r="B954" s="8" t="n">
        <v>37099787</v>
      </c>
      <c r="C954" s="24" t="s">
        <v>2578</v>
      </c>
      <c r="D954" s="84" t="s">
        <v>1639</v>
      </c>
      <c r="E954" s="8" t="n">
        <v>45</v>
      </c>
      <c r="F954" s="8" t="n">
        <v>6</v>
      </c>
      <c r="G954" s="84" t="s">
        <v>1639</v>
      </c>
      <c r="H954" s="8" t="n">
        <v>34</v>
      </c>
      <c r="I954" s="8" t="n">
        <v>0</v>
      </c>
      <c r="J954" s="84" t="s">
        <v>1639</v>
      </c>
      <c r="K954" s="8" t="n">
        <v>59</v>
      </c>
      <c r="L954" s="8" t="n">
        <v>0</v>
      </c>
      <c r="M954" s="2" t="n">
        <f aca="false">IF(AND(F954&lt;&gt;0,AND(I954=0,L954=0)),1,0)</f>
        <v>1</v>
      </c>
      <c r="N954" s="2" t="n">
        <v>1</v>
      </c>
    </row>
    <row r="955" customFormat="false" ht="13" hidden="false" customHeight="false" outlineLevel="0" collapsed="false">
      <c r="A955" s="24" t="s">
        <v>613</v>
      </c>
      <c r="B955" s="8" t="n">
        <v>37399665</v>
      </c>
      <c r="C955" s="24" t="s">
        <v>2579</v>
      </c>
      <c r="D955" s="84" t="s">
        <v>1639</v>
      </c>
      <c r="E955" s="8" t="n">
        <v>57</v>
      </c>
      <c r="F955" s="8" t="n">
        <v>6</v>
      </c>
      <c r="G955" s="84" t="s">
        <v>1639</v>
      </c>
      <c r="H955" s="8" t="n">
        <v>38</v>
      </c>
      <c r="I955" s="8" t="n">
        <v>0</v>
      </c>
      <c r="J955" s="84" t="s">
        <v>1639</v>
      </c>
      <c r="K955" s="8" t="n">
        <v>44</v>
      </c>
      <c r="L955" s="8" t="n">
        <v>0</v>
      </c>
      <c r="M955" s="2" t="n">
        <f aca="false">IF(AND(F955&lt;&gt;0,AND(I955=0,L955=0)),1,0)</f>
        <v>1</v>
      </c>
      <c r="N955" s="2" t="n">
        <v>1</v>
      </c>
    </row>
    <row r="956" customFormat="false" ht="13" hidden="false" customHeight="false" outlineLevel="0" collapsed="false">
      <c r="A956" s="24" t="s">
        <v>613</v>
      </c>
      <c r="B956" s="8" t="n">
        <v>39567666</v>
      </c>
      <c r="C956" s="24" t="s">
        <v>2580</v>
      </c>
      <c r="D956" s="84" t="s">
        <v>1639</v>
      </c>
      <c r="E956" s="8" t="n">
        <v>50</v>
      </c>
      <c r="F956" s="8" t="n">
        <v>4</v>
      </c>
      <c r="G956" s="84" t="s">
        <v>1639</v>
      </c>
      <c r="H956" s="8" t="n">
        <v>84</v>
      </c>
      <c r="I956" s="8" t="n">
        <v>0</v>
      </c>
      <c r="J956" s="84" t="s">
        <v>1639</v>
      </c>
      <c r="K956" s="8" t="n">
        <v>81</v>
      </c>
      <c r="L956" s="8" t="n">
        <v>0</v>
      </c>
      <c r="M956" s="2" t="n">
        <f aca="false">IF(AND(F956&lt;&gt;0,AND(I956=0,L956=0)),1,0)</f>
        <v>1</v>
      </c>
      <c r="N956" s="2" t="n">
        <v>1</v>
      </c>
    </row>
    <row r="957" customFormat="false" ht="13" hidden="false" customHeight="false" outlineLevel="0" collapsed="false">
      <c r="A957" s="24" t="s">
        <v>613</v>
      </c>
      <c r="B957" s="8" t="n">
        <v>41304078</v>
      </c>
      <c r="C957" s="24" t="s">
        <v>2581</v>
      </c>
      <c r="D957" s="84" t="s">
        <v>1639</v>
      </c>
      <c r="E957" s="8" t="n">
        <v>46</v>
      </c>
      <c r="F957" s="8" t="n">
        <v>5</v>
      </c>
      <c r="G957" s="84" t="s">
        <v>1639</v>
      </c>
      <c r="H957" s="8" t="n">
        <v>24</v>
      </c>
      <c r="I957" s="8" t="n">
        <v>0</v>
      </c>
      <c r="J957" s="84" t="s">
        <v>1639</v>
      </c>
      <c r="K957" s="8" t="n">
        <v>24</v>
      </c>
      <c r="L957" s="8" t="n">
        <v>0</v>
      </c>
      <c r="M957" s="2" t="n">
        <f aca="false">IF(AND(F957&lt;&gt;0,AND(I957=0,L957=0)),1,0)</f>
        <v>1</v>
      </c>
      <c r="N957" s="2" t="n">
        <v>1</v>
      </c>
    </row>
    <row r="958" customFormat="false" ht="13" hidden="false" customHeight="false" outlineLevel="0" collapsed="false">
      <c r="A958" s="24" t="s">
        <v>613</v>
      </c>
      <c r="B958" s="8" t="n">
        <v>44501788</v>
      </c>
      <c r="C958" s="24" t="s">
        <v>2582</v>
      </c>
      <c r="D958" s="84" t="s">
        <v>1639</v>
      </c>
      <c r="E958" s="8" t="n">
        <v>44</v>
      </c>
      <c r="F958" s="8" t="n">
        <v>3</v>
      </c>
      <c r="G958" s="84" t="s">
        <v>1639</v>
      </c>
      <c r="H958" s="8" t="n">
        <v>69</v>
      </c>
      <c r="I958" s="8" t="n">
        <v>0</v>
      </c>
      <c r="J958" s="84" t="s">
        <v>1639</v>
      </c>
      <c r="K958" s="8" t="n">
        <v>73</v>
      </c>
      <c r="L958" s="8" t="n">
        <v>0</v>
      </c>
      <c r="M958" s="2" t="n">
        <f aca="false">IF(AND(F958&lt;&gt;0,AND(I958=0,L958=0)),1,0)</f>
        <v>1</v>
      </c>
      <c r="N958" s="2" t="n">
        <v>1</v>
      </c>
    </row>
    <row r="959" customFormat="false" ht="13" hidden="false" customHeight="false" outlineLevel="0" collapsed="false">
      <c r="A959" s="24" t="s">
        <v>613</v>
      </c>
      <c r="B959" s="8" t="n">
        <v>46405630</v>
      </c>
      <c r="C959" s="24" t="s">
        <v>2583</v>
      </c>
      <c r="D959" s="84" t="s">
        <v>1639</v>
      </c>
      <c r="E959" s="8" t="n">
        <v>27</v>
      </c>
      <c r="F959" s="8" t="n">
        <v>2</v>
      </c>
      <c r="G959" s="84" t="s">
        <v>1639</v>
      </c>
      <c r="H959" s="8" t="n">
        <v>90</v>
      </c>
      <c r="I959" s="8" t="n">
        <v>0</v>
      </c>
      <c r="J959" s="84" t="s">
        <v>1639</v>
      </c>
      <c r="K959" s="8" t="n">
        <v>76</v>
      </c>
      <c r="L959" s="8" t="n">
        <v>0</v>
      </c>
      <c r="M959" s="2" t="n">
        <f aca="false">IF(AND(F959&lt;&gt;0,AND(I959=0,L959=0)),1,0)</f>
        <v>1</v>
      </c>
      <c r="N959" s="2" t="n">
        <v>1</v>
      </c>
    </row>
    <row r="960" customFormat="false" ht="13" hidden="false" customHeight="false" outlineLevel="0" collapsed="false">
      <c r="A960" s="24" t="s">
        <v>613</v>
      </c>
      <c r="B960" s="8" t="n">
        <v>48697774</v>
      </c>
      <c r="C960" s="24" t="s">
        <v>2584</v>
      </c>
      <c r="D960" s="84" t="s">
        <v>1639</v>
      </c>
      <c r="E960" s="8" t="n">
        <v>29</v>
      </c>
      <c r="F960" s="8" t="n">
        <v>2</v>
      </c>
      <c r="G960" s="84" t="s">
        <v>1639</v>
      </c>
      <c r="H960" s="8" t="n">
        <v>88</v>
      </c>
      <c r="I960" s="8" t="n">
        <v>8</v>
      </c>
      <c r="J960" s="84" t="s">
        <v>1639</v>
      </c>
      <c r="K960" s="8" t="n">
        <v>114</v>
      </c>
      <c r="L960" s="8" t="n">
        <v>9</v>
      </c>
      <c r="M960" s="2" t="n">
        <f aca="false">IF(AND(F960&lt;&gt;0,AND(I960=0,L960=0)),1,0)</f>
        <v>0</v>
      </c>
      <c r="N960" s="2" t="n">
        <v>1</v>
      </c>
    </row>
    <row r="961" customFormat="false" ht="13" hidden="false" customHeight="false" outlineLevel="0" collapsed="false">
      <c r="A961" s="24" t="s">
        <v>613</v>
      </c>
      <c r="B961" s="8" t="n">
        <v>49690283</v>
      </c>
      <c r="C961" s="24" t="s">
        <v>2585</v>
      </c>
      <c r="D961" s="84" t="s">
        <v>1639</v>
      </c>
      <c r="E961" s="8" t="n">
        <v>38</v>
      </c>
      <c r="F961" s="8" t="n">
        <v>9</v>
      </c>
      <c r="G961" s="84" t="s">
        <v>1639</v>
      </c>
      <c r="H961" s="8" t="n">
        <v>68</v>
      </c>
      <c r="I961" s="8" t="n">
        <v>0</v>
      </c>
      <c r="J961" s="84" t="s">
        <v>1639</v>
      </c>
      <c r="K961" s="8" t="n">
        <v>63</v>
      </c>
      <c r="L961" s="8" t="n">
        <v>0</v>
      </c>
      <c r="M961" s="2" t="n">
        <f aca="false">IF(AND(F961&lt;&gt;0,AND(I961=0,L961=0)),1,0)</f>
        <v>1</v>
      </c>
      <c r="N961" s="2" t="n">
        <v>1</v>
      </c>
    </row>
    <row r="962" customFormat="false" ht="13" hidden="false" customHeight="false" outlineLevel="0" collapsed="false">
      <c r="A962" s="24" t="s">
        <v>613</v>
      </c>
      <c r="B962" s="8" t="n">
        <v>49885066</v>
      </c>
      <c r="C962" s="24" t="s">
        <v>2586</v>
      </c>
      <c r="D962" s="84" t="s">
        <v>1639</v>
      </c>
      <c r="E962" s="8" t="n">
        <v>54</v>
      </c>
      <c r="F962" s="8" t="n">
        <v>4</v>
      </c>
      <c r="G962" s="84" t="s">
        <v>1639</v>
      </c>
      <c r="H962" s="8" t="n">
        <v>56</v>
      </c>
      <c r="I962" s="8" t="n">
        <v>1</v>
      </c>
      <c r="J962" s="84" t="s">
        <v>1639</v>
      </c>
      <c r="K962" s="8" t="n">
        <v>50</v>
      </c>
      <c r="L962" s="8" t="n">
        <v>0</v>
      </c>
      <c r="M962" s="2" t="n">
        <f aca="false">IF(AND(F962&lt;&gt;0,AND(I962=0,L962=0)),1,0)</f>
        <v>0</v>
      </c>
      <c r="N962" s="2" t="n">
        <v>1</v>
      </c>
    </row>
    <row r="963" customFormat="false" ht="13" hidden="false" customHeight="false" outlineLevel="0" collapsed="false">
      <c r="A963" s="24" t="s">
        <v>613</v>
      </c>
      <c r="B963" s="8" t="n">
        <v>50176155</v>
      </c>
      <c r="C963" s="24" t="s">
        <v>2587</v>
      </c>
      <c r="D963" s="84" t="s">
        <v>1639</v>
      </c>
      <c r="E963" s="8" t="n">
        <v>44</v>
      </c>
      <c r="F963" s="8" t="n">
        <v>6</v>
      </c>
      <c r="G963" s="84" t="s">
        <v>1639</v>
      </c>
      <c r="H963" s="8" t="n">
        <v>75</v>
      </c>
      <c r="I963" s="8" t="n">
        <v>0</v>
      </c>
      <c r="J963" s="84" t="s">
        <v>1639</v>
      </c>
      <c r="K963" s="8" t="n">
        <v>49</v>
      </c>
      <c r="L963" s="8" t="n">
        <v>0</v>
      </c>
      <c r="M963" s="2" t="n">
        <f aca="false">IF(AND(F963&lt;&gt;0,AND(I963=0,L963=0)),1,0)</f>
        <v>1</v>
      </c>
      <c r="N963" s="2" t="n">
        <v>1</v>
      </c>
    </row>
    <row r="964" customFormat="false" ht="13" hidden="false" customHeight="false" outlineLevel="0" collapsed="false">
      <c r="A964" s="24" t="s">
        <v>613</v>
      </c>
      <c r="B964" s="8" t="n">
        <v>58472480</v>
      </c>
      <c r="C964" s="24" t="s">
        <v>2588</v>
      </c>
      <c r="D964" s="84" t="s">
        <v>1639</v>
      </c>
      <c r="E964" s="8" t="n">
        <v>46</v>
      </c>
      <c r="F964" s="8" t="n">
        <v>4</v>
      </c>
      <c r="G964" s="84" t="s">
        <v>1639</v>
      </c>
      <c r="H964" s="8" t="n">
        <v>87</v>
      </c>
      <c r="I964" s="8" t="n">
        <v>9</v>
      </c>
      <c r="J964" s="84" t="s">
        <v>1639</v>
      </c>
      <c r="K964" s="8" t="n">
        <v>93</v>
      </c>
      <c r="L964" s="8" t="n">
        <v>1</v>
      </c>
      <c r="M964" s="2" t="n">
        <f aca="false">IF(AND(F964&lt;&gt;0,AND(I964=0,L964=0)),1,0)</f>
        <v>0</v>
      </c>
      <c r="N964" s="2" t="n">
        <v>1</v>
      </c>
    </row>
    <row r="965" customFormat="false" ht="13" hidden="false" customHeight="false" outlineLevel="0" collapsed="false">
      <c r="A965" s="24" t="s">
        <v>613</v>
      </c>
      <c r="B965" s="8" t="n">
        <v>69110515</v>
      </c>
      <c r="C965" s="24" t="s">
        <v>2589</v>
      </c>
      <c r="D965" s="84" t="s">
        <v>1639</v>
      </c>
      <c r="E965" s="8" t="n">
        <v>35</v>
      </c>
      <c r="F965" s="8" t="n">
        <v>2</v>
      </c>
      <c r="G965" s="84" t="s">
        <v>1639</v>
      </c>
      <c r="H965" s="8" t="n">
        <v>106</v>
      </c>
      <c r="I965" s="8" t="n">
        <v>0</v>
      </c>
      <c r="J965" s="84" t="s">
        <v>1639</v>
      </c>
      <c r="K965" s="8" t="n">
        <v>130</v>
      </c>
      <c r="L965" s="8" t="n">
        <v>1</v>
      </c>
      <c r="M965" s="2" t="n">
        <f aca="false">IF(AND(F965&lt;&gt;0,AND(I965=0,L965=0)),1,0)</f>
        <v>0</v>
      </c>
      <c r="N965" s="2" t="n">
        <v>1</v>
      </c>
    </row>
    <row r="966" customFormat="false" ht="13" hidden="false" customHeight="false" outlineLevel="0" collapsed="false">
      <c r="A966" s="24" t="s">
        <v>613</v>
      </c>
      <c r="B966" s="8" t="n">
        <v>71919963</v>
      </c>
      <c r="C966" s="24" t="s">
        <v>2590</v>
      </c>
      <c r="D966" s="84" t="s">
        <v>1639</v>
      </c>
      <c r="E966" s="8" t="n">
        <v>34</v>
      </c>
      <c r="F966" s="8" t="n">
        <v>2</v>
      </c>
      <c r="G966" s="84" t="s">
        <v>1639</v>
      </c>
      <c r="H966" s="8" t="n">
        <v>70</v>
      </c>
      <c r="I966" s="8" t="n">
        <v>0</v>
      </c>
      <c r="J966" s="84" t="s">
        <v>1639</v>
      </c>
      <c r="K966" s="8" t="n">
        <v>43</v>
      </c>
      <c r="L966" s="8" t="n">
        <v>0</v>
      </c>
      <c r="M966" s="2" t="n">
        <f aca="false">IF(AND(F966&lt;&gt;0,AND(I966=0,L966=0)),1,0)</f>
        <v>1</v>
      </c>
      <c r="N966" s="2" t="n">
        <v>1</v>
      </c>
    </row>
    <row r="967" customFormat="false" ht="13" hidden="false" customHeight="false" outlineLevel="0" collapsed="false">
      <c r="A967" s="24" t="s">
        <v>613</v>
      </c>
      <c r="B967" s="8" t="n">
        <v>75117455</v>
      </c>
      <c r="C967" s="24" t="s">
        <v>2591</v>
      </c>
      <c r="D967" s="84" t="s">
        <v>1639</v>
      </c>
      <c r="E967" s="8" t="n">
        <v>52</v>
      </c>
      <c r="F967" s="8" t="n">
        <v>3</v>
      </c>
      <c r="G967" s="84" t="s">
        <v>1639</v>
      </c>
      <c r="H967" s="8" t="n">
        <v>62</v>
      </c>
      <c r="I967" s="8" t="n">
        <v>0</v>
      </c>
      <c r="J967" s="84" t="s">
        <v>1639</v>
      </c>
      <c r="K967" s="8" t="n">
        <v>81</v>
      </c>
      <c r="L967" s="8" t="n">
        <v>0</v>
      </c>
      <c r="M967" s="2" t="n">
        <f aca="false">IF(AND(F967&lt;&gt;0,AND(I967=0,L967=0)),1,0)</f>
        <v>1</v>
      </c>
      <c r="N967" s="2" t="n">
        <v>1</v>
      </c>
    </row>
    <row r="968" customFormat="false" ht="13" hidden="false" customHeight="false" outlineLevel="0" collapsed="false">
      <c r="A968" s="24" t="s">
        <v>613</v>
      </c>
      <c r="B968" s="8" t="n">
        <v>86879196</v>
      </c>
      <c r="C968" s="24" t="s">
        <v>2592</v>
      </c>
      <c r="D968" s="84" t="s">
        <v>1639</v>
      </c>
      <c r="E968" s="8" t="n">
        <v>51</v>
      </c>
      <c r="F968" s="8" t="n">
        <v>5</v>
      </c>
      <c r="G968" s="84" t="s">
        <v>1639</v>
      </c>
      <c r="H968" s="8" t="n">
        <v>129</v>
      </c>
      <c r="I968" s="8" t="n">
        <v>0</v>
      </c>
      <c r="J968" s="84" t="s">
        <v>1639</v>
      </c>
      <c r="K968" s="8" t="n">
        <v>119</v>
      </c>
      <c r="L968" s="8" t="n">
        <v>3</v>
      </c>
      <c r="M968" s="2" t="n">
        <f aca="false">IF(AND(F968&lt;&gt;0,AND(I968=0,L968=0)),1,0)</f>
        <v>0</v>
      </c>
      <c r="N968" s="2" t="n">
        <v>1</v>
      </c>
    </row>
    <row r="969" customFormat="false" ht="13" hidden="false" customHeight="false" outlineLevel="0" collapsed="false">
      <c r="A969" s="24" t="s">
        <v>613</v>
      </c>
      <c r="B969" s="8" t="n">
        <v>87531636</v>
      </c>
      <c r="C969" s="24" t="s">
        <v>2593</v>
      </c>
      <c r="D969" s="84" t="s">
        <v>1639</v>
      </c>
      <c r="E969" s="8" t="n">
        <v>50</v>
      </c>
      <c r="F969" s="8" t="n">
        <v>4</v>
      </c>
      <c r="G969" s="84" t="s">
        <v>157</v>
      </c>
      <c r="H969" s="8" t="n">
        <v>65</v>
      </c>
      <c r="I969" s="8" t="n">
        <v>21</v>
      </c>
      <c r="J969" s="84" t="s">
        <v>157</v>
      </c>
      <c r="K969" s="8" t="n">
        <v>83</v>
      </c>
      <c r="L969" s="8" t="n">
        <v>11</v>
      </c>
      <c r="M969" s="2" t="n">
        <f aca="false">IF(AND(F969&lt;&gt;0,AND(I969=0,L969=0)),1,0)</f>
        <v>0</v>
      </c>
      <c r="N969" s="2" t="n">
        <v>1</v>
      </c>
    </row>
    <row r="970" customFormat="false" ht="13" hidden="false" customHeight="false" outlineLevel="0" collapsed="false">
      <c r="A970" s="24" t="s">
        <v>613</v>
      </c>
      <c r="B970" s="8" t="n">
        <v>88627954</v>
      </c>
      <c r="C970" s="24" t="s">
        <v>2594</v>
      </c>
      <c r="D970" s="84" t="s">
        <v>1639</v>
      </c>
      <c r="E970" s="8" t="n">
        <v>54</v>
      </c>
      <c r="F970" s="8" t="n">
        <v>3</v>
      </c>
      <c r="G970" s="84" t="s">
        <v>1639</v>
      </c>
      <c r="H970" s="8" t="n">
        <v>104</v>
      </c>
      <c r="I970" s="8" t="n">
        <v>0</v>
      </c>
      <c r="J970" s="84" t="s">
        <v>1639</v>
      </c>
      <c r="K970" s="8" t="n">
        <v>134</v>
      </c>
      <c r="L970" s="8" t="n">
        <v>0</v>
      </c>
      <c r="M970" s="2" t="n">
        <f aca="false">IF(AND(F970&lt;&gt;0,AND(I970=0,L970=0)),1,0)</f>
        <v>1</v>
      </c>
      <c r="N970" s="2" t="n">
        <v>1</v>
      </c>
    </row>
    <row r="971" customFormat="false" ht="13" hidden="false" customHeight="false" outlineLevel="0" collapsed="false">
      <c r="A971" s="24" t="s">
        <v>613</v>
      </c>
      <c r="B971" s="8" t="n">
        <v>89757127</v>
      </c>
      <c r="C971" s="24" t="s">
        <v>2595</v>
      </c>
      <c r="D971" s="84" t="s">
        <v>1639</v>
      </c>
      <c r="E971" s="8" t="n">
        <v>69</v>
      </c>
      <c r="F971" s="8" t="n">
        <v>5</v>
      </c>
      <c r="G971" s="84" t="s">
        <v>1639</v>
      </c>
      <c r="H971" s="8" t="n">
        <v>65</v>
      </c>
      <c r="I971" s="8" t="n">
        <v>0</v>
      </c>
      <c r="J971" s="84" t="s">
        <v>1639</v>
      </c>
      <c r="K971" s="8" t="n">
        <v>66</v>
      </c>
      <c r="L971" s="8" t="n">
        <v>0</v>
      </c>
      <c r="M971" s="2" t="n">
        <f aca="false">IF(AND(F971&lt;&gt;0,AND(I971=0,L971=0)),1,0)</f>
        <v>1</v>
      </c>
      <c r="N971" s="2" t="n">
        <v>1</v>
      </c>
    </row>
    <row r="972" customFormat="false" ht="13" hidden="false" customHeight="false" outlineLevel="0" collapsed="false">
      <c r="A972" s="24" t="s">
        <v>613</v>
      </c>
      <c r="B972" s="8" t="n">
        <v>97260835</v>
      </c>
      <c r="C972" s="24" t="s">
        <v>2596</v>
      </c>
      <c r="D972" s="84" t="s">
        <v>1639</v>
      </c>
      <c r="E972" s="8" t="n">
        <v>51</v>
      </c>
      <c r="F972" s="8" t="n">
        <v>3</v>
      </c>
      <c r="G972" s="84" t="s">
        <v>157</v>
      </c>
      <c r="H972" s="8" t="n">
        <v>163</v>
      </c>
      <c r="I972" s="8" t="n">
        <v>28</v>
      </c>
      <c r="J972" s="84" t="s">
        <v>1639</v>
      </c>
      <c r="K972" s="8" t="n">
        <v>191</v>
      </c>
      <c r="L972" s="8" t="n">
        <v>22</v>
      </c>
      <c r="M972" s="2" t="n">
        <f aca="false">IF(AND(F972&lt;&gt;0,AND(I972=0,L972=0)),1,0)</f>
        <v>0</v>
      </c>
      <c r="N972" s="2" t="n">
        <v>1</v>
      </c>
    </row>
    <row r="973" customFormat="false" ht="13" hidden="false" customHeight="false" outlineLevel="0" collapsed="false">
      <c r="A973" s="24" t="s">
        <v>613</v>
      </c>
      <c r="B973" s="8" t="n">
        <v>97952381</v>
      </c>
      <c r="C973" s="24" t="s">
        <v>2597</v>
      </c>
      <c r="D973" s="84" t="s">
        <v>1639</v>
      </c>
      <c r="E973" s="8" t="n">
        <v>48</v>
      </c>
      <c r="F973" s="8" t="n">
        <v>4</v>
      </c>
      <c r="G973" s="84" t="s">
        <v>1639</v>
      </c>
      <c r="H973" s="8" t="n">
        <v>89</v>
      </c>
      <c r="I973" s="8" t="n">
        <v>8</v>
      </c>
      <c r="J973" s="84" t="s">
        <v>1639</v>
      </c>
      <c r="K973" s="8" t="n">
        <v>95</v>
      </c>
      <c r="L973" s="8" t="n">
        <v>9</v>
      </c>
      <c r="M973" s="2" t="n">
        <f aca="false">IF(AND(F973&lt;&gt;0,AND(I973=0,L973=0)),1,0)</f>
        <v>0</v>
      </c>
      <c r="N973" s="2" t="n">
        <v>1</v>
      </c>
    </row>
    <row r="974" customFormat="false" ht="13" hidden="false" customHeight="false" outlineLevel="0" collapsed="false">
      <c r="A974" s="24" t="s">
        <v>613</v>
      </c>
      <c r="B974" s="8" t="n">
        <v>97972578</v>
      </c>
      <c r="C974" s="24" t="s">
        <v>2598</v>
      </c>
      <c r="D974" s="84" t="s">
        <v>1639</v>
      </c>
      <c r="E974" s="8" t="n">
        <v>56</v>
      </c>
      <c r="F974" s="8" t="n">
        <v>8</v>
      </c>
      <c r="G974" s="84" t="s">
        <v>1639</v>
      </c>
      <c r="H974" s="8" t="n">
        <v>37</v>
      </c>
      <c r="I974" s="8" t="n">
        <v>4</v>
      </c>
      <c r="J974" s="84" t="s">
        <v>1639</v>
      </c>
      <c r="K974" s="8" t="n">
        <v>31</v>
      </c>
      <c r="L974" s="8" t="n">
        <v>3</v>
      </c>
      <c r="M974" s="2" t="n">
        <f aca="false">IF(AND(F974&lt;&gt;0,AND(I974=0,L974=0)),1,0)</f>
        <v>0</v>
      </c>
      <c r="N974" s="2" t="n">
        <v>1</v>
      </c>
    </row>
    <row r="975" customFormat="false" ht="13" hidden="false" customHeight="false" outlineLevel="0" collapsed="false">
      <c r="A975" s="24" t="s">
        <v>613</v>
      </c>
      <c r="B975" s="8" t="n">
        <v>99314741</v>
      </c>
      <c r="C975" s="24" t="s">
        <v>2599</v>
      </c>
      <c r="D975" s="84" t="s">
        <v>1639</v>
      </c>
      <c r="E975" s="8" t="n">
        <v>44</v>
      </c>
      <c r="F975" s="8" t="n">
        <v>4</v>
      </c>
      <c r="G975" s="84" t="s">
        <v>1639</v>
      </c>
      <c r="H975" s="8" t="n">
        <v>54</v>
      </c>
      <c r="I975" s="8" t="n">
        <v>1</v>
      </c>
      <c r="J975" s="84" t="s">
        <v>1639</v>
      </c>
      <c r="K975" s="8" t="n">
        <v>114</v>
      </c>
      <c r="L975" s="8" t="n">
        <v>0</v>
      </c>
      <c r="M975" s="2" t="n">
        <f aca="false">IF(AND(F975&lt;&gt;0,AND(I975=0,L975=0)),1,0)</f>
        <v>0</v>
      </c>
      <c r="N975" s="2" t="n">
        <v>1</v>
      </c>
    </row>
    <row r="976" customFormat="false" ht="13" hidden="false" customHeight="false" outlineLevel="0" collapsed="false">
      <c r="A976" s="24" t="s">
        <v>613</v>
      </c>
      <c r="B976" s="8" t="n">
        <v>99315840</v>
      </c>
      <c r="C976" s="24" t="s">
        <v>2600</v>
      </c>
      <c r="D976" s="84" t="s">
        <v>1639</v>
      </c>
      <c r="E976" s="8" t="n">
        <v>47</v>
      </c>
      <c r="F976" s="8" t="n">
        <v>4</v>
      </c>
      <c r="G976" s="84" t="s">
        <v>1639</v>
      </c>
      <c r="H976" s="8" t="n">
        <v>77</v>
      </c>
      <c r="I976" s="8" t="n">
        <v>7</v>
      </c>
      <c r="J976" s="84" t="s">
        <v>1639</v>
      </c>
      <c r="K976" s="8" t="n">
        <v>51</v>
      </c>
      <c r="L976" s="8" t="n">
        <v>3</v>
      </c>
      <c r="M976" s="2" t="n">
        <f aca="false">IF(AND(F976&lt;&gt;0,AND(I976=0,L976=0)),1,0)</f>
        <v>0</v>
      </c>
      <c r="N976" s="2" t="n">
        <v>1</v>
      </c>
    </row>
    <row r="977" customFormat="false" ht="13" hidden="false" customHeight="false" outlineLevel="0" collapsed="false">
      <c r="A977" s="24" t="s">
        <v>613</v>
      </c>
      <c r="B977" s="8" t="n">
        <v>100702960</v>
      </c>
      <c r="C977" s="24" t="s">
        <v>2601</v>
      </c>
      <c r="D977" s="84" t="s">
        <v>1639</v>
      </c>
      <c r="E977" s="8" t="n">
        <v>37</v>
      </c>
      <c r="F977" s="8" t="n">
        <v>2</v>
      </c>
      <c r="G977" s="84" t="s">
        <v>1639</v>
      </c>
      <c r="H977" s="8" t="n">
        <v>98</v>
      </c>
      <c r="I977" s="8" t="n">
        <v>0</v>
      </c>
      <c r="J977" s="84" t="s">
        <v>1639</v>
      </c>
      <c r="K977" s="8" t="n">
        <v>78</v>
      </c>
      <c r="L977" s="8" t="n">
        <v>0</v>
      </c>
      <c r="M977" s="2" t="n">
        <f aca="false">IF(AND(F977&lt;&gt;0,AND(I977=0,L977=0)),1,0)</f>
        <v>1</v>
      </c>
      <c r="N977" s="2" t="n">
        <v>1</v>
      </c>
    </row>
    <row r="978" customFormat="false" ht="13" hidden="false" customHeight="false" outlineLevel="0" collapsed="false">
      <c r="A978" s="24" t="s">
        <v>613</v>
      </c>
      <c r="B978" s="8" t="n">
        <v>106289634</v>
      </c>
      <c r="C978" s="24" t="s">
        <v>2602</v>
      </c>
      <c r="D978" s="84" t="s">
        <v>1639</v>
      </c>
      <c r="E978" s="8" t="n">
        <v>63</v>
      </c>
      <c r="F978" s="8" t="n">
        <v>4</v>
      </c>
      <c r="G978" s="84" t="s">
        <v>157</v>
      </c>
      <c r="H978" s="8" t="n">
        <v>105</v>
      </c>
      <c r="I978" s="8" t="n">
        <v>19</v>
      </c>
      <c r="J978" s="84" t="s">
        <v>157</v>
      </c>
      <c r="K978" s="8" t="n">
        <v>95</v>
      </c>
      <c r="L978" s="8" t="n">
        <v>19</v>
      </c>
      <c r="M978" s="2" t="n">
        <f aca="false">IF(AND(F978&lt;&gt;0,AND(I978=0,L978=0)),1,0)</f>
        <v>0</v>
      </c>
      <c r="N978" s="2" t="n">
        <v>1</v>
      </c>
    </row>
    <row r="979" customFormat="false" ht="13" hidden="false" customHeight="false" outlineLevel="0" collapsed="false">
      <c r="A979" s="24" t="s">
        <v>613</v>
      </c>
      <c r="B979" s="8" t="n">
        <v>109757921</v>
      </c>
      <c r="C979" s="24" t="s">
        <v>2603</v>
      </c>
      <c r="D979" s="84" t="s">
        <v>1639</v>
      </c>
      <c r="E979" s="8" t="n">
        <v>61</v>
      </c>
      <c r="F979" s="8" t="n">
        <v>6</v>
      </c>
      <c r="G979" s="84" t="s">
        <v>1639</v>
      </c>
      <c r="H979" s="8" t="n">
        <v>58</v>
      </c>
      <c r="I979" s="8" t="n">
        <v>0</v>
      </c>
      <c r="J979" s="84" t="s">
        <v>1639</v>
      </c>
      <c r="K979" s="8" t="n">
        <v>66</v>
      </c>
      <c r="L979" s="8" t="n">
        <v>0</v>
      </c>
      <c r="M979" s="2" t="n">
        <f aca="false">IF(AND(F979&lt;&gt;0,AND(I979=0,L979=0)),1,0)</f>
        <v>1</v>
      </c>
      <c r="N979" s="2" t="n">
        <v>1</v>
      </c>
    </row>
    <row r="980" customFormat="false" ht="13" hidden="false" customHeight="false" outlineLevel="0" collapsed="false">
      <c r="A980" s="24" t="s">
        <v>613</v>
      </c>
      <c r="B980" s="8" t="n">
        <v>110618556</v>
      </c>
      <c r="C980" s="24" t="s">
        <v>2604</v>
      </c>
      <c r="D980" s="84" t="s">
        <v>1639</v>
      </c>
      <c r="E980" s="8" t="n">
        <v>49</v>
      </c>
      <c r="F980" s="8" t="n">
        <v>5</v>
      </c>
      <c r="G980" s="84" t="s">
        <v>1639</v>
      </c>
      <c r="H980" s="8" t="n">
        <v>197</v>
      </c>
      <c r="I980" s="8" t="n">
        <v>0</v>
      </c>
      <c r="J980" s="84" t="s">
        <v>1639</v>
      </c>
      <c r="K980" s="8" t="n">
        <v>182</v>
      </c>
      <c r="L980" s="8" t="n">
        <v>0</v>
      </c>
      <c r="M980" s="2" t="n">
        <f aca="false">IF(AND(F980&lt;&gt;0,AND(I980=0,L980=0)),1,0)</f>
        <v>1</v>
      </c>
      <c r="N980" s="2" t="n">
        <v>1</v>
      </c>
    </row>
    <row r="981" customFormat="false" ht="13" hidden="false" customHeight="false" outlineLevel="0" collapsed="false">
      <c r="A981" s="24" t="s">
        <v>613</v>
      </c>
      <c r="B981" s="8" t="n">
        <v>117320275</v>
      </c>
      <c r="C981" s="24" t="s">
        <v>2605</v>
      </c>
      <c r="D981" s="84" t="s">
        <v>1639</v>
      </c>
      <c r="E981" s="8" t="n">
        <v>46</v>
      </c>
      <c r="F981" s="8" t="n">
        <v>3</v>
      </c>
      <c r="G981" s="84" t="s">
        <v>157</v>
      </c>
      <c r="H981" s="8" t="n">
        <v>56</v>
      </c>
      <c r="I981" s="8" t="n">
        <v>10</v>
      </c>
      <c r="J981" s="84" t="s">
        <v>1639</v>
      </c>
      <c r="K981" s="8" t="n">
        <v>58</v>
      </c>
      <c r="L981" s="8" t="n">
        <v>5</v>
      </c>
      <c r="M981" s="2" t="n">
        <f aca="false">IF(AND(F981&lt;&gt;0,AND(I981=0,L981=0)),1,0)</f>
        <v>0</v>
      </c>
      <c r="N981" s="2" t="n">
        <v>1</v>
      </c>
    </row>
    <row r="982" customFormat="false" ht="13" hidden="false" customHeight="false" outlineLevel="0" collapsed="false">
      <c r="A982" s="24" t="s">
        <v>613</v>
      </c>
      <c r="B982" s="8" t="n">
        <v>120082167</v>
      </c>
      <c r="C982" s="24" t="s">
        <v>2606</v>
      </c>
      <c r="D982" s="84" t="s">
        <v>1639</v>
      </c>
      <c r="E982" s="8" t="n">
        <v>41</v>
      </c>
      <c r="F982" s="8" t="n">
        <v>4</v>
      </c>
      <c r="G982" s="84" t="s">
        <v>1639</v>
      </c>
      <c r="H982" s="8" t="n">
        <v>131</v>
      </c>
      <c r="I982" s="8" t="n">
        <v>0</v>
      </c>
      <c r="J982" s="84" t="s">
        <v>1639</v>
      </c>
      <c r="K982" s="8" t="n">
        <v>62</v>
      </c>
      <c r="L982" s="8" t="n">
        <v>0</v>
      </c>
      <c r="M982" s="2" t="n">
        <f aca="false">IF(AND(F982&lt;&gt;0,AND(I982=0,L982=0)),1,0)</f>
        <v>1</v>
      </c>
      <c r="N982" s="2" t="n">
        <v>1</v>
      </c>
    </row>
    <row r="983" customFormat="false" ht="13" hidden="false" customHeight="false" outlineLevel="0" collapsed="false">
      <c r="A983" s="24" t="s">
        <v>613</v>
      </c>
      <c r="B983" s="8" t="n">
        <v>120328597</v>
      </c>
      <c r="C983" s="24" t="s">
        <v>2607</v>
      </c>
      <c r="D983" s="84" t="s">
        <v>1639</v>
      </c>
      <c r="E983" s="8" t="n">
        <v>38</v>
      </c>
      <c r="F983" s="8" t="n">
        <v>2</v>
      </c>
      <c r="G983" s="84" t="s">
        <v>157</v>
      </c>
      <c r="H983" s="8" t="n">
        <v>234</v>
      </c>
      <c r="I983" s="8" t="n">
        <v>72</v>
      </c>
      <c r="J983" s="84" t="s">
        <v>157</v>
      </c>
      <c r="K983" s="8" t="n">
        <v>223</v>
      </c>
      <c r="L983" s="8" t="n">
        <v>76</v>
      </c>
      <c r="M983" s="2" t="n">
        <f aca="false">IF(AND(F983&lt;&gt;0,AND(I983=0,L983=0)),1,0)</f>
        <v>0</v>
      </c>
      <c r="N983" s="2" t="n">
        <v>1</v>
      </c>
    </row>
    <row r="984" customFormat="false" ht="13" hidden="false" customHeight="false" outlineLevel="0" collapsed="false">
      <c r="A984" s="24" t="s">
        <v>613</v>
      </c>
      <c r="B984" s="8" t="n">
        <v>122901941</v>
      </c>
      <c r="C984" s="24" t="s">
        <v>2608</v>
      </c>
      <c r="D984" s="84" t="s">
        <v>1639</v>
      </c>
      <c r="E984" s="8" t="n">
        <v>41</v>
      </c>
      <c r="F984" s="8" t="n">
        <v>4</v>
      </c>
      <c r="G984" s="84" t="s">
        <v>1639</v>
      </c>
      <c r="H984" s="8" t="n">
        <v>92</v>
      </c>
      <c r="I984" s="8" t="n">
        <v>0</v>
      </c>
      <c r="J984" s="84" t="s">
        <v>1639</v>
      </c>
      <c r="K984" s="8" t="n">
        <v>113</v>
      </c>
      <c r="L984" s="8" t="n">
        <v>0</v>
      </c>
      <c r="M984" s="2" t="n">
        <f aca="false">IF(AND(F984&lt;&gt;0,AND(I984=0,L984=0)),1,0)</f>
        <v>1</v>
      </c>
      <c r="N984" s="2" t="n">
        <v>1</v>
      </c>
    </row>
    <row r="985" customFormat="false" ht="13" hidden="false" customHeight="false" outlineLevel="0" collapsed="false">
      <c r="A985" s="24" t="s">
        <v>613</v>
      </c>
      <c r="B985" s="8" t="n">
        <v>124092939</v>
      </c>
      <c r="C985" s="24" t="s">
        <v>2609</v>
      </c>
      <c r="D985" s="84" t="s">
        <v>1639</v>
      </c>
      <c r="E985" s="8" t="n">
        <v>64</v>
      </c>
      <c r="F985" s="8" t="n">
        <v>6</v>
      </c>
      <c r="G985" s="84" t="s">
        <v>1639</v>
      </c>
      <c r="H985" s="8" t="n">
        <v>19</v>
      </c>
      <c r="I985" s="8" t="n">
        <v>0</v>
      </c>
      <c r="J985" s="84" t="s">
        <v>1639</v>
      </c>
      <c r="K985" s="8" t="n">
        <v>13</v>
      </c>
      <c r="L985" s="8" t="n">
        <v>1</v>
      </c>
      <c r="M985" s="2" t="n">
        <f aca="false">IF(AND(F985&lt;&gt;0,AND(I985=0,L985=0)),1,0)</f>
        <v>0</v>
      </c>
      <c r="N985" s="2" t="n">
        <v>1</v>
      </c>
    </row>
    <row r="986" customFormat="false" ht="13" hidden="false" customHeight="false" outlineLevel="0" collapsed="false">
      <c r="A986" s="24" t="s">
        <v>613</v>
      </c>
      <c r="B986" s="8" t="n">
        <v>129563017</v>
      </c>
      <c r="C986" s="24" t="s">
        <v>2610</v>
      </c>
      <c r="D986" s="84" t="s">
        <v>1639</v>
      </c>
      <c r="E986" s="8" t="n">
        <v>53</v>
      </c>
      <c r="F986" s="8" t="n">
        <v>4</v>
      </c>
      <c r="G986" s="84" t="s">
        <v>1639</v>
      </c>
      <c r="H986" s="8" t="n">
        <v>128</v>
      </c>
      <c r="I986" s="8" t="n">
        <v>0</v>
      </c>
      <c r="J986" s="84" t="s">
        <v>1639</v>
      </c>
      <c r="K986" s="8" t="n">
        <v>155</v>
      </c>
      <c r="L986" s="8" t="n">
        <v>0</v>
      </c>
      <c r="M986" s="2" t="n">
        <f aca="false">IF(AND(F986&lt;&gt;0,AND(I986=0,L986=0)),1,0)</f>
        <v>1</v>
      </c>
      <c r="N986" s="2" t="n">
        <v>1</v>
      </c>
    </row>
    <row r="987" customFormat="false" ht="13" hidden="false" customHeight="false" outlineLevel="0" collapsed="false">
      <c r="A987" s="24" t="s">
        <v>613</v>
      </c>
      <c r="B987" s="8" t="n">
        <v>129671977</v>
      </c>
      <c r="C987" s="24" t="s">
        <v>2611</v>
      </c>
      <c r="D987" s="84" t="s">
        <v>1639</v>
      </c>
      <c r="E987" s="8" t="n">
        <v>40</v>
      </c>
      <c r="F987" s="8" t="n">
        <v>3</v>
      </c>
      <c r="G987" s="84" t="s">
        <v>1639</v>
      </c>
      <c r="H987" s="8" t="n">
        <v>101</v>
      </c>
      <c r="I987" s="8" t="n">
        <v>4</v>
      </c>
      <c r="J987" s="84" t="s">
        <v>1639</v>
      </c>
      <c r="K987" s="8" t="n">
        <v>128</v>
      </c>
      <c r="L987" s="8" t="n">
        <v>5</v>
      </c>
      <c r="M987" s="2" t="n">
        <f aca="false">IF(AND(F987&lt;&gt;0,AND(I987=0,L987=0)),1,0)</f>
        <v>0</v>
      </c>
      <c r="N987" s="2" t="n">
        <v>1</v>
      </c>
    </row>
    <row r="988" customFormat="false" ht="13" hidden="false" customHeight="false" outlineLevel="0" collapsed="false">
      <c r="A988" s="24" t="s">
        <v>613</v>
      </c>
      <c r="B988" s="8" t="n">
        <v>130621038</v>
      </c>
      <c r="C988" s="24" t="s">
        <v>2612</v>
      </c>
      <c r="D988" s="84" t="s">
        <v>1639</v>
      </c>
      <c r="E988" s="8" t="n">
        <v>39</v>
      </c>
      <c r="F988" s="8" t="n">
        <v>6</v>
      </c>
      <c r="G988" s="84" t="s">
        <v>1639</v>
      </c>
      <c r="H988" s="8" t="n">
        <v>44</v>
      </c>
      <c r="I988" s="8" t="n">
        <v>0</v>
      </c>
      <c r="J988" s="84" t="s">
        <v>1639</v>
      </c>
      <c r="K988" s="8" t="n">
        <v>50</v>
      </c>
      <c r="L988" s="8" t="n">
        <v>0</v>
      </c>
      <c r="M988" s="2" t="n">
        <f aca="false">IF(AND(F988&lt;&gt;0,AND(I988=0,L988=0)),1,0)</f>
        <v>1</v>
      </c>
      <c r="N988" s="2" t="n">
        <v>1</v>
      </c>
    </row>
    <row r="989" customFormat="false" ht="13" hidden="false" customHeight="false" outlineLevel="0" collapsed="false">
      <c r="A989" s="24" t="s">
        <v>613</v>
      </c>
      <c r="B989" s="8" t="n">
        <v>131266665</v>
      </c>
      <c r="C989" s="24" t="s">
        <v>2613</v>
      </c>
      <c r="D989" s="84" t="s">
        <v>1639</v>
      </c>
      <c r="E989" s="8" t="n">
        <v>56</v>
      </c>
      <c r="F989" s="8" t="n">
        <v>3</v>
      </c>
      <c r="G989" s="84" t="s">
        <v>1639</v>
      </c>
      <c r="H989" s="8" t="n">
        <v>98</v>
      </c>
      <c r="I989" s="8" t="n">
        <v>0</v>
      </c>
      <c r="J989" s="84" t="s">
        <v>1639</v>
      </c>
      <c r="K989" s="8" t="n">
        <v>98</v>
      </c>
      <c r="L989" s="8" t="n">
        <v>0</v>
      </c>
      <c r="M989" s="2" t="n">
        <f aca="false">IF(AND(F989&lt;&gt;0,AND(I989=0,L989=0)),1,0)</f>
        <v>1</v>
      </c>
      <c r="N989" s="2" t="n">
        <v>1</v>
      </c>
    </row>
    <row r="990" customFormat="false" ht="13" hidden="false" customHeight="false" outlineLevel="0" collapsed="false">
      <c r="A990" s="24" t="s">
        <v>613</v>
      </c>
      <c r="B990" s="8" t="n">
        <v>134840165</v>
      </c>
      <c r="C990" s="24" t="s">
        <v>2614</v>
      </c>
      <c r="D990" s="84" t="s">
        <v>1639</v>
      </c>
      <c r="E990" s="8" t="n">
        <v>55</v>
      </c>
      <c r="F990" s="8" t="n">
        <v>3</v>
      </c>
      <c r="G990" s="84" t="s">
        <v>1639</v>
      </c>
      <c r="H990" s="8" t="n">
        <v>61</v>
      </c>
      <c r="I990" s="8" t="n">
        <v>0</v>
      </c>
      <c r="J990" s="84" t="s">
        <v>1639</v>
      </c>
      <c r="K990" s="8" t="n">
        <v>73</v>
      </c>
      <c r="L990" s="8" t="n">
        <v>0</v>
      </c>
      <c r="M990" s="2" t="n">
        <f aca="false">IF(AND(F990&lt;&gt;0,AND(I990=0,L990=0)),1,0)</f>
        <v>1</v>
      </c>
      <c r="N990" s="2" t="n">
        <v>1</v>
      </c>
    </row>
    <row r="991" customFormat="false" ht="13" hidden="false" customHeight="false" outlineLevel="0" collapsed="false">
      <c r="A991" s="24" t="s">
        <v>2615</v>
      </c>
      <c r="B991" s="8" t="n">
        <v>20925</v>
      </c>
      <c r="C991" s="24" t="s">
        <v>2616</v>
      </c>
      <c r="D991" s="84" t="s">
        <v>1639</v>
      </c>
      <c r="E991" s="8" t="n">
        <v>103</v>
      </c>
      <c r="F991" s="8" t="n">
        <v>7</v>
      </c>
      <c r="G991" s="84" t="s">
        <v>1639</v>
      </c>
      <c r="H991" s="8" t="n">
        <v>302</v>
      </c>
      <c r="I991" s="8" t="n">
        <v>0</v>
      </c>
      <c r="J991" s="84" t="s">
        <v>1639</v>
      </c>
      <c r="K991" s="8" t="n">
        <v>339</v>
      </c>
      <c r="L991" s="8" t="n">
        <v>0</v>
      </c>
      <c r="M991" s="2" t="n">
        <f aca="false">IF(AND(F991&lt;&gt;0,AND(I991=0,L991=0)),1,0)</f>
        <v>1</v>
      </c>
      <c r="N991" s="2" t="n">
        <v>1</v>
      </c>
    </row>
    <row r="992" customFormat="false" ht="13" hidden="false" customHeight="false" outlineLevel="0" collapsed="false">
      <c r="A992" s="24" t="s">
        <v>2615</v>
      </c>
      <c r="B992" s="8" t="n">
        <v>45781</v>
      </c>
      <c r="C992" s="24" t="s">
        <v>2617</v>
      </c>
      <c r="D992" s="84" t="s">
        <v>1639</v>
      </c>
      <c r="E992" s="8" t="n">
        <v>186</v>
      </c>
      <c r="F992" s="8" t="n">
        <v>29</v>
      </c>
      <c r="G992" s="84" t="s">
        <v>1640</v>
      </c>
      <c r="H992" s="8" t="n">
        <v>0</v>
      </c>
      <c r="I992" s="8" t="n">
        <v>0</v>
      </c>
      <c r="J992" s="84" t="s">
        <v>1640</v>
      </c>
      <c r="K992" s="8" t="n">
        <v>0</v>
      </c>
      <c r="L992" s="8" t="n">
        <v>0</v>
      </c>
      <c r="M992" s="2" t="n">
        <f aca="false">IF(AND(F992&lt;&gt;0,AND(I992=0,L992=0)),1,0)</f>
        <v>1</v>
      </c>
      <c r="N992" s="2" t="n">
        <v>1</v>
      </c>
    </row>
    <row r="993" customFormat="false" ht="13" hidden="false" customHeight="false" outlineLevel="0" collapsed="false">
      <c r="A993" s="24" t="s">
        <v>2615</v>
      </c>
      <c r="B993" s="8" t="n">
        <v>420170</v>
      </c>
      <c r="C993" s="24" t="s">
        <v>2618</v>
      </c>
      <c r="D993" s="84" t="s">
        <v>1639</v>
      </c>
      <c r="E993" s="8" t="n">
        <v>31</v>
      </c>
      <c r="F993" s="8" t="n">
        <v>4</v>
      </c>
      <c r="G993" s="84" t="s">
        <v>1639</v>
      </c>
      <c r="H993" s="8" t="n">
        <v>4</v>
      </c>
      <c r="I993" s="8" t="n">
        <v>0</v>
      </c>
      <c r="J993" s="84" t="s">
        <v>1639</v>
      </c>
      <c r="K993" s="8" t="n">
        <v>5</v>
      </c>
      <c r="L993" s="8" t="n">
        <v>0</v>
      </c>
      <c r="M993" s="2" t="n">
        <f aca="false">IF(AND(F993&lt;&gt;0,AND(I993=0,L993=0)),1,0)</f>
        <v>1</v>
      </c>
      <c r="N993" s="2" t="n">
        <v>1</v>
      </c>
    </row>
    <row r="994" customFormat="false" ht="13" hidden="false" customHeight="false" outlineLevel="0" collapsed="false">
      <c r="A994" s="24" t="s">
        <v>2615</v>
      </c>
      <c r="B994" s="8" t="n">
        <v>420236</v>
      </c>
      <c r="C994" s="24" t="s">
        <v>2619</v>
      </c>
      <c r="D994" s="84" t="s">
        <v>1639</v>
      </c>
      <c r="E994" s="8" t="n">
        <v>32</v>
      </c>
      <c r="F994" s="8" t="n">
        <v>2</v>
      </c>
      <c r="G994" s="84" t="s">
        <v>1639</v>
      </c>
      <c r="H994" s="8" t="n">
        <v>33</v>
      </c>
      <c r="I994" s="8" t="n">
        <v>0</v>
      </c>
      <c r="J994" s="84" t="s">
        <v>1639</v>
      </c>
      <c r="K994" s="8" t="n">
        <v>29</v>
      </c>
      <c r="L994" s="8" t="n">
        <v>0</v>
      </c>
      <c r="M994" s="2" t="n">
        <f aca="false">IF(AND(F994&lt;&gt;0,AND(I994=0,L994=0)),1,0)</f>
        <v>1</v>
      </c>
      <c r="N994" s="2" t="n">
        <v>1</v>
      </c>
    </row>
    <row r="995" customFormat="false" ht="13" hidden="false" customHeight="false" outlineLevel="0" collapsed="false">
      <c r="A995" s="24" t="s">
        <v>2615</v>
      </c>
      <c r="B995" s="8" t="n">
        <v>947910</v>
      </c>
      <c r="C995" s="24" t="s">
        <v>2620</v>
      </c>
      <c r="D995" s="84" t="s">
        <v>1639</v>
      </c>
      <c r="E995" s="8" t="n">
        <v>32</v>
      </c>
      <c r="F995" s="8" t="n">
        <v>3</v>
      </c>
      <c r="G995" s="84" t="s">
        <v>1639</v>
      </c>
      <c r="H995" s="8" t="n">
        <v>73</v>
      </c>
      <c r="I995" s="8" t="n">
        <v>0</v>
      </c>
      <c r="J995" s="84" t="s">
        <v>1639</v>
      </c>
      <c r="K995" s="8" t="n">
        <v>69</v>
      </c>
      <c r="L995" s="8" t="n">
        <v>0</v>
      </c>
      <c r="M995" s="2" t="n">
        <f aca="false">IF(AND(F995&lt;&gt;0,AND(I995=0,L995=0)),1,0)</f>
        <v>1</v>
      </c>
      <c r="N995" s="2" t="n">
        <v>1</v>
      </c>
    </row>
    <row r="996" customFormat="false" ht="13" hidden="false" customHeight="false" outlineLevel="0" collapsed="false">
      <c r="A996" s="24" t="s">
        <v>2615</v>
      </c>
      <c r="B996" s="8" t="n">
        <v>1085368</v>
      </c>
      <c r="C996" s="24" t="s">
        <v>2621</v>
      </c>
      <c r="D996" s="84" t="s">
        <v>1639</v>
      </c>
      <c r="E996" s="8" t="n">
        <v>32</v>
      </c>
      <c r="F996" s="8" t="n">
        <v>4</v>
      </c>
      <c r="G996" s="84" t="s">
        <v>1639</v>
      </c>
      <c r="H996" s="8" t="n">
        <v>116</v>
      </c>
      <c r="I996" s="8" t="n">
        <v>0</v>
      </c>
      <c r="J996" s="84" t="s">
        <v>1639</v>
      </c>
      <c r="K996" s="8" t="n">
        <v>122</v>
      </c>
      <c r="L996" s="8" t="n">
        <v>0</v>
      </c>
      <c r="M996" s="2" t="n">
        <f aca="false">IF(AND(F996&lt;&gt;0,AND(I996=0,L996=0)),1,0)</f>
        <v>1</v>
      </c>
      <c r="N996" s="2" t="n">
        <v>1</v>
      </c>
    </row>
    <row r="997" customFormat="false" ht="13" hidden="false" customHeight="false" outlineLevel="0" collapsed="false">
      <c r="A997" s="24" t="s">
        <v>2615</v>
      </c>
      <c r="B997" s="8" t="n">
        <v>6181098</v>
      </c>
      <c r="C997" s="24" t="s">
        <v>2622</v>
      </c>
      <c r="D997" s="84" t="s">
        <v>1639</v>
      </c>
      <c r="E997" s="8" t="n">
        <v>41</v>
      </c>
      <c r="F997" s="8" t="n">
        <v>6</v>
      </c>
      <c r="G997" s="84" t="s">
        <v>1639</v>
      </c>
      <c r="H997" s="8" t="n">
        <v>39</v>
      </c>
      <c r="I997" s="8" t="n">
        <v>0</v>
      </c>
      <c r="J997" s="84" t="s">
        <v>1639</v>
      </c>
      <c r="K997" s="8" t="n">
        <v>60</v>
      </c>
      <c r="L997" s="8" t="n">
        <v>0</v>
      </c>
      <c r="M997" s="2" t="n">
        <f aca="false">IF(AND(F997&lt;&gt;0,AND(I997=0,L997=0)),1,0)</f>
        <v>1</v>
      </c>
      <c r="N997" s="2" t="n">
        <v>1</v>
      </c>
    </row>
    <row r="998" customFormat="false" ht="13" hidden="false" customHeight="false" outlineLevel="0" collapsed="false">
      <c r="A998" s="24" t="s">
        <v>2615</v>
      </c>
      <c r="B998" s="8" t="n">
        <v>7421300</v>
      </c>
      <c r="C998" s="24" t="s">
        <v>2623</v>
      </c>
      <c r="D998" s="84" t="s">
        <v>1639</v>
      </c>
      <c r="E998" s="8" t="n">
        <v>51</v>
      </c>
      <c r="F998" s="8" t="n">
        <v>3</v>
      </c>
      <c r="G998" s="84" t="s">
        <v>1639</v>
      </c>
      <c r="H998" s="8" t="n">
        <v>126</v>
      </c>
      <c r="I998" s="8" t="n">
        <v>0</v>
      </c>
      <c r="J998" s="84" t="s">
        <v>1639</v>
      </c>
      <c r="K998" s="8" t="n">
        <v>88</v>
      </c>
      <c r="L998" s="8" t="n">
        <v>0</v>
      </c>
      <c r="M998" s="2" t="n">
        <f aca="false">IF(AND(F998&lt;&gt;0,AND(I998=0,L998=0)),1,0)</f>
        <v>1</v>
      </c>
      <c r="N998" s="2" t="n">
        <v>1</v>
      </c>
    </row>
    <row r="999" customFormat="false" ht="13" hidden="false" customHeight="false" outlineLevel="0" collapsed="false">
      <c r="A999" s="24" t="s">
        <v>2615</v>
      </c>
      <c r="B999" s="8" t="n">
        <v>7979589</v>
      </c>
      <c r="C999" s="24" t="s">
        <v>2624</v>
      </c>
      <c r="D999" s="84" t="s">
        <v>1639</v>
      </c>
      <c r="E999" s="8" t="n">
        <v>28</v>
      </c>
      <c r="F999" s="8" t="n">
        <v>2</v>
      </c>
      <c r="G999" s="84" t="s">
        <v>1639</v>
      </c>
      <c r="H999" s="8" t="n">
        <v>176</v>
      </c>
      <c r="I999" s="8" t="n">
        <v>0</v>
      </c>
      <c r="J999" s="84" t="s">
        <v>1639</v>
      </c>
      <c r="K999" s="8" t="n">
        <v>197</v>
      </c>
      <c r="L999" s="8" t="n">
        <v>0</v>
      </c>
      <c r="M999" s="2" t="n">
        <f aca="false">IF(AND(F999&lt;&gt;0,AND(I999=0,L999=0)),1,0)</f>
        <v>1</v>
      </c>
      <c r="N999" s="2" t="n">
        <v>1</v>
      </c>
    </row>
    <row r="1000" customFormat="false" ht="13" hidden="false" customHeight="false" outlineLevel="0" collapsed="false">
      <c r="A1000" s="24" t="s">
        <v>2615</v>
      </c>
      <c r="B1000" s="8" t="n">
        <v>13121139</v>
      </c>
      <c r="C1000" s="24" t="s">
        <v>2625</v>
      </c>
      <c r="D1000" s="84" t="s">
        <v>1639</v>
      </c>
      <c r="E1000" s="8" t="n">
        <v>56</v>
      </c>
      <c r="F1000" s="8" t="n">
        <v>3</v>
      </c>
      <c r="G1000" s="84" t="s">
        <v>1639</v>
      </c>
      <c r="H1000" s="8" t="n">
        <v>68</v>
      </c>
      <c r="I1000" s="8" t="n">
        <v>0</v>
      </c>
      <c r="J1000" s="84" t="s">
        <v>1639</v>
      </c>
      <c r="K1000" s="8" t="n">
        <v>63</v>
      </c>
      <c r="L1000" s="8" t="n">
        <v>0</v>
      </c>
      <c r="M1000" s="2" t="n">
        <f aca="false">IF(AND(F1000&lt;&gt;0,AND(I1000=0,L1000=0)),1,0)</f>
        <v>1</v>
      </c>
      <c r="N1000" s="2" t="n">
        <v>1</v>
      </c>
    </row>
    <row r="1001" customFormat="false" ht="13" hidden="false" customHeight="false" outlineLevel="0" collapsed="false">
      <c r="A1001" s="24" t="s">
        <v>2615</v>
      </c>
      <c r="B1001" s="8" t="n">
        <v>16193780</v>
      </c>
      <c r="C1001" s="24" t="s">
        <v>2626</v>
      </c>
      <c r="D1001" s="84" t="s">
        <v>1639</v>
      </c>
      <c r="E1001" s="8" t="n">
        <v>58</v>
      </c>
      <c r="F1001" s="8" t="n">
        <v>5</v>
      </c>
      <c r="G1001" s="84" t="s">
        <v>1639</v>
      </c>
      <c r="H1001" s="8" t="n">
        <v>77</v>
      </c>
      <c r="I1001" s="8" t="n">
        <v>0</v>
      </c>
      <c r="J1001" s="84" t="s">
        <v>1639</v>
      </c>
      <c r="K1001" s="8" t="n">
        <v>76</v>
      </c>
      <c r="L1001" s="8" t="n">
        <v>0</v>
      </c>
      <c r="M1001" s="2" t="n">
        <f aca="false">IF(AND(F1001&lt;&gt;0,AND(I1001=0,L1001=0)),1,0)</f>
        <v>1</v>
      </c>
      <c r="N1001" s="2" t="n">
        <v>1</v>
      </c>
    </row>
    <row r="1002" customFormat="false" ht="13" hidden="false" customHeight="false" outlineLevel="0" collapsed="false">
      <c r="A1002" s="24" t="s">
        <v>2615</v>
      </c>
      <c r="B1002" s="8" t="n">
        <v>17740999</v>
      </c>
      <c r="C1002" s="24" t="s">
        <v>2627</v>
      </c>
      <c r="D1002" s="84" t="s">
        <v>1639</v>
      </c>
      <c r="E1002" s="8" t="n">
        <v>51</v>
      </c>
      <c r="F1002" s="8" t="n">
        <v>6</v>
      </c>
      <c r="G1002" s="84" t="s">
        <v>157</v>
      </c>
      <c r="H1002" s="8" t="n">
        <v>121</v>
      </c>
      <c r="I1002" s="8" t="n">
        <v>35</v>
      </c>
      <c r="J1002" s="84" t="s">
        <v>157</v>
      </c>
      <c r="K1002" s="8" t="n">
        <v>158</v>
      </c>
      <c r="L1002" s="8" t="n">
        <v>64</v>
      </c>
      <c r="M1002" s="2" t="n">
        <f aca="false">IF(AND(F1002&lt;&gt;0,AND(I1002=0,L1002=0)),1,0)</f>
        <v>0</v>
      </c>
      <c r="N1002" s="2" t="n">
        <v>1</v>
      </c>
    </row>
    <row r="1003" customFormat="false" ht="13" hidden="false" customHeight="false" outlineLevel="0" collapsed="false">
      <c r="A1003" s="24" t="s">
        <v>2615</v>
      </c>
      <c r="B1003" s="8" t="n">
        <v>23837342</v>
      </c>
      <c r="C1003" s="24" t="s">
        <v>1413</v>
      </c>
      <c r="D1003" s="84" t="s">
        <v>1639</v>
      </c>
      <c r="E1003" s="8" t="n">
        <v>66</v>
      </c>
      <c r="F1003" s="8" t="n">
        <v>15</v>
      </c>
      <c r="G1003" s="84" t="s">
        <v>1639</v>
      </c>
      <c r="H1003" s="8" t="n">
        <v>44</v>
      </c>
      <c r="I1003" s="8" t="n">
        <v>0</v>
      </c>
      <c r="J1003" s="84" t="s">
        <v>1639</v>
      </c>
      <c r="K1003" s="8" t="n">
        <v>26</v>
      </c>
      <c r="L1003" s="8" t="n">
        <v>0</v>
      </c>
      <c r="M1003" s="2" t="n">
        <f aca="false">IF(AND(F1003&lt;&gt;0,AND(I1003=0,L1003=0)),1,0)</f>
        <v>1</v>
      </c>
      <c r="N1003" s="2" t="n">
        <v>1</v>
      </c>
    </row>
    <row r="1004" customFormat="false" ht="13" hidden="false" customHeight="false" outlineLevel="0" collapsed="false">
      <c r="A1004" s="24" t="s">
        <v>2615</v>
      </c>
      <c r="B1004" s="8" t="n">
        <v>24736711</v>
      </c>
      <c r="C1004" s="24" t="s">
        <v>2628</v>
      </c>
      <c r="D1004" s="84" t="s">
        <v>1639</v>
      </c>
      <c r="E1004" s="8" t="n">
        <v>55</v>
      </c>
      <c r="F1004" s="8" t="n">
        <v>3</v>
      </c>
      <c r="G1004" s="84" t="s">
        <v>1639</v>
      </c>
      <c r="H1004" s="8" t="n">
        <v>29</v>
      </c>
      <c r="I1004" s="8" t="n">
        <v>0</v>
      </c>
      <c r="J1004" s="84" t="s">
        <v>1639</v>
      </c>
      <c r="K1004" s="8" t="n">
        <v>58</v>
      </c>
      <c r="L1004" s="8" t="n">
        <v>0</v>
      </c>
      <c r="M1004" s="2" t="n">
        <f aca="false">IF(AND(F1004&lt;&gt;0,AND(I1004=0,L1004=0)),1,0)</f>
        <v>1</v>
      </c>
      <c r="N1004" s="2" t="n">
        <v>1</v>
      </c>
    </row>
    <row r="1005" customFormat="false" ht="13" hidden="false" customHeight="false" outlineLevel="0" collapsed="false">
      <c r="A1005" s="24" t="s">
        <v>2615</v>
      </c>
      <c r="B1005" s="8" t="n">
        <v>26782009</v>
      </c>
      <c r="C1005" s="24" t="s">
        <v>2629</v>
      </c>
      <c r="D1005" s="84" t="s">
        <v>1639</v>
      </c>
      <c r="E1005" s="8" t="n">
        <v>47</v>
      </c>
      <c r="F1005" s="8" t="n">
        <v>3</v>
      </c>
      <c r="G1005" s="84" t="s">
        <v>157</v>
      </c>
      <c r="H1005" s="8" t="n">
        <v>26</v>
      </c>
      <c r="I1005" s="8" t="n">
        <v>6</v>
      </c>
      <c r="J1005" s="84" t="s">
        <v>1639</v>
      </c>
      <c r="K1005" s="8" t="n">
        <v>25</v>
      </c>
      <c r="L1005" s="8" t="n">
        <v>2</v>
      </c>
      <c r="M1005" s="2" t="n">
        <f aca="false">IF(AND(F1005&lt;&gt;0,AND(I1005=0,L1005=0)),1,0)</f>
        <v>0</v>
      </c>
      <c r="N1005" s="2" t="n">
        <v>1</v>
      </c>
    </row>
    <row r="1006" customFormat="false" ht="13" hidden="false" customHeight="false" outlineLevel="0" collapsed="false">
      <c r="A1006" s="24" t="s">
        <v>2615</v>
      </c>
      <c r="B1006" s="8" t="n">
        <v>26784969</v>
      </c>
      <c r="C1006" s="24" t="s">
        <v>2630</v>
      </c>
      <c r="D1006" s="84" t="s">
        <v>1639</v>
      </c>
      <c r="E1006" s="8" t="n">
        <v>44</v>
      </c>
      <c r="F1006" s="8" t="n">
        <v>7</v>
      </c>
      <c r="G1006" s="84" t="s">
        <v>157</v>
      </c>
      <c r="H1006" s="8" t="n">
        <v>10</v>
      </c>
      <c r="I1006" s="8" t="n">
        <v>12</v>
      </c>
      <c r="J1006" s="84" t="s">
        <v>157</v>
      </c>
      <c r="K1006" s="8" t="n">
        <v>6</v>
      </c>
      <c r="L1006" s="8" t="n">
        <v>12</v>
      </c>
      <c r="M1006" s="2" t="n">
        <f aca="false">IF(AND(F1006&lt;&gt;0,AND(I1006=0,L1006=0)),1,0)</f>
        <v>0</v>
      </c>
      <c r="N1006" s="2" t="n">
        <v>1</v>
      </c>
    </row>
    <row r="1007" customFormat="false" ht="13" hidden="false" customHeight="false" outlineLevel="0" collapsed="false">
      <c r="A1007" s="24" t="s">
        <v>2615</v>
      </c>
      <c r="B1007" s="8" t="n">
        <v>27558355</v>
      </c>
      <c r="C1007" s="24" t="s">
        <v>2631</v>
      </c>
      <c r="D1007" s="84" t="s">
        <v>1639</v>
      </c>
      <c r="E1007" s="8" t="n">
        <v>48</v>
      </c>
      <c r="F1007" s="8" t="n">
        <v>3</v>
      </c>
      <c r="G1007" s="84" t="s">
        <v>157</v>
      </c>
      <c r="H1007" s="8" t="n">
        <v>170</v>
      </c>
      <c r="I1007" s="8" t="n">
        <v>30</v>
      </c>
      <c r="J1007" s="84" t="s">
        <v>157</v>
      </c>
      <c r="K1007" s="8" t="n">
        <v>165</v>
      </c>
      <c r="L1007" s="8" t="n">
        <v>27</v>
      </c>
      <c r="M1007" s="2" t="n">
        <f aca="false">IF(AND(F1007&lt;&gt;0,AND(I1007=0,L1007=0)),1,0)</f>
        <v>0</v>
      </c>
      <c r="N1007" s="2" t="n">
        <v>1</v>
      </c>
    </row>
    <row r="1008" customFormat="false" ht="13" hidden="false" customHeight="false" outlineLevel="0" collapsed="false">
      <c r="A1008" s="24" t="s">
        <v>2615</v>
      </c>
      <c r="B1008" s="8" t="n">
        <v>30765359</v>
      </c>
      <c r="C1008" s="24" t="s">
        <v>2632</v>
      </c>
      <c r="D1008" s="84" t="s">
        <v>1639</v>
      </c>
      <c r="E1008" s="8" t="n">
        <v>46</v>
      </c>
      <c r="F1008" s="8" t="n">
        <v>5</v>
      </c>
      <c r="G1008" s="84" t="s">
        <v>158</v>
      </c>
      <c r="H1008" s="8" t="n">
        <v>0</v>
      </c>
      <c r="I1008" s="8" t="n">
        <v>29</v>
      </c>
      <c r="J1008" s="84" t="s">
        <v>158</v>
      </c>
      <c r="K1008" s="8" t="n">
        <v>0</v>
      </c>
      <c r="L1008" s="8" t="n">
        <v>37</v>
      </c>
      <c r="M1008" s="2" t="n">
        <f aca="false">IF(AND(F1008&lt;&gt;0,AND(I1008=0,L1008=0)),1,0)</f>
        <v>0</v>
      </c>
      <c r="N1008" s="2" t="n">
        <v>1</v>
      </c>
    </row>
    <row r="1009" customFormat="false" ht="13" hidden="false" customHeight="false" outlineLevel="0" collapsed="false">
      <c r="A1009" s="24" t="s">
        <v>2615</v>
      </c>
      <c r="B1009" s="8" t="n">
        <v>30957655</v>
      </c>
      <c r="C1009" s="24" t="s">
        <v>2633</v>
      </c>
      <c r="D1009" s="84" t="s">
        <v>1639</v>
      </c>
      <c r="E1009" s="8" t="n">
        <v>43</v>
      </c>
      <c r="F1009" s="8" t="n">
        <v>4</v>
      </c>
      <c r="G1009" s="84" t="s">
        <v>1639</v>
      </c>
      <c r="H1009" s="8" t="n">
        <v>49</v>
      </c>
      <c r="I1009" s="8" t="n">
        <v>1</v>
      </c>
      <c r="J1009" s="84" t="s">
        <v>1639</v>
      </c>
      <c r="K1009" s="8" t="n">
        <v>46</v>
      </c>
      <c r="L1009" s="8" t="n">
        <v>1</v>
      </c>
      <c r="M1009" s="2" t="n">
        <f aca="false">IF(AND(F1009&lt;&gt;0,AND(I1009=0,L1009=0)),1,0)</f>
        <v>0</v>
      </c>
      <c r="N1009" s="2" t="n">
        <v>1</v>
      </c>
    </row>
    <row r="1010" customFormat="false" ht="13" hidden="false" customHeight="false" outlineLevel="0" collapsed="false">
      <c r="A1010" s="24" t="s">
        <v>2615</v>
      </c>
      <c r="B1010" s="8" t="n">
        <v>31117958</v>
      </c>
      <c r="C1010" s="24" t="s">
        <v>2634</v>
      </c>
      <c r="D1010" s="84" t="s">
        <v>1639</v>
      </c>
      <c r="E1010" s="8" t="n">
        <v>32</v>
      </c>
      <c r="F1010" s="8" t="n">
        <v>8</v>
      </c>
      <c r="G1010" s="84" t="s">
        <v>1639</v>
      </c>
      <c r="H1010" s="8" t="n">
        <v>57</v>
      </c>
      <c r="I1010" s="8" t="n">
        <v>0</v>
      </c>
      <c r="J1010" s="84" t="s">
        <v>1639</v>
      </c>
      <c r="K1010" s="8" t="n">
        <v>54</v>
      </c>
      <c r="L1010" s="8" t="n">
        <v>0</v>
      </c>
      <c r="M1010" s="2" t="n">
        <f aca="false">IF(AND(F1010&lt;&gt;0,AND(I1010=0,L1010=0)),1,0)</f>
        <v>1</v>
      </c>
      <c r="N1010" s="2" t="n">
        <v>1</v>
      </c>
    </row>
    <row r="1011" customFormat="false" ht="13" hidden="false" customHeight="false" outlineLevel="0" collapsed="false">
      <c r="A1011" s="24" t="s">
        <v>2615</v>
      </c>
      <c r="B1011" s="8" t="n">
        <v>37238074</v>
      </c>
      <c r="C1011" s="24" t="s">
        <v>2635</v>
      </c>
      <c r="D1011" s="84" t="s">
        <v>1639</v>
      </c>
      <c r="E1011" s="8" t="n">
        <v>35</v>
      </c>
      <c r="F1011" s="8" t="n">
        <v>7</v>
      </c>
      <c r="G1011" s="84" t="s">
        <v>1639</v>
      </c>
      <c r="H1011" s="8" t="n">
        <v>11</v>
      </c>
      <c r="I1011" s="8" t="n">
        <v>0</v>
      </c>
      <c r="J1011" s="84" t="s">
        <v>1639</v>
      </c>
      <c r="K1011" s="8" t="n">
        <v>10</v>
      </c>
      <c r="L1011" s="8" t="n">
        <v>0</v>
      </c>
      <c r="M1011" s="2" t="n">
        <f aca="false">IF(AND(F1011&lt;&gt;0,AND(I1011=0,L1011=0)),1,0)</f>
        <v>1</v>
      </c>
      <c r="N1011" s="2" t="n">
        <v>1</v>
      </c>
    </row>
    <row r="1012" customFormat="false" ht="13" hidden="false" customHeight="false" outlineLevel="0" collapsed="false">
      <c r="A1012" s="24" t="s">
        <v>2615</v>
      </c>
      <c r="B1012" s="8" t="n">
        <v>37238109</v>
      </c>
      <c r="C1012" s="24" t="s">
        <v>2636</v>
      </c>
      <c r="D1012" s="84" t="s">
        <v>1639</v>
      </c>
      <c r="E1012" s="8" t="n">
        <v>37</v>
      </c>
      <c r="F1012" s="8" t="n">
        <v>5</v>
      </c>
      <c r="G1012" s="84" t="s">
        <v>1639</v>
      </c>
      <c r="H1012" s="8" t="n">
        <v>20</v>
      </c>
      <c r="I1012" s="8" t="n">
        <v>0</v>
      </c>
      <c r="J1012" s="84" t="s">
        <v>1639</v>
      </c>
      <c r="K1012" s="8" t="n">
        <v>24</v>
      </c>
      <c r="L1012" s="8" t="n">
        <v>0</v>
      </c>
      <c r="M1012" s="2" t="n">
        <f aca="false">IF(AND(F1012&lt;&gt;0,AND(I1012=0,L1012=0)),1,0)</f>
        <v>1</v>
      </c>
      <c r="N1012" s="2" t="n">
        <v>1</v>
      </c>
    </row>
    <row r="1013" customFormat="false" ht="13" hidden="false" customHeight="false" outlineLevel="0" collapsed="false">
      <c r="A1013" s="24" t="s">
        <v>2615</v>
      </c>
      <c r="B1013" s="8" t="n">
        <v>38610892</v>
      </c>
      <c r="C1013" s="24" t="s">
        <v>2637</v>
      </c>
      <c r="D1013" s="84" t="s">
        <v>1639</v>
      </c>
      <c r="E1013" s="8" t="n">
        <v>42</v>
      </c>
      <c r="F1013" s="8" t="n">
        <v>3</v>
      </c>
      <c r="G1013" s="84" t="s">
        <v>1639</v>
      </c>
      <c r="H1013" s="8" t="n">
        <v>164</v>
      </c>
      <c r="I1013" s="8" t="n">
        <v>0</v>
      </c>
      <c r="J1013" s="84" t="s">
        <v>1639</v>
      </c>
      <c r="K1013" s="8" t="n">
        <v>139</v>
      </c>
      <c r="L1013" s="8" t="n">
        <v>0</v>
      </c>
      <c r="M1013" s="2" t="n">
        <f aca="false">IF(AND(F1013&lt;&gt;0,AND(I1013=0,L1013=0)),1,0)</f>
        <v>1</v>
      </c>
      <c r="N1013" s="2" t="n">
        <v>1</v>
      </c>
    </row>
    <row r="1014" customFormat="false" ht="13" hidden="false" customHeight="false" outlineLevel="0" collapsed="false">
      <c r="A1014" s="24" t="s">
        <v>2615</v>
      </c>
      <c r="B1014" s="8" t="n">
        <v>40480950</v>
      </c>
      <c r="C1014" s="24" t="s">
        <v>2638</v>
      </c>
      <c r="D1014" s="84" t="s">
        <v>1639</v>
      </c>
      <c r="E1014" s="8" t="n">
        <v>38</v>
      </c>
      <c r="F1014" s="8" t="n">
        <v>8</v>
      </c>
      <c r="G1014" s="84" t="s">
        <v>1639</v>
      </c>
      <c r="H1014" s="8" t="n">
        <v>1</v>
      </c>
      <c r="I1014" s="8" t="n">
        <v>0</v>
      </c>
      <c r="J1014" s="84" t="s">
        <v>1640</v>
      </c>
      <c r="K1014" s="8" t="n">
        <v>0</v>
      </c>
      <c r="L1014" s="8" t="n">
        <v>0</v>
      </c>
      <c r="M1014" s="2" t="n">
        <f aca="false">IF(AND(F1014&lt;&gt;0,AND(I1014=0,L1014=0)),1,0)</f>
        <v>1</v>
      </c>
      <c r="N1014" s="2" t="n">
        <v>1</v>
      </c>
    </row>
    <row r="1015" customFormat="false" ht="13" hidden="false" customHeight="false" outlineLevel="0" collapsed="false">
      <c r="A1015" s="24" t="s">
        <v>2615</v>
      </c>
      <c r="B1015" s="8" t="n">
        <v>56718063</v>
      </c>
      <c r="C1015" s="24" t="s">
        <v>2639</v>
      </c>
      <c r="D1015" s="84" t="s">
        <v>1639</v>
      </c>
      <c r="E1015" s="8" t="n">
        <v>30</v>
      </c>
      <c r="F1015" s="8" t="n">
        <v>2</v>
      </c>
      <c r="G1015" s="84" t="s">
        <v>1639</v>
      </c>
      <c r="H1015" s="8" t="n">
        <v>54</v>
      </c>
      <c r="I1015" s="8" t="n">
        <v>0</v>
      </c>
      <c r="J1015" s="84" t="s">
        <v>1639</v>
      </c>
      <c r="K1015" s="8" t="n">
        <v>54</v>
      </c>
      <c r="L1015" s="8" t="n">
        <v>0</v>
      </c>
      <c r="M1015" s="2" t="n">
        <f aca="false">IF(AND(F1015&lt;&gt;0,AND(I1015=0,L1015=0)),1,0)</f>
        <v>1</v>
      </c>
      <c r="N1015" s="2" t="n">
        <v>1</v>
      </c>
    </row>
    <row r="1016" customFormat="false" ht="13" hidden="false" customHeight="false" outlineLevel="0" collapsed="false">
      <c r="A1016" s="24" t="s">
        <v>2615</v>
      </c>
      <c r="B1016" s="8" t="n">
        <v>62629237</v>
      </c>
      <c r="C1016" s="24" t="s">
        <v>2640</v>
      </c>
      <c r="D1016" s="84" t="s">
        <v>1639</v>
      </c>
      <c r="E1016" s="8" t="n">
        <v>57</v>
      </c>
      <c r="F1016" s="8" t="n">
        <v>3</v>
      </c>
      <c r="G1016" s="84" t="s">
        <v>1639</v>
      </c>
      <c r="H1016" s="8" t="n">
        <v>94</v>
      </c>
      <c r="I1016" s="8" t="n">
        <v>10</v>
      </c>
      <c r="J1016" s="84" t="s">
        <v>157</v>
      </c>
      <c r="K1016" s="8" t="n">
        <v>105</v>
      </c>
      <c r="L1016" s="8" t="n">
        <v>13</v>
      </c>
      <c r="M1016" s="2" t="n">
        <f aca="false">IF(AND(F1016&lt;&gt;0,AND(I1016=0,L1016=0)),1,0)</f>
        <v>0</v>
      </c>
      <c r="N1016" s="2" t="n">
        <v>1</v>
      </c>
    </row>
    <row r="1017" customFormat="false" ht="13" hidden="false" customHeight="false" outlineLevel="0" collapsed="false">
      <c r="A1017" s="24" t="s">
        <v>2615</v>
      </c>
      <c r="B1017" s="8" t="n">
        <v>64580166</v>
      </c>
      <c r="C1017" s="24" t="s">
        <v>2641</v>
      </c>
      <c r="D1017" s="84" t="s">
        <v>1639</v>
      </c>
      <c r="E1017" s="8" t="n">
        <v>34</v>
      </c>
      <c r="F1017" s="8" t="n">
        <v>2</v>
      </c>
      <c r="G1017" s="84" t="s">
        <v>1639</v>
      </c>
      <c r="H1017" s="8" t="n">
        <v>91</v>
      </c>
      <c r="I1017" s="8" t="n">
        <v>0</v>
      </c>
      <c r="J1017" s="84" t="s">
        <v>1639</v>
      </c>
      <c r="K1017" s="8" t="n">
        <v>81</v>
      </c>
      <c r="L1017" s="8" t="n">
        <v>0</v>
      </c>
      <c r="M1017" s="2" t="n">
        <f aca="false">IF(AND(F1017&lt;&gt;0,AND(I1017=0,L1017=0)),1,0)</f>
        <v>1</v>
      </c>
      <c r="N1017" s="2" t="n">
        <v>1</v>
      </c>
    </row>
    <row r="1018" customFormat="false" ht="13" hidden="false" customHeight="false" outlineLevel="0" collapsed="false">
      <c r="A1018" s="24" t="s">
        <v>2615</v>
      </c>
      <c r="B1018" s="8" t="n">
        <v>66057517</v>
      </c>
      <c r="C1018" s="24" t="s">
        <v>2642</v>
      </c>
      <c r="D1018" s="84" t="s">
        <v>1639</v>
      </c>
      <c r="E1018" s="8" t="n">
        <v>59</v>
      </c>
      <c r="F1018" s="8" t="n">
        <v>6</v>
      </c>
      <c r="G1018" s="84" t="s">
        <v>1639</v>
      </c>
      <c r="H1018" s="8" t="n">
        <v>8512</v>
      </c>
      <c r="I1018" s="8" t="n">
        <v>16</v>
      </c>
      <c r="J1018" s="84" t="s">
        <v>1639</v>
      </c>
      <c r="K1018" s="8" t="n">
        <v>8808</v>
      </c>
      <c r="L1018" s="8" t="n">
        <v>19</v>
      </c>
      <c r="M1018" s="2" t="n">
        <f aca="false">IF(AND(F1018&lt;&gt;0,AND(I1018=0,L1018=0)),1,0)</f>
        <v>0</v>
      </c>
      <c r="N1018" s="2" t="n">
        <v>1</v>
      </c>
    </row>
    <row r="1019" customFormat="false" ht="13" hidden="false" customHeight="false" outlineLevel="0" collapsed="false">
      <c r="A1019" s="24" t="s">
        <v>2615</v>
      </c>
      <c r="B1019" s="8" t="n">
        <v>69041180</v>
      </c>
      <c r="C1019" s="24" t="s">
        <v>2643</v>
      </c>
      <c r="D1019" s="84" t="s">
        <v>1639</v>
      </c>
      <c r="E1019" s="8" t="n">
        <v>45</v>
      </c>
      <c r="F1019" s="8" t="n">
        <v>3</v>
      </c>
      <c r="G1019" s="84" t="s">
        <v>1639</v>
      </c>
      <c r="H1019" s="8" t="n">
        <v>122</v>
      </c>
      <c r="I1019" s="8" t="n">
        <v>10</v>
      </c>
      <c r="J1019" s="84" t="s">
        <v>157</v>
      </c>
      <c r="K1019" s="8" t="n">
        <v>119</v>
      </c>
      <c r="L1019" s="8" t="n">
        <v>15</v>
      </c>
      <c r="M1019" s="2" t="n">
        <f aca="false">IF(AND(F1019&lt;&gt;0,AND(I1019=0,L1019=0)),1,0)</f>
        <v>0</v>
      </c>
      <c r="N1019" s="2" t="n">
        <v>1</v>
      </c>
    </row>
    <row r="1020" customFormat="false" ht="13" hidden="false" customHeight="false" outlineLevel="0" collapsed="false">
      <c r="A1020" s="24" t="s">
        <v>2615</v>
      </c>
      <c r="B1020" s="8" t="n">
        <v>76893561</v>
      </c>
      <c r="C1020" s="24" t="s">
        <v>2644</v>
      </c>
      <c r="D1020" s="84" t="s">
        <v>1639</v>
      </c>
      <c r="E1020" s="8" t="n">
        <v>37</v>
      </c>
      <c r="F1020" s="8" t="n">
        <v>3</v>
      </c>
      <c r="G1020" s="84" t="s">
        <v>1639</v>
      </c>
      <c r="H1020" s="8" t="n">
        <v>86</v>
      </c>
      <c r="I1020" s="8" t="n">
        <v>0</v>
      </c>
      <c r="J1020" s="84" t="s">
        <v>1639</v>
      </c>
      <c r="K1020" s="8" t="n">
        <v>95</v>
      </c>
      <c r="L1020" s="8" t="n">
        <v>0</v>
      </c>
      <c r="M1020" s="2" t="n">
        <f aca="false">IF(AND(F1020&lt;&gt;0,AND(I1020=0,L1020=0)),1,0)</f>
        <v>1</v>
      </c>
      <c r="N1020" s="2" t="n">
        <v>1</v>
      </c>
    </row>
    <row r="1021" customFormat="false" ht="13" hidden="false" customHeight="false" outlineLevel="0" collapsed="false">
      <c r="A1021" s="24" t="s">
        <v>2615</v>
      </c>
      <c r="B1021" s="8" t="n">
        <v>86856088</v>
      </c>
      <c r="C1021" s="24" t="s">
        <v>2645</v>
      </c>
      <c r="D1021" s="84" t="s">
        <v>1639</v>
      </c>
      <c r="E1021" s="8" t="n">
        <v>41</v>
      </c>
      <c r="F1021" s="8" t="n">
        <v>3</v>
      </c>
      <c r="G1021" s="84" t="s">
        <v>1639</v>
      </c>
      <c r="H1021" s="8" t="n">
        <v>70</v>
      </c>
      <c r="I1021" s="8" t="n">
        <v>5</v>
      </c>
      <c r="J1021" s="84" t="s">
        <v>1639</v>
      </c>
      <c r="K1021" s="8" t="n">
        <v>73</v>
      </c>
      <c r="L1021" s="8" t="n">
        <v>5</v>
      </c>
      <c r="M1021" s="2" t="n">
        <f aca="false">IF(AND(F1021&lt;&gt;0,AND(I1021=0,L1021=0)),1,0)</f>
        <v>0</v>
      </c>
      <c r="N1021" s="2" t="n">
        <v>1</v>
      </c>
    </row>
    <row r="1022" customFormat="false" ht="13" hidden="false" customHeight="false" outlineLevel="0" collapsed="false">
      <c r="A1022" s="24" t="s">
        <v>2615</v>
      </c>
      <c r="B1022" s="8" t="n">
        <v>92195350</v>
      </c>
      <c r="C1022" s="24" t="s">
        <v>2646</v>
      </c>
      <c r="D1022" s="84" t="s">
        <v>1639</v>
      </c>
      <c r="E1022" s="8" t="n">
        <v>52</v>
      </c>
      <c r="F1022" s="8" t="n">
        <v>4</v>
      </c>
      <c r="G1022" s="84" t="s">
        <v>1639</v>
      </c>
      <c r="H1022" s="8" t="n">
        <v>103</v>
      </c>
      <c r="I1022" s="8" t="n">
        <v>6</v>
      </c>
      <c r="J1022" s="84" t="s">
        <v>1639</v>
      </c>
      <c r="K1022" s="8" t="n">
        <v>166</v>
      </c>
      <c r="L1022" s="8" t="n">
        <v>13</v>
      </c>
      <c r="M1022" s="2" t="n">
        <f aca="false">IF(AND(F1022&lt;&gt;0,AND(I1022=0,L1022=0)),1,0)</f>
        <v>0</v>
      </c>
      <c r="N1022" s="2" t="n">
        <v>1</v>
      </c>
    </row>
    <row r="1023" customFormat="false" ht="13" hidden="false" customHeight="false" outlineLevel="0" collapsed="false">
      <c r="A1023" s="24" t="s">
        <v>2615</v>
      </c>
      <c r="B1023" s="8" t="n">
        <v>94926858</v>
      </c>
      <c r="C1023" s="24" t="s">
        <v>2647</v>
      </c>
      <c r="D1023" s="84" t="s">
        <v>1639</v>
      </c>
      <c r="E1023" s="8" t="n">
        <v>34</v>
      </c>
      <c r="F1023" s="8" t="n">
        <v>6</v>
      </c>
      <c r="G1023" s="84" t="s">
        <v>1639</v>
      </c>
      <c r="H1023" s="8" t="n">
        <v>56</v>
      </c>
      <c r="I1023" s="8" t="n">
        <v>0</v>
      </c>
      <c r="J1023" s="84" t="s">
        <v>1639</v>
      </c>
      <c r="K1023" s="8" t="n">
        <v>57</v>
      </c>
      <c r="L1023" s="8" t="n">
        <v>0</v>
      </c>
      <c r="M1023" s="2" t="n">
        <f aca="false">IF(AND(F1023&lt;&gt;0,AND(I1023=0,L1023=0)),1,0)</f>
        <v>1</v>
      </c>
      <c r="N1023" s="2" t="n">
        <v>1</v>
      </c>
    </row>
    <row r="1024" customFormat="false" ht="13" hidden="false" customHeight="false" outlineLevel="0" collapsed="false">
      <c r="A1024" s="24" t="s">
        <v>2615</v>
      </c>
      <c r="B1024" s="8" t="n">
        <v>95058412</v>
      </c>
      <c r="C1024" s="24" t="s">
        <v>2648</v>
      </c>
      <c r="D1024" s="84" t="s">
        <v>1639</v>
      </c>
      <c r="E1024" s="8" t="n">
        <v>38</v>
      </c>
      <c r="F1024" s="8" t="n">
        <v>2</v>
      </c>
      <c r="G1024" s="84" t="s">
        <v>1639</v>
      </c>
      <c r="H1024" s="8" t="n">
        <v>123</v>
      </c>
      <c r="I1024" s="8" t="n">
        <v>0</v>
      </c>
      <c r="J1024" s="84" t="s">
        <v>1639</v>
      </c>
      <c r="K1024" s="8" t="n">
        <v>122</v>
      </c>
      <c r="L1024" s="8" t="n">
        <v>0</v>
      </c>
      <c r="M1024" s="2" t="n">
        <f aca="false">IF(AND(F1024&lt;&gt;0,AND(I1024=0,L1024=0)),1,0)</f>
        <v>1</v>
      </c>
      <c r="N1024" s="2" t="n">
        <v>1</v>
      </c>
    </row>
    <row r="1025" customFormat="false" ht="13" hidden="false" customHeight="false" outlineLevel="0" collapsed="false">
      <c r="A1025" s="24" t="s">
        <v>2615</v>
      </c>
      <c r="B1025" s="8" t="n">
        <v>96978161</v>
      </c>
      <c r="C1025" s="24" t="s">
        <v>2649</v>
      </c>
      <c r="D1025" s="84" t="s">
        <v>1639</v>
      </c>
      <c r="E1025" s="8" t="n">
        <v>53</v>
      </c>
      <c r="F1025" s="8" t="n">
        <v>3</v>
      </c>
      <c r="G1025" s="84" t="s">
        <v>157</v>
      </c>
      <c r="H1025" s="8" t="n">
        <v>179</v>
      </c>
      <c r="I1025" s="8" t="n">
        <v>21</v>
      </c>
      <c r="J1025" s="84" t="s">
        <v>1639</v>
      </c>
      <c r="K1025" s="8" t="n">
        <v>216</v>
      </c>
      <c r="L1025" s="8" t="n">
        <v>24</v>
      </c>
      <c r="M1025" s="2" t="n">
        <f aca="false">IF(AND(F1025&lt;&gt;0,AND(I1025=0,L1025=0)),1,0)</f>
        <v>0</v>
      </c>
      <c r="N1025" s="2" t="n">
        <v>1</v>
      </c>
    </row>
    <row r="1026" customFormat="false" ht="13" hidden="false" customHeight="false" outlineLevel="0" collapsed="false">
      <c r="A1026" s="24" t="s">
        <v>2615</v>
      </c>
      <c r="B1026" s="8" t="n">
        <v>102848369</v>
      </c>
      <c r="C1026" s="24" t="s">
        <v>1276</v>
      </c>
      <c r="D1026" s="84" t="s">
        <v>1639</v>
      </c>
      <c r="E1026" s="8" t="n">
        <v>48</v>
      </c>
      <c r="F1026" s="8" t="n">
        <v>4</v>
      </c>
      <c r="G1026" s="84" t="s">
        <v>1639</v>
      </c>
      <c r="H1026" s="8" t="n">
        <v>102</v>
      </c>
      <c r="I1026" s="8" t="n">
        <v>0</v>
      </c>
      <c r="J1026" s="84" t="s">
        <v>1639</v>
      </c>
      <c r="K1026" s="8" t="n">
        <v>89</v>
      </c>
      <c r="L1026" s="8" t="n">
        <v>0</v>
      </c>
      <c r="M1026" s="2" t="n">
        <f aca="false">IF(AND(F1026&lt;&gt;0,AND(I1026=0,L1026=0)),1,0)</f>
        <v>1</v>
      </c>
      <c r="N1026" s="2" t="n">
        <v>1</v>
      </c>
    </row>
    <row r="1027" customFormat="false" ht="13" hidden="false" customHeight="false" outlineLevel="0" collapsed="false">
      <c r="A1027" s="24" t="s">
        <v>2615</v>
      </c>
      <c r="B1027" s="8" t="n">
        <v>116841741</v>
      </c>
      <c r="C1027" s="24" t="s">
        <v>2650</v>
      </c>
      <c r="D1027" s="84" t="s">
        <v>1639</v>
      </c>
      <c r="E1027" s="8" t="n">
        <v>31</v>
      </c>
      <c r="F1027" s="8" t="n">
        <v>4</v>
      </c>
      <c r="G1027" s="84" t="s">
        <v>1639</v>
      </c>
      <c r="H1027" s="8" t="n">
        <v>81</v>
      </c>
      <c r="I1027" s="8" t="n">
        <v>1</v>
      </c>
      <c r="J1027" s="84" t="s">
        <v>1639</v>
      </c>
      <c r="K1027" s="8" t="n">
        <v>92</v>
      </c>
      <c r="L1027" s="8" t="n">
        <v>0</v>
      </c>
      <c r="M1027" s="2" t="n">
        <f aca="false">IF(AND(F1027&lt;&gt;0,AND(I1027=0,L1027=0)),1,0)</f>
        <v>0</v>
      </c>
      <c r="N1027" s="2" t="n">
        <v>1</v>
      </c>
    </row>
    <row r="1028" customFormat="false" ht="13" hidden="false" customHeight="false" outlineLevel="0" collapsed="false">
      <c r="A1028" s="24" t="s">
        <v>2615</v>
      </c>
      <c r="B1028" s="8" t="n">
        <v>118681195</v>
      </c>
      <c r="C1028" s="24" t="s">
        <v>2651</v>
      </c>
      <c r="D1028" s="84" t="s">
        <v>1639</v>
      </c>
      <c r="E1028" s="8" t="n">
        <v>52</v>
      </c>
      <c r="F1028" s="8" t="n">
        <v>3</v>
      </c>
      <c r="G1028" s="84" t="s">
        <v>157</v>
      </c>
      <c r="H1028" s="8" t="n">
        <v>22</v>
      </c>
      <c r="I1028" s="8" t="n">
        <v>9</v>
      </c>
      <c r="J1028" s="84" t="s">
        <v>157</v>
      </c>
      <c r="K1028" s="8" t="n">
        <v>42</v>
      </c>
      <c r="L1028" s="8" t="n">
        <v>10</v>
      </c>
      <c r="M1028" s="2" t="n">
        <f aca="false">IF(AND(F1028&lt;&gt;0,AND(I1028=0,L1028=0)),1,0)</f>
        <v>0</v>
      </c>
      <c r="N1028" s="2" t="n">
        <v>1</v>
      </c>
    </row>
    <row r="1029" customFormat="false" ht="13" hidden="false" customHeight="false" outlineLevel="0" collapsed="false">
      <c r="A1029" s="24" t="s">
        <v>2615</v>
      </c>
      <c r="B1029" s="8" t="n">
        <v>119993379</v>
      </c>
      <c r="C1029" s="24" t="s">
        <v>2652</v>
      </c>
      <c r="D1029" s="84" t="s">
        <v>1639</v>
      </c>
      <c r="E1029" s="8" t="n">
        <v>38</v>
      </c>
      <c r="F1029" s="8" t="n">
        <v>2</v>
      </c>
      <c r="G1029" s="84" t="s">
        <v>1639</v>
      </c>
      <c r="H1029" s="8" t="n">
        <v>91</v>
      </c>
      <c r="I1029" s="8" t="n">
        <v>0</v>
      </c>
      <c r="J1029" s="84" t="s">
        <v>1639</v>
      </c>
      <c r="K1029" s="8" t="n">
        <v>106</v>
      </c>
      <c r="L1029" s="8" t="n">
        <v>0</v>
      </c>
      <c r="M1029" s="2" t="n">
        <f aca="false">IF(AND(F1029&lt;&gt;0,AND(I1029=0,L1029=0)),1,0)</f>
        <v>1</v>
      </c>
      <c r="N1029" s="2" t="n">
        <v>1</v>
      </c>
    </row>
    <row r="1030" customFormat="false" ht="13" hidden="false" customHeight="false" outlineLevel="0" collapsed="false">
      <c r="A1030" s="24" t="s">
        <v>2615</v>
      </c>
      <c r="B1030" s="8" t="n">
        <v>128285770</v>
      </c>
      <c r="C1030" s="24" t="s">
        <v>2653</v>
      </c>
      <c r="D1030" s="84" t="s">
        <v>1639</v>
      </c>
      <c r="E1030" s="8" t="n">
        <v>57</v>
      </c>
      <c r="F1030" s="8" t="n">
        <v>3</v>
      </c>
      <c r="G1030" s="84" t="s">
        <v>1639</v>
      </c>
      <c r="H1030" s="8" t="n">
        <v>25</v>
      </c>
      <c r="I1030" s="8" t="n">
        <v>0</v>
      </c>
      <c r="J1030" s="84" t="s">
        <v>1639</v>
      </c>
      <c r="K1030" s="8" t="n">
        <v>28</v>
      </c>
      <c r="L1030" s="8" t="n">
        <v>0</v>
      </c>
      <c r="M1030" s="2" t="n">
        <f aca="false">IF(AND(F1030&lt;&gt;0,AND(I1030=0,L1030=0)),1,0)</f>
        <v>1</v>
      </c>
      <c r="N1030" s="2" t="n">
        <v>1</v>
      </c>
    </row>
    <row r="1031" customFormat="false" ht="13" hidden="false" customHeight="false" outlineLevel="0" collapsed="false">
      <c r="A1031" s="24" t="s">
        <v>2615</v>
      </c>
      <c r="B1031" s="8" t="n">
        <v>128456372</v>
      </c>
      <c r="C1031" s="24" t="s">
        <v>2654</v>
      </c>
      <c r="D1031" s="84" t="s">
        <v>1639</v>
      </c>
      <c r="E1031" s="8" t="n">
        <v>46</v>
      </c>
      <c r="F1031" s="8" t="n">
        <v>11</v>
      </c>
      <c r="G1031" s="84" t="s">
        <v>1639</v>
      </c>
      <c r="H1031" s="8" t="n">
        <v>62</v>
      </c>
      <c r="I1031" s="8" t="n">
        <v>0</v>
      </c>
      <c r="J1031" s="84" t="s">
        <v>1639</v>
      </c>
      <c r="K1031" s="8" t="n">
        <v>48</v>
      </c>
      <c r="L1031" s="8" t="n">
        <v>0</v>
      </c>
      <c r="M1031" s="2" t="n">
        <f aca="false">IF(AND(F1031&lt;&gt;0,AND(I1031=0,L1031=0)),1,0)</f>
        <v>1</v>
      </c>
      <c r="N1031" s="2" t="n">
        <v>1</v>
      </c>
    </row>
    <row r="1032" customFormat="false" ht="13" hidden="false" customHeight="false" outlineLevel="0" collapsed="false">
      <c r="A1032" s="24" t="s">
        <v>2615</v>
      </c>
      <c r="B1032" s="8" t="n">
        <v>128971618</v>
      </c>
      <c r="C1032" s="24" t="s">
        <v>2655</v>
      </c>
      <c r="D1032" s="84" t="s">
        <v>1639</v>
      </c>
      <c r="E1032" s="8" t="n">
        <v>42</v>
      </c>
      <c r="F1032" s="8" t="n">
        <v>3</v>
      </c>
      <c r="G1032" s="84" t="s">
        <v>1639</v>
      </c>
      <c r="H1032" s="8" t="n">
        <v>10</v>
      </c>
      <c r="I1032" s="8" t="n">
        <v>1</v>
      </c>
      <c r="J1032" s="84" t="s">
        <v>1639</v>
      </c>
      <c r="K1032" s="8" t="n">
        <v>12</v>
      </c>
      <c r="L1032" s="8" t="n">
        <v>0</v>
      </c>
      <c r="M1032" s="2" t="n">
        <f aca="false">IF(AND(F1032&lt;&gt;0,AND(I1032=0,L1032=0)),1,0)</f>
        <v>0</v>
      </c>
      <c r="N1032" s="2" t="n">
        <v>1</v>
      </c>
    </row>
    <row r="1033" customFormat="false" ht="13" hidden="false" customHeight="false" outlineLevel="0" collapsed="false">
      <c r="A1033" s="24" t="s">
        <v>2615</v>
      </c>
      <c r="B1033" s="8" t="n">
        <v>129924555</v>
      </c>
      <c r="C1033" s="24" t="s">
        <v>2656</v>
      </c>
      <c r="D1033" s="84" t="s">
        <v>1639</v>
      </c>
      <c r="E1033" s="8" t="n">
        <v>55</v>
      </c>
      <c r="F1033" s="8" t="n">
        <v>3</v>
      </c>
      <c r="G1033" s="84" t="s">
        <v>157</v>
      </c>
      <c r="H1033" s="8" t="n">
        <v>75</v>
      </c>
      <c r="I1033" s="8" t="n">
        <v>13</v>
      </c>
      <c r="J1033" s="84" t="s">
        <v>1639</v>
      </c>
      <c r="K1033" s="8" t="n">
        <v>88</v>
      </c>
      <c r="L1033" s="8" t="n">
        <v>7</v>
      </c>
      <c r="M1033" s="2" t="n">
        <f aca="false">IF(AND(F1033&lt;&gt;0,AND(I1033=0,L1033=0)),1,0)</f>
        <v>0</v>
      </c>
      <c r="N1033" s="2" t="n">
        <v>1</v>
      </c>
    </row>
    <row r="1034" customFormat="false" ht="13" hidden="false" customHeight="false" outlineLevel="0" collapsed="false">
      <c r="A1034" s="24" t="s">
        <v>2615</v>
      </c>
      <c r="B1034" s="8" t="n">
        <v>130482755</v>
      </c>
      <c r="C1034" s="24" t="s">
        <v>2657</v>
      </c>
      <c r="D1034" s="84" t="s">
        <v>1639</v>
      </c>
      <c r="E1034" s="8" t="n">
        <v>42</v>
      </c>
      <c r="F1034" s="8" t="n">
        <v>10</v>
      </c>
      <c r="G1034" s="84" t="s">
        <v>1639</v>
      </c>
      <c r="H1034" s="8" t="n">
        <v>117</v>
      </c>
      <c r="I1034" s="8" t="n">
        <v>0</v>
      </c>
      <c r="J1034" s="84" t="s">
        <v>1639</v>
      </c>
      <c r="K1034" s="8" t="n">
        <v>119</v>
      </c>
      <c r="L1034" s="8" t="n">
        <v>0</v>
      </c>
      <c r="M1034" s="2" t="n">
        <f aca="false">IF(AND(F1034&lt;&gt;0,AND(I1034=0,L1034=0)),1,0)</f>
        <v>1</v>
      </c>
      <c r="N1034" s="2" t="n">
        <v>1</v>
      </c>
    </row>
    <row r="1035" customFormat="false" ht="13" hidden="false" customHeight="false" outlineLevel="0" collapsed="false">
      <c r="A1035" s="24" t="s">
        <v>2615</v>
      </c>
      <c r="B1035" s="8" t="n">
        <v>130540034</v>
      </c>
      <c r="C1035" s="24" t="s">
        <v>2658</v>
      </c>
      <c r="D1035" s="84" t="s">
        <v>1639</v>
      </c>
      <c r="E1035" s="8" t="n">
        <v>49</v>
      </c>
      <c r="F1035" s="8" t="n">
        <v>4</v>
      </c>
      <c r="G1035" s="84" t="s">
        <v>1639</v>
      </c>
      <c r="H1035" s="8" t="n">
        <v>63</v>
      </c>
      <c r="I1035" s="8" t="n">
        <v>0</v>
      </c>
      <c r="J1035" s="84" t="s">
        <v>1639</v>
      </c>
      <c r="K1035" s="8" t="n">
        <v>64</v>
      </c>
      <c r="L1035" s="8" t="n">
        <v>0</v>
      </c>
      <c r="M1035" s="2" t="n">
        <f aca="false">IF(AND(F1035&lt;&gt;0,AND(I1035=0,L1035=0)),1,0)</f>
        <v>1</v>
      </c>
      <c r="N1035" s="2" t="n">
        <v>1</v>
      </c>
    </row>
    <row r="1036" customFormat="false" ht="13" hidden="false" customHeight="false" outlineLevel="0" collapsed="false">
      <c r="A1036" s="24" t="s">
        <v>2615</v>
      </c>
      <c r="B1036" s="8" t="n">
        <v>130563881</v>
      </c>
      <c r="C1036" s="24" t="s">
        <v>2659</v>
      </c>
      <c r="D1036" s="84" t="s">
        <v>1639</v>
      </c>
      <c r="E1036" s="8" t="n">
        <v>35</v>
      </c>
      <c r="F1036" s="8" t="n">
        <v>7</v>
      </c>
      <c r="G1036" s="84" t="s">
        <v>157</v>
      </c>
      <c r="H1036" s="8" t="n">
        <v>72</v>
      </c>
      <c r="I1036" s="8" t="n">
        <v>9</v>
      </c>
      <c r="J1036" s="84" t="s">
        <v>157</v>
      </c>
      <c r="K1036" s="8" t="n">
        <v>73</v>
      </c>
      <c r="L1036" s="8" t="n">
        <v>11</v>
      </c>
      <c r="M1036" s="2" t="n">
        <f aca="false">IF(AND(F1036&lt;&gt;0,AND(I1036=0,L1036=0)),1,0)</f>
        <v>0</v>
      </c>
      <c r="N1036" s="2" t="n">
        <v>1</v>
      </c>
    </row>
    <row r="1037" customFormat="false" ht="13" hidden="false" customHeight="false" outlineLevel="0" collapsed="false">
      <c r="A1037" s="24" t="s">
        <v>2615</v>
      </c>
      <c r="B1037" s="8" t="n">
        <v>130843347</v>
      </c>
      <c r="C1037" s="24" t="s">
        <v>2660</v>
      </c>
      <c r="D1037" s="84" t="s">
        <v>1639</v>
      </c>
      <c r="E1037" s="8" t="n">
        <v>44</v>
      </c>
      <c r="F1037" s="8" t="n">
        <v>3</v>
      </c>
      <c r="G1037" s="84" t="s">
        <v>1639</v>
      </c>
      <c r="H1037" s="8" t="n">
        <v>102</v>
      </c>
      <c r="I1037" s="8" t="n">
        <v>0</v>
      </c>
      <c r="J1037" s="84" t="s">
        <v>1639</v>
      </c>
      <c r="K1037" s="8" t="n">
        <v>100</v>
      </c>
      <c r="L1037" s="8" t="n">
        <v>0</v>
      </c>
      <c r="M1037" s="2" t="n">
        <f aca="false">IF(AND(F1037&lt;&gt;0,AND(I1037=0,L1037=0)),1,0)</f>
        <v>1</v>
      </c>
      <c r="N1037" s="2" t="n">
        <v>1</v>
      </c>
    </row>
    <row r="1038" customFormat="false" ht="13" hidden="false" customHeight="false" outlineLevel="0" collapsed="false">
      <c r="A1038" s="24" t="s">
        <v>2615</v>
      </c>
      <c r="B1038" s="8" t="n">
        <v>131306067</v>
      </c>
      <c r="C1038" s="24" t="s">
        <v>2661</v>
      </c>
      <c r="D1038" s="84" t="s">
        <v>1639</v>
      </c>
      <c r="E1038" s="8" t="n">
        <v>37</v>
      </c>
      <c r="F1038" s="8" t="n">
        <v>4</v>
      </c>
      <c r="G1038" s="84" t="s">
        <v>1639</v>
      </c>
      <c r="H1038" s="8" t="n">
        <v>15</v>
      </c>
      <c r="I1038" s="8" t="n">
        <v>0</v>
      </c>
      <c r="J1038" s="84" t="s">
        <v>1639</v>
      </c>
      <c r="K1038" s="8" t="n">
        <v>17</v>
      </c>
      <c r="L1038" s="8" t="n">
        <v>0</v>
      </c>
      <c r="M1038" s="2" t="n">
        <f aca="false">IF(AND(F1038&lt;&gt;0,AND(I1038=0,L1038=0)),1,0)</f>
        <v>1</v>
      </c>
      <c r="N1038" s="2" t="n">
        <v>1</v>
      </c>
    </row>
    <row r="1039" customFormat="false" ht="13" hidden="false" customHeight="false" outlineLevel="0" collapsed="false">
      <c r="A1039" s="24" t="s">
        <v>2615</v>
      </c>
      <c r="B1039" s="8" t="n">
        <v>132387998</v>
      </c>
      <c r="C1039" s="24" t="s">
        <v>2662</v>
      </c>
      <c r="D1039" s="84" t="s">
        <v>1639</v>
      </c>
      <c r="E1039" s="8" t="n">
        <v>36</v>
      </c>
      <c r="F1039" s="8" t="n">
        <v>2</v>
      </c>
      <c r="G1039" s="84" t="s">
        <v>1639</v>
      </c>
      <c r="H1039" s="8" t="n">
        <v>19</v>
      </c>
      <c r="I1039" s="8" t="n">
        <v>0</v>
      </c>
      <c r="J1039" s="84" t="s">
        <v>1639</v>
      </c>
      <c r="K1039" s="8" t="n">
        <v>37</v>
      </c>
      <c r="L1039" s="8" t="n">
        <v>0</v>
      </c>
      <c r="M1039" s="2" t="n">
        <f aca="false">IF(AND(F1039&lt;&gt;0,AND(I1039=0,L1039=0)),1,0)</f>
        <v>1</v>
      </c>
      <c r="N1039" s="2" t="n">
        <v>1</v>
      </c>
    </row>
    <row r="1040" customFormat="false" ht="13" hidden="false" customHeight="false" outlineLevel="0" collapsed="false">
      <c r="A1040" s="24" t="s">
        <v>2615</v>
      </c>
      <c r="B1040" s="8" t="n">
        <v>132392054</v>
      </c>
      <c r="C1040" s="24" t="s">
        <v>2663</v>
      </c>
      <c r="D1040" s="84" t="s">
        <v>1639</v>
      </c>
      <c r="E1040" s="8" t="n">
        <v>37</v>
      </c>
      <c r="F1040" s="8" t="n">
        <v>2</v>
      </c>
      <c r="G1040" s="84" t="s">
        <v>157</v>
      </c>
      <c r="H1040" s="8" t="n">
        <v>30</v>
      </c>
      <c r="I1040" s="8" t="n">
        <v>7</v>
      </c>
      <c r="J1040" s="84" t="s">
        <v>1639</v>
      </c>
      <c r="K1040" s="8" t="n">
        <v>38</v>
      </c>
      <c r="L1040" s="8" t="n">
        <v>4</v>
      </c>
      <c r="M1040" s="2" t="n">
        <f aca="false">IF(AND(F1040&lt;&gt;0,AND(I1040=0,L1040=0)),1,0)</f>
        <v>0</v>
      </c>
      <c r="N1040" s="2" t="n">
        <v>1</v>
      </c>
    </row>
    <row r="1041" customFormat="false" ht="13" hidden="false" customHeight="false" outlineLevel="0" collapsed="false">
      <c r="A1041" s="24" t="s">
        <v>2615</v>
      </c>
      <c r="B1041" s="8" t="n">
        <v>132412225</v>
      </c>
      <c r="C1041" s="24" t="s">
        <v>2664</v>
      </c>
      <c r="D1041" s="84" t="s">
        <v>1639</v>
      </c>
      <c r="E1041" s="8" t="n">
        <v>50</v>
      </c>
      <c r="F1041" s="8" t="n">
        <v>3</v>
      </c>
      <c r="G1041" s="84" t="s">
        <v>1639</v>
      </c>
      <c r="H1041" s="8" t="n">
        <v>3</v>
      </c>
      <c r="I1041" s="8" t="n">
        <v>0</v>
      </c>
      <c r="J1041" s="84" t="s">
        <v>1639</v>
      </c>
      <c r="K1041" s="8" t="n">
        <v>3</v>
      </c>
      <c r="L1041" s="8" t="n">
        <v>0</v>
      </c>
      <c r="M1041" s="2" t="n">
        <f aca="false">IF(AND(F1041&lt;&gt;0,AND(I1041=0,L1041=0)),1,0)</f>
        <v>1</v>
      </c>
      <c r="N1041" s="2" t="n">
        <v>1</v>
      </c>
    </row>
    <row r="1042" customFormat="false" ht="13" hidden="false" customHeight="false" outlineLevel="0" collapsed="false">
      <c r="A1042" s="24" t="s">
        <v>2615</v>
      </c>
      <c r="B1042" s="8" t="n">
        <v>132473008</v>
      </c>
      <c r="C1042" s="24" t="s">
        <v>2665</v>
      </c>
      <c r="D1042" s="84" t="s">
        <v>1639</v>
      </c>
      <c r="E1042" s="8" t="n">
        <v>42</v>
      </c>
      <c r="F1042" s="8" t="n">
        <v>3</v>
      </c>
      <c r="G1042" s="84" t="s">
        <v>1639</v>
      </c>
      <c r="H1042" s="8" t="n">
        <v>105</v>
      </c>
      <c r="I1042" s="8" t="n">
        <v>0</v>
      </c>
      <c r="J1042" s="84" t="s">
        <v>1639</v>
      </c>
      <c r="K1042" s="8" t="n">
        <v>42</v>
      </c>
      <c r="L1042" s="8" t="n">
        <v>2</v>
      </c>
      <c r="M1042" s="2" t="n">
        <f aca="false">IF(AND(F1042&lt;&gt;0,AND(I1042=0,L1042=0)),1,0)</f>
        <v>0</v>
      </c>
      <c r="N1042" s="2" t="n">
        <v>1</v>
      </c>
    </row>
    <row r="1043" customFormat="false" ht="13" hidden="false" customHeight="false" outlineLevel="0" collapsed="false">
      <c r="A1043" s="24" t="s">
        <v>2615</v>
      </c>
      <c r="B1043" s="8" t="n">
        <v>132475218</v>
      </c>
      <c r="C1043" s="24" t="s">
        <v>2666</v>
      </c>
      <c r="D1043" s="84" t="s">
        <v>1639</v>
      </c>
      <c r="E1043" s="8" t="n">
        <v>45</v>
      </c>
      <c r="F1043" s="8" t="n">
        <v>5</v>
      </c>
      <c r="G1043" s="84" t="s">
        <v>1639</v>
      </c>
      <c r="H1043" s="8" t="n">
        <v>9</v>
      </c>
      <c r="I1043" s="8" t="n">
        <v>0</v>
      </c>
      <c r="J1043" s="84" t="s">
        <v>1640</v>
      </c>
      <c r="K1043" s="8" t="n">
        <v>0</v>
      </c>
      <c r="L1043" s="8" t="n">
        <v>0</v>
      </c>
      <c r="M1043" s="2" t="n">
        <f aca="false">IF(AND(F1043&lt;&gt;0,AND(I1043=0,L1043=0)),1,0)</f>
        <v>1</v>
      </c>
      <c r="N1043" s="2" t="n">
        <v>1</v>
      </c>
    </row>
    <row r="1044" customFormat="false" ht="13" hidden="false" customHeight="false" outlineLevel="0" collapsed="false">
      <c r="A1044" s="24" t="s">
        <v>2667</v>
      </c>
      <c r="B1044" s="8" t="n">
        <v>16233042</v>
      </c>
      <c r="C1044" s="24" t="s">
        <v>2668</v>
      </c>
      <c r="D1044" s="84" t="s">
        <v>1639</v>
      </c>
      <c r="E1044" s="8" t="n">
        <v>129</v>
      </c>
      <c r="F1044" s="8" t="n">
        <v>12</v>
      </c>
      <c r="G1044" s="84" t="s">
        <v>1639</v>
      </c>
      <c r="H1044" s="8" t="n">
        <v>218</v>
      </c>
      <c r="I1044" s="8" t="n">
        <v>10</v>
      </c>
      <c r="J1044" s="84" t="s">
        <v>1639</v>
      </c>
      <c r="K1044" s="8" t="n">
        <v>549</v>
      </c>
      <c r="L1044" s="8" t="n">
        <v>19</v>
      </c>
      <c r="M1044" s="2" t="n">
        <f aca="false">IF(AND(F1044&lt;&gt;0,AND(I1044=0,L1044=0)),1,0)</f>
        <v>0</v>
      </c>
      <c r="N1044" s="2" t="n">
        <v>1</v>
      </c>
    </row>
    <row r="1045" customFormat="false" ht="13" hidden="false" customHeight="false" outlineLevel="0" collapsed="false">
      <c r="A1045" s="24" t="s">
        <v>2667</v>
      </c>
      <c r="B1045" s="8" t="n">
        <v>16234041</v>
      </c>
      <c r="C1045" s="24" t="s">
        <v>2669</v>
      </c>
      <c r="D1045" s="84" t="s">
        <v>1639</v>
      </c>
      <c r="E1045" s="8" t="n">
        <v>129</v>
      </c>
      <c r="F1045" s="8" t="n">
        <v>9</v>
      </c>
      <c r="G1045" s="84" t="s">
        <v>1639</v>
      </c>
      <c r="H1045" s="8" t="n">
        <v>1768</v>
      </c>
      <c r="I1045" s="8" t="n">
        <v>6</v>
      </c>
      <c r="J1045" s="84" t="s">
        <v>1639</v>
      </c>
      <c r="K1045" s="8" t="n">
        <v>741</v>
      </c>
      <c r="L1045" s="8" t="n">
        <v>6</v>
      </c>
      <c r="M1045" s="2" t="n">
        <f aca="false">IF(AND(F1045&lt;&gt;0,AND(I1045=0,L1045=0)),1,0)</f>
        <v>0</v>
      </c>
      <c r="N1045" s="2" t="n">
        <v>1</v>
      </c>
    </row>
    <row r="1046" customFormat="false" ht="13" hidden="false" customHeight="false" outlineLevel="0" collapsed="false">
      <c r="A1046" s="24" t="s">
        <v>2667</v>
      </c>
      <c r="B1046" s="8" t="n">
        <v>16235035</v>
      </c>
      <c r="C1046" s="24" t="s">
        <v>2670</v>
      </c>
      <c r="D1046" s="84" t="s">
        <v>1639</v>
      </c>
      <c r="E1046" s="8" t="n">
        <v>114</v>
      </c>
      <c r="F1046" s="8" t="n">
        <v>11</v>
      </c>
      <c r="G1046" s="84" t="s">
        <v>1639</v>
      </c>
      <c r="H1046" s="8" t="n">
        <v>1457</v>
      </c>
      <c r="I1046" s="8" t="n">
        <v>1</v>
      </c>
      <c r="J1046" s="84" t="s">
        <v>1639</v>
      </c>
      <c r="K1046" s="8" t="n">
        <v>2154</v>
      </c>
      <c r="L1046" s="8" t="n">
        <v>3</v>
      </c>
      <c r="M1046" s="2" t="n">
        <f aca="false">IF(AND(F1046&lt;&gt;0,AND(I1046=0,L1046=0)),1,0)</f>
        <v>0</v>
      </c>
      <c r="N1046" s="2" t="n">
        <v>1</v>
      </c>
    </row>
    <row r="1047" customFormat="false" ht="13" hidden="false" customHeight="false" outlineLevel="0" collapsed="false">
      <c r="A1047" s="24" t="s">
        <v>2667</v>
      </c>
      <c r="B1047" s="8" t="n">
        <v>16238099</v>
      </c>
      <c r="C1047" s="24" t="s">
        <v>2671</v>
      </c>
      <c r="D1047" s="84" t="s">
        <v>1639</v>
      </c>
      <c r="E1047" s="8" t="n">
        <v>140</v>
      </c>
      <c r="F1047" s="8" t="n">
        <v>11</v>
      </c>
      <c r="G1047" s="84" t="s">
        <v>1639</v>
      </c>
      <c r="H1047" s="8" t="n">
        <v>496</v>
      </c>
      <c r="I1047" s="8" t="n">
        <v>5</v>
      </c>
      <c r="J1047" s="84" t="s">
        <v>1639</v>
      </c>
      <c r="K1047" s="8" t="n">
        <v>502</v>
      </c>
      <c r="L1047" s="8" t="n">
        <v>6</v>
      </c>
      <c r="M1047" s="2" t="n">
        <f aca="false">IF(AND(F1047&lt;&gt;0,AND(I1047=0,L1047=0)),1,0)</f>
        <v>0</v>
      </c>
      <c r="N1047" s="2" t="n">
        <v>1</v>
      </c>
    </row>
    <row r="1048" customFormat="false" ht="13" hidden="false" customHeight="false" outlineLevel="0" collapsed="false">
      <c r="A1048" s="24" t="s">
        <v>2667</v>
      </c>
      <c r="B1048" s="8" t="n">
        <v>16240576</v>
      </c>
      <c r="C1048" s="24" t="s">
        <v>2672</v>
      </c>
      <c r="D1048" s="84" t="s">
        <v>1639</v>
      </c>
      <c r="E1048" s="8" t="n">
        <v>83</v>
      </c>
      <c r="F1048" s="8" t="n">
        <v>8</v>
      </c>
      <c r="G1048" s="84" t="s">
        <v>1639</v>
      </c>
      <c r="H1048" s="8" t="n">
        <v>3444</v>
      </c>
      <c r="I1048" s="8" t="n">
        <v>83</v>
      </c>
      <c r="J1048" s="84" t="s">
        <v>1639</v>
      </c>
      <c r="K1048" s="8" t="n">
        <v>3043</v>
      </c>
      <c r="L1048" s="8" t="n">
        <v>98</v>
      </c>
      <c r="M1048" s="2" t="n">
        <f aca="false">IF(AND(F1048&lt;&gt;0,AND(I1048=0,L1048=0)),1,0)</f>
        <v>0</v>
      </c>
      <c r="N1048" s="2" t="n">
        <v>1</v>
      </c>
    </row>
    <row r="1049" customFormat="false" ht="13" hidden="false" customHeight="false" outlineLevel="0" collapsed="false">
      <c r="A1049" s="24" t="s">
        <v>2667</v>
      </c>
      <c r="B1049" s="8" t="n">
        <v>18902326</v>
      </c>
      <c r="C1049" s="24" t="s">
        <v>2673</v>
      </c>
      <c r="D1049" s="84" t="s">
        <v>1639</v>
      </c>
      <c r="E1049" s="8" t="n">
        <v>51</v>
      </c>
      <c r="F1049" s="8" t="n">
        <v>3</v>
      </c>
      <c r="G1049" s="84" t="s">
        <v>157</v>
      </c>
      <c r="H1049" s="8" t="n">
        <v>114</v>
      </c>
      <c r="I1049" s="8" t="n">
        <v>21</v>
      </c>
      <c r="J1049" s="84" t="s">
        <v>157</v>
      </c>
      <c r="K1049" s="8" t="n">
        <v>114</v>
      </c>
      <c r="L1049" s="8" t="n">
        <v>27</v>
      </c>
      <c r="M1049" s="2" t="n">
        <f aca="false">IF(AND(F1049&lt;&gt;0,AND(I1049=0,L1049=0)),1,0)</f>
        <v>0</v>
      </c>
      <c r="N1049" s="2" t="n">
        <v>1</v>
      </c>
    </row>
    <row r="1050" customFormat="false" ht="13" hidden="false" customHeight="false" outlineLevel="0" collapsed="false">
      <c r="A1050" s="24" t="s">
        <v>2667</v>
      </c>
      <c r="B1050" s="8" t="n">
        <v>25850866</v>
      </c>
      <c r="C1050" s="24" t="s">
        <v>713</v>
      </c>
      <c r="D1050" s="84" t="s">
        <v>1639</v>
      </c>
      <c r="E1050" s="8" t="n">
        <v>49</v>
      </c>
      <c r="F1050" s="8" t="n">
        <v>3</v>
      </c>
      <c r="G1050" s="84" t="s">
        <v>1639</v>
      </c>
      <c r="H1050" s="8" t="n">
        <v>97</v>
      </c>
      <c r="I1050" s="8" t="n">
        <v>0</v>
      </c>
      <c r="J1050" s="84" t="s">
        <v>1639</v>
      </c>
      <c r="K1050" s="8" t="n">
        <v>117</v>
      </c>
      <c r="L1050" s="8" t="n">
        <v>0</v>
      </c>
      <c r="M1050" s="2" t="n">
        <f aca="false">IF(AND(F1050&lt;&gt;0,AND(I1050=0,L1050=0)),1,0)</f>
        <v>1</v>
      </c>
      <c r="N1050" s="2" t="n">
        <v>1</v>
      </c>
    </row>
    <row r="1051" customFormat="false" ht="13" hidden="false" customHeight="false" outlineLevel="0" collapsed="false">
      <c r="A1051" s="24" t="s">
        <v>2667</v>
      </c>
      <c r="B1051" s="8" t="n">
        <v>29375412</v>
      </c>
      <c r="C1051" s="24" t="s">
        <v>2674</v>
      </c>
      <c r="D1051" s="84" t="s">
        <v>1639</v>
      </c>
      <c r="E1051" s="8" t="n">
        <v>59</v>
      </c>
      <c r="F1051" s="8" t="n">
        <v>4</v>
      </c>
      <c r="G1051" s="84" t="s">
        <v>1639</v>
      </c>
      <c r="H1051" s="8" t="n">
        <v>80</v>
      </c>
      <c r="I1051" s="8" t="n">
        <v>0</v>
      </c>
      <c r="J1051" s="84" t="s">
        <v>1639</v>
      </c>
      <c r="K1051" s="8" t="n">
        <v>96</v>
      </c>
      <c r="L1051" s="8" t="n">
        <v>0</v>
      </c>
      <c r="M1051" s="2" t="n">
        <f aca="false">IF(AND(F1051&lt;&gt;0,AND(I1051=0,L1051=0)),1,0)</f>
        <v>1</v>
      </c>
      <c r="N1051" s="2" t="n">
        <v>1</v>
      </c>
    </row>
    <row r="1052" customFormat="false" ht="13" hidden="false" customHeight="false" outlineLevel="0" collapsed="false">
      <c r="A1052" s="24" t="s">
        <v>2667</v>
      </c>
      <c r="B1052" s="8" t="n">
        <v>29835025</v>
      </c>
      <c r="C1052" s="24" t="s">
        <v>2675</v>
      </c>
      <c r="D1052" s="84" t="s">
        <v>1639</v>
      </c>
      <c r="E1052" s="8" t="n">
        <v>41</v>
      </c>
      <c r="F1052" s="8" t="n">
        <v>9</v>
      </c>
      <c r="G1052" s="84" t="s">
        <v>1639</v>
      </c>
      <c r="H1052" s="8" t="n">
        <v>99</v>
      </c>
      <c r="I1052" s="8" t="n">
        <v>0</v>
      </c>
      <c r="J1052" s="84" t="s">
        <v>1639</v>
      </c>
      <c r="K1052" s="8" t="n">
        <v>77</v>
      </c>
      <c r="L1052" s="8" t="n">
        <v>0</v>
      </c>
      <c r="M1052" s="2" t="n">
        <f aca="false">IF(AND(F1052&lt;&gt;0,AND(I1052=0,L1052=0)),1,0)</f>
        <v>1</v>
      </c>
      <c r="N1052" s="2" t="n">
        <v>1</v>
      </c>
    </row>
    <row r="1053" customFormat="false" ht="13" hidden="false" customHeight="false" outlineLevel="0" collapsed="false">
      <c r="A1053" s="24" t="s">
        <v>2667</v>
      </c>
      <c r="B1053" s="8" t="n">
        <v>30469243</v>
      </c>
      <c r="C1053" s="24" t="s">
        <v>2676</v>
      </c>
      <c r="D1053" s="84" t="s">
        <v>1639</v>
      </c>
      <c r="E1053" s="8" t="n">
        <v>47</v>
      </c>
      <c r="F1053" s="8" t="n">
        <v>4</v>
      </c>
      <c r="G1053" s="84" t="s">
        <v>157</v>
      </c>
      <c r="H1053" s="8" t="n">
        <v>135</v>
      </c>
      <c r="I1053" s="8" t="n">
        <v>38</v>
      </c>
      <c r="J1053" s="84" t="s">
        <v>157</v>
      </c>
      <c r="K1053" s="8" t="n">
        <v>153</v>
      </c>
      <c r="L1053" s="8" t="n">
        <v>50</v>
      </c>
      <c r="M1053" s="2" t="n">
        <f aca="false">IF(AND(F1053&lt;&gt;0,AND(I1053=0,L1053=0)),1,0)</f>
        <v>0</v>
      </c>
      <c r="N1053" s="2" t="n">
        <v>1</v>
      </c>
    </row>
    <row r="1054" customFormat="false" ht="13" hidden="false" customHeight="false" outlineLevel="0" collapsed="false">
      <c r="A1054" s="24" t="s">
        <v>2667</v>
      </c>
      <c r="B1054" s="8" t="n">
        <v>33177487</v>
      </c>
      <c r="C1054" s="24" t="s">
        <v>2677</v>
      </c>
      <c r="D1054" s="84" t="s">
        <v>1639</v>
      </c>
      <c r="E1054" s="8" t="n">
        <v>64</v>
      </c>
      <c r="F1054" s="8" t="n">
        <v>5</v>
      </c>
      <c r="G1054" s="84" t="s">
        <v>1639</v>
      </c>
      <c r="H1054" s="8" t="n">
        <v>97</v>
      </c>
      <c r="I1054" s="8" t="n">
        <v>4</v>
      </c>
      <c r="J1054" s="84" t="s">
        <v>1639</v>
      </c>
      <c r="K1054" s="8" t="n">
        <v>189</v>
      </c>
      <c r="L1054" s="8" t="n">
        <v>7</v>
      </c>
      <c r="M1054" s="2" t="n">
        <f aca="false">IF(AND(F1054&lt;&gt;0,AND(I1054=0,L1054=0)),1,0)</f>
        <v>0</v>
      </c>
      <c r="N1054" s="2" t="n">
        <v>1</v>
      </c>
    </row>
    <row r="1055" customFormat="false" ht="13" hidden="false" customHeight="false" outlineLevel="0" collapsed="false">
      <c r="A1055" s="24" t="s">
        <v>2667</v>
      </c>
      <c r="B1055" s="8" t="n">
        <v>42371584</v>
      </c>
      <c r="C1055" s="24" t="s">
        <v>2678</v>
      </c>
      <c r="D1055" s="84" t="s">
        <v>1639</v>
      </c>
      <c r="E1055" s="8" t="n">
        <v>53</v>
      </c>
      <c r="F1055" s="8" t="n">
        <v>3</v>
      </c>
      <c r="G1055" s="84" t="s">
        <v>157</v>
      </c>
      <c r="H1055" s="8" t="n">
        <v>156</v>
      </c>
      <c r="I1055" s="8" t="n">
        <v>26</v>
      </c>
      <c r="J1055" s="84" t="s">
        <v>157</v>
      </c>
      <c r="K1055" s="8" t="n">
        <v>163</v>
      </c>
      <c r="L1055" s="8" t="n">
        <v>32</v>
      </c>
      <c r="M1055" s="2" t="n">
        <f aca="false">IF(AND(F1055&lt;&gt;0,AND(I1055=0,L1055=0)),1,0)</f>
        <v>0</v>
      </c>
      <c r="N1055" s="2" t="n">
        <v>1</v>
      </c>
    </row>
    <row r="1056" customFormat="false" ht="13" hidden="false" customHeight="false" outlineLevel="0" collapsed="false">
      <c r="A1056" s="24" t="s">
        <v>2667</v>
      </c>
      <c r="B1056" s="8" t="n">
        <v>43470093</v>
      </c>
      <c r="C1056" s="24" t="s">
        <v>2679</v>
      </c>
      <c r="D1056" s="84" t="s">
        <v>1639</v>
      </c>
      <c r="E1056" s="8" t="n">
        <v>59</v>
      </c>
      <c r="F1056" s="8" t="n">
        <v>4</v>
      </c>
      <c r="G1056" s="84" t="s">
        <v>157</v>
      </c>
      <c r="H1056" s="8" t="n">
        <v>156</v>
      </c>
      <c r="I1056" s="8" t="n">
        <v>50</v>
      </c>
      <c r="J1056" s="84" t="s">
        <v>157</v>
      </c>
      <c r="K1056" s="8" t="n">
        <v>166</v>
      </c>
      <c r="L1056" s="8" t="n">
        <v>51</v>
      </c>
      <c r="M1056" s="2" t="n">
        <f aca="false">IF(AND(F1056&lt;&gt;0,AND(I1056=0,L1056=0)),1,0)</f>
        <v>0</v>
      </c>
      <c r="N1056" s="2" t="n">
        <v>1</v>
      </c>
    </row>
    <row r="1057" customFormat="false" ht="13" hidden="false" customHeight="false" outlineLevel="0" collapsed="false">
      <c r="A1057" s="24" t="s">
        <v>2667</v>
      </c>
      <c r="B1057" s="8" t="n">
        <v>43921658</v>
      </c>
      <c r="C1057" s="24" t="s">
        <v>2680</v>
      </c>
      <c r="D1057" s="84" t="s">
        <v>1639</v>
      </c>
      <c r="E1057" s="8" t="n">
        <v>49</v>
      </c>
      <c r="F1057" s="8" t="n">
        <v>3</v>
      </c>
      <c r="G1057" s="84" t="s">
        <v>1639</v>
      </c>
      <c r="H1057" s="8" t="n">
        <v>97</v>
      </c>
      <c r="I1057" s="8" t="n">
        <v>0</v>
      </c>
      <c r="J1057" s="84" t="s">
        <v>1639</v>
      </c>
      <c r="K1057" s="8" t="n">
        <v>100</v>
      </c>
      <c r="L1057" s="8" t="n">
        <v>0</v>
      </c>
      <c r="M1057" s="2" t="n">
        <f aca="false">IF(AND(F1057&lt;&gt;0,AND(I1057=0,L1057=0)),1,0)</f>
        <v>1</v>
      </c>
      <c r="N1057" s="2" t="n">
        <v>1</v>
      </c>
    </row>
    <row r="1058" customFormat="false" ht="13" hidden="false" customHeight="false" outlineLevel="0" collapsed="false">
      <c r="A1058" s="24" t="s">
        <v>2667</v>
      </c>
      <c r="B1058" s="8" t="n">
        <v>47441473</v>
      </c>
      <c r="C1058" s="24" t="s">
        <v>2681</v>
      </c>
      <c r="D1058" s="84" t="s">
        <v>1639</v>
      </c>
      <c r="E1058" s="8" t="n">
        <v>59</v>
      </c>
      <c r="F1058" s="8" t="n">
        <v>5</v>
      </c>
      <c r="G1058" s="84" t="s">
        <v>1639</v>
      </c>
      <c r="H1058" s="8" t="n">
        <v>73</v>
      </c>
      <c r="I1058" s="8" t="n">
        <v>4</v>
      </c>
      <c r="J1058" s="84" t="s">
        <v>1639</v>
      </c>
      <c r="K1058" s="8" t="n">
        <v>107</v>
      </c>
      <c r="L1058" s="8" t="n">
        <v>8</v>
      </c>
      <c r="M1058" s="2" t="n">
        <f aca="false">IF(AND(F1058&lt;&gt;0,AND(I1058=0,L1058=0)),1,0)</f>
        <v>0</v>
      </c>
      <c r="N1058" s="2" t="n">
        <v>1</v>
      </c>
    </row>
    <row r="1059" customFormat="false" ht="13" hidden="false" customHeight="false" outlineLevel="0" collapsed="false">
      <c r="A1059" s="24" t="s">
        <v>2667</v>
      </c>
      <c r="B1059" s="8" t="n">
        <v>48731551</v>
      </c>
      <c r="C1059" s="24" t="s">
        <v>2682</v>
      </c>
      <c r="D1059" s="84" t="s">
        <v>1639</v>
      </c>
      <c r="E1059" s="8" t="n">
        <v>54</v>
      </c>
      <c r="F1059" s="8" t="n">
        <v>4</v>
      </c>
      <c r="G1059" s="84" t="s">
        <v>1639</v>
      </c>
      <c r="H1059" s="8" t="n">
        <v>115</v>
      </c>
      <c r="I1059" s="8" t="n">
        <v>0</v>
      </c>
      <c r="J1059" s="84" t="s">
        <v>1639</v>
      </c>
      <c r="K1059" s="8" t="n">
        <v>90</v>
      </c>
      <c r="L1059" s="8" t="n">
        <v>0</v>
      </c>
      <c r="M1059" s="2" t="n">
        <f aca="false">IF(AND(F1059&lt;&gt;0,AND(I1059=0,L1059=0)),1,0)</f>
        <v>1</v>
      </c>
      <c r="N1059" s="2" t="n">
        <v>1</v>
      </c>
    </row>
    <row r="1060" customFormat="false" ht="13" hidden="false" customHeight="false" outlineLevel="0" collapsed="false">
      <c r="A1060" s="24" t="s">
        <v>2667</v>
      </c>
      <c r="B1060" s="8" t="n">
        <v>48735729</v>
      </c>
      <c r="C1060" s="24" t="s">
        <v>2683</v>
      </c>
      <c r="D1060" s="84" t="s">
        <v>1639</v>
      </c>
      <c r="E1060" s="8" t="n">
        <v>54</v>
      </c>
      <c r="F1060" s="8" t="n">
        <v>6</v>
      </c>
      <c r="G1060" s="84" t="s">
        <v>157</v>
      </c>
      <c r="H1060" s="8" t="n">
        <v>86</v>
      </c>
      <c r="I1060" s="8" t="n">
        <v>17</v>
      </c>
      <c r="J1060" s="84" t="s">
        <v>157</v>
      </c>
      <c r="K1060" s="8" t="n">
        <v>82</v>
      </c>
      <c r="L1060" s="8" t="n">
        <v>18</v>
      </c>
      <c r="M1060" s="2" t="n">
        <f aca="false">IF(AND(F1060&lt;&gt;0,AND(I1060=0,L1060=0)),1,0)</f>
        <v>0</v>
      </c>
      <c r="N1060" s="2" t="n">
        <v>1</v>
      </c>
    </row>
    <row r="1061" customFormat="false" ht="13" hidden="false" customHeight="false" outlineLevel="0" collapsed="false">
      <c r="A1061" s="24" t="s">
        <v>2667</v>
      </c>
      <c r="B1061" s="8" t="n">
        <v>49061370</v>
      </c>
      <c r="C1061" s="24" t="s">
        <v>2684</v>
      </c>
      <c r="D1061" s="84" t="s">
        <v>1639</v>
      </c>
      <c r="E1061" s="8" t="n">
        <v>38</v>
      </c>
      <c r="F1061" s="8" t="n">
        <v>3</v>
      </c>
      <c r="G1061" s="84" t="s">
        <v>1639</v>
      </c>
      <c r="H1061" s="8" t="n">
        <v>18</v>
      </c>
      <c r="I1061" s="8" t="n">
        <v>0</v>
      </c>
      <c r="J1061" s="84" t="s">
        <v>1639</v>
      </c>
      <c r="K1061" s="8" t="n">
        <v>20</v>
      </c>
      <c r="L1061" s="8" t="n">
        <v>0</v>
      </c>
      <c r="M1061" s="2" t="n">
        <f aca="false">IF(AND(F1061&lt;&gt;0,AND(I1061=0,L1061=0)),1,0)</f>
        <v>1</v>
      </c>
      <c r="N1061" s="2" t="n">
        <v>1</v>
      </c>
    </row>
    <row r="1062" customFormat="false" ht="13" hidden="false" customHeight="false" outlineLevel="0" collapsed="false">
      <c r="A1062" s="24" t="s">
        <v>2667</v>
      </c>
      <c r="B1062" s="8" t="n">
        <v>57765700</v>
      </c>
      <c r="C1062" s="24" t="s">
        <v>2685</v>
      </c>
      <c r="D1062" s="84" t="s">
        <v>1639</v>
      </c>
      <c r="E1062" s="8" t="n">
        <v>57</v>
      </c>
      <c r="F1062" s="8" t="n">
        <v>4</v>
      </c>
      <c r="G1062" s="84" t="s">
        <v>1639</v>
      </c>
      <c r="H1062" s="8" t="n">
        <v>186</v>
      </c>
      <c r="I1062" s="8" t="n">
        <v>16</v>
      </c>
      <c r="J1062" s="84" t="s">
        <v>1639</v>
      </c>
      <c r="K1062" s="8" t="n">
        <v>194</v>
      </c>
      <c r="L1062" s="8" t="n">
        <v>12</v>
      </c>
      <c r="M1062" s="2" t="n">
        <f aca="false">IF(AND(F1062&lt;&gt;0,AND(I1062=0,L1062=0)),1,0)</f>
        <v>0</v>
      </c>
      <c r="N1062" s="2" t="n">
        <v>1</v>
      </c>
    </row>
    <row r="1063" customFormat="false" ht="13" hidden="false" customHeight="false" outlineLevel="0" collapsed="false">
      <c r="A1063" s="24" t="s">
        <v>2667</v>
      </c>
      <c r="B1063" s="8" t="n">
        <v>58284892</v>
      </c>
      <c r="C1063" s="24" t="s">
        <v>2686</v>
      </c>
      <c r="D1063" s="84" t="s">
        <v>1639</v>
      </c>
      <c r="E1063" s="8" t="n">
        <v>59</v>
      </c>
      <c r="F1063" s="8" t="n">
        <v>5</v>
      </c>
      <c r="G1063" s="84" t="s">
        <v>1639</v>
      </c>
      <c r="H1063" s="8" t="n">
        <v>62</v>
      </c>
      <c r="I1063" s="8" t="n">
        <v>0</v>
      </c>
      <c r="J1063" s="84" t="s">
        <v>1639</v>
      </c>
      <c r="K1063" s="8" t="n">
        <v>64</v>
      </c>
      <c r="L1063" s="8" t="n">
        <v>0</v>
      </c>
      <c r="M1063" s="2" t="n">
        <f aca="false">IF(AND(F1063&lt;&gt;0,AND(I1063=0,L1063=0)),1,0)</f>
        <v>1</v>
      </c>
      <c r="N1063" s="2" t="n">
        <v>1</v>
      </c>
    </row>
    <row r="1064" customFormat="false" ht="13" hidden="false" customHeight="false" outlineLevel="0" collapsed="false">
      <c r="A1064" s="24" t="s">
        <v>2667</v>
      </c>
      <c r="B1064" s="8" t="n">
        <v>60726705</v>
      </c>
      <c r="C1064" s="24" t="s">
        <v>2687</v>
      </c>
      <c r="D1064" s="84" t="s">
        <v>1639</v>
      </c>
      <c r="E1064" s="8" t="n">
        <v>47</v>
      </c>
      <c r="F1064" s="8" t="n">
        <v>10</v>
      </c>
      <c r="G1064" s="84" t="s">
        <v>1639</v>
      </c>
      <c r="H1064" s="8" t="n">
        <v>32</v>
      </c>
      <c r="I1064" s="8" t="n">
        <v>0</v>
      </c>
      <c r="J1064" s="84" t="s">
        <v>1639</v>
      </c>
      <c r="K1064" s="8" t="n">
        <v>44</v>
      </c>
      <c r="L1064" s="8" t="n">
        <v>0</v>
      </c>
      <c r="M1064" s="2" t="n">
        <f aca="false">IF(AND(F1064&lt;&gt;0,AND(I1064=0,L1064=0)),1,0)</f>
        <v>1</v>
      </c>
      <c r="N1064" s="2" t="n">
        <v>1</v>
      </c>
    </row>
    <row r="1065" customFormat="false" ht="13" hidden="false" customHeight="false" outlineLevel="0" collapsed="false">
      <c r="A1065" s="24" t="s">
        <v>2667</v>
      </c>
      <c r="B1065" s="8" t="n">
        <v>60978022</v>
      </c>
      <c r="C1065" s="24" t="s">
        <v>2688</v>
      </c>
      <c r="D1065" s="84" t="s">
        <v>1639</v>
      </c>
      <c r="E1065" s="8" t="n">
        <v>53</v>
      </c>
      <c r="F1065" s="8" t="n">
        <v>4</v>
      </c>
      <c r="G1065" s="84" t="s">
        <v>1640</v>
      </c>
      <c r="H1065" s="8" t="n">
        <v>0</v>
      </c>
      <c r="I1065" s="8" t="n">
        <v>0</v>
      </c>
      <c r="J1065" s="84" t="s">
        <v>1640</v>
      </c>
      <c r="K1065" s="8" t="n">
        <v>0</v>
      </c>
      <c r="L1065" s="8" t="n">
        <v>0</v>
      </c>
      <c r="M1065" s="2" t="n">
        <f aca="false">IF(AND(F1065&lt;&gt;0,AND(I1065=0,L1065=0)),1,0)</f>
        <v>1</v>
      </c>
      <c r="N1065" s="2" t="n">
        <v>1</v>
      </c>
    </row>
    <row r="1066" customFormat="false" ht="13" hidden="false" customHeight="false" outlineLevel="0" collapsed="false">
      <c r="A1066" s="24" t="s">
        <v>2667</v>
      </c>
      <c r="B1066" s="8" t="n">
        <v>61384207</v>
      </c>
      <c r="C1066" s="24" t="s">
        <v>2689</v>
      </c>
      <c r="D1066" s="84" t="s">
        <v>1639</v>
      </c>
      <c r="E1066" s="8" t="n">
        <v>61</v>
      </c>
      <c r="F1066" s="8" t="n">
        <v>7</v>
      </c>
      <c r="G1066" s="84" t="s">
        <v>1639</v>
      </c>
      <c r="H1066" s="8" t="n">
        <v>94</v>
      </c>
      <c r="I1066" s="8" t="n">
        <v>3</v>
      </c>
      <c r="J1066" s="84" t="s">
        <v>1639</v>
      </c>
      <c r="K1066" s="8" t="n">
        <v>102</v>
      </c>
      <c r="L1066" s="8" t="n">
        <v>3</v>
      </c>
      <c r="M1066" s="2" t="n">
        <f aca="false">IF(AND(F1066&lt;&gt;0,AND(I1066=0,L1066=0)),1,0)</f>
        <v>0</v>
      </c>
      <c r="N1066" s="2" t="n">
        <v>1</v>
      </c>
    </row>
    <row r="1067" customFormat="false" ht="13" hidden="false" customHeight="false" outlineLevel="0" collapsed="false">
      <c r="A1067" s="24" t="s">
        <v>2667</v>
      </c>
      <c r="B1067" s="8" t="n">
        <v>71735414</v>
      </c>
      <c r="C1067" s="24" t="s">
        <v>2690</v>
      </c>
      <c r="D1067" s="84" t="s">
        <v>1639</v>
      </c>
      <c r="E1067" s="8" t="n">
        <v>43</v>
      </c>
      <c r="F1067" s="8" t="n">
        <v>5</v>
      </c>
      <c r="G1067" s="84" t="s">
        <v>1639</v>
      </c>
      <c r="H1067" s="8" t="n">
        <v>109</v>
      </c>
      <c r="I1067" s="8" t="n">
        <v>0</v>
      </c>
      <c r="J1067" s="84" t="s">
        <v>1639</v>
      </c>
      <c r="K1067" s="8" t="n">
        <v>80</v>
      </c>
      <c r="L1067" s="8" t="n">
        <v>0</v>
      </c>
      <c r="M1067" s="2" t="n">
        <f aca="false">IF(AND(F1067&lt;&gt;0,AND(I1067=0,L1067=0)),1,0)</f>
        <v>1</v>
      </c>
      <c r="N1067" s="2" t="n">
        <v>1</v>
      </c>
    </row>
    <row r="1068" customFormat="false" ht="13" hidden="false" customHeight="false" outlineLevel="0" collapsed="false">
      <c r="A1068" s="24" t="s">
        <v>2667</v>
      </c>
      <c r="B1068" s="8" t="n">
        <v>71779211</v>
      </c>
      <c r="C1068" s="24" t="s">
        <v>2691</v>
      </c>
      <c r="D1068" s="84" t="s">
        <v>1639</v>
      </c>
      <c r="E1068" s="8" t="n">
        <v>54</v>
      </c>
      <c r="F1068" s="8" t="n">
        <v>5</v>
      </c>
      <c r="G1068" s="84" t="s">
        <v>1639</v>
      </c>
      <c r="H1068" s="8" t="n">
        <v>109</v>
      </c>
      <c r="I1068" s="8" t="n">
        <v>0</v>
      </c>
      <c r="J1068" s="84" t="s">
        <v>1639</v>
      </c>
      <c r="K1068" s="8" t="n">
        <v>135</v>
      </c>
      <c r="L1068" s="8" t="n">
        <v>0</v>
      </c>
      <c r="M1068" s="2" t="n">
        <f aca="false">IF(AND(F1068&lt;&gt;0,AND(I1068=0,L1068=0)),1,0)</f>
        <v>1</v>
      </c>
      <c r="N1068" s="2" t="n">
        <v>1</v>
      </c>
    </row>
    <row r="1069" customFormat="false" ht="13" hidden="false" customHeight="false" outlineLevel="0" collapsed="false">
      <c r="A1069" s="24" t="s">
        <v>2667</v>
      </c>
      <c r="B1069" s="8" t="n">
        <v>73134279</v>
      </c>
      <c r="C1069" s="24" t="s">
        <v>2692</v>
      </c>
      <c r="D1069" s="84" t="s">
        <v>1639</v>
      </c>
      <c r="E1069" s="8" t="n">
        <v>32</v>
      </c>
      <c r="F1069" s="8" t="n">
        <v>2</v>
      </c>
      <c r="G1069" s="84" t="s">
        <v>1639</v>
      </c>
      <c r="H1069" s="8" t="n">
        <v>100</v>
      </c>
      <c r="I1069" s="8" t="n">
        <v>0</v>
      </c>
      <c r="J1069" s="84" t="s">
        <v>1639</v>
      </c>
      <c r="K1069" s="8" t="n">
        <v>88</v>
      </c>
      <c r="L1069" s="8" t="n">
        <v>0</v>
      </c>
      <c r="M1069" s="2" t="n">
        <f aca="false">IF(AND(F1069&lt;&gt;0,AND(I1069=0,L1069=0)),1,0)</f>
        <v>1</v>
      </c>
      <c r="N1069" s="2" t="n">
        <v>1</v>
      </c>
    </row>
    <row r="1070" customFormat="false" ht="13" hidden="false" customHeight="false" outlineLevel="0" collapsed="false">
      <c r="A1070" s="24" t="s">
        <v>2667</v>
      </c>
      <c r="B1070" s="8" t="n">
        <v>79392071</v>
      </c>
      <c r="C1070" s="24" t="s">
        <v>2693</v>
      </c>
      <c r="D1070" s="84" t="s">
        <v>1639</v>
      </c>
      <c r="E1070" s="8" t="n">
        <v>62</v>
      </c>
      <c r="F1070" s="8" t="n">
        <v>5</v>
      </c>
      <c r="G1070" s="84" t="s">
        <v>1639</v>
      </c>
      <c r="H1070" s="8" t="n">
        <v>131</v>
      </c>
      <c r="I1070" s="8" t="n">
        <v>0</v>
      </c>
      <c r="J1070" s="84" t="s">
        <v>1639</v>
      </c>
      <c r="K1070" s="8" t="n">
        <v>121</v>
      </c>
      <c r="L1070" s="8" t="n">
        <v>0</v>
      </c>
      <c r="M1070" s="2" t="n">
        <f aca="false">IF(AND(F1070&lt;&gt;0,AND(I1070=0,L1070=0)),1,0)</f>
        <v>1</v>
      </c>
      <c r="N1070" s="2" t="n">
        <v>1</v>
      </c>
    </row>
    <row r="1071" customFormat="false" ht="13" hidden="false" customHeight="false" outlineLevel="0" collapsed="false">
      <c r="A1071" s="24" t="s">
        <v>2667</v>
      </c>
      <c r="B1071" s="8" t="n">
        <v>82605011</v>
      </c>
      <c r="C1071" s="24" t="s">
        <v>2694</v>
      </c>
      <c r="D1071" s="84" t="s">
        <v>1639</v>
      </c>
      <c r="E1071" s="8" t="n">
        <v>56</v>
      </c>
      <c r="F1071" s="8" t="n">
        <v>4</v>
      </c>
      <c r="G1071" s="84" t="s">
        <v>157</v>
      </c>
      <c r="H1071" s="8" t="n">
        <v>151</v>
      </c>
      <c r="I1071" s="8" t="n">
        <v>50</v>
      </c>
      <c r="J1071" s="84" t="s">
        <v>157</v>
      </c>
      <c r="K1071" s="8" t="n">
        <v>157</v>
      </c>
      <c r="L1071" s="8" t="n">
        <v>46</v>
      </c>
      <c r="M1071" s="2" t="n">
        <f aca="false">IF(AND(F1071&lt;&gt;0,AND(I1071=0,L1071=0)),1,0)</f>
        <v>0</v>
      </c>
      <c r="N1071" s="2" t="n">
        <v>1</v>
      </c>
    </row>
    <row r="1072" customFormat="false" ht="13" hidden="false" customHeight="false" outlineLevel="0" collapsed="false">
      <c r="A1072" s="24" t="s">
        <v>2667</v>
      </c>
      <c r="B1072" s="8" t="n">
        <v>84695847</v>
      </c>
      <c r="C1072" s="24" t="s">
        <v>2695</v>
      </c>
      <c r="D1072" s="84" t="s">
        <v>1639</v>
      </c>
      <c r="E1072" s="8" t="n">
        <v>66</v>
      </c>
      <c r="F1072" s="8" t="n">
        <v>5</v>
      </c>
      <c r="G1072" s="84" t="s">
        <v>157</v>
      </c>
      <c r="H1072" s="8" t="n">
        <v>61</v>
      </c>
      <c r="I1072" s="8" t="n">
        <v>19</v>
      </c>
      <c r="J1072" s="84" t="s">
        <v>157</v>
      </c>
      <c r="K1072" s="8" t="n">
        <v>58</v>
      </c>
      <c r="L1072" s="8" t="n">
        <v>22</v>
      </c>
      <c r="M1072" s="2" t="n">
        <f aca="false">IF(AND(F1072&lt;&gt;0,AND(I1072=0,L1072=0)),1,0)</f>
        <v>0</v>
      </c>
      <c r="N1072" s="2" t="n">
        <v>1</v>
      </c>
    </row>
    <row r="1073" customFormat="false" ht="13" hidden="false" customHeight="false" outlineLevel="0" collapsed="false">
      <c r="A1073" s="24" t="s">
        <v>2667</v>
      </c>
      <c r="B1073" s="8" t="n">
        <v>86499257</v>
      </c>
      <c r="C1073" s="24" t="s">
        <v>2696</v>
      </c>
      <c r="D1073" s="84" t="s">
        <v>1639</v>
      </c>
      <c r="E1073" s="8" t="n">
        <v>37</v>
      </c>
      <c r="F1073" s="8" t="n">
        <v>2</v>
      </c>
      <c r="G1073" s="84" t="s">
        <v>1639</v>
      </c>
      <c r="H1073" s="8" t="n">
        <v>141</v>
      </c>
      <c r="I1073" s="8" t="n">
        <v>0</v>
      </c>
      <c r="J1073" s="84" t="s">
        <v>1639</v>
      </c>
      <c r="K1073" s="8" t="n">
        <v>105</v>
      </c>
      <c r="L1073" s="8" t="n">
        <v>0</v>
      </c>
      <c r="M1073" s="2" t="n">
        <f aca="false">IF(AND(F1073&lt;&gt;0,AND(I1073=0,L1073=0)),1,0)</f>
        <v>1</v>
      </c>
      <c r="N1073" s="2" t="n">
        <v>1</v>
      </c>
    </row>
    <row r="1074" customFormat="false" ht="13" hidden="false" customHeight="false" outlineLevel="0" collapsed="false">
      <c r="A1074" s="24" t="s">
        <v>2667</v>
      </c>
      <c r="B1074" s="8" t="n">
        <v>90661403</v>
      </c>
      <c r="C1074" s="24" t="s">
        <v>2697</v>
      </c>
      <c r="D1074" s="84" t="s">
        <v>1639</v>
      </c>
      <c r="E1074" s="8" t="n">
        <v>45</v>
      </c>
      <c r="F1074" s="8" t="n">
        <v>3</v>
      </c>
      <c r="G1074" s="84" t="s">
        <v>1639</v>
      </c>
      <c r="H1074" s="8" t="n">
        <v>115</v>
      </c>
      <c r="I1074" s="8" t="n">
        <v>0</v>
      </c>
      <c r="J1074" s="84" t="s">
        <v>1639</v>
      </c>
      <c r="K1074" s="8" t="n">
        <v>108</v>
      </c>
      <c r="L1074" s="8" t="n">
        <v>0</v>
      </c>
      <c r="M1074" s="2" t="n">
        <f aca="false">IF(AND(F1074&lt;&gt;0,AND(I1074=0,L1074=0)),1,0)</f>
        <v>1</v>
      </c>
      <c r="N1074" s="2" t="n">
        <v>1</v>
      </c>
    </row>
    <row r="1075" customFormat="false" ht="13" hidden="false" customHeight="false" outlineLevel="0" collapsed="false">
      <c r="A1075" s="24" t="s">
        <v>2667</v>
      </c>
      <c r="B1075" s="8" t="n">
        <v>95029196</v>
      </c>
      <c r="C1075" s="24" t="s">
        <v>2698</v>
      </c>
      <c r="D1075" s="84" t="s">
        <v>1639</v>
      </c>
      <c r="E1075" s="8" t="n">
        <v>40</v>
      </c>
      <c r="F1075" s="8" t="n">
        <v>8</v>
      </c>
      <c r="G1075" s="84" t="s">
        <v>1639</v>
      </c>
      <c r="H1075" s="8" t="n">
        <v>11</v>
      </c>
      <c r="I1075" s="8" t="n">
        <v>0</v>
      </c>
      <c r="J1075" s="84" t="s">
        <v>1639</v>
      </c>
      <c r="K1075" s="8" t="n">
        <v>13</v>
      </c>
      <c r="L1075" s="8" t="n">
        <v>0</v>
      </c>
      <c r="M1075" s="2" t="n">
        <f aca="false">IF(AND(F1075&lt;&gt;0,AND(I1075=0,L1075=0)),1,0)</f>
        <v>1</v>
      </c>
      <c r="N1075" s="2" t="n">
        <v>1</v>
      </c>
    </row>
    <row r="1076" customFormat="false" ht="13" hidden="false" customHeight="false" outlineLevel="0" collapsed="false">
      <c r="A1076" s="24" t="s">
        <v>2667</v>
      </c>
      <c r="B1076" s="8" t="n">
        <v>100986276</v>
      </c>
      <c r="C1076" s="24" t="s">
        <v>2699</v>
      </c>
      <c r="D1076" s="84" t="s">
        <v>1639</v>
      </c>
      <c r="E1076" s="8" t="n">
        <v>69</v>
      </c>
      <c r="F1076" s="8" t="n">
        <v>4</v>
      </c>
      <c r="G1076" s="84" t="s">
        <v>1639</v>
      </c>
      <c r="H1076" s="8" t="n">
        <v>152</v>
      </c>
      <c r="I1076" s="8" t="n">
        <v>7</v>
      </c>
      <c r="J1076" s="84" t="s">
        <v>1639</v>
      </c>
      <c r="K1076" s="8" t="n">
        <v>199</v>
      </c>
      <c r="L1076" s="8" t="n">
        <v>16</v>
      </c>
      <c r="M1076" s="2" t="n">
        <f aca="false">IF(AND(F1076&lt;&gt;0,AND(I1076=0,L1076=0)),1,0)</f>
        <v>0</v>
      </c>
      <c r="N1076" s="2" t="n">
        <v>1</v>
      </c>
    </row>
    <row r="1077" customFormat="false" ht="13" hidden="false" customHeight="false" outlineLevel="0" collapsed="false">
      <c r="A1077" s="24" t="s">
        <v>2667</v>
      </c>
      <c r="B1077" s="8" t="n">
        <v>104632395</v>
      </c>
      <c r="C1077" s="24" t="s">
        <v>2700</v>
      </c>
      <c r="D1077" s="84" t="s">
        <v>1639</v>
      </c>
      <c r="E1077" s="8" t="n">
        <v>64</v>
      </c>
      <c r="F1077" s="8" t="n">
        <v>7</v>
      </c>
      <c r="G1077" s="84" t="s">
        <v>1639</v>
      </c>
      <c r="H1077" s="8" t="n">
        <v>81</v>
      </c>
      <c r="I1077" s="8" t="n">
        <v>0</v>
      </c>
      <c r="J1077" s="84" t="s">
        <v>1639</v>
      </c>
      <c r="K1077" s="8" t="n">
        <v>71</v>
      </c>
      <c r="L1077" s="8" t="n">
        <v>0</v>
      </c>
      <c r="M1077" s="2" t="n">
        <f aca="false">IF(AND(F1077&lt;&gt;0,AND(I1077=0,L1077=0)),1,0)</f>
        <v>1</v>
      </c>
      <c r="N1077" s="2" t="n">
        <v>1</v>
      </c>
    </row>
    <row r="1078" customFormat="false" ht="13" hidden="false" customHeight="false" outlineLevel="0" collapsed="false">
      <c r="A1078" s="24" t="s">
        <v>2667</v>
      </c>
      <c r="B1078" s="8" t="n">
        <v>109766208</v>
      </c>
      <c r="C1078" s="24" t="s">
        <v>2701</v>
      </c>
      <c r="D1078" s="84" t="s">
        <v>1639</v>
      </c>
      <c r="E1078" s="8" t="n">
        <v>38</v>
      </c>
      <c r="F1078" s="8" t="n">
        <v>4</v>
      </c>
      <c r="G1078" s="84" t="s">
        <v>158</v>
      </c>
      <c r="H1078" s="8" t="n">
        <v>0</v>
      </c>
      <c r="I1078" s="8" t="n">
        <v>16</v>
      </c>
      <c r="J1078" s="84" t="s">
        <v>1640</v>
      </c>
      <c r="K1078" s="8" t="n">
        <v>0</v>
      </c>
      <c r="L1078" s="8" t="n">
        <v>0</v>
      </c>
      <c r="M1078" s="2" t="n">
        <f aca="false">IF(AND(F1078&lt;&gt;0,AND(I1078=0,L1078=0)),1,0)</f>
        <v>0</v>
      </c>
      <c r="N1078" s="2" t="n">
        <v>1</v>
      </c>
    </row>
    <row r="1079" customFormat="false" ht="13" hidden="false" customHeight="false" outlineLevel="0" collapsed="false">
      <c r="A1079" s="24" t="s">
        <v>2667</v>
      </c>
      <c r="B1079" s="8" t="n">
        <v>110481573</v>
      </c>
      <c r="C1079" s="24" t="s">
        <v>904</v>
      </c>
      <c r="D1079" s="84" t="s">
        <v>1639</v>
      </c>
      <c r="E1079" s="8" t="n">
        <v>43</v>
      </c>
      <c r="F1079" s="8" t="n">
        <v>3</v>
      </c>
      <c r="G1079" s="84" t="s">
        <v>1639</v>
      </c>
      <c r="H1079" s="8" t="n">
        <v>180</v>
      </c>
      <c r="I1079" s="8" t="n">
        <v>0</v>
      </c>
      <c r="J1079" s="84" t="s">
        <v>1639</v>
      </c>
      <c r="K1079" s="8" t="n">
        <v>171</v>
      </c>
      <c r="L1079" s="8" t="n">
        <v>0</v>
      </c>
      <c r="M1079" s="2" t="n">
        <f aca="false">IF(AND(F1079&lt;&gt;0,AND(I1079=0,L1079=0)),1,0)</f>
        <v>1</v>
      </c>
      <c r="N1079" s="2" t="n">
        <v>1</v>
      </c>
    </row>
    <row r="1080" customFormat="false" ht="13" hidden="false" customHeight="false" outlineLevel="0" collapsed="false">
      <c r="A1080" s="24" t="s">
        <v>2667</v>
      </c>
      <c r="B1080" s="8" t="n">
        <v>111052034</v>
      </c>
      <c r="C1080" s="24" t="s">
        <v>2702</v>
      </c>
      <c r="D1080" s="84" t="s">
        <v>1639</v>
      </c>
      <c r="E1080" s="8" t="n">
        <v>38</v>
      </c>
      <c r="F1080" s="8" t="n">
        <v>2</v>
      </c>
      <c r="G1080" s="84" t="s">
        <v>1639</v>
      </c>
      <c r="H1080" s="8" t="n">
        <v>98</v>
      </c>
      <c r="I1080" s="8" t="n">
        <v>0</v>
      </c>
      <c r="J1080" s="84" t="s">
        <v>1639</v>
      </c>
      <c r="K1080" s="8" t="n">
        <v>89</v>
      </c>
      <c r="L1080" s="8" t="n">
        <v>0</v>
      </c>
      <c r="M1080" s="2" t="n">
        <f aca="false">IF(AND(F1080&lt;&gt;0,AND(I1080=0,L1080=0)),1,0)</f>
        <v>1</v>
      </c>
      <c r="N1080" s="2" t="n">
        <v>1</v>
      </c>
    </row>
    <row r="1081" customFormat="false" ht="13" hidden="false" customHeight="false" outlineLevel="0" collapsed="false">
      <c r="A1081" s="24" t="s">
        <v>2667</v>
      </c>
      <c r="B1081" s="8" t="n">
        <v>111429983</v>
      </c>
      <c r="C1081" s="24" t="s">
        <v>2703</v>
      </c>
      <c r="D1081" s="84" t="s">
        <v>1639</v>
      </c>
      <c r="E1081" s="8" t="n">
        <v>59</v>
      </c>
      <c r="F1081" s="8" t="n">
        <v>4</v>
      </c>
      <c r="G1081" s="84" t="s">
        <v>1639</v>
      </c>
      <c r="H1081" s="8" t="n">
        <v>62</v>
      </c>
      <c r="I1081" s="8" t="n">
        <v>0</v>
      </c>
      <c r="J1081" s="84" t="s">
        <v>1639</v>
      </c>
      <c r="K1081" s="8" t="n">
        <v>83</v>
      </c>
      <c r="L1081" s="8" t="n">
        <v>0</v>
      </c>
      <c r="M1081" s="2" t="n">
        <f aca="false">IF(AND(F1081&lt;&gt;0,AND(I1081=0,L1081=0)),1,0)</f>
        <v>1</v>
      </c>
      <c r="N1081" s="2" t="n">
        <v>1</v>
      </c>
    </row>
    <row r="1082" customFormat="false" ht="13" hidden="false" customHeight="false" outlineLevel="0" collapsed="false">
      <c r="A1082" s="24" t="s">
        <v>2667</v>
      </c>
      <c r="B1082" s="8" t="n">
        <v>111440460</v>
      </c>
      <c r="C1082" s="24" t="s">
        <v>2704</v>
      </c>
      <c r="D1082" s="84" t="s">
        <v>1639</v>
      </c>
      <c r="E1082" s="8" t="n">
        <v>55</v>
      </c>
      <c r="F1082" s="8" t="n">
        <v>4</v>
      </c>
      <c r="G1082" s="84" t="s">
        <v>1639</v>
      </c>
      <c r="H1082" s="8" t="n">
        <v>62</v>
      </c>
      <c r="I1082" s="8" t="n">
        <v>0</v>
      </c>
      <c r="J1082" s="84" t="s">
        <v>1639</v>
      </c>
      <c r="K1082" s="8" t="n">
        <v>73</v>
      </c>
      <c r="L1082" s="8" t="n">
        <v>0</v>
      </c>
      <c r="M1082" s="2" t="n">
        <f aca="false">IF(AND(F1082&lt;&gt;0,AND(I1082=0,L1082=0)),1,0)</f>
        <v>1</v>
      </c>
      <c r="N1082" s="2" t="n">
        <v>1</v>
      </c>
    </row>
    <row r="1083" customFormat="false" ht="13" hidden="false" customHeight="false" outlineLevel="0" collapsed="false">
      <c r="A1083" s="24" t="s">
        <v>2667</v>
      </c>
      <c r="B1083" s="8" t="n">
        <v>112148487</v>
      </c>
      <c r="C1083" s="24" t="s">
        <v>2705</v>
      </c>
      <c r="D1083" s="84" t="s">
        <v>1639</v>
      </c>
      <c r="E1083" s="8" t="n">
        <v>42</v>
      </c>
      <c r="F1083" s="8" t="n">
        <v>3</v>
      </c>
      <c r="G1083" s="84" t="s">
        <v>1639</v>
      </c>
      <c r="H1083" s="8" t="n">
        <v>101</v>
      </c>
      <c r="I1083" s="8" t="n">
        <v>0</v>
      </c>
      <c r="J1083" s="84" t="s">
        <v>1639</v>
      </c>
      <c r="K1083" s="8" t="n">
        <v>88</v>
      </c>
      <c r="L1083" s="8" t="n">
        <v>0</v>
      </c>
      <c r="M1083" s="2" t="n">
        <f aca="false">IF(AND(F1083&lt;&gt;0,AND(I1083=0,L1083=0)),1,0)</f>
        <v>1</v>
      </c>
      <c r="N1083" s="2" t="n">
        <v>1</v>
      </c>
    </row>
    <row r="1084" customFormat="false" ht="13" hidden="false" customHeight="false" outlineLevel="0" collapsed="false">
      <c r="A1084" s="24" t="s">
        <v>2667</v>
      </c>
      <c r="B1084" s="8" t="n">
        <v>112199163</v>
      </c>
      <c r="C1084" s="24" t="s">
        <v>2706</v>
      </c>
      <c r="D1084" s="84" t="s">
        <v>1639</v>
      </c>
      <c r="E1084" s="8" t="n">
        <v>41</v>
      </c>
      <c r="F1084" s="8" t="n">
        <v>4</v>
      </c>
      <c r="G1084" s="84" t="s">
        <v>1639</v>
      </c>
      <c r="H1084" s="8" t="n">
        <v>103</v>
      </c>
      <c r="I1084" s="8" t="n">
        <v>0</v>
      </c>
      <c r="J1084" s="84" t="s">
        <v>1639</v>
      </c>
      <c r="K1084" s="8" t="n">
        <v>84</v>
      </c>
      <c r="L1084" s="8" t="n">
        <v>0</v>
      </c>
      <c r="M1084" s="2" t="n">
        <f aca="false">IF(AND(F1084&lt;&gt;0,AND(I1084=0,L1084=0)),1,0)</f>
        <v>1</v>
      </c>
      <c r="N1084" s="2" t="n">
        <v>1</v>
      </c>
    </row>
    <row r="1085" customFormat="false" ht="13" hidden="false" customHeight="false" outlineLevel="0" collapsed="false">
      <c r="A1085" s="24" t="s">
        <v>2667</v>
      </c>
      <c r="B1085" s="8" t="n">
        <v>112297108</v>
      </c>
      <c r="C1085" s="24" t="s">
        <v>2707</v>
      </c>
      <c r="D1085" s="84" t="s">
        <v>1639</v>
      </c>
      <c r="E1085" s="8" t="n">
        <v>56</v>
      </c>
      <c r="F1085" s="8" t="n">
        <v>3</v>
      </c>
      <c r="G1085" s="84" t="s">
        <v>1639</v>
      </c>
      <c r="H1085" s="8" t="n">
        <v>233</v>
      </c>
      <c r="I1085" s="8" t="n">
        <v>0</v>
      </c>
      <c r="J1085" s="84" t="s">
        <v>1639</v>
      </c>
      <c r="K1085" s="8" t="n">
        <v>183</v>
      </c>
      <c r="L1085" s="8" t="n">
        <v>0</v>
      </c>
      <c r="M1085" s="2" t="n">
        <f aca="false">IF(AND(F1085&lt;&gt;0,AND(I1085=0,L1085=0)),1,0)</f>
        <v>1</v>
      </c>
      <c r="N1085" s="2" t="n">
        <v>1</v>
      </c>
    </row>
    <row r="1086" customFormat="false" ht="13" hidden="false" customHeight="false" outlineLevel="0" collapsed="false">
      <c r="A1086" s="24" t="s">
        <v>2667</v>
      </c>
      <c r="B1086" s="8" t="n">
        <v>112298138</v>
      </c>
      <c r="C1086" s="24" t="s">
        <v>2708</v>
      </c>
      <c r="D1086" s="84" t="s">
        <v>1639</v>
      </c>
      <c r="E1086" s="8" t="n">
        <v>46</v>
      </c>
      <c r="F1086" s="8" t="n">
        <v>8</v>
      </c>
      <c r="G1086" s="84" t="s">
        <v>1639</v>
      </c>
      <c r="H1086" s="8" t="n">
        <v>29</v>
      </c>
      <c r="I1086" s="8" t="n">
        <v>2</v>
      </c>
      <c r="J1086" s="84" t="s">
        <v>1639</v>
      </c>
      <c r="K1086" s="8" t="n">
        <v>73</v>
      </c>
      <c r="L1086" s="8" t="n">
        <v>0</v>
      </c>
      <c r="M1086" s="2" t="n">
        <f aca="false">IF(AND(F1086&lt;&gt;0,AND(I1086=0,L1086=0)),1,0)</f>
        <v>0</v>
      </c>
      <c r="N1086" s="2" t="n">
        <v>1</v>
      </c>
    </row>
    <row r="1087" customFormat="false" ht="13" hidden="false" customHeight="false" outlineLevel="0" collapsed="false">
      <c r="A1087" s="24" t="s">
        <v>2667</v>
      </c>
      <c r="B1087" s="8" t="n">
        <v>112761513</v>
      </c>
      <c r="C1087" s="24" t="s">
        <v>2709</v>
      </c>
      <c r="D1087" s="84" t="s">
        <v>1639</v>
      </c>
      <c r="E1087" s="8" t="n">
        <v>41</v>
      </c>
      <c r="F1087" s="8" t="n">
        <v>5</v>
      </c>
      <c r="G1087" s="84" t="s">
        <v>1639</v>
      </c>
      <c r="H1087" s="8" t="n">
        <v>107</v>
      </c>
      <c r="I1087" s="8" t="n">
        <v>0</v>
      </c>
      <c r="J1087" s="84" t="s">
        <v>1639</v>
      </c>
      <c r="K1087" s="8" t="n">
        <v>99</v>
      </c>
      <c r="L1087" s="8" t="n">
        <v>0</v>
      </c>
      <c r="M1087" s="2" t="n">
        <f aca="false">IF(AND(F1087&lt;&gt;0,AND(I1087=0,L1087=0)),1,0)</f>
        <v>1</v>
      </c>
      <c r="N1087" s="2" t="n">
        <v>1</v>
      </c>
    </row>
    <row r="1088" customFormat="false" ht="13" hidden="false" customHeight="false" outlineLevel="0" collapsed="false">
      <c r="A1088" s="24" t="s">
        <v>2667</v>
      </c>
      <c r="B1088" s="8" t="n">
        <v>112766943</v>
      </c>
      <c r="C1088" s="24" t="s">
        <v>2710</v>
      </c>
      <c r="D1088" s="84" t="s">
        <v>1639</v>
      </c>
      <c r="E1088" s="8" t="n">
        <v>33</v>
      </c>
      <c r="F1088" s="8" t="n">
        <v>4</v>
      </c>
      <c r="G1088" s="84" t="s">
        <v>1639</v>
      </c>
      <c r="H1088" s="8" t="n">
        <v>15</v>
      </c>
      <c r="I1088" s="8" t="n">
        <v>0</v>
      </c>
      <c r="J1088" s="84" t="s">
        <v>1639</v>
      </c>
      <c r="K1088" s="8" t="n">
        <v>16</v>
      </c>
      <c r="L1088" s="8" t="n">
        <v>0</v>
      </c>
      <c r="M1088" s="2" t="n">
        <f aca="false">IF(AND(F1088&lt;&gt;0,AND(I1088=0,L1088=0)),1,0)</f>
        <v>1</v>
      </c>
      <c r="N1088" s="2" t="n">
        <v>1</v>
      </c>
    </row>
    <row r="1089" customFormat="false" ht="13" hidden="false" customHeight="false" outlineLevel="0" collapsed="false">
      <c r="A1089" s="24" t="s">
        <v>2667</v>
      </c>
      <c r="B1089" s="8" t="n">
        <v>112787776</v>
      </c>
      <c r="C1089" s="24" t="s">
        <v>2711</v>
      </c>
      <c r="D1089" s="84" t="s">
        <v>1639</v>
      </c>
      <c r="E1089" s="8" t="n">
        <v>53</v>
      </c>
      <c r="F1089" s="8" t="n">
        <v>6</v>
      </c>
      <c r="G1089" s="84" t="s">
        <v>1639</v>
      </c>
      <c r="H1089" s="8" t="n">
        <v>132</v>
      </c>
      <c r="I1089" s="8" t="n">
        <v>0</v>
      </c>
      <c r="J1089" s="84" t="s">
        <v>1639</v>
      </c>
      <c r="K1089" s="8" t="n">
        <v>92</v>
      </c>
      <c r="L1089" s="8" t="n">
        <v>0</v>
      </c>
      <c r="M1089" s="2" t="n">
        <f aca="false">IF(AND(F1089&lt;&gt;0,AND(I1089=0,L1089=0)),1,0)</f>
        <v>1</v>
      </c>
      <c r="N1089" s="2" t="n">
        <v>1</v>
      </c>
    </row>
    <row r="1090" customFormat="false" ht="13" hidden="false" customHeight="false" outlineLevel="0" collapsed="false">
      <c r="A1090" s="24" t="s">
        <v>2667</v>
      </c>
      <c r="B1090" s="8" t="n">
        <v>113024991</v>
      </c>
      <c r="C1090" s="24" t="s">
        <v>2712</v>
      </c>
      <c r="D1090" s="84" t="s">
        <v>1639</v>
      </c>
      <c r="E1090" s="8" t="n">
        <v>54</v>
      </c>
      <c r="F1090" s="8" t="n">
        <v>4</v>
      </c>
      <c r="G1090" s="84" t="s">
        <v>157</v>
      </c>
      <c r="H1090" s="8" t="n">
        <v>37</v>
      </c>
      <c r="I1090" s="8" t="n">
        <v>20</v>
      </c>
      <c r="J1090" s="84" t="s">
        <v>157</v>
      </c>
      <c r="K1090" s="8" t="n">
        <v>36</v>
      </c>
      <c r="L1090" s="8" t="n">
        <v>19</v>
      </c>
      <c r="M1090" s="2" t="n">
        <f aca="false">IF(AND(F1090&lt;&gt;0,AND(I1090=0,L1090=0)),1,0)</f>
        <v>0</v>
      </c>
      <c r="N1090" s="2" t="n">
        <v>1</v>
      </c>
    </row>
    <row r="1091" customFormat="false" ht="13" hidden="false" customHeight="false" outlineLevel="0" collapsed="false">
      <c r="A1091" s="24" t="s">
        <v>2667</v>
      </c>
      <c r="B1091" s="8" t="n">
        <v>113067999</v>
      </c>
      <c r="C1091" s="24" t="s">
        <v>2713</v>
      </c>
      <c r="D1091" s="84" t="s">
        <v>1639</v>
      </c>
      <c r="E1091" s="8" t="n">
        <v>46</v>
      </c>
      <c r="F1091" s="8" t="n">
        <v>5</v>
      </c>
      <c r="G1091" s="84" t="s">
        <v>1639</v>
      </c>
      <c r="H1091" s="8" t="n">
        <v>10</v>
      </c>
      <c r="I1091" s="8" t="n">
        <v>0</v>
      </c>
      <c r="J1091" s="84" t="s">
        <v>1639</v>
      </c>
      <c r="K1091" s="8" t="n">
        <v>6</v>
      </c>
      <c r="L1091" s="8" t="n">
        <v>0</v>
      </c>
      <c r="M1091" s="2" t="n">
        <f aca="false">IF(AND(F1091&lt;&gt;0,AND(I1091=0,L1091=0)),1,0)</f>
        <v>1</v>
      </c>
      <c r="N1091" s="2" t="n">
        <v>1</v>
      </c>
    </row>
    <row r="1092" customFormat="false" ht="13" hidden="false" customHeight="false" outlineLevel="0" collapsed="false">
      <c r="A1092" s="24" t="s">
        <v>2667</v>
      </c>
      <c r="B1092" s="8" t="n">
        <v>113108354</v>
      </c>
      <c r="C1092" s="24" t="s">
        <v>2714</v>
      </c>
      <c r="D1092" s="84" t="s">
        <v>1639</v>
      </c>
      <c r="E1092" s="8" t="n">
        <v>45</v>
      </c>
      <c r="F1092" s="8" t="n">
        <v>8</v>
      </c>
      <c r="G1092" s="84" t="s">
        <v>1639</v>
      </c>
      <c r="H1092" s="8" t="n">
        <v>25</v>
      </c>
      <c r="I1092" s="8" t="n">
        <v>0</v>
      </c>
      <c r="J1092" s="84" t="s">
        <v>1639</v>
      </c>
      <c r="K1092" s="8" t="n">
        <v>24</v>
      </c>
      <c r="L1092" s="8" t="n">
        <v>0</v>
      </c>
      <c r="M1092" s="2" t="n">
        <f aca="false">IF(AND(F1092&lt;&gt;0,AND(I1092=0,L1092=0)),1,0)</f>
        <v>1</v>
      </c>
      <c r="N1092" s="2" t="n">
        <v>1</v>
      </c>
    </row>
    <row r="1093" customFormat="false" ht="13" hidden="false" customHeight="false" outlineLevel="0" collapsed="false">
      <c r="A1093" s="24" t="s">
        <v>2667</v>
      </c>
      <c r="B1093" s="8" t="n">
        <v>113346769</v>
      </c>
      <c r="C1093" s="24" t="s">
        <v>2715</v>
      </c>
      <c r="D1093" s="84" t="s">
        <v>1639</v>
      </c>
      <c r="E1093" s="8" t="n">
        <v>38</v>
      </c>
      <c r="F1093" s="8" t="n">
        <v>6</v>
      </c>
      <c r="G1093" s="84" t="s">
        <v>1639</v>
      </c>
      <c r="H1093" s="8" t="n">
        <v>9</v>
      </c>
      <c r="I1093" s="8" t="n">
        <v>0</v>
      </c>
      <c r="J1093" s="84" t="s">
        <v>1639</v>
      </c>
      <c r="K1093" s="8" t="n">
        <v>22</v>
      </c>
      <c r="L1093" s="8" t="n">
        <v>0</v>
      </c>
      <c r="M1093" s="2" t="n">
        <f aca="false">IF(AND(F1093&lt;&gt;0,AND(I1093=0,L1093=0)),1,0)</f>
        <v>1</v>
      </c>
      <c r="N1093" s="2" t="n">
        <v>1</v>
      </c>
    </row>
    <row r="1094" customFormat="false" ht="13" hidden="false" customHeight="false" outlineLevel="0" collapsed="false">
      <c r="A1094" s="24" t="s">
        <v>2667</v>
      </c>
      <c r="B1094" s="8" t="n">
        <v>113726277</v>
      </c>
      <c r="C1094" s="24" t="s">
        <v>2716</v>
      </c>
      <c r="D1094" s="84" t="s">
        <v>1639</v>
      </c>
      <c r="E1094" s="8" t="n">
        <v>39</v>
      </c>
      <c r="F1094" s="8" t="n">
        <v>6</v>
      </c>
      <c r="G1094" s="84" t="s">
        <v>1639</v>
      </c>
      <c r="H1094" s="8" t="n">
        <v>2</v>
      </c>
      <c r="I1094" s="8" t="n">
        <v>0</v>
      </c>
      <c r="J1094" s="84" t="s">
        <v>1639</v>
      </c>
      <c r="K1094" s="8" t="n">
        <v>4</v>
      </c>
      <c r="L1094" s="8" t="n">
        <v>0</v>
      </c>
      <c r="M1094" s="2" t="n">
        <f aca="false">IF(AND(F1094&lt;&gt;0,AND(I1094=0,L1094=0)),1,0)</f>
        <v>1</v>
      </c>
      <c r="N1094" s="2" t="n">
        <v>1</v>
      </c>
    </row>
    <row r="1095" customFormat="false" ht="13" hidden="false" customHeight="false" outlineLevel="0" collapsed="false">
      <c r="A1095" s="24" t="s">
        <v>2667</v>
      </c>
      <c r="B1095" s="8" t="n">
        <v>114008451</v>
      </c>
      <c r="C1095" s="24" t="s">
        <v>2717</v>
      </c>
      <c r="D1095" s="84" t="s">
        <v>1639</v>
      </c>
      <c r="E1095" s="8" t="n">
        <v>38</v>
      </c>
      <c r="F1095" s="8" t="n">
        <v>6</v>
      </c>
      <c r="G1095" s="84" t="s">
        <v>1639</v>
      </c>
      <c r="H1095" s="8" t="n">
        <v>54</v>
      </c>
      <c r="I1095" s="8" t="n">
        <v>0</v>
      </c>
      <c r="J1095" s="84" t="s">
        <v>1639</v>
      </c>
      <c r="K1095" s="8" t="n">
        <v>34</v>
      </c>
      <c r="L1095" s="8" t="n">
        <v>0</v>
      </c>
      <c r="M1095" s="2" t="n">
        <f aca="false">IF(AND(F1095&lt;&gt;0,AND(I1095=0,L1095=0)),1,0)</f>
        <v>1</v>
      </c>
      <c r="N1095" s="2" t="n">
        <v>1</v>
      </c>
    </row>
    <row r="1096" customFormat="false" ht="13" hidden="false" customHeight="false" outlineLevel="0" collapsed="false">
      <c r="A1096" s="24" t="s">
        <v>2667</v>
      </c>
      <c r="B1096" s="8" t="n">
        <v>114008880</v>
      </c>
      <c r="C1096" s="24" t="s">
        <v>2718</v>
      </c>
      <c r="D1096" s="84" t="s">
        <v>1639</v>
      </c>
      <c r="E1096" s="8" t="n">
        <v>39</v>
      </c>
      <c r="F1096" s="8" t="n">
        <v>4</v>
      </c>
      <c r="G1096" s="84" t="s">
        <v>1639</v>
      </c>
      <c r="H1096" s="8" t="n">
        <v>107</v>
      </c>
      <c r="I1096" s="8" t="n">
        <v>0</v>
      </c>
      <c r="J1096" s="84" t="s">
        <v>1639</v>
      </c>
      <c r="K1096" s="8" t="n">
        <v>106</v>
      </c>
      <c r="L1096" s="8" t="n">
        <v>0</v>
      </c>
      <c r="M1096" s="2" t="n">
        <f aca="false">IF(AND(F1096&lt;&gt;0,AND(I1096=0,L1096=0)),1,0)</f>
        <v>1</v>
      </c>
      <c r="N1096" s="2" t="n">
        <v>1</v>
      </c>
    </row>
    <row r="1097" customFormat="false" ht="13" hidden="false" customHeight="false" outlineLevel="0" collapsed="false">
      <c r="A1097" s="24" t="s">
        <v>2667</v>
      </c>
      <c r="B1097" s="8" t="n">
        <v>114119669</v>
      </c>
      <c r="C1097" s="24" t="s">
        <v>2719</v>
      </c>
      <c r="D1097" s="84" t="s">
        <v>1639</v>
      </c>
      <c r="E1097" s="8" t="n">
        <v>47</v>
      </c>
      <c r="F1097" s="8" t="n">
        <v>5</v>
      </c>
      <c r="G1097" s="84" t="s">
        <v>1639</v>
      </c>
      <c r="H1097" s="8" t="n">
        <v>16</v>
      </c>
      <c r="I1097" s="8" t="n">
        <v>0</v>
      </c>
      <c r="J1097" s="84" t="s">
        <v>1639</v>
      </c>
      <c r="K1097" s="8" t="n">
        <v>22</v>
      </c>
      <c r="L1097" s="8" t="n">
        <v>0</v>
      </c>
      <c r="M1097" s="2" t="n">
        <f aca="false">IF(AND(F1097&lt;&gt;0,AND(I1097=0,L1097=0)),1,0)</f>
        <v>1</v>
      </c>
      <c r="N1097" s="2" t="n">
        <v>1</v>
      </c>
    </row>
    <row r="1098" customFormat="false" ht="13" hidden="false" customHeight="false" outlineLevel="0" collapsed="false">
      <c r="A1098" s="24" t="s">
        <v>2720</v>
      </c>
      <c r="B1098" s="8" t="n">
        <v>16127918</v>
      </c>
      <c r="C1098" s="24" t="s">
        <v>2721</v>
      </c>
      <c r="D1098" s="84" t="s">
        <v>1639</v>
      </c>
      <c r="E1098" s="8" t="n">
        <v>42</v>
      </c>
      <c r="F1098" s="8" t="n">
        <v>4</v>
      </c>
      <c r="G1098" s="84" t="s">
        <v>1639</v>
      </c>
      <c r="H1098" s="8" t="n">
        <v>237</v>
      </c>
      <c r="I1098" s="8" t="n">
        <v>20</v>
      </c>
      <c r="J1098" s="84" t="s">
        <v>1639</v>
      </c>
      <c r="K1098" s="8" t="n">
        <v>270</v>
      </c>
      <c r="L1098" s="8" t="n">
        <v>26</v>
      </c>
      <c r="M1098" s="2" t="n">
        <f aca="false">IF(AND(F1098&lt;&gt;0,AND(I1098=0,L1098=0)),1,0)</f>
        <v>0</v>
      </c>
      <c r="N1098" s="2" t="n">
        <v>1</v>
      </c>
    </row>
    <row r="1099" customFormat="false" ht="13" hidden="false" customHeight="false" outlineLevel="0" collapsed="false">
      <c r="A1099" s="24" t="s">
        <v>2720</v>
      </c>
      <c r="B1099" s="8" t="n">
        <v>19432405</v>
      </c>
      <c r="C1099" s="24" t="s">
        <v>2722</v>
      </c>
      <c r="D1099" s="84" t="s">
        <v>1639</v>
      </c>
      <c r="E1099" s="8" t="n">
        <v>28</v>
      </c>
      <c r="F1099" s="8" t="n">
        <v>5</v>
      </c>
      <c r="G1099" s="84" t="s">
        <v>1639</v>
      </c>
      <c r="H1099" s="8" t="n">
        <v>54</v>
      </c>
      <c r="I1099" s="8" t="n">
        <v>4</v>
      </c>
      <c r="J1099" s="84" t="s">
        <v>1639</v>
      </c>
      <c r="K1099" s="8" t="n">
        <v>47</v>
      </c>
      <c r="L1099" s="8" t="n">
        <v>5</v>
      </c>
      <c r="M1099" s="2" t="n">
        <f aca="false">IF(AND(F1099&lt;&gt;0,AND(I1099=0,L1099=0)),1,0)</f>
        <v>0</v>
      </c>
      <c r="N1099" s="2" t="n">
        <v>1</v>
      </c>
    </row>
    <row r="1100" customFormat="false" ht="13" hidden="false" customHeight="false" outlineLevel="0" collapsed="false">
      <c r="A1100" s="24" t="s">
        <v>2720</v>
      </c>
      <c r="B1100" s="8" t="n">
        <v>22818638</v>
      </c>
      <c r="C1100" s="24" t="s">
        <v>2723</v>
      </c>
      <c r="D1100" s="84" t="s">
        <v>1639</v>
      </c>
      <c r="E1100" s="8" t="n">
        <v>38</v>
      </c>
      <c r="F1100" s="8" t="n">
        <v>2</v>
      </c>
      <c r="G1100" s="84" t="s">
        <v>1639</v>
      </c>
      <c r="H1100" s="8" t="n">
        <v>96</v>
      </c>
      <c r="I1100" s="8" t="n">
        <v>0</v>
      </c>
      <c r="J1100" s="84" t="s">
        <v>1639</v>
      </c>
      <c r="K1100" s="8" t="n">
        <v>80</v>
      </c>
      <c r="L1100" s="8" t="n">
        <v>0</v>
      </c>
      <c r="M1100" s="2" t="n">
        <f aca="false">IF(AND(F1100&lt;&gt;0,AND(I1100=0,L1100=0)),1,0)</f>
        <v>1</v>
      </c>
      <c r="N1100" s="2" t="n">
        <v>1</v>
      </c>
    </row>
    <row r="1101" customFormat="false" ht="13" hidden="false" customHeight="false" outlineLevel="0" collapsed="false">
      <c r="A1101" s="24" t="s">
        <v>2720</v>
      </c>
      <c r="B1101" s="8" t="n">
        <v>29927860</v>
      </c>
      <c r="C1101" s="24" t="s">
        <v>2724</v>
      </c>
      <c r="D1101" s="84" t="s">
        <v>1639</v>
      </c>
      <c r="E1101" s="8" t="n">
        <v>56</v>
      </c>
      <c r="F1101" s="8" t="n">
        <v>3</v>
      </c>
      <c r="G1101" s="84" t="s">
        <v>1639</v>
      </c>
      <c r="H1101" s="8" t="n">
        <v>104</v>
      </c>
      <c r="I1101" s="8" t="n">
        <v>0</v>
      </c>
      <c r="J1101" s="84" t="s">
        <v>1639</v>
      </c>
      <c r="K1101" s="8" t="n">
        <v>100</v>
      </c>
      <c r="L1101" s="8" t="n">
        <v>0</v>
      </c>
      <c r="M1101" s="2" t="n">
        <f aca="false">IF(AND(F1101&lt;&gt;0,AND(I1101=0,L1101=0)),1,0)</f>
        <v>1</v>
      </c>
      <c r="N1101" s="2" t="n">
        <v>1</v>
      </c>
    </row>
    <row r="1102" customFormat="false" ht="13" hidden="false" customHeight="false" outlineLevel="0" collapsed="false">
      <c r="A1102" s="24" t="s">
        <v>2720</v>
      </c>
      <c r="B1102" s="8" t="n">
        <v>30089335</v>
      </c>
      <c r="C1102" s="24" t="s">
        <v>2725</v>
      </c>
      <c r="D1102" s="84" t="s">
        <v>1639</v>
      </c>
      <c r="E1102" s="8" t="n">
        <v>56</v>
      </c>
      <c r="F1102" s="8" t="n">
        <v>3</v>
      </c>
      <c r="G1102" s="84" t="s">
        <v>1639</v>
      </c>
      <c r="H1102" s="8" t="n">
        <v>85</v>
      </c>
      <c r="I1102" s="8" t="n">
        <v>4</v>
      </c>
      <c r="J1102" s="84" t="s">
        <v>1639</v>
      </c>
      <c r="K1102" s="8" t="n">
        <v>118</v>
      </c>
      <c r="L1102" s="8" t="n">
        <v>0</v>
      </c>
      <c r="M1102" s="2" t="n">
        <f aca="false">IF(AND(F1102&lt;&gt;0,AND(I1102=0,L1102=0)),1,0)</f>
        <v>0</v>
      </c>
      <c r="N1102" s="2" t="n">
        <v>1</v>
      </c>
    </row>
    <row r="1103" customFormat="false" ht="13" hidden="false" customHeight="false" outlineLevel="0" collapsed="false">
      <c r="A1103" s="24" t="s">
        <v>2720</v>
      </c>
      <c r="B1103" s="8" t="n">
        <v>34994011</v>
      </c>
      <c r="C1103" s="24" t="s">
        <v>1427</v>
      </c>
      <c r="D1103" s="84" t="s">
        <v>1639</v>
      </c>
      <c r="E1103" s="8" t="n">
        <v>31</v>
      </c>
      <c r="F1103" s="8" t="n">
        <v>2</v>
      </c>
      <c r="G1103" s="84" t="s">
        <v>1639</v>
      </c>
      <c r="H1103" s="8" t="n">
        <v>102</v>
      </c>
      <c r="I1103" s="8" t="n">
        <v>0</v>
      </c>
      <c r="J1103" s="84" t="s">
        <v>1639</v>
      </c>
      <c r="K1103" s="8" t="n">
        <v>114</v>
      </c>
      <c r="L1103" s="8" t="n">
        <v>0</v>
      </c>
      <c r="M1103" s="2" t="n">
        <f aca="false">IF(AND(F1103&lt;&gt;0,AND(I1103=0,L1103=0)),1,0)</f>
        <v>1</v>
      </c>
      <c r="N1103" s="2" t="n">
        <v>1</v>
      </c>
    </row>
    <row r="1104" customFormat="false" ht="13" hidden="false" customHeight="false" outlineLevel="0" collapsed="false">
      <c r="A1104" s="24" t="s">
        <v>2720</v>
      </c>
      <c r="B1104" s="8" t="n">
        <v>36511537</v>
      </c>
      <c r="C1104" s="24" t="s">
        <v>2726</v>
      </c>
      <c r="D1104" s="84" t="s">
        <v>1639</v>
      </c>
      <c r="E1104" s="8" t="n">
        <v>55</v>
      </c>
      <c r="F1104" s="8" t="n">
        <v>3</v>
      </c>
      <c r="G1104" s="84" t="s">
        <v>1639</v>
      </c>
      <c r="H1104" s="8" t="n">
        <v>142</v>
      </c>
      <c r="I1104" s="8" t="n">
        <v>0</v>
      </c>
      <c r="J1104" s="84" t="s">
        <v>1639</v>
      </c>
      <c r="K1104" s="8" t="n">
        <v>111</v>
      </c>
      <c r="L1104" s="8" t="n">
        <v>0</v>
      </c>
      <c r="M1104" s="2" t="n">
        <f aca="false">IF(AND(F1104&lt;&gt;0,AND(I1104=0,L1104=0)),1,0)</f>
        <v>1</v>
      </c>
      <c r="N1104" s="2" t="n">
        <v>1</v>
      </c>
    </row>
    <row r="1105" customFormat="false" ht="13" hidden="false" customHeight="false" outlineLevel="0" collapsed="false">
      <c r="A1105" s="24" t="s">
        <v>2720</v>
      </c>
      <c r="B1105" s="8" t="n">
        <v>39194742</v>
      </c>
      <c r="C1105" s="24" t="s">
        <v>2727</v>
      </c>
      <c r="D1105" s="84" t="s">
        <v>1639</v>
      </c>
      <c r="E1105" s="8" t="n">
        <v>42</v>
      </c>
      <c r="F1105" s="8" t="n">
        <v>5</v>
      </c>
      <c r="G1105" s="84" t="s">
        <v>157</v>
      </c>
      <c r="H1105" s="8" t="n">
        <v>27</v>
      </c>
      <c r="I1105" s="8" t="n">
        <v>6</v>
      </c>
      <c r="J1105" s="84" t="s">
        <v>157</v>
      </c>
      <c r="K1105" s="8" t="n">
        <v>28</v>
      </c>
      <c r="L1105" s="8" t="n">
        <v>4</v>
      </c>
      <c r="M1105" s="2" t="n">
        <f aca="false">IF(AND(F1105&lt;&gt;0,AND(I1105=0,L1105=0)),1,0)</f>
        <v>0</v>
      </c>
      <c r="N1105" s="2" t="n">
        <v>1</v>
      </c>
    </row>
    <row r="1106" customFormat="false" ht="13" hidden="false" customHeight="false" outlineLevel="0" collapsed="false">
      <c r="A1106" s="24" t="s">
        <v>2720</v>
      </c>
      <c r="B1106" s="8" t="n">
        <v>41482594</v>
      </c>
      <c r="C1106" s="24" t="s">
        <v>2728</v>
      </c>
      <c r="D1106" s="84" t="s">
        <v>1639</v>
      </c>
      <c r="E1106" s="8" t="n">
        <v>76</v>
      </c>
      <c r="F1106" s="8" t="n">
        <v>6</v>
      </c>
      <c r="G1106" s="84" t="s">
        <v>1639</v>
      </c>
      <c r="H1106" s="8" t="n">
        <v>47</v>
      </c>
      <c r="I1106" s="8" t="n">
        <v>0</v>
      </c>
      <c r="J1106" s="84" t="s">
        <v>1639</v>
      </c>
      <c r="K1106" s="8" t="n">
        <v>64</v>
      </c>
      <c r="L1106" s="8" t="n">
        <v>0</v>
      </c>
      <c r="M1106" s="2" t="n">
        <f aca="false">IF(AND(F1106&lt;&gt;0,AND(I1106=0,L1106=0)),1,0)</f>
        <v>1</v>
      </c>
      <c r="N1106" s="2" t="n">
        <v>1</v>
      </c>
    </row>
    <row r="1107" customFormat="false" ht="13" hidden="false" customHeight="false" outlineLevel="0" collapsed="false">
      <c r="A1107" s="24" t="s">
        <v>2720</v>
      </c>
      <c r="B1107" s="8" t="n">
        <v>43430162</v>
      </c>
      <c r="C1107" s="24" t="s">
        <v>2729</v>
      </c>
      <c r="D1107" s="84" t="s">
        <v>1639</v>
      </c>
      <c r="E1107" s="8" t="n">
        <v>50</v>
      </c>
      <c r="F1107" s="8" t="n">
        <v>3</v>
      </c>
      <c r="G1107" s="84" t="s">
        <v>1639</v>
      </c>
      <c r="H1107" s="8" t="n">
        <v>89</v>
      </c>
      <c r="I1107" s="8" t="n">
        <v>0</v>
      </c>
      <c r="J1107" s="84" t="s">
        <v>1639</v>
      </c>
      <c r="K1107" s="8" t="n">
        <v>86</v>
      </c>
      <c r="L1107" s="8" t="n">
        <v>0</v>
      </c>
      <c r="M1107" s="2" t="n">
        <f aca="false">IF(AND(F1107&lt;&gt;0,AND(I1107=0,L1107=0)),1,0)</f>
        <v>1</v>
      </c>
      <c r="N1107" s="2" t="n">
        <v>1</v>
      </c>
    </row>
    <row r="1108" customFormat="false" ht="13" hidden="false" customHeight="false" outlineLevel="0" collapsed="false">
      <c r="A1108" s="24" t="s">
        <v>2720</v>
      </c>
      <c r="B1108" s="8" t="n">
        <v>46130240</v>
      </c>
      <c r="C1108" s="24" t="s">
        <v>2730</v>
      </c>
      <c r="D1108" s="84" t="s">
        <v>1639</v>
      </c>
      <c r="E1108" s="8" t="n">
        <v>54</v>
      </c>
      <c r="F1108" s="8" t="n">
        <v>3</v>
      </c>
      <c r="G1108" s="84" t="s">
        <v>1639</v>
      </c>
      <c r="H1108" s="8" t="n">
        <v>134</v>
      </c>
      <c r="I1108" s="8" t="n">
        <v>0</v>
      </c>
      <c r="J1108" s="84" t="s">
        <v>1639</v>
      </c>
      <c r="K1108" s="8" t="n">
        <v>149</v>
      </c>
      <c r="L1108" s="8" t="n">
        <v>0</v>
      </c>
      <c r="M1108" s="2" t="n">
        <f aca="false">IF(AND(F1108&lt;&gt;0,AND(I1108=0,L1108=0)),1,0)</f>
        <v>1</v>
      </c>
      <c r="N1108" s="2" t="n">
        <v>1</v>
      </c>
    </row>
    <row r="1109" customFormat="false" ht="13" hidden="false" customHeight="false" outlineLevel="0" collapsed="false">
      <c r="A1109" s="24" t="s">
        <v>2720</v>
      </c>
      <c r="B1109" s="8" t="n">
        <v>49021028</v>
      </c>
      <c r="C1109" s="24" t="s">
        <v>2731</v>
      </c>
      <c r="D1109" s="84" t="s">
        <v>1639</v>
      </c>
      <c r="E1109" s="8" t="n">
        <v>41</v>
      </c>
      <c r="F1109" s="8" t="n">
        <v>3</v>
      </c>
      <c r="G1109" s="84" t="s">
        <v>1639</v>
      </c>
      <c r="H1109" s="8" t="n">
        <v>138</v>
      </c>
      <c r="I1109" s="8" t="n">
        <v>0</v>
      </c>
      <c r="J1109" s="84" t="s">
        <v>1639</v>
      </c>
      <c r="K1109" s="8" t="n">
        <v>140</v>
      </c>
      <c r="L1109" s="8" t="n">
        <v>0</v>
      </c>
      <c r="M1109" s="2" t="n">
        <f aca="false">IF(AND(F1109&lt;&gt;0,AND(I1109=0,L1109=0)),1,0)</f>
        <v>1</v>
      </c>
      <c r="N1109" s="2" t="n">
        <v>1</v>
      </c>
    </row>
    <row r="1110" customFormat="false" ht="13" hidden="false" customHeight="false" outlineLevel="0" collapsed="false">
      <c r="A1110" s="24" t="s">
        <v>2720</v>
      </c>
      <c r="B1110" s="8" t="n">
        <v>49912669</v>
      </c>
      <c r="C1110" s="24" t="s">
        <v>2732</v>
      </c>
      <c r="D1110" s="84" t="s">
        <v>1639</v>
      </c>
      <c r="E1110" s="8" t="n">
        <v>42</v>
      </c>
      <c r="F1110" s="8" t="n">
        <v>3</v>
      </c>
      <c r="G1110" s="84" t="s">
        <v>1639</v>
      </c>
      <c r="H1110" s="8" t="n">
        <v>63</v>
      </c>
      <c r="I1110" s="8" t="n">
        <v>0</v>
      </c>
      <c r="J1110" s="84" t="s">
        <v>1639</v>
      </c>
      <c r="K1110" s="8" t="n">
        <v>82</v>
      </c>
      <c r="L1110" s="8" t="n">
        <v>0</v>
      </c>
      <c r="M1110" s="2" t="n">
        <f aca="false">IF(AND(F1110&lt;&gt;0,AND(I1110=0,L1110=0)),1,0)</f>
        <v>1</v>
      </c>
      <c r="N1110" s="2" t="n">
        <v>1</v>
      </c>
    </row>
    <row r="1111" customFormat="false" ht="13" hidden="false" customHeight="false" outlineLevel="0" collapsed="false">
      <c r="A1111" s="24" t="s">
        <v>2720</v>
      </c>
      <c r="B1111" s="8" t="n">
        <v>56135428</v>
      </c>
      <c r="C1111" s="24" t="s">
        <v>2733</v>
      </c>
      <c r="D1111" s="84" t="s">
        <v>1639</v>
      </c>
      <c r="E1111" s="8" t="n">
        <v>57</v>
      </c>
      <c r="F1111" s="8" t="n">
        <v>3</v>
      </c>
      <c r="G1111" s="84" t="s">
        <v>1639</v>
      </c>
      <c r="H1111" s="8" t="n">
        <v>151</v>
      </c>
      <c r="I1111" s="8" t="n">
        <v>0</v>
      </c>
      <c r="J1111" s="84" t="s">
        <v>1639</v>
      </c>
      <c r="K1111" s="8" t="n">
        <v>126</v>
      </c>
      <c r="L1111" s="8" t="n">
        <v>0</v>
      </c>
      <c r="M1111" s="2" t="n">
        <f aca="false">IF(AND(F1111&lt;&gt;0,AND(I1111=0,L1111=0)),1,0)</f>
        <v>1</v>
      </c>
      <c r="N1111" s="2" t="n">
        <v>1</v>
      </c>
    </row>
    <row r="1112" customFormat="false" ht="13" hidden="false" customHeight="false" outlineLevel="0" collapsed="false">
      <c r="A1112" s="24" t="s">
        <v>2720</v>
      </c>
      <c r="B1112" s="8" t="n">
        <v>57454744</v>
      </c>
      <c r="C1112" s="24" t="s">
        <v>2734</v>
      </c>
      <c r="D1112" s="84" t="s">
        <v>1639</v>
      </c>
      <c r="E1112" s="8" t="n">
        <v>46</v>
      </c>
      <c r="F1112" s="8" t="n">
        <v>9</v>
      </c>
      <c r="G1112" s="84" t="s">
        <v>1639</v>
      </c>
      <c r="H1112" s="8" t="n">
        <v>60</v>
      </c>
      <c r="I1112" s="8" t="n">
        <v>0</v>
      </c>
      <c r="J1112" s="84" t="s">
        <v>1639</v>
      </c>
      <c r="K1112" s="8" t="n">
        <v>36</v>
      </c>
      <c r="L1112" s="8" t="n">
        <v>0</v>
      </c>
      <c r="M1112" s="2" t="n">
        <f aca="false">IF(AND(F1112&lt;&gt;0,AND(I1112=0,L1112=0)),1,0)</f>
        <v>1</v>
      </c>
      <c r="N1112" s="2" t="n">
        <v>1</v>
      </c>
    </row>
    <row r="1113" customFormat="false" ht="13" hidden="false" customHeight="false" outlineLevel="0" collapsed="false">
      <c r="A1113" s="24" t="s">
        <v>2720</v>
      </c>
      <c r="B1113" s="8" t="n">
        <v>67401383</v>
      </c>
      <c r="C1113" s="24" t="s">
        <v>2735</v>
      </c>
      <c r="D1113" s="84" t="s">
        <v>1639</v>
      </c>
      <c r="E1113" s="8" t="n">
        <v>35</v>
      </c>
      <c r="F1113" s="8" t="n">
        <v>2</v>
      </c>
      <c r="G1113" s="84" t="s">
        <v>1639</v>
      </c>
      <c r="H1113" s="8" t="n">
        <v>113</v>
      </c>
      <c r="I1113" s="8" t="n">
        <v>0</v>
      </c>
      <c r="J1113" s="84" t="s">
        <v>1639</v>
      </c>
      <c r="K1113" s="8" t="n">
        <v>99</v>
      </c>
      <c r="L1113" s="8" t="n">
        <v>0</v>
      </c>
      <c r="M1113" s="2" t="n">
        <f aca="false">IF(AND(F1113&lt;&gt;0,AND(I1113=0,L1113=0)),1,0)</f>
        <v>1</v>
      </c>
      <c r="N1113" s="2" t="n">
        <v>1</v>
      </c>
    </row>
    <row r="1114" customFormat="false" ht="13" hidden="false" customHeight="false" outlineLevel="0" collapsed="false">
      <c r="A1114" s="24" t="s">
        <v>2720</v>
      </c>
      <c r="B1114" s="8" t="n">
        <v>78926705</v>
      </c>
      <c r="C1114" s="24" t="s">
        <v>1253</v>
      </c>
      <c r="D1114" s="84" t="s">
        <v>1639</v>
      </c>
      <c r="E1114" s="8" t="n">
        <v>56</v>
      </c>
      <c r="F1114" s="8" t="n">
        <v>5</v>
      </c>
      <c r="G1114" s="84" t="s">
        <v>1639</v>
      </c>
      <c r="H1114" s="8" t="n">
        <v>139</v>
      </c>
      <c r="I1114" s="8" t="n">
        <v>8</v>
      </c>
      <c r="J1114" s="84" t="s">
        <v>1639</v>
      </c>
      <c r="K1114" s="8" t="n">
        <v>76</v>
      </c>
      <c r="L1114" s="8" t="n">
        <v>6</v>
      </c>
      <c r="M1114" s="2" t="n">
        <f aca="false">IF(AND(F1114&lt;&gt;0,AND(I1114=0,L1114=0)),1,0)</f>
        <v>0</v>
      </c>
      <c r="N1114" s="2" t="n">
        <v>1</v>
      </c>
    </row>
    <row r="1115" customFormat="false" ht="13" hidden="false" customHeight="false" outlineLevel="0" collapsed="false">
      <c r="A1115" s="24" t="s">
        <v>2720</v>
      </c>
      <c r="B1115" s="8" t="n">
        <v>83433963</v>
      </c>
      <c r="C1115" s="24" t="s">
        <v>2736</v>
      </c>
      <c r="D1115" s="84" t="s">
        <v>1639</v>
      </c>
      <c r="E1115" s="8" t="n">
        <v>53</v>
      </c>
      <c r="F1115" s="8" t="n">
        <v>3</v>
      </c>
      <c r="G1115" s="84" t="s">
        <v>1639</v>
      </c>
      <c r="H1115" s="8" t="n">
        <v>78</v>
      </c>
      <c r="I1115" s="8" t="n">
        <v>7</v>
      </c>
      <c r="J1115" s="84" t="s">
        <v>1639</v>
      </c>
      <c r="K1115" s="8" t="n">
        <v>81</v>
      </c>
      <c r="L1115" s="8" t="n">
        <v>0</v>
      </c>
      <c r="M1115" s="2" t="n">
        <f aca="false">IF(AND(F1115&lt;&gt;0,AND(I1115=0,L1115=0)),1,0)</f>
        <v>0</v>
      </c>
      <c r="N1115" s="2" t="n">
        <v>1</v>
      </c>
    </row>
    <row r="1116" customFormat="false" ht="13" hidden="false" customHeight="false" outlineLevel="0" collapsed="false">
      <c r="A1116" s="24" t="s">
        <v>2720</v>
      </c>
      <c r="B1116" s="8" t="n">
        <v>85847694</v>
      </c>
      <c r="C1116" s="24" t="s">
        <v>2737</v>
      </c>
      <c r="D1116" s="84" t="s">
        <v>1639</v>
      </c>
      <c r="E1116" s="8" t="n">
        <v>41</v>
      </c>
      <c r="F1116" s="8" t="n">
        <v>3</v>
      </c>
      <c r="G1116" s="84" t="s">
        <v>1639</v>
      </c>
      <c r="H1116" s="8" t="n">
        <v>95</v>
      </c>
      <c r="I1116" s="8" t="n">
        <v>0</v>
      </c>
      <c r="J1116" s="84" t="s">
        <v>1639</v>
      </c>
      <c r="K1116" s="8" t="n">
        <v>104</v>
      </c>
      <c r="L1116" s="8" t="n">
        <v>0</v>
      </c>
      <c r="M1116" s="2" t="n">
        <f aca="false">IF(AND(F1116&lt;&gt;0,AND(I1116=0,L1116=0)),1,0)</f>
        <v>1</v>
      </c>
      <c r="N1116" s="2" t="n">
        <v>1</v>
      </c>
    </row>
    <row r="1117" customFormat="false" ht="13" hidden="false" customHeight="false" outlineLevel="0" collapsed="false">
      <c r="A1117" s="24" t="s">
        <v>2720</v>
      </c>
      <c r="B1117" s="8" t="n">
        <v>93158731</v>
      </c>
      <c r="C1117" s="24" t="s">
        <v>2738</v>
      </c>
      <c r="D1117" s="84" t="s">
        <v>1639</v>
      </c>
      <c r="E1117" s="8" t="n">
        <v>34</v>
      </c>
      <c r="F1117" s="8" t="n">
        <v>2</v>
      </c>
      <c r="G1117" s="84" t="s">
        <v>1639</v>
      </c>
      <c r="H1117" s="8" t="n">
        <v>90</v>
      </c>
      <c r="I1117" s="8" t="n">
        <v>0</v>
      </c>
      <c r="J1117" s="84" t="s">
        <v>1639</v>
      </c>
      <c r="K1117" s="8" t="n">
        <v>80</v>
      </c>
      <c r="L1117" s="8" t="n">
        <v>0</v>
      </c>
      <c r="M1117" s="2" t="n">
        <f aca="false">IF(AND(F1117&lt;&gt;0,AND(I1117=0,L1117=0)),1,0)</f>
        <v>1</v>
      </c>
      <c r="N1117" s="2" t="n">
        <v>1</v>
      </c>
    </row>
    <row r="1118" customFormat="false" ht="13" hidden="false" customHeight="false" outlineLevel="0" collapsed="false">
      <c r="A1118" s="24" t="s">
        <v>2720</v>
      </c>
      <c r="B1118" s="8" t="n">
        <v>102972689</v>
      </c>
      <c r="C1118" s="24" t="s">
        <v>829</v>
      </c>
      <c r="D1118" s="84" t="s">
        <v>1639</v>
      </c>
      <c r="E1118" s="8" t="n">
        <v>39</v>
      </c>
      <c r="F1118" s="8" t="n">
        <v>4</v>
      </c>
      <c r="G1118" s="84" t="s">
        <v>1639</v>
      </c>
      <c r="H1118" s="8" t="n">
        <v>61</v>
      </c>
      <c r="I1118" s="8" t="n">
        <v>0</v>
      </c>
      <c r="J1118" s="84" t="s">
        <v>1639</v>
      </c>
      <c r="K1118" s="8" t="n">
        <v>61</v>
      </c>
      <c r="L1118" s="8" t="n">
        <v>0</v>
      </c>
      <c r="M1118" s="2" t="n">
        <f aca="false">IF(AND(F1118&lt;&gt;0,AND(I1118=0,L1118=0)),1,0)</f>
        <v>1</v>
      </c>
      <c r="N1118" s="2" t="n">
        <v>1</v>
      </c>
    </row>
    <row r="1119" customFormat="false" ht="13" hidden="false" customHeight="false" outlineLevel="0" collapsed="false">
      <c r="A1119" s="24" t="s">
        <v>2720</v>
      </c>
      <c r="B1119" s="8" t="n">
        <v>104251788</v>
      </c>
      <c r="C1119" s="24" t="s">
        <v>2739</v>
      </c>
      <c r="D1119" s="84" t="s">
        <v>1639</v>
      </c>
      <c r="E1119" s="8" t="n">
        <v>33</v>
      </c>
      <c r="F1119" s="8" t="n">
        <v>6</v>
      </c>
      <c r="G1119" s="84" t="s">
        <v>1639</v>
      </c>
      <c r="H1119" s="8" t="n">
        <v>31</v>
      </c>
      <c r="I1119" s="8" t="n">
        <v>1</v>
      </c>
      <c r="J1119" s="84" t="s">
        <v>1639</v>
      </c>
      <c r="K1119" s="8" t="n">
        <v>57</v>
      </c>
      <c r="L1119" s="8" t="n">
        <v>0</v>
      </c>
      <c r="M1119" s="2" t="n">
        <f aca="false">IF(AND(F1119&lt;&gt;0,AND(I1119=0,L1119=0)),1,0)</f>
        <v>0</v>
      </c>
      <c r="N1119" s="2" t="n">
        <v>1</v>
      </c>
    </row>
    <row r="1120" customFormat="false" ht="13" hidden="false" customHeight="false" outlineLevel="0" collapsed="false">
      <c r="A1120" s="24" t="s">
        <v>2720</v>
      </c>
      <c r="B1120" s="8" t="n">
        <v>104720481</v>
      </c>
      <c r="C1120" s="24" t="s">
        <v>2740</v>
      </c>
      <c r="D1120" s="84" t="s">
        <v>1639</v>
      </c>
      <c r="E1120" s="8" t="n">
        <v>38</v>
      </c>
      <c r="F1120" s="8" t="n">
        <v>4</v>
      </c>
      <c r="G1120" s="84" t="s">
        <v>1639</v>
      </c>
      <c r="H1120" s="8" t="n">
        <v>16</v>
      </c>
      <c r="I1120" s="8" t="n">
        <v>0</v>
      </c>
      <c r="J1120" s="84" t="s">
        <v>1639</v>
      </c>
      <c r="K1120" s="8" t="n">
        <v>14</v>
      </c>
      <c r="L1120" s="8" t="n">
        <v>0</v>
      </c>
      <c r="M1120" s="2" t="n">
        <f aca="false">IF(AND(F1120&lt;&gt;0,AND(I1120=0,L1120=0)),1,0)</f>
        <v>1</v>
      </c>
      <c r="N1120" s="2" t="n">
        <v>1</v>
      </c>
    </row>
    <row r="1121" customFormat="false" ht="13" hidden="false" customHeight="false" outlineLevel="0" collapsed="false">
      <c r="A1121" s="24" t="s">
        <v>2720</v>
      </c>
      <c r="B1121" s="8" t="n">
        <v>104734102</v>
      </c>
      <c r="C1121" s="24" t="s">
        <v>2741</v>
      </c>
      <c r="D1121" s="84" t="s">
        <v>1639</v>
      </c>
      <c r="E1121" s="8" t="n">
        <v>38</v>
      </c>
      <c r="F1121" s="8" t="n">
        <v>2</v>
      </c>
      <c r="G1121" s="84" t="s">
        <v>1639</v>
      </c>
      <c r="H1121" s="8" t="n">
        <v>99</v>
      </c>
      <c r="I1121" s="8" t="n">
        <v>2</v>
      </c>
      <c r="J1121" s="84" t="s">
        <v>1639</v>
      </c>
      <c r="K1121" s="8" t="n">
        <v>120</v>
      </c>
      <c r="L1121" s="8" t="n">
        <v>0</v>
      </c>
      <c r="M1121" s="2" t="n">
        <f aca="false">IF(AND(F1121&lt;&gt;0,AND(I1121=0,L1121=0)),1,0)</f>
        <v>0</v>
      </c>
      <c r="N1121" s="2" t="n">
        <v>1</v>
      </c>
    </row>
    <row r="1122" customFormat="false" ht="13" hidden="false" customHeight="false" outlineLevel="0" collapsed="false">
      <c r="A1122" s="24" t="s">
        <v>2720</v>
      </c>
      <c r="B1122" s="8" t="n">
        <v>104918441</v>
      </c>
      <c r="C1122" s="24" t="s">
        <v>2742</v>
      </c>
      <c r="D1122" s="84" t="s">
        <v>1639</v>
      </c>
      <c r="E1122" s="8" t="n">
        <v>34</v>
      </c>
      <c r="F1122" s="8" t="n">
        <v>2</v>
      </c>
      <c r="G1122" s="84" t="s">
        <v>1639</v>
      </c>
      <c r="H1122" s="8" t="n">
        <v>85</v>
      </c>
      <c r="I1122" s="8" t="n">
        <v>0</v>
      </c>
      <c r="J1122" s="84" t="s">
        <v>1639</v>
      </c>
      <c r="K1122" s="8" t="n">
        <v>77</v>
      </c>
      <c r="L1122" s="8" t="n">
        <v>0</v>
      </c>
      <c r="M1122" s="2" t="n">
        <f aca="false">IF(AND(F1122&lt;&gt;0,AND(I1122=0,L1122=0)),1,0)</f>
        <v>1</v>
      </c>
      <c r="N1122" s="2" t="n">
        <v>1</v>
      </c>
    </row>
    <row r="1123" customFormat="false" ht="13" hidden="false" customHeight="false" outlineLevel="0" collapsed="false">
      <c r="A1123" s="24" t="s">
        <v>2720</v>
      </c>
      <c r="B1123" s="8" t="n">
        <v>105111455</v>
      </c>
      <c r="C1123" s="24" t="s">
        <v>2743</v>
      </c>
      <c r="D1123" s="84" t="s">
        <v>1639</v>
      </c>
      <c r="E1123" s="8" t="n">
        <v>39</v>
      </c>
      <c r="F1123" s="8" t="n">
        <v>3</v>
      </c>
      <c r="G1123" s="84" t="s">
        <v>1639</v>
      </c>
      <c r="H1123" s="8" t="n">
        <v>34</v>
      </c>
      <c r="I1123" s="8" t="n">
        <v>0</v>
      </c>
      <c r="J1123" s="84" t="s">
        <v>1639</v>
      </c>
      <c r="K1123" s="8" t="n">
        <v>30</v>
      </c>
      <c r="L1123" s="8" t="n">
        <v>0</v>
      </c>
      <c r="M1123" s="2" t="n">
        <f aca="false">IF(AND(F1123&lt;&gt;0,AND(I1123=0,L1123=0)),1,0)</f>
        <v>1</v>
      </c>
      <c r="N1123" s="2" t="n">
        <v>1</v>
      </c>
    </row>
    <row r="1124" customFormat="false" ht="13" hidden="false" customHeight="false" outlineLevel="0" collapsed="false">
      <c r="A1124" s="24" t="s">
        <v>2720</v>
      </c>
      <c r="B1124" s="8" t="n">
        <v>105229633</v>
      </c>
      <c r="C1124" s="24" t="s">
        <v>756</v>
      </c>
      <c r="D1124" s="84" t="s">
        <v>1639</v>
      </c>
      <c r="E1124" s="8" t="n">
        <v>28</v>
      </c>
      <c r="F1124" s="8" t="n">
        <v>3</v>
      </c>
      <c r="G1124" s="84" t="s">
        <v>1639</v>
      </c>
      <c r="H1124" s="8" t="n">
        <v>66</v>
      </c>
      <c r="I1124" s="8" t="n">
        <v>0</v>
      </c>
      <c r="J1124" s="84" t="s">
        <v>1639</v>
      </c>
      <c r="K1124" s="8" t="n">
        <v>80</v>
      </c>
      <c r="L1124" s="8" t="n">
        <v>0</v>
      </c>
      <c r="M1124" s="2" t="n">
        <f aca="false">IF(AND(F1124&lt;&gt;0,AND(I1124=0,L1124=0)),1,0)</f>
        <v>1</v>
      </c>
      <c r="N1124" s="2" t="n">
        <v>1</v>
      </c>
    </row>
    <row r="1125" customFormat="false" ht="13" hidden="false" customHeight="false" outlineLevel="0" collapsed="false">
      <c r="A1125" s="24" t="s">
        <v>2720</v>
      </c>
      <c r="B1125" s="8" t="n">
        <v>105230246</v>
      </c>
      <c r="C1125" s="24" t="s">
        <v>765</v>
      </c>
      <c r="D1125" s="84" t="s">
        <v>1639</v>
      </c>
      <c r="E1125" s="8" t="n">
        <v>26</v>
      </c>
      <c r="F1125" s="8" t="n">
        <v>5</v>
      </c>
      <c r="G1125" s="84" t="s">
        <v>1640</v>
      </c>
      <c r="H1125" s="8" t="n">
        <v>0</v>
      </c>
      <c r="I1125" s="8" t="n">
        <v>0</v>
      </c>
      <c r="J1125" s="84" t="s">
        <v>1640</v>
      </c>
      <c r="K1125" s="8" t="n">
        <v>0</v>
      </c>
      <c r="L1125" s="8" t="n">
        <v>0</v>
      </c>
      <c r="M1125" s="2" t="n">
        <f aca="false">IF(AND(F1125&lt;&gt;0,AND(I1125=0,L1125=0)),1,0)</f>
        <v>1</v>
      </c>
      <c r="N1125" s="2" t="n">
        <v>1</v>
      </c>
    </row>
    <row r="1126" customFormat="false" ht="13" hidden="false" customHeight="false" outlineLevel="0" collapsed="false">
      <c r="A1126" s="24" t="s">
        <v>2720</v>
      </c>
      <c r="B1126" s="8" t="n">
        <v>105232901</v>
      </c>
      <c r="C1126" s="24" t="s">
        <v>767</v>
      </c>
      <c r="D1126" s="84" t="s">
        <v>1639</v>
      </c>
      <c r="E1126" s="8" t="n">
        <v>18</v>
      </c>
      <c r="F1126" s="8" t="n">
        <v>2</v>
      </c>
      <c r="G1126" s="84" t="s">
        <v>1640</v>
      </c>
      <c r="H1126" s="8" t="n">
        <v>0</v>
      </c>
      <c r="I1126" s="8" t="n">
        <v>0</v>
      </c>
      <c r="J1126" s="84" t="s">
        <v>1640</v>
      </c>
      <c r="K1126" s="8" t="n">
        <v>0</v>
      </c>
      <c r="L1126" s="8" t="n">
        <v>0</v>
      </c>
      <c r="M1126" s="2" t="n">
        <f aca="false">IF(AND(F1126&lt;&gt;0,AND(I1126=0,L1126=0)),1,0)</f>
        <v>1</v>
      </c>
      <c r="N1126" s="2" t="n">
        <v>1</v>
      </c>
    </row>
    <row r="1127" customFormat="false" ht="13" hidden="false" customHeight="false" outlineLevel="0" collapsed="false">
      <c r="A1127" s="24" t="s">
        <v>2720</v>
      </c>
      <c r="B1127" s="8" t="n">
        <v>105238310</v>
      </c>
      <c r="C1127" s="24" t="s">
        <v>769</v>
      </c>
      <c r="D1127" s="84" t="s">
        <v>1639</v>
      </c>
      <c r="E1127" s="8" t="n">
        <v>22</v>
      </c>
      <c r="F1127" s="8" t="n">
        <v>3</v>
      </c>
      <c r="G1127" s="84" t="s">
        <v>1639</v>
      </c>
      <c r="H1127" s="8" t="n">
        <v>1</v>
      </c>
      <c r="I1127" s="8" t="n">
        <v>0</v>
      </c>
      <c r="J1127" s="84" t="s">
        <v>1640</v>
      </c>
      <c r="K1127" s="8" t="n">
        <v>0</v>
      </c>
      <c r="L1127" s="8" t="n">
        <v>0</v>
      </c>
      <c r="M1127" s="2" t="n">
        <f aca="false">IF(AND(F1127&lt;&gt;0,AND(I1127=0,L1127=0)),1,0)</f>
        <v>1</v>
      </c>
      <c r="N1127" s="2" t="n">
        <v>1</v>
      </c>
    </row>
    <row r="1128" customFormat="false" ht="13" hidden="false" customHeight="false" outlineLevel="0" collapsed="false">
      <c r="A1128" s="24" t="s">
        <v>2720</v>
      </c>
      <c r="B1128" s="8" t="n">
        <v>105239525</v>
      </c>
      <c r="C1128" s="24" t="s">
        <v>773</v>
      </c>
      <c r="D1128" s="84" t="s">
        <v>1639</v>
      </c>
      <c r="E1128" s="8" t="n">
        <v>25</v>
      </c>
      <c r="F1128" s="8" t="n">
        <v>4</v>
      </c>
      <c r="G1128" s="84" t="s">
        <v>1640</v>
      </c>
      <c r="H1128" s="8" t="n">
        <v>0</v>
      </c>
      <c r="I1128" s="8" t="n">
        <v>0</v>
      </c>
      <c r="J1128" s="84" t="s">
        <v>1640</v>
      </c>
      <c r="K1128" s="8" t="n">
        <v>0</v>
      </c>
      <c r="L1128" s="8" t="n">
        <v>0</v>
      </c>
      <c r="M1128" s="2" t="n">
        <f aca="false">IF(AND(F1128&lt;&gt;0,AND(I1128=0,L1128=0)),1,0)</f>
        <v>1</v>
      </c>
      <c r="N1128" s="2" t="n">
        <v>1</v>
      </c>
    </row>
    <row r="1129" customFormat="false" ht="13" hidden="false" customHeight="false" outlineLevel="0" collapsed="false">
      <c r="A1129" s="24" t="s">
        <v>2720</v>
      </c>
      <c r="B1129" s="8" t="n">
        <v>105240221</v>
      </c>
      <c r="C1129" s="24" t="s">
        <v>775</v>
      </c>
      <c r="D1129" s="84" t="s">
        <v>1639</v>
      </c>
      <c r="E1129" s="8" t="n">
        <v>30</v>
      </c>
      <c r="F1129" s="8" t="n">
        <v>2</v>
      </c>
      <c r="G1129" s="84" t="s">
        <v>1640</v>
      </c>
      <c r="H1129" s="8" t="n">
        <v>0</v>
      </c>
      <c r="I1129" s="8" t="n">
        <v>0</v>
      </c>
      <c r="J1129" s="84" t="s">
        <v>1639</v>
      </c>
      <c r="K1129" s="8" t="n">
        <v>2</v>
      </c>
      <c r="L1129" s="8" t="n">
        <v>0</v>
      </c>
      <c r="M1129" s="2" t="n">
        <f aca="false">IF(AND(F1129&lt;&gt;0,AND(I1129=0,L1129=0)),1,0)</f>
        <v>1</v>
      </c>
      <c r="N1129" s="2" t="n">
        <v>1</v>
      </c>
    </row>
    <row r="1130" customFormat="false" ht="13" hidden="false" customHeight="false" outlineLevel="0" collapsed="false">
      <c r="A1130" s="24" t="s">
        <v>2720</v>
      </c>
      <c r="B1130" s="8" t="n">
        <v>106719179</v>
      </c>
      <c r="C1130" s="24" t="s">
        <v>2744</v>
      </c>
      <c r="D1130" s="84" t="s">
        <v>1639</v>
      </c>
      <c r="E1130" s="8" t="n">
        <v>31</v>
      </c>
      <c r="F1130" s="8" t="n">
        <v>3</v>
      </c>
      <c r="G1130" s="84" t="s">
        <v>1639</v>
      </c>
      <c r="H1130" s="8" t="n">
        <v>116</v>
      </c>
      <c r="I1130" s="8" t="n">
        <v>0</v>
      </c>
      <c r="J1130" s="84" t="s">
        <v>1639</v>
      </c>
      <c r="K1130" s="8" t="n">
        <v>116</v>
      </c>
      <c r="L1130" s="8" t="n">
        <v>0</v>
      </c>
      <c r="M1130" s="2" t="n">
        <f aca="false">IF(AND(F1130&lt;&gt;0,AND(I1130=0,L1130=0)),1,0)</f>
        <v>1</v>
      </c>
      <c r="N1130" s="2" t="n">
        <v>1</v>
      </c>
    </row>
    <row r="1131" customFormat="false" ht="13" hidden="false" customHeight="false" outlineLevel="0" collapsed="false">
      <c r="A1131" s="24" t="s">
        <v>618</v>
      </c>
      <c r="B1131" s="8" t="n">
        <v>19818187</v>
      </c>
      <c r="C1131" s="24" t="s">
        <v>2745</v>
      </c>
      <c r="D1131" s="84" t="s">
        <v>1639</v>
      </c>
      <c r="E1131" s="8" t="n">
        <v>30</v>
      </c>
      <c r="F1131" s="8" t="n">
        <v>3</v>
      </c>
      <c r="G1131" s="84" t="s">
        <v>1639</v>
      </c>
      <c r="H1131" s="8" t="n">
        <v>94</v>
      </c>
      <c r="I1131" s="8" t="n">
        <v>0</v>
      </c>
      <c r="J1131" s="84" t="s">
        <v>1639</v>
      </c>
      <c r="K1131" s="8" t="n">
        <v>99</v>
      </c>
      <c r="L1131" s="8" t="n">
        <v>0</v>
      </c>
      <c r="M1131" s="2" t="n">
        <f aca="false">IF(AND(F1131&lt;&gt;0,AND(I1131=0,L1131=0)),1,0)</f>
        <v>1</v>
      </c>
      <c r="N1131" s="2" t="n">
        <v>1</v>
      </c>
    </row>
    <row r="1132" customFormat="false" ht="13" hidden="false" customHeight="false" outlineLevel="0" collapsed="false">
      <c r="A1132" s="24" t="s">
        <v>618</v>
      </c>
      <c r="B1132" s="8" t="n">
        <v>20310063</v>
      </c>
      <c r="C1132" s="24" t="s">
        <v>2746</v>
      </c>
      <c r="D1132" s="84" t="s">
        <v>1639</v>
      </c>
      <c r="E1132" s="8" t="n">
        <v>142</v>
      </c>
      <c r="F1132" s="8" t="n">
        <v>15</v>
      </c>
      <c r="G1132" s="84" t="s">
        <v>1639</v>
      </c>
      <c r="H1132" s="8" t="n">
        <v>335</v>
      </c>
      <c r="I1132" s="8" t="n">
        <v>0</v>
      </c>
      <c r="J1132" s="84" t="s">
        <v>1639</v>
      </c>
      <c r="K1132" s="8" t="n">
        <v>329</v>
      </c>
      <c r="L1132" s="8" t="n">
        <v>0</v>
      </c>
      <c r="M1132" s="2" t="n">
        <f aca="false">IF(AND(F1132&lt;&gt;0,AND(I1132=0,L1132=0)),1,0)</f>
        <v>1</v>
      </c>
      <c r="N1132" s="2" t="n">
        <v>1</v>
      </c>
    </row>
    <row r="1133" customFormat="false" ht="13" hidden="false" customHeight="false" outlineLevel="0" collapsed="false">
      <c r="A1133" s="24" t="s">
        <v>618</v>
      </c>
      <c r="B1133" s="8" t="n">
        <v>22272380</v>
      </c>
      <c r="C1133" s="24" t="s">
        <v>2747</v>
      </c>
      <c r="D1133" s="84" t="s">
        <v>1639</v>
      </c>
      <c r="E1133" s="8" t="n">
        <v>109</v>
      </c>
      <c r="F1133" s="8" t="n">
        <v>17</v>
      </c>
      <c r="G1133" s="84" t="s">
        <v>1639</v>
      </c>
      <c r="H1133" s="8" t="n">
        <v>445</v>
      </c>
      <c r="I1133" s="8" t="n">
        <v>19</v>
      </c>
      <c r="J1133" s="84" t="s">
        <v>1639</v>
      </c>
      <c r="K1133" s="8" t="n">
        <v>455</v>
      </c>
      <c r="L1133" s="8" t="n">
        <v>26</v>
      </c>
      <c r="M1133" s="2" t="n">
        <f aca="false">IF(AND(F1133&lt;&gt;0,AND(I1133=0,L1133=0)),1,0)</f>
        <v>0</v>
      </c>
      <c r="N1133" s="2" t="n">
        <v>1</v>
      </c>
    </row>
    <row r="1134" customFormat="false" ht="13" hidden="false" customHeight="false" outlineLevel="0" collapsed="false">
      <c r="A1134" s="24" t="s">
        <v>618</v>
      </c>
      <c r="B1134" s="8" t="n">
        <v>22272773</v>
      </c>
      <c r="C1134" s="24" t="s">
        <v>2748</v>
      </c>
      <c r="D1134" s="84" t="s">
        <v>1639</v>
      </c>
      <c r="E1134" s="8" t="n">
        <v>101</v>
      </c>
      <c r="F1134" s="8" t="n">
        <v>24</v>
      </c>
      <c r="G1134" s="84" t="s">
        <v>1639</v>
      </c>
      <c r="H1134" s="8" t="n">
        <v>69</v>
      </c>
      <c r="I1134" s="8" t="n">
        <v>0</v>
      </c>
      <c r="J1134" s="84" t="s">
        <v>1639</v>
      </c>
      <c r="K1134" s="8" t="n">
        <v>72</v>
      </c>
      <c r="L1134" s="8" t="n">
        <v>1</v>
      </c>
      <c r="M1134" s="2" t="n">
        <f aca="false">IF(AND(F1134&lt;&gt;0,AND(I1134=0,L1134=0)),1,0)</f>
        <v>0</v>
      </c>
      <c r="N1134" s="2" t="n">
        <v>1</v>
      </c>
    </row>
    <row r="1135" customFormat="false" ht="13" hidden="false" customHeight="false" outlineLevel="0" collapsed="false">
      <c r="A1135" s="24" t="s">
        <v>618</v>
      </c>
      <c r="B1135" s="8" t="n">
        <v>22465764</v>
      </c>
      <c r="C1135" s="24" t="s">
        <v>2749</v>
      </c>
      <c r="D1135" s="84" t="s">
        <v>1639</v>
      </c>
      <c r="E1135" s="8" t="n">
        <v>52</v>
      </c>
      <c r="F1135" s="8" t="n">
        <v>10</v>
      </c>
      <c r="G1135" s="84" t="s">
        <v>1639</v>
      </c>
      <c r="H1135" s="8" t="n">
        <v>85</v>
      </c>
      <c r="I1135" s="8" t="n">
        <v>0</v>
      </c>
      <c r="J1135" s="84" t="s">
        <v>1639</v>
      </c>
      <c r="K1135" s="8" t="n">
        <v>97</v>
      </c>
      <c r="L1135" s="8" t="n">
        <v>0</v>
      </c>
      <c r="M1135" s="2" t="n">
        <f aca="false">IF(AND(F1135&lt;&gt;0,AND(I1135=0,L1135=0)),1,0)</f>
        <v>1</v>
      </c>
      <c r="N1135" s="2" t="n">
        <v>1</v>
      </c>
    </row>
    <row r="1136" customFormat="false" ht="13" hidden="false" customHeight="false" outlineLevel="0" collapsed="false">
      <c r="A1136" s="24" t="s">
        <v>618</v>
      </c>
      <c r="B1136" s="8" t="n">
        <v>22769551</v>
      </c>
      <c r="C1136" s="24" t="s">
        <v>2750</v>
      </c>
      <c r="D1136" s="84" t="s">
        <v>1639</v>
      </c>
      <c r="E1136" s="8" t="n">
        <v>32</v>
      </c>
      <c r="F1136" s="8" t="n">
        <v>3</v>
      </c>
      <c r="G1136" s="84" t="s">
        <v>1639</v>
      </c>
      <c r="H1136" s="8" t="n">
        <v>68</v>
      </c>
      <c r="I1136" s="8" t="n">
        <v>0</v>
      </c>
      <c r="J1136" s="84" t="s">
        <v>1639</v>
      </c>
      <c r="K1136" s="8" t="n">
        <v>76</v>
      </c>
      <c r="L1136" s="8" t="n">
        <v>0</v>
      </c>
      <c r="M1136" s="2" t="n">
        <f aca="false">IF(AND(F1136&lt;&gt;0,AND(I1136=0,L1136=0)),1,0)</f>
        <v>1</v>
      </c>
      <c r="N1136" s="2" t="n">
        <v>1</v>
      </c>
    </row>
    <row r="1137" customFormat="false" ht="13" hidden="false" customHeight="false" outlineLevel="0" collapsed="false">
      <c r="A1137" s="24" t="s">
        <v>618</v>
      </c>
      <c r="B1137" s="8" t="n">
        <v>23043012</v>
      </c>
      <c r="C1137" s="24" t="s">
        <v>2751</v>
      </c>
      <c r="D1137" s="84" t="s">
        <v>1639</v>
      </c>
      <c r="E1137" s="8" t="n">
        <v>41</v>
      </c>
      <c r="F1137" s="8" t="n">
        <v>8</v>
      </c>
      <c r="G1137" s="84" t="s">
        <v>1639</v>
      </c>
      <c r="H1137" s="8" t="n">
        <v>189</v>
      </c>
      <c r="I1137" s="8" t="n">
        <v>6</v>
      </c>
      <c r="J1137" s="84" t="s">
        <v>1639</v>
      </c>
      <c r="K1137" s="8" t="n">
        <v>184</v>
      </c>
      <c r="L1137" s="8" t="n">
        <v>9</v>
      </c>
      <c r="M1137" s="2" t="n">
        <f aca="false">IF(AND(F1137&lt;&gt;0,AND(I1137=0,L1137=0)),1,0)</f>
        <v>0</v>
      </c>
      <c r="N1137" s="2" t="n">
        <v>1</v>
      </c>
    </row>
    <row r="1138" customFormat="false" ht="13" hidden="false" customHeight="false" outlineLevel="0" collapsed="false">
      <c r="A1138" s="24" t="s">
        <v>618</v>
      </c>
      <c r="B1138" s="8" t="n">
        <v>23043838</v>
      </c>
      <c r="C1138" s="24" t="s">
        <v>2752</v>
      </c>
      <c r="D1138" s="84" t="s">
        <v>1639</v>
      </c>
      <c r="E1138" s="8" t="n">
        <v>40</v>
      </c>
      <c r="F1138" s="8" t="n">
        <v>5</v>
      </c>
      <c r="G1138" s="84" t="s">
        <v>1639</v>
      </c>
      <c r="H1138" s="8" t="n">
        <v>123</v>
      </c>
      <c r="I1138" s="8" t="n">
        <v>1</v>
      </c>
      <c r="J1138" s="84" t="s">
        <v>1639</v>
      </c>
      <c r="K1138" s="8" t="n">
        <v>247</v>
      </c>
      <c r="L1138" s="8" t="n">
        <v>1</v>
      </c>
      <c r="M1138" s="2" t="n">
        <f aca="false">IF(AND(F1138&lt;&gt;0,AND(I1138=0,L1138=0)),1,0)</f>
        <v>0</v>
      </c>
      <c r="N1138" s="2" t="n">
        <v>1</v>
      </c>
    </row>
    <row r="1139" customFormat="false" ht="13" hidden="false" customHeight="false" outlineLevel="0" collapsed="false">
      <c r="A1139" s="24" t="s">
        <v>618</v>
      </c>
      <c r="B1139" s="8" t="n">
        <v>23046056</v>
      </c>
      <c r="C1139" s="24" t="s">
        <v>2753</v>
      </c>
      <c r="D1139" s="84" t="s">
        <v>1639</v>
      </c>
      <c r="E1139" s="8" t="n">
        <v>43</v>
      </c>
      <c r="F1139" s="8" t="n">
        <v>3</v>
      </c>
      <c r="G1139" s="84" t="s">
        <v>1639</v>
      </c>
      <c r="H1139" s="8" t="n">
        <v>103</v>
      </c>
      <c r="I1139" s="8" t="n">
        <v>0</v>
      </c>
      <c r="J1139" s="84" t="s">
        <v>1639</v>
      </c>
      <c r="K1139" s="8" t="n">
        <v>87</v>
      </c>
      <c r="L1139" s="8" t="n">
        <v>0</v>
      </c>
      <c r="M1139" s="2" t="n">
        <f aca="false">IF(AND(F1139&lt;&gt;0,AND(I1139=0,L1139=0)),1,0)</f>
        <v>1</v>
      </c>
      <c r="N1139" s="2" t="n">
        <v>1</v>
      </c>
    </row>
    <row r="1140" customFormat="false" ht="13" hidden="false" customHeight="false" outlineLevel="0" collapsed="false">
      <c r="A1140" s="24" t="s">
        <v>618</v>
      </c>
      <c r="B1140" s="8" t="n">
        <v>23046277</v>
      </c>
      <c r="C1140" s="24" t="s">
        <v>2754</v>
      </c>
      <c r="D1140" s="84" t="s">
        <v>1639</v>
      </c>
      <c r="E1140" s="8" t="n">
        <v>41</v>
      </c>
      <c r="F1140" s="8" t="n">
        <v>4</v>
      </c>
      <c r="G1140" s="84" t="s">
        <v>1639</v>
      </c>
      <c r="H1140" s="8" t="n">
        <v>31</v>
      </c>
      <c r="I1140" s="8" t="n">
        <v>0</v>
      </c>
      <c r="J1140" s="84" t="s">
        <v>1639</v>
      </c>
      <c r="K1140" s="8" t="n">
        <v>28</v>
      </c>
      <c r="L1140" s="8" t="n">
        <v>0</v>
      </c>
      <c r="M1140" s="2" t="n">
        <f aca="false">IF(AND(F1140&lt;&gt;0,AND(I1140=0,L1140=0)),1,0)</f>
        <v>1</v>
      </c>
      <c r="N1140" s="2" t="n">
        <v>1</v>
      </c>
    </row>
    <row r="1141" customFormat="false" ht="13" hidden="false" customHeight="false" outlineLevel="0" collapsed="false">
      <c r="A1141" s="24" t="s">
        <v>618</v>
      </c>
      <c r="B1141" s="8" t="n">
        <v>23046600</v>
      </c>
      <c r="C1141" s="24" t="s">
        <v>2755</v>
      </c>
      <c r="D1141" s="84" t="s">
        <v>1639</v>
      </c>
      <c r="E1141" s="8" t="n">
        <v>39</v>
      </c>
      <c r="F1141" s="8" t="n">
        <v>5</v>
      </c>
      <c r="G1141" s="84" t="s">
        <v>1639</v>
      </c>
      <c r="H1141" s="8" t="n">
        <v>104</v>
      </c>
      <c r="I1141" s="8" t="n">
        <v>0</v>
      </c>
      <c r="J1141" s="84" t="s">
        <v>1639</v>
      </c>
      <c r="K1141" s="8" t="n">
        <v>72</v>
      </c>
      <c r="L1141" s="8" t="n">
        <v>0</v>
      </c>
      <c r="M1141" s="2" t="n">
        <f aca="false">IF(AND(F1141&lt;&gt;0,AND(I1141=0,L1141=0)),1,0)</f>
        <v>1</v>
      </c>
      <c r="N1141" s="2" t="n">
        <v>1</v>
      </c>
    </row>
    <row r="1142" customFormat="false" ht="13" hidden="false" customHeight="false" outlineLevel="0" collapsed="false">
      <c r="A1142" s="24" t="s">
        <v>618</v>
      </c>
      <c r="B1142" s="8" t="n">
        <v>24104512</v>
      </c>
      <c r="C1142" s="24" t="s">
        <v>2756</v>
      </c>
      <c r="D1142" s="84" t="s">
        <v>1639</v>
      </c>
      <c r="E1142" s="8" t="n">
        <v>51</v>
      </c>
      <c r="F1142" s="8" t="n">
        <v>5</v>
      </c>
      <c r="G1142" s="84" t="s">
        <v>1639</v>
      </c>
      <c r="H1142" s="8" t="n">
        <v>104</v>
      </c>
      <c r="I1142" s="8" t="n">
        <v>7</v>
      </c>
      <c r="J1142" s="84" t="s">
        <v>1639</v>
      </c>
      <c r="K1142" s="8" t="n">
        <v>70</v>
      </c>
      <c r="L1142" s="8" t="n">
        <v>7</v>
      </c>
      <c r="M1142" s="2" t="n">
        <f aca="false">IF(AND(F1142&lt;&gt;0,AND(I1142=0,L1142=0)),1,0)</f>
        <v>0</v>
      </c>
      <c r="N1142" s="2" t="n">
        <v>1</v>
      </c>
    </row>
    <row r="1143" customFormat="false" ht="13" hidden="false" customHeight="false" outlineLevel="0" collapsed="false">
      <c r="A1143" s="24" t="s">
        <v>618</v>
      </c>
      <c r="B1143" s="8" t="n">
        <v>26823141</v>
      </c>
      <c r="C1143" s="24" t="s">
        <v>2757</v>
      </c>
      <c r="D1143" s="84" t="s">
        <v>1639</v>
      </c>
      <c r="E1143" s="8" t="n">
        <v>44</v>
      </c>
      <c r="F1143" s="8" t="n">
        <v>7</v>
      </c>
      <c r="G1143" s="84" t="s">
        <v>1639</v>
      </c>
      <c r="H1143" s="8" t="n">
        <v>35</v>
      </c>
      <c r="I1143" s="8" t="n">
        <v>0</v>
      </c>
      <c r="J1143" s="84" t="s">
        <v>1639</v>
      </c>
      <c r="K1143" s="8" t="n">
        <v>21</v>
      </c>
      <c r="L1143" s="8" t="n">
        <v>0</v>
      </c>
      <c r="M1143" s="2" t="n">
        <f aca="false">IF(AND(F1143&lt;&gt;0,AND(I1143=0,L1143=0)),1,0)</f>
        <v>1</v>
      </c>
      <c r="N1143" s="2" t="n">
        <v>1</v>
      </c>
    </row>
    <row r="1144" customFormat="false" ht="13" hidden="false" customHeight="false" outlineLevel="0" collapsed="false">
      <c r="A1144" s="24" t="s">
        <v>618</v>
      </c>
      <c r="B1144" s="8" t="n">
        <v>36278044</v>
      </c>
      <c r="C1144" s="24" t="s">
        <v>2758</v>
      </c>
      <c r="D1144" s="84" t="s">
        <v>1639</v>
      </c>
      <c r="E1144" s="8" t="n">
        <v>46</v>
      </c>
      <c r="F1144" s="8" t="n">
        <v>4</v>
      </c>
      <c r="G1144" s="84" t="s">
        <v>1639</v>
      </c>
      <c r="H1144" s="8" t="n">
        <v>40</v>
      </c>
      <c r="I1144" s="8" t="n">
        <v>0</v>
      </c>
      <c r="J1144" s="84" t="s">
        <v>1639</v>
      </c>
      <c r="K1144" s="8" t="n">
        <v>44</v>
      </c>
      <c r="L1144" s="8" t="n">
        <v>0</v>
      </c>
      <c r="M1144" s="2" t="n">
        <f aca="false">IF(AND(F1144&lt;&gt;0,AND(I1144=0,L1144=0)),1,0)</f>
        <v>1</v>
      </c>
      <c r="N1144" s="2" t="n">
        <v>1</v>
      </c>
    </row>
    <row r="1145" customFormat="false" ht="13" hidden="false" customHeight="false" outlineLevel="0" collapsed="false">
      <c r="A1145" s="24" t="s">
        <v>618</v>
      </c>
      <c r="B1145" s="8" t="n">
        <v>38974452</v>
      </c>
      <c r="C1145" s="24" t="s">
        <v>2759</v>
      </c>
      <c r="D1145" s="84" t="s">
        <v>1639</v>
      </c>
      <c r="E1145" s="8" t="n">
        <v>71</v>
      </c>
      <c r="F1145" s="8" t="n">
        <v>4</v>
      </c>
      <c r="G1145" s="84" t="s">
        <v>157</v>
      </c>
      <c r="H1145" s="8" t="n">
        <v>63</v>
      </c>
      <c r="I1145" s="8" t="n">
        <v>12</v>
      </c>
      <c r="J1145" s="84" t="s">
        <v>1639</v>
      </c>
      <c r="K1145" s="8" t="n">
        <v>61</v>
      </c>
      <c r="L1145" s="8" t="n">
        <v>5</v>
      </c>
      <c r="M1145" s="2" t="n">
        <f aca="false">IF(AND(F1145&lt;&gt;0,AND(I1145=0,L1145=0)),1,0)</f>
        <v>0</v>
      </c>
      <c r="N1145" s="2" t="n">
        <v>1</v>
      </c>
    </row>
    <row r="1146" customFormat="false" ht="13" hidden="false" customHeight="false" outlineLevel="0" collapsed="false">
      <c r="A1146" s="24" t="s">
        <v>618</v>
      </c>
      <c r="B1146" s="8" t="n">
        <v>41293324</v>
      </c>
      <c r="C1146" s="24" t="s">
        <v>2760</v>
      </c>
      <c r="D1146" s="84" t="s">
        <v>1639</v>
      </c>
      <c r="E1146" s="8" t="n">
        <v>30</v>
      </c>
      <c r="F1146" s="8" t="n">
        <v>2</v>
      </c>
      <c r="G1146" s="84" t="s">
        <v>1639</v>
      </c>
      <c r="H1146" s="8" t="n">
        <v>82</v>
      </c>
      <c r="I1146" s="8" t="n">
        <v>0</v>
      </c>
      <c r="J1146" s="84" t="s">
        <v>1639</v>
      </c>
      <c r="K1146" s="8" t="n">
        <v>83</v>
      </c>
      <c r="L1146" s="8" t="n">
        <v>0</v>
      </c>
      <c r="M1146" s="2" t="n">
        <f aca="false">IF(AND(F1146&lt;&gt;0,AND(I1146=0,L1146=0)),1,0)</f>
        <v>1</v>
      </c>
      <c r="N1146" s="2" t="n">
        <v>1</v>
      </c>
    </row>
    <row r="1147" customFormat="false" ht="13" hidden="false" customHeight="false" outlineLevel="0" collapsed="false">
      <c r="A1147" s="24" t="s">
        <v>618</v>
      </c>
      <c r="B1147" s="8" t="n">
        <v>41599907</v>
      </c>
      <c r="C1147" s="24" t="s">
        <v>2761</v>
      </c>
      <c r="D1147" s="84" t="s">
        <v>1639</v>
      </c>
      <c r="E1147" s="8" t="n">
        <v>38</v>
      </c>
      <c r="F1147" s="8" t="n">
        <v>4</v>
      </c>
      <c r="G1147" s="84" t="s">
        <v>1639</v>
      </c>
      <c r="H1147" s="8" t="n">
        <v>49</v>
      </c>
      <c r="I1147" s="8" t="n">
        <v>0</v>
      </c>
      <c r="J1147" s="84" t="s">
        <v>1639</v>
      </c>
      <c r="K1147" s="8" t="n">
        <v>45</v>
      </c>
      <c r="L1147" s="8" t="n">
        <v>0</v>
      </c>
      <c r="M1147" s="2" t="n">
        <f aca="false">IF(AND(F1147&lt;&gt;0,AND(I1147=0,L1147=0)),1,0)</f>
        <v>1</v>
      </c>
      <c r="N1147" s="2" t="n">
        <v>1</v>
      </c>
    </row>
    <row r="1148" customFormat="false" ht="13" hidden="false" customHeight="false" outlineLevel="0" collapsed="false">
      <c r="A1148" s="24" t="s">
        <v>618</v>
      </c>
      <c r="B1148" s="8" t="n">
        <v>50072929</v>
      </c>
      <c r="C1148" s="24" t="s">
        <v>2762</v>
      </c>
      <c r="D1148" s="84" t="s">
        <v>1639</v>
      </c>
      <c r="E1148" s="8" t="n">
        <v>42</v>
      </c>
      <c r="F1148" s="8" t="n">
        <v>4</v>
      </c>
      <c r="G1148" s="84" t="s">
        <v>1639</v>
      </c>
      <c r="H1148" s="8" t="n">
        <v>42</v>
      </c>
      <c r="I1148" s="8" t="n">
        <v>0</v>
      </c>
      <c r="J1148" s="84" t="s">
        <v>1639</v>
      </c>
      <c r="K1148" s="8" t="n">
        <v>39</v>
      </c>
      <c r="L1148" s="8" t="n">
        <v>0</v>
      </c>
      <c r="M1148" s="2" t="n">
        <f aca="false">IF(AND(F1148&lt;&gt;0,AND(I1148=0,L1148=0)),1,0)</f>
        <v>1</v>
      </c>
      <c r="N1148" s="2" t="n">
        <v>1</v>
      </c>
    </row>
    <row r="1149" customFormat="false" ht="13" hidden="false" customHeight="false" outlineLevel="0" collapsed="false">
      <c r="A1149" s="24" t="s">
        <v>618</v>
      </c>
      <c r="B1149" s="8" t="n">
        <v>50086890</v>
      </c>
      <c r="C1149" s="24" t="s">
        <v>2763</v>
      </c>
      <c r="D1149" s="84" t="s">
        <v>1639</v>
      </c>
      <c r="E1149" s="8" t="n">
        <v>37</v>
      </c>
      <c r="F1149" s="8" t="n">
        <v>5</v>
      </c>
      <c r="G1149" s="84" t="s">
        <v>1639</v>
      </c>
      <c r="H1149" s="8" t="n">
        <v>85</v>
      </c>
      <c r="I1149" s="8" t="n">
        <v>0</v>
      </c>
      <c r="J1149" s="84" t="s">
        <v>1639</v>
      </c>
      <c r="K1149" s="8" t="n">
        <v>96</v>
      </c>
      <c r="L1149" s="8" t="n">
        <v>0</v>
      </c>
      <c r="M1149" s="2" t="n">
        <f aca="false">IF(AND(F1149&lt;&gt;0,AND(I1149=0,L1149=0)),1,0)</f>
        <v>1</v>
      </c>
      <c r="N1149" s="2" t="n">
        <v>1</v>
      </c>
    </row>
    <row r="1150" customFormat="false" ht="13" hidden="false" customHeight="false" outlineLevel="0" collapsed="false">
      <c r="A1150" s="24" t="s">
        <v>618</v>
      </c>
      <c r="B1150" s="8" t="n">
        <v>50455826</v>
      </c>
      <c r="C1150" s="24" t="s">
        <v>2764</v>
      </c>
      <c r="D1150" s="84" t="s">
        <v>1639</v>
      </c>
      <c r="E1150" s="8" t="n">
        <v>30</v>
      </c>
      <c r="F1150" s="8" t="n">
        <v>2</v>
      </c>
      <c r="G1150" s="84" t="s">
        <v>1639</v>
      </c>
      <c r="H1150" s="8" t="n">
        <v>123</v>
      </c>
      <c r="I1150" s="8" t="n">
        <v>0</v>
      </c>
      <c r="J1150" s="84" t="s">
        <v>1639</v>
      </c>
      <c r="K1150" s="8" t="n">
        <v>120</v>
      </c>
      <c r="L1150" s="8" t="n">
        <v>0</v>
      </c>
      <c r="M1150" s="2" t="n">
        <f aca="false">IF(AND(F1150&lt;&gt;0,AND(I1150=0,L1150=0)),1,0)</f>
        <v>1</v>
      </c>
      <c r="N1150" s="2" t="n">
        <v>1</v>
      </c>
    </row>
    <row r="1151" customFormat="false" ht="13" hidden="false" customHeight="false" outlineLevel="0" collapsed="false">
      <c r="A1151" s="24" t="s">
        <v>618</v>
      </c>
      <c r="B1151" s="8" t="n">
        <v>51983487</v>
      </c>
      <c r="C1151" s="24" t="s">
        <v>2765</v>
      </c>
      <c r="D1151" s="84" t="s">
        <v>1639</v>
      </c>
      <c r="E1151" s="8" t="n">
        <v>23</v>
      </c>
      <c r="F1151" s="8" t="n">
        <v>2</v>
      </c>
      <c r="G1151" s="84" t="s">
        <v>1639</v>
      </c>
      <c r="H1151" s="8" t="n">
        <v>84</v>
      </c>
      <c r="I1151" s="8" t="n">
        <v>0</v>
      </c>
      <c r="J1151" s="84" t="s">
        <v>1639</v>
      </c>
      <c r="K1151" s="8" t="n">
        <v>97</v>
      </c>
      <c r="L1151" s="8" t="n">
        <v>0</v>
      </c>
      <c r="M1151" s="2" t="n">
        <f aca="false">IF(AND(F1151&lt;&gt;0,AND(I1151=0,L1151=0)),1,0)</f>
        <v>1</v>
      </c>
      <c r="N1151" s="2" t="n">
        <v>1</v>
      </c>
    </row>
    <row r="1152" customFormat="false" ht="13" hidden="false" customHeight="false" outlineLevel="0" collapsed="false">
      <c r="A1152" s="24" t="s">
        <v>618</v>
      </c>
      <c r="B1152" s="8" t="n">
        <v>53117290</v>
      </c>
      <c r="C1152" s="24" t="s">
        <v>2766</v>
      </c>
      <c r="D1152" s="84" t="s">
        <v>1639</v>
      </c>
      <c r="E1152" s="8" t="n">
        <v>52</v>
      </c>
      <c r="F1152" s="8" t="n">
        <v>3</v>
      </c>
      <c r="G1152" s="84" t="s">
        <v>1639</v>
      </c>
      <c r="H1152" s="8" t="n">
        <v>91</v>
      </c>
      <c r="I1152" s="8" t="n">
        <v>10</v>
      </c>
      <c r="J1152" s="84" t="s">
        <v>157</v>
      </c>
      <c r="K1152" s="8" t="n">
        <v>125</v>
      </c>
      <c r="L1152" s="8" t="n">
        <v>18</v>
      </c>
      <c r="M1152" s="2" t="n">
        <f aca="false">IF(AND(F1152&lt;&gt;0,AND(I1152=0,L1152=0)),1,0)</f>
        <v>0</v>
      </c>
      <c r="N1152" s="2" t="n">
        <v>1</v>
      </c>
    </row>
    <row r="1153" customFormat="false" ht="13" hidden="false" customHeight="false" outlineLevel="0" collapsed="false">
      <c r="A1153" s="24" t="s">
        <v>618</v>
      </c>
      <c r="B1153" s="8" t="n">
        <v>56007199</v>
      </c>
      <c r="C1153" s="24" t="s">
        <v>2767</v>
      </c>
      <c r="D1153" s="84" t="s">
        <v>1639</v>
      </c>
      <c r="E1153" s="8" t="n">
        <v>35</v>
      </c>
      <c r="F1153" s="8" t="n">
        <v>2</v>
      </c>
      <c r="G1153" s="84" t="s">
        <v>1639</v>
      </c>
      <c r="H1153" s="8" t="n">
        <v>75</v>
      </c>
      <c r="I1153" s="8" t="n">
        <v>0</v>
      </c>
      <c r="J1153" s="84" t="s">
        <v>1639</v>
      </c>
      <c r="K1153" s="8" t="n">
        <v>60</v>
      </c>
      <c r="L1153" s="8" t="n">
        <v>0</v>
      </c>
      <c r="M1153" s="2" t="n">
        <f aca="false">IF(AND(F1153&lt;&gt;0,AND(I1153=0,L1153=0)),1,0)</f>
        <v>1</v>
      </c>
      <c r="N1153" s="2" t="n">
        <v>1</v>
      </c>
    </row>
    <row r="1154" customFormat="false" ht="13" hidden="false" customHeight="false" outlineLevel="0" collapsed="false">
      <c r="A1154" s="24" t="s">
        <v>618</v>
      </c>
      <c r="B1154" s="8" t="n">
        <v>59610178</v>
      </c>
      <c r="C1154" s="24" t="s">
        <v>2768</v>
      </c>
      <c r="D1154" s="84" t="s">
        <v>1639</v>
      </c>
      <c r="E1154" s="8" t="n">
        <v>34</v>
      </c>
      <c r="F1154" s="8" t="n">
        <v>7</v>
      </c>
      <c r="G1154" s="84" t="s">
        <v>1639</v>
      </c>
      <c r="H1154" s="8" t="n">
        <v>63</v>
      </c>
      <c r="I1154" s="8" t="n">
        <v>6</v>
      </c>
      <c r="J1154" s="84" t="s">
        <v>1639</v>
      </c>
      <c r="K1154" s="8" t="n">
        <v>63</v>
      </c>
      <c r="L1154" s="8" t="n">
        <v>2</v>
      </c>
      <c r="M1154" s="2" t="n">
        <f aca="false">IF(AND(F1154&lt;&gt;0,AND(I1154=0,L1154=0)),1,0)</f>
        <v>0</v>
      </c>
      <c r="N1154" s="2" t="n">
        <v>1</v>
      </c>
    </row>
    <row r="1155" customFormat="false" ht="13" hidden="false" customHeight="false" outlineLevel="0" collapsed="false">
      <c r="A1155" s="24" t="s">
        <v>618</v>
      </c>
      <c r="B1155" s="8" t="n">
        <v>67246579</v>
      </c>
      <c r="C1155" s="24" t="s">
        <v>2769</v>
      </c>
      <c r="D1155" s="84" t="s">
        <v>1639</v>
      </c>
      <c r="E1155" s="8" t="n">
        <v>40</v>
      </c>
      <c r="F1155" s="8" t="n">
        <v>3</v>
      </c>
      <c r="G1155" s="84" t="s">
        <v>1639</v>
      </c>
      <c r="H1155" s="8" t="n">
        <v>109</v>
      </c>
      <c r="I1155" s="8" t="n">
        <v>0</v>
      </c>
      <c r="J1155" s="84" t="s">
        <v>1639</v>
      </c>
      <c r="K1155" s="8" t="n">
        <v>127</v>
      </c>
      <c r="L1155" s="8" t="n">
        <v>0</v>
      </c>
      <c r="M1155" s="2" t="n">
        <f aca="false">IF(AND(F1155&lt;&gt;0,AND(I1155=0,L1155=0)),1,0)</f>
        <v>1</v>
      </c>
      <c r="N1155" s="2" t="n">
        <v>1</v>
      </c>
    </row>
    <row r="1156" customFormat="false" ht="13" hidden="false" customHeight="false" outlineLevel="0" collapsed="false">
      <c r="A1156" s="24" t="s">
        <v>618</v>
      </c>
      <c r="B1156" s="8" t="n">
        <v>72209409</v>
      </c>
      <c r="C1156" s="24" t="s">
        <v>2770</v>
      </c>
      <c r="D1156" s="84" t="s">
        <v>1639</v>
      </c>
      <c r="E1156" s="8" t="n">
        <v>49</v>
      </c>
      <c r="F1156" s="8" t="n">
        <v>4</v>
      </c>
      <c r="G1156" s="84" t="s">
        <v>1639</v>
      </c>
      <c r="H1156" s="8" t="n">
        <v>42</v>
      </c>
      <c r="I1156" s="8" t="n">
        <v>0</v>
      </c>
      <c r="J1156" s="84" t="s">
        <v>1639</v>
      </c>
      <c r="K1156" s="8" t="n">
        <v>41</v>
      </c>
      <c r="L1156" s="8" t="n">
        <v>0</v>
      </c>
      <c r="M1156" s="2" t="n">
        <f aca="false">IF(AND(F1156&lt;&gt;0,AND(I1156=0,L1156=0)),1,0)</f>
        <v>1</v>
      </c>
      <c r="N1156" s="2" t="n">
        <v>1</v>
      </c>
    </row>
    <row r="1157" customFormat="false" ht="13" hidden="false" customHeight="false" outlineLevel="0" collapsed="false">
      <c r="A1157" s="24" t="s">
        <v>618</v>
      </c>
      <c r="B1157" s="8" t="n">
        <v>73091168</v>
      </c>
      <c r="C1157" s="24" t="s">
        <v>2771</v>
      </c>
      <c r="D1157" s="84" t="s">
        <v>1639</v>
      </c>
      <c r="E1157" s="8" t="n">
        <v>46</v>
      </c>
      <c r="F1157" s="8" t="n">
        <v>3</v>
      </c>
      <c r="G1157" s="84" t="s">
        <v>1639</v>
      </c>
      <c r="H1157" s="8" t="n">
        <v>90</v>
      </c>
      <c r="I1157" s="8" t="n">
        <v>0</v>
      </c>
      <c r="J1157" s="84" t="s">
        <v>1639</v>
      </c>
      <c r="K1157" s="8" t="n">
        <v>136</v>
      </c>
      <c r="L1157" s="8" t="n">
        <v>0</v>
      </c>
      <c r="M1157" s="2" t="n">
        <f aca="false">IF(AND(F1157&lt;&gt;0,AND(I1157=0,L1157=0)),1,0)</f>
        <v>1</v>
      </c>
      <c r="N1157" s="2" t="n">
        <v>1</v>
      </c>
    </row>
    <row r="1158" customFormat="false" ht="13" hidden="false" customHeight="false" outlineLevel="0" collapsed="false">
      <c r="A1158" s="24" t="s">
        <v>618</v>
      </c>
      <c r="B1158" s="8" t="n">
        <v>76392907</v>
      </c>
      <c r="C1158" s="24" t="s">
        <v>1371</v>
      </c>
      <c r="D1158" s="84" t="s">
        <v>1639</v>
      </c>
      <c r="E1158" s="8" t="n">
        <v>34</v>
      </c>
      <c r="F1158" s="8" t="n">
        <v>7</v>
      </c>
      <c r="G1158" s="84" t="s">
        <v>157</v>
      </c>
      <c r="H1158" s="8" t="n">
        <v>71</v>
      </c>
      <c r="I1158" s="8" t="n">
        <v>12</v>
      </c>
      <c r="J1158" s="84" t="s">
        <v>157</v>
      </c>
      <c r="K1158" s="8" t="n">
        <v>61</v>
      </c>
      <c r="L1158" s="8" t="n">
        <v>18</v>
      </c>
      <c r="M1158" s="2" t="n">
        <f aca="false">IF(AND(F1158&lt;&gt;0,AND(I1158=0,L1158=0)),1,0)</f>
        <v>0</v>
      </c>
      <c r="N1158" s="2" t="n">
        <v>1</v>
      </c>
    </row>
    <row r="1159" customFormat="false" ht="13" hidden="false" customHeight="false" outlineLevel="0" collapsed="false">
      <c r="A1159" s="24" t="s">
        <v>618</v>
      </c>
      <c r="B1159" s="8" t="n">
        <v>76396644</v>
      </c>
      <c r="C1159" s="24" t="s">
        <v>1376</v>
      </c>
      <c r="D1159" s="84" t="s">
        <v>1639</v>
      </c>
      <c r="E1159" s="8" t="n">
        <v>39</v>
      </c>
      <c r="F1159" s="8" t="n">
        <v>7</v>
      </c>
      <c r="G1159" s="84" t="s">
        <v>157</v>
      </c>
      <c r="H1159" s="8" t="n">
        <v>61</v>
      </c>
      <c r="I1159" s="8" t="n">
        <v>8</v>
      </c>
      <c r="J1159" s="84" t="s">
        <v>157</v>
      </c>
      <c r="K1159" s="8" t="n">
        <v>68</v>
      </c>
      <c r="L1159" s="8" t="n">
        <v>11</v>
      </c>
      <c r="M1159" s="2" t="n">
        <f aca="false">IF(AND(F1159&lt;&gt;0,AND(I1159=0,L1159=0)),1,0)</f>
        <v>0</v>
      </c>
      <c r="N1159" s="2" t="n">
        <v>1</v>
      </c>
    </row>
    <row r="1160" customFormat="false" ht="13" hidden="false" customHeight="false" outlineLevel="0" collapsed="false">
      <c r="A1160" s="24" t="s">
        <v>618</v>
      </c>
      <c r="B1160" s="8" t="n">
        <v>77077304</v>
      </c>
      <c r="C1160" s="24" t="s">
        <v>2772</v>
      </c>
      <c r="D1160" s="84" t="s">
        <v>1639</v>
      </c>
      <c r="E1160" s="8" t="n">
        <v>44</v>
      </c>
      <c r="F1160" s="8" t="n">
        <v>6</v>
      </c>
      <c r="G1160" s="84" t="s">
        <v>1639</v>
      </c>
      <c r="H1160" s="8" t="n">
        <v>112</v>
      </c>
      <c r="I1160" s="8" t="n">
        <v>0</v>
      </c>
      <c r="J1160" s="84" t="s">
        <v>1639</v>
      </c>
      <c r="K1160" s="8" t="n">
        <v>76</v>
      </c>
      <c r="L1160" s="8" t="n">
        <v>0</v>
      </c>
      <c r="M1160" s="2" t="n">
        <f aca="false">IF(AND(F1160&lt;&gt;0,AND(I1160=0,L1160=0)),1,0)</f>
        <v>1</v>
      </c>
      <c r="N1160" s="2" t="n">
        <v>1</v>
      </c>
    </row>
    <row r="1161" customFormat="false" ht="13" hidden="false" customHeight="false" outlineLevel="0" collapsed="false">
      <c r="A1161" s="24" t="s">
        <v>618</v>
      </c>
      <c r="B1161" s="8" t="n">
        <v>77077579</v>
      </c>
      <c r="C1161" s="24" t="s">
        <v>2773</v>
      </c>
      <c r="D1161" s="84" t="s">
        <v>1639</v>
      </c>
      <c r="E1161" s="8" t="n">
        <v>44</v>
      </c>
      <c r="F1161" s="8" t="n">
        <v>5</v>
      </c>
      <c r="G1161" s="84" t="s">
        <v>1639</v>
      </c>
      <c r="H1161" s="8" t="n">
        <v>1</v>
      </c>
      <c r="I1161" s="8" t="n">
        <v>0</v>
      </c>
      <c r="J1161" s="84" t="s">
        <v>1639</v>
      </c>
      <c r="K1161" s="8" t="n">
        <v>1</v>
      </c>
      <c r="L1161" s="8" t="n">
        <v>0</v>
      </c>
      <c r="M1161" s="2" t="n">
        <f aca="false">IF(AND(F1161&lt;&gt;0,AND(I1161=0,L1161=0)),1,0)</f>
        <v>1</v>
      </c>
      <c r="N1161" s="2" t="n">
        <v>1</v>
      </c>
    </row>
    <row r="1162" customFormat="false" ht="13" hidden="false" customHeight="false" outlineLevel="0" collapsed="false">
      <c r="A1162" s="24" t="s">
        <v>618</v>
      </c>
      <c r="B1162" s="8" t="n">
        <v>78644201</v>
      </c>
      <c r="C1162" s="24" t="s">
        <v>2774</v>
      </c>
      <c r="D1162" s="84" t="s">
        <v>1639</v>
      </c>
      <c r="E1162" s="8" t="n">
        <v>38</v>
      </c>
      <c r="F1162" s="8" t="n">
        <v>6</v>
      </c>
      <c r="G1162" s="84" t="s">
        <v>1639</v>
      </c>
      <c r="H1162" s="8" t="n">
        <v>85</v>
      </c>
      <c r="I1162" s="8" t="n">
        <v>0</v>
      </c>
      <c r="J1162" s="84" t="s">
        <v>1639</v>
      </c>
      <c r="K1162" s="8" t="n">
        <v>123</v>
      </c>
      <c r="L1162" s="8" t="n">
        <v>0</v>
      </c>
      <c r="M1162" s="2" t="n">
        <f aca="false">IF(AND(F1162&lt;&gt;0,AND(I1162=0,L1162=0)),1,0)</f>
        <v>1</v>
      </c>
      <c r="N1162" s="2" t="n">
        <v>1</v>
      </c>
    </row>
    <row r="1163" customFormat="false" ht="13" hidden="false" customHeight="false" outlineLevel="0" collapsed="false">
      <c r="A1163" s="24" t="s">
        <v>618</v>
      </c>
      <c r="B1163" s="8" t="n">
        <v>79437782</v>
      </c>
      <c r="C1163" s="24" t="s">
        <v>2775</v>
      </c>
      <c r="D1163" s="84" t="s">
        <v>1639</v>
      </c>
      <c r="E1163" s="8" t="n">
        <v>56</v>
      </c>
      <c r="F1163" s="8" t="n">
        <v>5</v>
      </c>
      <c r="G1163" s="84" t="s">
        <v>1639</v>
      </c>
      <c r="H1163" s="8" t="n">
        <v>22</v>
      </c>
      <c r="I1163" s="8" t="n">
        <v>2</v>
      </c>
      <c r="J1163" s="84" t="s">
        <v>1639</v>
      </c>
      <c r="K1163" s="8" t="n">
        <v>17</v>
      </c>
      <c r="L1163" s="8" t="n">
        <v>0</v>
      </c>
      <c r="M1163" s="2" t="n">
        <f aca="false">IF(AND(F1163&lt;&gt;0,AND(I1163=0,L1163=0)),1,0)</f>
        <v>0</v>
      </c>
      <c r="N1163" s="2" t="n">
        <v>1</v>
      </c>
    </row>
    <row r="1164" customFormat="false" ht="13" hidden="false" customHeight="false" outlineLevel="0" collapsed="false">
      <c r="A1164" s="24" t="s">
        <v>618</v>
      </c>
      <c r="B1164" s="8" t="n">
        <v>79438070</v>
      </c>
      <c r="C1164" s="24" t="s">
        <v>2776</v>
      </c>
      <c r="D1164" s="84" t="s">
        <v>1639</v>
      </c>
      <c r="E1164" s="8" t="n">
        <v>56</v>
      </c>
      <c r="F1164" s="8" t="n">
        <v>5</v>
      </c>
      <c r="G1164" s="84" t="s">
        <v>1639</v>
      </c>
      <c r="H1164" s="8" t="n">
        <v>5</v>
      </c>
      <c r="I1164" s="8" t="n">
        <v>0</v>
      </c>
      <c r="J1164" s="84" t="s">
        <v>1639</v>
      </c>
      <c r="K1164" s="8" t="n">
        <v>2</v>
      </c>
      <c r="L1164" s="8" t="n">
        <v>0</v>
      </c>
      <c r="M1164" s="2" t="n">
        <f aca="false">IF(AND(F1164&lt;&gt;0,AND(I1164=0,L1164=0)),1,0)</f>
        <v>1</v>
      </c>
      <c r="N1164" s="2" t="n">
        <v>1</v>
      </c>
    </row>
    <row r="1165" customFormat="false" ht="13" hidden="false" customHeight="false" outlineLevel="0" collapsed="false">
      <c r="A1165" s="24" t="s">
        <v>618</v>
      </c>
      <c r="B1165" s="8" t="n">
        <v>79677433</v>
      </c>
      <c r="C1165" s="24" t="s">
        <v>2777</v>
      </c>
      <c r="D1165" s="84" t="s">
        <v>1639</v>
      </c>
      <c r="E1165" s="8" t="n">
        <v>45</v>
      </c>
      <c r="F1165" s="8" t="n">
        <v>4</v>
      </c>
      <c r="G1165" s="84" t="s">
        <v>1639</v>
      </c>
      <c r="H1165" s="8" t="n">
        <v>118</v>
      </c>
      <c r="I1165" s="8" t="n">
        <v>0</v>
      </c>
      <c r="J1165" s="84" t="s">
        <v>1639</v>
      </c>
      <c r="K1165" s="8" t="n">
        <v>84</v>
      </c>
      <c r="L1165" s="8" t="n">
        <v>0</v>
      </c>
      <c r="M1165" s="2" t="n">
        <f aca="false">IF(AND(F1165&lt;&gt;0,AND(I1165=0,L1165=0)),1,0)</f>
        <v>1</v>
      </c>
      <c r="N1165" s="2" t="n">
        <v>1</v>
      </c>
    </row>
    <row r="1166" customFormat="false" ht="13" hidden="false" customHeight="false" outlineLevel="0" collapsed="false">
      <c r="A1166" s="24" t="s">
        <v>618</v>
      </c>
      <c r="B1166" s="8" t="n">
        <v>80848951</v>
      </c>
      <c r="C1166" s="24" t="s">
        <v>2778</v>
      </c>
      <c r="D1166" s="84" t="s">
        <v>1639</v>
      </c>
      <c r="E1166" s="8" t="n">
        <v>39</v>
      </c>
      <c r="F1166" s="8" t="n">
        <v>7</v>
      </c>
      <c r="G1166" s="84" t="s">
        <v>1639</v>
      </c>
      <c r="H1166" s="8" t="n">
        <v>56</v>
      </c>
      <c r="I1166" s="8" t="n">
        <v>0</v>
      </c>
      <c r="J1166" s="84" t="s">
        <v>1639</v>
      </c>
      <c r="K1166" s="8" t="n">
        <v>43</v>
      </c>
      <c r="L1166" s="8" t="n">
        <v>0</v>
      </c>
      <c r="M1166" s="2" t="n">
        <f aca="false">IF(AND(F1166&lt;&gt;0,AND(I1166=0,L1166=0)),1,0)</f>
        <v>1</v>
      </c>
      <c r="N1166" s="2" t="n">
        <v>1</v>
      </c>
    </row>
    <row r="1167" customFormat="false" ht="13" hidden="false" customHeight="false" outlineLevel="0" collapsed="false">
      <c r="A1167" s="24" t="s">
        <v>618</v>
      </c>
      <c r="B1167" s="8" t="n">
        <v>83823914</v>
      </c>
      <c r="C1167" s="24" t="s">
        <v>2779</v>
      </c>
      <c r="D1167" s="84" t="s">
        <v>1639</v>
      </c>
      <c r="E1167" s="8" t="n">
        <v>52</v>
      </c>
      <c r="F1167" s="8" t="n">
        <v>4</v>
      </c>
      <c r="G1167" s="84" t="s">
        <v>1639</v>
      </c>
      <c r="H1167" s="8" t="n">
        <v>77</v>
      </c>
      <c r="I1167" s="8" t="n">
        <v>0</v>
      </c>
      <c r="J1167" s="84" t="s">
        <v>1639</v>
      </c>
      <c r="K1167" s="8" t="n">
        <v>75</v>
      </c>
      <c r="L1167" s="8" t="n">
        <v>0</v>
      </c>
      <c r="M1167" s="2" t="n">
        <f aca="false">IF(AND(F1167&lt;&gt;0,AND(I1167=0,L1167=0)),1,0)</f>
        <v>1</v>
      </c>
      <c r="N1167" s="2" t="n">
        <v>1</v>
      </c>
    </row>
    <row r="1168" customFormat="false" ht="13" hidden="false" customHeight="false" outlineLevel="0" collapsed="false">
      <c r="A1168" s="24" t="s">
        <v>618</v>
      </c>
      <c r="B1168" s="8" t="n">
        <v>84511927</v>
      </c>
      <c r="C1168" s="24" t="s">
        <v>2780</v>
      </c>
      <c r="D1168" s="84" t="s">
        <v>1639</v>
      </c>
      <c r="E1168" s="8" t="n">
        <v>36</v>
      </c>
      <c r="F1168" s="8" t="n">
        <v>5</v>
      </c>
      <c r="G1168" s="84" t="s">
        <v>1639</v>
      </c>
      <c r="H1168" s="8" t="n">
        <v>41</v>
      </c>
      <c r="I1168" s="8" t="n">
        <v>0</v>
      </c>
      <c r="J1168" s="84" t="s">
        <v>1639</v>
      </c>
      <c r="K1168" s="8" t="n">
        <v>39</v>
      </c>
      <c r="L1168" s="8" t="n">
        <v>0</v>
      </c>
      <c r="M1168" s="2" t="n">
        <f aca="false">IF(AND(F1168&lt;&gt;0,AND(I1168=0,L1168=0)),1,0)</f>
        <v>1</v>
      </c>
      <c r="N1168" s="2" t="n">
        <v>1</v>
      </c>
    </row>
    <row r="1169" customFormat="false" ht="13" hidden="false" customHeight="false" outlineLevel="0" collapsed="false">
      <c r="A1169" s="24" t="s">
        <v>618</v>
      </c>
      <c r="B1169" s="8" t="n">
        <v>88553085</v>
      </c>
      <c r="C1169" s="24" t="s">
        <v>2781</v>
      </c>
      <c r="D1169" s="84" t="s">
        <v>1639</v>
      </c>
      <c r="E1169" s="8" t="n">
        <v>43</v>
      </c>
      <c r="F1169" s="8" t="n">
        <v>3</v>
      </c>
      <c r="G1169" s="84" t="s">
        <v>1640</v>
      </c>
      <c r="H1169" s="8" t="n">
        <v>0</v>
      </c>
      <c r="I1169" s="8" t="n">
        <v>0</v>
      </c>
      <c r="J1169" s="84" t="s">
        <v>1640</v>
      </c>
      <c r="K1169" s="8" t="n">
        <v>0</v>
      </c>
      <c r="L1169" s="8" t="n">
        <v>0</v>
      </c>
      <c r="M1169" s="2" t="n">
        <f aca="false">IF(AND(F1169&lt;&gt;0,AND(I1169=0,L1169=0)),1,0)</f>
        <v>1</v>
      </c>
      <c r="N1169" s="2" t="n">
        <v>1</v>
      </c>
    </row>
    <row r="1170" customFormat="false" ht="13" hidden="false" customHeight="false" outlineLevel="0" collapsed="false">
      <c r="A1170" s="24" t="s">
        <v>618</v>
      </c>
      <c r="B1170" s="8" t="n">
        <v>90179366</v>
      </c>
      <c r="C1170" s="24" t="s">
        <v>2782</v>
      </c>
      <c r="D1170" s="84" t="s">
        <v>1639</v>
      </c>
      <c r="E1170" s="8" t="n">
        <v>32</v>
      </c>
      <c r="F1170" s="8" t="n">
        <v>2</v>
      </c>
      <c r="G1170" s="84" t="s">
        <v>1639</v>
      </c>
      <c r="H1170" s="8" t="n">
        <v>119</v>
      </c>
      <c r="I1170" s="8" t="n">
        <v>0</v>
      </c>
      <c r="J1170" s="84" t="s">
        <v>1639</v>
      </c>
      <c r="K1170" s="8" t="n">
        <v>142</v>
      </c>
      <c r="L1170" s="8" t="n">
        <v>0</v>
      </c>
      <c r="M1170" s="2" t="n">
        <f aca="false">IF(AND(F1170&lt;&gt;0,AND(I1170=0,L1170=0)),1,0)</f>
        <v>1</v>
      </c>
      <c r="N1170" s="2" t="n">
        <v>1</v>
      </c>
    </row>
    <row r="1171" customFormat="false" ht="13" hidden="false" customHeight="false" outlineLevel="0" collapsed="false">
      <c r="A1171" s="24" t="s">
        <v>618</v>
      </c>
      <c r="B1171" s="8" t="n">
        <v>90256477</v>
      </c>
      <c r="C1171" s="24" t="s">
        <v>2783</v>
      </c>
      <c r="D1171" s="84" t="s">
        <v>1639</v>
      </c>
      <c r="E1171" s="8" t="n">
        <v>33</v>
      </c>
      <c r="F1171" s="8" t="n">
        <v>3</v>
      </c>
      <c r="G1171" s="84" t="s">
        <v>1639</v>
      </c>
      <c r="H1171" s="8" t="n">
        <v>78</v>
      </c>
      <c r="I1171" s="8" t="n">
        <v>6</v>
      </c>
      <c r="J1171" s="84" t="s">
        <v>157</v>
      </c>
      <c r="K1171" s="8" t="n">
        <v>74</v>
      </c>
      <c r="L1171" s="8" t="n">
        <v>11</v>
      </c>
      <c r="M1171" s="2" t="n">
        <f aca="false">IF(AND(F1171&lt;&gt;0,AND(I1171=0,L1171=0)),1,0)</f>
        <v>0</v>
      </c>
      <c r="N1171" s="2" t="n">
        <v>1</v>
      </c>
    </row>
    <row r="1172" customFormat="false" ht="13" hidden="false" customHeight="false" outlineLevel="0" collapsed="false">
      <c r="A1172" s="24" t="s">
        <v>618</v>
      </c>
      <c r="B1172" s="8" t="n">
        <v>92669184</v>
      </c>
      <c r="C1172" s="24" t="s">
        <v>2784</v>
      </c>
      <c r="D1172" s="84" t="s">
        <v>1639</v>
      </c>
      <c r="E1172" s="8" t="n">
        <v>53</v>
      </c>
      <c r="F1172" s="8" t="n">
        <v>3</v>
      </c>
      <c r="G1172" s="84" t="s">
        <v>1639</v>
      </c>
      <c r="H1172" s="8" t="n">
        <v>103</v>
      </c>
      <c r="I1172" s="8" t="n">
        <v>0</v>
      </c>
      <c r="J1172" s="84" t="s">
        <v>1639</v>
      </c>
      <c r="K1172" s="8" t="n">
        <v>111</v>
      </c>
      <c r="L1172" s="8" t="n">
        <v>0</v>
      </c>
      <c r="M1172" s="2" t="n">
        <f aca="false">IF(AND(F1172&lt;&gt;0,AND(I1172=0,L1172=0)),1,0)</f>
        <v>1</v>
      </c>
      <c r="N1172" s="2" t="n">
        <v>1</v>
      </c>
    </row>
    <row r="1173" customFormat="false" ht="13" hidden="false" customHeight="false" outlineLevel="0" collapsed="false">
      <c r="A1173" s="24" t="s">
        <v>618</v>
      </c>
      <c r="B1173" s="8" t="n">
        <v>95796767</v>
      </c>
      <c r="C1173" s="24" t="s">
        <v>2785</v>
      </c>
      <c r="D1173" s="84" t="s">
        <v>1639</v>
      </c>
      <c r="E1173" s="8" t="n">
        <v>51</v>
      </c>
      <c r="F1173" s="8" t="n">
        <v>10</v>
      </c>
      <c r="G1173" s="84" t="s">
        <v>1639</v>
      </c>
      <c r="H1173" s="8" t="n">
        <v>41</v>
      </c>
      <c r="I1173" s="8" t="n">
        <v>0</v>
      </c>
      <c r="J1173" s="84" t="s">
        <v>1639</v>
      </c>
      <c r="K1173" s="8" t="n">
        <v>37</v>
      </c>
      <c r="L1173" s="8" t="n">
        <v>0</v>
      </c>
      <c r="M1173" s="2" t="n">
        <f aca="false">IF(AND(F1173&lt;&gt;0,AND(I1173=0,L1173=0)),1,0)</f>
        <v>1</v>
      </c>
      <c r="N1173" s="2" t="n">
        <v>1</v>
      </c>
    </row>
    <row r="1174" customFormat="false" ht="13" hidden="false" customHeight="false" outlineLevel="0" collapsed="false">
      <c r="A1174" s="24" t="s">
        <v>618</v>
      </c>
      <c r="B1174" s="8" t="n">
        <v>98577329</v>
      </c>
      <c r="C1174" s="24" t="s">
        <v>2786</v>
      </c>
      <c r="D1174" s="84" t="s">
        <v>1639</v>
      </c>
      <c r="E1174" s="8" t="n">
        <v>36</v>
      </c>
      <c r="F1174" s="8" t="n">
        <v>2</v>
      </c>
      <c r="G1174" s="84" t="s">
        <v>1639</v>
      </c>
      <c r="H1174" s="8" t="n">
        <v>77</v>
      </c>
      <c r="I1174" s="8" t="n">
        <v>0</v>
      </c>
      <c r="J1174" s="84" t="s">
        <v>1639</v>
      </c>
      <c r="K1174" s="8" t="n">
        <v>73</v>
      </c>
      <c r="L1174" s="8" t="n">
        <v>0</v>
      </c>
      <c r="M1174" s="2" t="n">
        <f aca="false">IF(AND(F1174&lt;&gt;0,AND(I1174=0,L1174=0)),1,0)</f>
        <v>1</v>
      </c>
      <c r="N1174" s="2" t="n">
        <v>1</v>
      </c>
    </row>
    <row r="1175" customFormat="false" ht="13" hidden="false" customHeight="false" outlineLevel="0" collapsed="false">
      <c r="A1175" s="24" t="s">
        <v>618</v>
      </c>
      <c r="B1175" s="8" t="n">
        <v>100066579</v>
      </c>
      <c r="C1175" s="24" t="s">
        <v>2787</v>
      </c>
      <c r="D1175" s="84" t="s">
        <v>1639</v>
      </c>
      <c r="E1175" s="8" t="n">
        <v>52</v>
      </c>
      <c r="F1175" s="8" t="n">
        <v>4</v>
      </c>
      <c r="G1175" s="84" t="s">
        <v>157</v>
      </c>
      <c r="H1175" s="8" t="n">
        <v>72</v>
      </c>
      <c r="I1175" s="8" t="n">
        <v>13</v>
      </c>
      <c r="J1175" s="84" t="s">
        <v>157</v>
      </c>
      <c r="K1175" s="8" t="n">
        <v>74</v>
      </c>
      <c r="L1175" s="8" t="n">
        <v>10</v>
      </c>
      <c r="M1175" s="2" t="n">
        <f aca="false">IF(AND(F1175&lt;&gt;0,AND(I1175=0,L1175=0)),1,0)</f>
        <v>0</v>
      </c>
      <c r="N1175" s="2" t="n">
        <v>1</v>
      </c>
    </row>
    <row r="1176" customFormat="false" ht="13" hidden="false" customHeight="false" outlineLevel="0" collapsed="false">
      <c r="A1176" s="24" t="s">
        <v>618</v>
      </c>
      <c r="B1176" s="8" t="n">
        <v>100555409</v>
      </c>
      <c r="C1176" s="24" t="s">
        <v>2788</v>
      </c>
      <c r="D1176" s="84" t="s">
        <v>1639</v>
      </c>
      <c r="E1176" s="8" t="n">
        <v>45</v>
      </c>
      <c r="F1176" s="8" t="n">
        <v>3</v>
      </c>
      <c r="G1176" s="84" t="s">
        <v>1639</v>
      </c>
      <c r="H1176" s="8" t="n">
        <v>83</v>
      </c>
      <c r="I1176" s="8" t="n">
        <v>0</v>
      </c>
      <c r="J1176" s="84" t="s">
        <v>1639</v>
      </c>
      <c r="K1176" s="8" t="n">
        <v>77</v>
      </c>
      <c r="L1176" s="8" t="n">
        <v>0</v>
      </c>
      <c r="M1176" s="2" t="n">
        <f aca="false">IF(AND(F1176&lt;&gt;0,AND(I1176=0,L1176=0)),1,0)</f>
        <v>1</v>
      </c>
      <c r="N1176" s="2" t="n">
        <v>1</v>
      </c>
    </row>
    <row r="1177" customFormat="false" ht="13" hidden="false" customHeight="false" outlineLevel="0" collapsed="false">
      <c r="A1177" s="24" t="s">
        <v>618</v>
      </c>
      <c r="B1177" s="8" t="n">
        <v>100555889</v>
      </c>
      <c r="C1177" s="24" t="s">
        <v>2789</v>
      </c>
      <c r="D1177" s="84" t="s">
        <v>1639</v>
      </c>
      <c r="E1177" s="8" t="n">
        <v>39</v>
      </c>
      <c r="F1177" s="8" t="n">
        <v>7</v>
      </c>
      <c r="G1177" s="84" t="s">
        <v>1639</v>
      </c>
      <c r="H1177" s="8" t="n">
        <v>47</v>
      </c>
      <c r="I1177" s="8" t="n">
        <v>4</v>
      </c>
      <c r="J1177" s="84" t="s">
        <v>1639</v>
      </c>
      <c r="K1177" s="8" t="n">
        <v>66</v>
      </c>
      <c r="L1177" s="8" t="n">
        <v>3</v>
      </c>
      <c r="M1177" s="2" t="n">
        <f aca="false">IF(AND(F1177&lt;&gt;0,AND(I1177=0,L1177=0)),1,0)</f>
        <v>0</v>
      </c>
      <c r="N1177" s="2" t="n">
        <v>1</v>
      </c>
    </row>
    <row r="1178" customFormat="false" ht="13" hidden="false" customHeight="false" outlineLevel="0" collapsed="false">
      <c r="A1178" s="24" t="s">
        <v>618</v>
      </c>
      <c r="B1178" s="8" t="n">
        <v>100555958</v>
      </c>
      <c r="C1178" s="24" t="s">
        <v>2790</v>
      </c>
      <c r="D1178" s="84" t="s">
        <v>1639</v>
      </c>
      <c r="E1178" s="8" t="n">
        <v>39</v>
      </c>
      <c r="F1178" s="8" t="n">
        <v>7</v>
      </c>
      <c r="G1178" s="84" t="s">
        <v>1639</v>
      </c>
      <c r="H1178" s="8" t="n">
        <v>56</v>
      </c>
      <c r="I1178" s="8" t="n">
        <v>0</v>
      </c>
      <c r="J1178" s="84" t="s">
        <v>1639</v>
      </c>
      <c r="K1178" s="8" t="n">
        <v>81</v>
      </c>
      <c r="L1178" s="8" t="n">
        <v>0</v>
      </c>
      <c r="M1178" s="2" t="n">
        <f aca="false">IF(AND(F1178&lt;&gt;0,AND(I1178=0,L1178=0)),1,0)</f>
        <v>1</v>
      </c>
      <c r="N1178" s="2" t="n">
        <v>1</v>
      </c>
    </row>
    <row r="1179" customFormat="false" ht="13" hidden="false" customHeight="false" outlineLevel="0" collapsed="false">
      <c r="A1179" s="24" t="s">
        <v>618</v>
      </c>
      <c r="B1179" s="8" t="n">
        <v>100555993</v>
      </c>
      <c r="C1179" s="24" t="s">
        <v>2791</v>
      </c>
      <c r="D1179" s="84" t="s">
        <v>1639</v>
      </c>
      <c r="E1179" s="8" t="n">
        <v>43</v>
      </c>
      <c r="F1179" s="8" t="n">
        <v>3</v>
      </c>
      <c r="G1179" s="84" t="s">
        <v>1639</v>
      </c>
      <c r="H1179" s="8" t="n">
        <v>29</v>
      </c>
      <c r="I1179" s="8" t="n">
        <v>0</v>
      </c>
      <c r="J1179" s="84" t="s">
        <v>1639</v>
      </c>
      <c r="K1179" s="8" t="n">
        <v>35</v>
      </c>
      <c r="L1179" s="8" t="n">
        <v>0</v>
      </c>
      <c r="M1179" s="2" t="n">
        <f aca="false">IF(AND(F1179&lt;&gt;0,AND(I1179=0,L1179=0)),1,0)</f>
        <v>1</v>
      </c>
      <c r="N1179" s="2" t="n">
        <v>1</v>
      </c>
    </row>
    <row r="1180" customFormat="false" ht="13" hidden="false" customHeight="false" outlineLevel="0" collapsed="false">
      <c r="A1180" s="24" t="s">
        <v>618</v>
      </c>
      <c r="B1180" s="8" t="n">
        <v>100556949</v>
      </c>
      <c r="C1180" s="24" t="s">
        <v>2792</v>
      </c>
      <c r="D1180" s="84" t="s">
        <v>1639</v>
      </c>
      <c r="E1180" s="8" t="n">
        <v>39</v>
      </c>
      <c r="F1180" s="8" t="n">
        <v>8</v>
      </c>
      <c r="G1180" s="84" t="s">
        <v>1639</v>
      </c>
      <c r="H1180" s="8" t="n">
        <v>84</v>
      </c>
      <c r="I1180" s="8" t="n">
        <v>0</v>
      </c>
      <c r="J1180" s="84" t="s">
        <v>1639</v>
      </c>
      <c r="K1180" s="8" t="n">
        <v>78</v>
      </c>
      <c r="L1180" s="8" t="n">
        <v>0</v>
      </c>
      <c r="M1180" s="2" t="n">
        <f aca="false">IF(AND(F1180&lt;&gt;0,AND(I1180=0,L1180=0)),1,0)</f>
        <v>1</v>
      </c>
      <c r="N1180" s="2" t="n">
        <v>1</v>
      </c>
    </row>
    <row r="1181" customFormat="false" ht="13" hidden="false" customHeight="false" outlineLevel="0" collapsed="false">
      <c r="A1181" s="24" t="s">
        <v>621</v>
      </c>
      <c r="B1181" s="8" t="n">
        <v>467699</v>
      </c>
      <c r="C1181" s="24" t="s">
        <v>2793</v>
      </c>
      <c r="D1181" s="84" t="s">
        <v>1639</v>
      </c>
      <c r="E1181" s="8" t="n">
        <v>35</v>
      </c>
      <c r="F1181" s="8" t="n">
        <v>5</v>
      </c>
      <c r="G1181" s="84" t="s">
        <v>1639</v>
      </c>
      <c r="H1181" s="8" t="n">
        <v>53</v>
      </c>
      <c r="I1181" s="8" t="n">
        <v>0</v>
      </c>
      <c r="J1181" s="84" t="s">
        <v>1639</v>
      </c>
      <c r="K1181" s="8" t="n">
        <v>42</v>
      </c>
      <c r="L1181" s="8" t="n">
        <v>0</v>
      </c>
      <c r="M1181" s="2" t="n">
        <f aca="false">IF(AND(F1181&lt;&gt;0,AND(I1181=0,L1181=0)),1,0)</f>
        <v>1</v>
      </c>
      <c r="N1181" s="2" t="n">
        <v>1</v>
      </c>
    </row>
    <row r="1182" customFormat="false" ht="13" hidden="false" customHeight="false" outlineLevel="0" collapsed="false">
      <c r="A1182" s="24" t="s">
        <v>621</v>
      </c>
      <c r="B1182" s="8" t="n">
        <v>716589</v>
      </c>
      <c r="C1182" s="24" t="s">
        <v>2794</v>
      </c>
      <c r="D1182" s="84" t="s">
        <v>1639</v>
      </c>
      <c r="E1182" s="8" t="n">
        <v>37</v>
      </c>
      <c r="F1182" s="8" t="n">
        <v>2</v>
      </c>
      <c r="G1182" s="84" t="s">
        <v>1639</v>
      </c>
      <c r="H1182" s="8" t="n">
        <v>95</v>
      </c>
      <c r="I1182" s="8" t="n">
        <v>0</v>
      </c>
      <c r="J1182" s="84" t="s">
        <v>1639</v>
      </c>
      <c r="K1182" s="8" t="n">
        <v>86</v>
      </c>
      <c r="L1182" s="8" t="n">
        <v>0</v>
      </c>
      <c r="M1182" s="2" t="n">
        <f aca="false">IF(AND(F1182&lt;&gt;0,AND(I1182=0,L1182=0)),1,0)</f>
        <v>1</v>
      </c>
      <c r="N1182" s="2" t="n">
        <v>1</v>
      </c>
    </row>
    <row r="1183" customFormat="false" ht="13" hidden="false" customHeight="false" outlineLevel="0" collapsed="false">
      <c r="A1183" s="24" t="s">
        <v>621</v>
      </c>
      <c r="B1183" s="8" t="n">
        <v>904263</v>
      </c>
      <c r="C1183" s="24" t="s">
        <v>2795</v>
      </c>
      <c r="D1183" s="84" t="s">
        <v>1639</v>
      </c>
      <c r="E1183" s="8" t="n">
        <v>46</v>
      </c>
      <c r="F1183" s="8" t="n">
        <v>3</v>
      </c>
      <c r="G1183" s="84" t="s">
        <v>1639</v>
      </c>
      <c r="H1183" s="8" t="n">
        <v>165</v>
      </c>
      <c r="I1183" s="8" t="n">
        <v>3</v>
      </c>
      <c r="J1183" s="84" t="s">
        <v>1639</v>
      </c>
      <c r="K1183" s="8" t="n">
        <v>44</v>
      </c>
      <c r="L1183" s="8" t="n">
        <v>2</v>
      </c>
      <c r="M1183" s="2" t="n">
        <f aca="false">IF(AND(F1183&lt;&gt;0,AND(I1183=0,L1183=0)),1,0)</f>
        <v>0</v>
      </c>
      <c r="N1183" s="2" t="n">
        <v>1</v>
      </c>
    </row>
    <row r="1184" customFormat="false" ht="13" hidden="false" customHeight="false" outlineLevel="0" collapsed="false">
      <c r="A1184" s="24" t="s">
        <v>621</v>
      </c>
      <c r="B1184" s="8" t="n">
        <v>952722</v>
      </c>
      <c r="C1184" s="24" t="s">
        <v>2796</v>
      </c>
      <c r="D1184" s="84" t="s">
        <v>1639</v>
      </c>
      <c r="E1184" s="8" t="n">
        <v>38</v>
      </c>
      <c r="F1184" s="8" t="n">
        <v>2</v>
      </c>
      <c r="G1184" s="84" t="s">
        <v>157</v>
      </c>
      <c r="H1184" s="8" t="n">
        <v>69</v>
      </c>
      <c r="I1184" s="8" t="n">
        <v>8</v>
      </c>
      <c r="J1184" s="84" t="s">
        <v>1639</v>
      </c>
      <c r="K1184" s="8" t="n">
        <v>65</v>
      </c>
      <c r="L1184" s="8" t="n">
        <v>3</v>
      </c>
      <c r="M1184" s="2" t="n">
        <f aca="false">IF(AND(F1184&lt;&gt;0,AND(I1184=0,L1184=0)),1,0)</f>
        <v>0</v>
      </c>
      <c r="N1184" s="2" t="n">
        <v>1</v>
      </c>
    </row>
    <row r="1185" customFormat="false" ht="13" hidden="false" customHeight="false" outlineLevel="0" collapsed="false">
      <c r="A1185" s="24" t="s">
        <v>621</v>
      </c>
      <c r="B1185" s="8" t="n">
        <v>961967</v>
      </c>
      <c r="C1185" s="24" t="s">
        <v>2797</v>
      </c>
      <c r="D1185" s="84" t="s">
        <v>1639</v>
      </c>
      <c r="E1185" s="8" t="n">
        <v>51</v>
      </c>
      <c r="F1185" s="8" t="n">
        <v>6</v>
      </c>
      <c r="G1185" s="84" t="s">
        <v>1639</v>
      </c>
      <c r="H1185" s="8" t="n">
        <v>18</v>
      </c>
      <c r="I1185" s="8" t="n">
        <v>0</v>
      </c>
      <c r="J1185" s="84" t="s">
        <v>1639</v>
      </c>
      <c r="K1185" s="8" t="n">
        <v>18</v>
      </c>
      <c r="L1185" s="8" t="n">
        <v>0</v>
      </c>
      <c r="M1185" s="2" t="n">
        <f aca="false">IF(AND(F1185&lt;&gt;0,AND(I1185=0,L1185=0)),1,0)</f>
        <v>1</v>
      </c>
      <c r="N1185" s="2" t="n">
        <v>1</v>
      </c>
    </row>
    <row r="1186" customFormat="false" ht="13" hidden="false" customHeight="false" outlineLevel="0" collapsed="false">
      <c r="A1186" s="24" t="s">
        <v>621</v>
      </c>
      <c r="B1186" s="8" t="n">
        <v>1248287</v>
      </c>
      <c r="C1186" s="24" t="s">
        <v>2798</v>
      </c>
      <c r="D1186" s="84" t="s">
        <v>1639</v>
      </c>
      <c r="E1186" s="8" t="n">
        <v>54</v>
      </c>
      <c r="F1186" s="8" t="n">
        <v>3</v>
      </c>
      <c r="G1186" s="84" t="s">
        <v>1639</v>
      </c>
      <c r="H1186" s="8" t="n">
        <v>122</v>
      </c>
      <c r="I1186" s="8" t="n">
        <v>0</v>
      </c>
      <c r="J1186" s="84" t="s">
        <v>1639</v>
      </c>
      <c r="K1186" s="8" t="n">
        <v>135</v>
      </c>
      <c r="L1186" s="8" t="n">
        <v>0</v>
      </c>
      <c r="M1186" s="2" t="n">
        <f aca="false">IF(AND(F1186&lt;&gt;0,AND(I1186=0,L1186=0)),1,0)</f>
        <v>1</v>
      </c>
      <c r="N1186" s="2" t="n">
        <v>1</v>
      </c>
    </row>
    <row r="1187" customFormat="false" ht="13" hidden="false" customHeight="false" outlineLevel="0" collapsed="false">
      <c r="A1187" s="24" t="s">
        <v>621</v>
      </c>
      <c r="B1187" s="8" t="n">
        <v>1397003</v>
      </c>
      <c r="C1187" s="24" t="s">
        <v>2799</v>
      </c>
      <c r="D1187" s="84" t="s">
        <v>1639</v>
      </c>
      <c r="E1187" s="8" t="n">
        <v>49</v>
      </c>
      <c r="F1187" s="8" t="n">
        <v>4</v>
      </c>
      <c r="G1187" s="84" t="s">
        <v>1639</v>
      </c>
      <c r="H1187" s="8" t="n">
        <v>66</v>
      </c>
      <c r="I1187" s="8" t="n">
        <v>5</v>
      </c>
      <c r="J1187" s="84" t="s">
        <v>1639</v>
      </c>
      <c r="K1187" s="8" t="n">
        <v>64</v>
      </c>
      <c r="L1187" s="8" t="n">
        <v>3</v>
      </c>
      <c r="M1187" s="2" t="n">
        <f aca="false">IF(AND(F1187&lt;&gt;0,AND(I1187=0,L1187=0)),1,0)</f>
        <v>0</v>
      </c>
      <c r="N1187" s="2" t="n">
        <v>1</v>
      </c>
    </row>
    <row r="1188" customFormat="false" ht="13" hidden="false" customHeight="false" outlineLevel="0" collapsed="false">
      <c r="A1188" s="24" t="s">
        <v>621</v>
      </c>
      <c r="B1188" s="8" t="n">
        <v>3889132</v>
      </c>
      <c r="C1188" s="24" t="s">
        <v>2800</v>
      </c>
      <c r="D1188" s="84" t="s">
        <v>1639</v>
      </c>
      <c r="E1188" s="8" t="n">
        <v>31</v>
      </c>
      <c r="F1188" s="8" t="n">
        <v>2</v>
      </c>
      <c r="G1188" s="84" t="s">
        <v>1639</v>
      </c>
      <c r="H1188" s="8" t="n">
        <v>91</v>
      </c>
      <c r="I1188" s="8" t="n">
        <v>0</v>
      </c>
      <c r="J1188" s="84" t="s">
        <v>1639</v>
      </c>
      <c r="K1188" s="8" t="n">
        <v>94</v>
      </c>
      <c r="L1188" s="8" t="n">
        <v>0</v>
      </c>
      <c r="M1188" s="2" t="n">
        <f aca="false">IF(AND(F1188&lt;&gt;0,AND(I1188=0,L1188=0)),1,0)</f>
        <v>1</v>
      </c>
      <c r="N1188" s="2" t="n">
        <v>1</v>
      </c>
    </row>
    <row r="1189" customFormat="false" ht="13" hidden="false" customHeight="false" outlineLevel="0" collapsed="false">
      <c r="A1189" s="24" t="s">
        <v>621</v>
      </c>
      <c r="B1189" s="8" t="n">
        <v>3998756</v>
      </c>
      <c r="C1189" s="24" t="s">
        <v>2801</v>
      </c>
      <c r="D1189" s="84" t="s">
        <v>1639</v>
      </c>
      <c r="E1189" s="8" t="n">
        <v>27</v>
      </c>
      <c r="F1189" s="8" t="n">
        <v>2</v>
      </c>
      <c r="G1189" s="84" t="s">
        <v>1639</v>
      </c>
      <c r="H1189" s="8" t="n">
        <v>77</v>
      </c>
      <c r="I1189" s="8" t="n">
        <v>0</v>
      </c>
      <c r="J1189" s="84" t="s">
        <v>1639</v>
      </c>
      <c r="K1189" s="8" t="n">
        <v>86</v>
      </c>
      <c r="L1189" s="8" t="n">
        <v>0</v>
      </c>
      <c r="M1189" s="2" t="n">
        <f aca="false">IF(AND(F1189&lt;&gt;0,AND(I1189=0,L1189=0)),1,0)</f>
        <v>1</v>
      </c>
      <c r="N1189" s="2" t="n">
        <v>1</v>
      </c>
    </row>
    <row r="1190" customFormat="false" ht="13" hidden="false" customHeight="false" outlineLevel="0" collapsed="false">
      <c r="A1190" s="24" t="s">
        <v>621</v>
      </c>
      <c r="B1190" s="8" t="n">
        <v>5488553</v>
      </c>
      <c r="C1190" s="24" t="s">
        <v>2802</v>
      </c>
      <c r="D1190" s="84" t="s">
        <v>1639</v>
      </c>
      <c r="E1190" s="8" t="n">
        <v>37</v>
      </c>
      <c r="F1190" s="8" t="n">
        <v>6</v>
      </c>
      <c r="G1190" s="84" t="s">
        <v>1639</v>
      </c>
      <c r="H1190" s="8" t="n">
        <v>1</v>
      </c>
      <c r="I1190" s="8" t="n">
        <v>0</v>
      </c>
      <c r="J1190" s="84" t="s">
        <v>1640</v>
      </c>
      <c r="K1190" s="8" t="n">
        <v>0</v>
      </c>
      <c r="L1190" s="8" t="n">
        <v>0</v>
      </c>
      <c r="M1190" s="2" t="n">
        <f aca="false">IF(AND(F1190&lt;&gt;0,AND(I1190=0,L1190=0)),1,0)</f>
        <v>1</v>
      </c>
      <c r="N1190" s="2" t="n">
        <v>1</v>
      </c>
    </row>
    <row r="1191" customFormat="false" ht="13" hidden="false" customHeight="false" outlineLevel="0" collapsed="false">
      <c r="A1191" s="24" t="s">
        <v>621</v>
      </c>
      <c r="B1191" s="8" t="n">
        <v>12943317</v>
      </c>
      <c r="C1191" s="24" t="s">
        <v>2803</v>
      </c>
      <c r="D1191" s="84" t="s">
        <v>1639</v>
      </c>
      <c r="E1191" s="8" t="n">
        <v>33</v>
      </c>
      <c r="F1191" s="8" t="n">
        <v>7</v>
      </c>
      <c r="G1191" s="84" t="s">
        <v>1639</v>
      </c>
      <c r="H1191" s="8" t="n">
        <v>97</v>
      </c>
      <c r="I1191" s="8" t="n">
        <v>3</v>
      </c>
      <c r="J1191" s="84" t="s">
        <v>1639</v>
      </c>
      <c r="K1191" s="8" t="n">
        <v>109</v>
      </c>
      <c r="L1191" s="8" t="n">
        <v>0</v>
      </c>
      <c r="M1191" s="2" t="n">
        <f aca="false">IF(AND(F1191&lt;&gt;0,AND(I1191=0,L1191=0)),1,0)</f>
        <v>0</v>
      </c>
      <c r="N1191" s="2" t="n">
        <v>1</v>
      </c>
    </row>
    <row r="1192" customFormat="false" ht="13" hidden="false" customHeight="false" outlineLevel="0" collapsed="false">
      <c r="A1192" s="24" t="s">
        <v>621</v>
      </c>
      <c r="B1192" s="8" t="n">
        <v>13198132</v>
      </c>
      <c r="C1192" s="24" t="s">
        <v>2804</v>
      </c>
      <c r="D1192" s="84" t="s">
        <v>1639</v>
      </c>
      <c r="E1192" s="8" t="n">
        <v>40</v>
      </c>
      <c r="F1192" s="8" t="n">
        <v>3</v>
      </c>
      <c r="G1192" s="84" t="s">
        <v>1639</v>
      </c>
      <c r="H1192" s="8" t="n">
        <v>119</v>
      </c>
      <c r="I1192" s="8" t="n">
        <v>0</v>
      </c>
      <c r="J1192" s="84" t="s">
        <v>1639</v>
      </c>
      <c r="K1192" s="8" t="n">
        <v>147</v>
      </c>
      <c r="L1192" s="8" t="n">
        <v>0</v>
      </c>
      <c r="M1192" s="2" t="n">
        <f aca="false">IF(AND(F1192&lt;&gt;0,AND(I1192=0,L1192=0)),1,0)</f>
        <v>1</v>
      </c>
      <c r="N1192" s="2" t="n">
        <v>1</v>
      </c>
    </row>
    <row r="1193" customFormat="false" ht="13" hidden="false" customHeight="false" outlineLevel="0" collapsed="false">
      <c r="A1193" s="24" t="s">
        <v>621</v>
      </c>
      <c r="B1193" s="8" t="n">
        <v>16003179</v>
      </c>
      <c r="C1193" s="24" t="s">
        <v>2805</v>
      </c>
      <c r="D1193" s="84" t="s">
        <v>1639</v>
      </c>
      <c r="E1193" s="8" t="n">
        <v>28</v>
      </c>
      <c r="F1193" s="8" t="n">
        <v>2</v>
      </c>
      <c r="G1193" s="84" t="s">
        <v>157</v>
      </c>
      <c r="H1193" s="8" t="n">
        <v>83</v>
      </c>
      <c r="I1193" s="8" t="n">
        <v>22</v>
      </c>
      <c r="J1193" s="84" t="s">
        <v>157</v>
      </c>
      <c r="K1193" s="8" t="n">
        <v>77</v>
      </c>
      <c r="L1193" s="8" t="n">
        <v>13</v>
      </c>
      <c r="M1193" s="2" t="n">
        <f aca="false">IF(AND(F1193&lt;&gt;0,AND(I1193=0,L1193=0)),1,0)</f>
        <v>0</v>
      </c>
      <c r="N1193" s="2" t="n">
        <v>1</v>
      </c>
    </row>
    <row r="1194" customFormat="false" ht="13" hidden="false" customHeight="false" outlineLevel="0" collapsed="false">
      <c r="A1194" s="24" t="s">
        <v>621</v>
      </c>
      <c r="B1194" s="8" t="n">
        <v>19056490</v>
      </c>
      <c r="C1194" s="24" t="s">
        <v>2806</v>
      </c>
      <c r="D1194" s="84" t="s">
        <v>1639</v>
      </c>
      <c r="E1194" s="8" t="n">
        <v>36</v>
      </c>
      <c r="F1194" s="8" t="n">
        <v>2</v>
      </c>
      <c r="G1194" s="84" t="s">
        <v>1639</v>
      </c>
      <c r="H1194" s="8" t="n">
        <v>87</v>
      </c>
      <c r="I1194" s="8" t="n">
        <v>0</v>
      </c>
      <c r="J1194" s="84" t="s">
        <v>1639</v>
      </c>
      <c r="K1194" s="8" t="n">
        <v>86</v>
      </c>
      <c r="L1194" s="8" t="n">
        <v>0</v>
      </c>
      <c r="M1194" s="2" t="n">
        <f aca="false">IF(AND(F1194&lt;&gt;0,AND(I1194=0,L1194=0)),1,0)</f>
        <v>1</v>
      </c>
      <c r="N1194" s="2" t="n">
        <v>1</v>
      </c>
    </row>
    <row r="1195" customFormat="false" ht="13" hidden="false" customHeight="false" outlineLevel="0" collapsed="false">
      <c r="A1195" s="24" t="s">
        <v>621</v>
      </c>
      <c r="B1195" s="8" t="n">
        <v>29383381</v>
      </c>
      <c r="C1195" s="24" t="s">
        <v>2807</v>
      </c>
      <c r="D1195" s="84" t="s">
        <v>1639</v>
      </c>
      <c r="E1195" s="8" t="n">
        <v>34</v>
      </c>
      <c r="F1195" s="8" t="n">
        <v>6</v>
      </c>
      <c r="G1195" s="84" t="s">
        <v>1639</v>
      </c>
      <c r="H1195" s="8" t="n">
        <v>32</v>
      </c>
      <c r="I1195" s="8" t="n">
        <v>0</v>
      </c>
      <c r="J1195" s="84" t="s">
        <v>1639</v>
      </c>
      <c r="K1195" s="8" t="n">
        <v>18</v>
      </c>
      <c r="L1195" s="8" t="n">
        <v>0</v>
      </c>
      <c r="M1195" s="2" t="n">
        <f aca="false">IF(AND(F1195&lt;&gt;0,AND(I1195=0,L1195=0)),1,0)</f>
        <v>1</v>
      </c>
      <c r="N1195" s="2" t="n">
        <v>1</v>
      </c>
    </row>
    <row r="1196" customFormat="false" ht="13" hidden="false" customHeight="false" outlineLevel="0" collapsed="false">
      <c r="A1196" s="24" t="s">
        <v>621</v>
      </c>
      <c r="B1196" s="8" t="n">
        <v>30153160</v>
      </c>
      <c r="C1196" s="24" t="s">
        <v>2808</v>
      </c>
      <c r="D1196" s="84" t="s">
        <v>1639</v>
      </c>
      <c r="E1196" s="8" t="n">
        <v>21</v>
      </c>
      <c r="F1196" s="8" t="n">
        <v>2</v>
      </c>
      <c r="G1196" s="84" t="s">
        <v>157</v>
      </c>
      <c r="H1196" s="8" t="n">
        <v>86</v>
      </c>
      <c r="I1196" s="8" t="n">
        <v>15</v>
      </c>
      <c r="J1196" s="84" t="s">
        <v>157</v>
      </c>
      <c r="K1196" s="8" t="n">
        <v>70</v>
      </c>
      <c r="L1196" s="8" t="n">
        <v>11</v>
      </c>
      <c r="M1196" s="2" t="n">
        <f aca="false">IF(AND(F1196&lt;&gt;0,AND(I1196=0,L1196=0)),1,0)</f>
        <v>0</v>
      </c>
      <c r="N1196" s="2" t="n">
        <v>1</v>
      </c>
    </row>
    <row r="1197" customFormat="false" ht="13" hidden="false" customHeight="false" outlineLevel="0" collapsed="false">
      <c r="A1197" s="24" t="s">
        <v>621</v>
      </c>
      <c r="B1197" s="8" t="n">
        <v>31315849</v>
      </c>
      <c r="C1197" s="24" t="s">
        <v>2809</v>
      </c>
      <c r="D1197" s="84" t="s">
        <v>1639</v>
      </c>
      <c r="E1197" s="8" t="n">
        <v>32</v>
      </c>
      <c r="F1197" s="8" t="n">
        <v>3</v>
      </c>
      <c r="G1197" s="84" t="s">
        <v>1639</v>
      </c>
      <c r="H1197" s="8" t="n">
        <v>47</v>
      </c>
      <c r="I1197" s="8" t="n">
        <v>1</v>
      </c>
      <c r="J1197" s="84" t="s">
        <v>157</v>
      </c>
      <c r="K1197" s="8" t="n">
        <v>61</v>
      </c>
      <c r="L1197" s="8" t="n">
        <v>18</v>
      </c>
      <c r="M1197" s="2" t="n">
        <f aca="false">IF(AND(F1197&lt;&gt;0,AND(I1197=0,L1197=0)),1,0)</f>
        <v>0</v>
      </c>
      <c r="N1197" s="2" t="n">
        <v>1</v>
      </c>
    </row>
    <row r="1198" customFormat="false" ht="13" hidden="false" customHeight="false" outlineLevel="0" collapsed="false">
      <c r="A1198" s="24" t="s">
        <v>621</v>
      </c>
      <c r="B1198" s="8" t="n">
        <v>31960134</v>
      </c>
      <c r="C1198" s="24" t="s">
        <v>2810</v>
      </c>
      <c r="D1198" s="84" t="s">
        <v>1639</v>
      </c>
      <c r="E1198" s="8" t="n">
        <v>38</v>
      </c>
      <c r="F1198" s="8" t="n">
        <v>3</v>
      </c>
      <c r="G1198" s="84" t="s">
        <v>1639</v>
      </c>
      <c r="H1198" s="8" t="n">
        <v>67</v>
      </c>
      <c r="I1198" s="8" t="n">
        <v>0</v>
      </c>
      <c r="J1198" s="84" t="s">
        <v>1639</v>
      </c>
      <c r="K1198" s="8" t="n">
        <v>70</v>
      </c>
      <c r="L1198" s="8" t="n">
        <v>0</v>
      </c>
      <c r="M1198" s="2" t="n">
        <f aca="false">IF(AND(F1198&lt;&gt;0,AND(I1198=0,L1198=0)),1,0)</f>
        <v>1</v>
      </c>
      <c r="N1198" s="2" t="n">
        <v>1</v>
      </c>
    </row>
    <row r="1199" customFormat="false" ht="13" hidden="false" customHeight="false" outlineLevel="0" collapsed="false">
      <c r="A1199" s="24" t="s">
        <v>621</v>
      </c>
      <c r="B1199" s="8" t="n">
        <v>32806686</v>
      </c>
      <c r="C1199" s="24" t="s">
        <v>2811</v>
      </c>
      <c r="D1199" s="84" t="s">
        <v>1639</v>
      </c>
      <c r="E1199" s="8" t="n">
        <v>202</v>
      </c>
      <c r="F1199" s="8" t="n">
        <v>11</v>
      </c>
      <c r="G1199" s="84" t="s">
        <v>1639</v>
      </c>
      <c r="H1199" s="8" t="n">
        <v>617</v>
      </c>
      <c r="I1199" s="8" t="n">
        <v>11</v>
      </c>
      <c r="J1199" s="84" t="s">
        <v>1639</v>
      </c>
      <c r="K1199" s="8" t="n">
        <v>589</v>
      </c>
      <c r="L1199" s="8" t="n">
        <v>20</v>
      </c>
      <c r="M1199" s="2" t="n">
        <f aca="false">IF(AND(F1199&lt;&gt;0,AND(I1199=0,L1199=0)),1,0)</f>
        <v>0</v>
      </c>
      <c r="N1199" s="2" t="n">
        <v>1</v>
      </c>
    </row>
    <row r="1200" customFormat="false" ht="13" hidden="false" customHeight="false" outlineLevel="0" collapsed="false">
      <c r="A1200" s="24" t="s">
        <v>621</v>
      </c>
      <c r="B1200" s="8" t="n">
        <v>32809164</v>
      </c>
      <c r="C1200" s="24" t="s">
        <v>2812</v>
      </c>
      <c r="D1200" s="84" t="s">
        <v>1639</v>
      </c>
      <c r="E1200" s="8" t="n">
        <v>144</v>
      </c>
      <c r="F1200" s="8" t="n">
        <v>16</v>
      </c>
      <c r="G1200" s="84" t="s">
        <v>1639</v>
      </c>
      <c r="H1200" s="8" t="n">
        <v>147</v>
      </c>
      <c r="I1200" s="8" t="n">
        <v>0</v>
      </c>
      <c r="J1200" s="84" t="s">
        <v>1639</v>
      </c>
      <c r="K1200" s="8" t="n">
        <v>163</v>
      </c>
      <c r="L1200" s="8" t="n">
        <v>0</v>
      </c>
      <c r="M1200" s="2" t="n">
        <f aca="false">IF(AND(F1200&lt;&gt;0,AND(I1200=0,L1200=0)),1,0)</f>
        <v>1</v>
      </c>
      <c r="N1200" s="2" t="n">
        <v>1</v>
      </c>
    </row>
    <row r="1201" customFormat="false" ht="13" hidden="false" customHeight="false" outlineLevel="0" collapsed="false">
      <c r="A1201" s="24" t="s">
        <v>621</v>
      </c>
      <c r="B1201" s="8" t="n">
        <v>32811658</v>
      </c>
      <c r="C1201" s="24" t="s">
        <v>2813</v>
      </c>
      <c r="D1201" s="84" t="s">
        <v>1639</v>
      </c>
      <c r="E1201" s="8" t="n">
        <v>115</v>
      </c>
      <c r="F1201" s="8" t="n">
        <v>11</v>
      </c>
      <c r="G1201" s="84" t="s">
        <v>1639</v>
      </c>
      <c r="H1201" s="8" t="n">
        <v>65</v>
      </c>
      <c r="I1201" s="8" t="n">
        <v>3</v>
      </c>
      <c r="J1201" s="84" t="s">
        <v>1639</v>
      </c>
      <c r="K1201" s="8" t="n">
        <v>78</v>
      </c>
      <c r="L1201" s="8" t="n">
        <v>8</v>
      </c>
      <c r="M1201" s="2" t="n">
        <f aca="false">IF(AND(F1201&lt;&gt;0,AND(I1201=0,L1201=0)),1,0)</f>
        <v>0</v>
      </c>
      <c r="N1201" s="2" t="n">
        <v>1</v>
      </c>
    </row>
    <row r="1202" customFormat="false" ht="13" hidden="false" customHeight="false" outlineLevel="0" collapsed="false">
      <c r="A1202" s="24" t="s">
        <v>621</v>
      </c>
      <c r="B1202" s="8" t="n">
        <v>32824588</v>
      </c>
      <c r="C1202" s="24" t="s">
        <v>2814</v>
      </c>
      <c r="D1202" s="84" t="s">
        <v>1639</v>
      </c>
      <c r="E1202" s="8" t="n">
        <v>116</v>
      </c>
      <c r="F1202" s="8" t="n">
        <v>11</v>
      </c>
      <c r="G1202" s="84" t="s">
        <v>1639</v>
      </c>
      <c r="H1202" s="8" t="n">
        <v>358</v>
      </c>
      <c r="I1202" s="8" t="n">
        <v>0</v>
      </c>
      <c r="J1202" s="84" t="s">
        <v>1639</v>
      </c>
      <c r="K1202" s="8" t="n">
        <v>365</v>
      </c>
      <c r="L1202" s="8" t="n">
        <v>0</v>
      </c>
      <c r="M1202" s="2" t="n">
        <f aca="false">IF(AND(F1202&lt;&gt;0,AND(I1202=0,L1202=0)),1,0)</f>
        <v>1</v>
      </c>
      <c r="N1202" s="2" t="n">
        <v>1</v>
      </c>
    </row>
    <row r="1203" customFormat="false" ht="13" hidden="false" customHeight="false" outlineLevel="0" collapsed="false">
      <c r="A1203" s="24" t="s">
        <v>621</v>
      </c>
      <c r="B1203" s="8" t="n">
        <v>33602904</v>
      </c>
      <c r="C1203" s="24" t="s">
        <v>2815</v>
      </c>
      <c r="D1203" s="84" t="s">
        <v>1639</v>
      </c>
      <c r="E1203" s="8" t="n">
        <v>109</v>
      </c>
      <c r="F1203" s="8" t="n">
        <v>17</v>
      </c>
      <c r="G1203" s="84" t="s">
        <v>1639</v>
      </c>
      <c r="H1203" s="8" t="n">
        <v>108</v>
      </c>
      <c r="I1203" s="8" t="n">
        <v>1</v>
      </c>
      <c r="J1203" s="84" t="s">
        <v>1639</v>
      </c>
      <c r="K1203" s="8" t="n">
        <v>83</v>
      </c>
      <c r="L1203" s="8" t="n">
        <v>4</v>
      </c>
      <c r="M1203" s="2" t="n">
        <f aca="false">IF(AND(F1203&lt;&gt;0,AND(I1203=0,L1203=0)),1,0)</f>
        <v>0</v>
      </c>
      <c r="N1203" s="2" t="n">
        <v>1</v>
      </c>
    </row>
    <row r="1204" customFormat="false" ht="13" hidden="false" customHeight="false" outlineLevel="0" collapsed="false">
      <c r="A1204" s="24" t="s">
        <v>621</v>
      </c>
      <c r="B1204" s="8" t="n">
        <v>34281642</v>
      </c>
      <c r="C1204" s="24" t="s">
        <v>2816</v>
      </c>
      <c r="D1204" s="84" t="s">
        <v>1639</v>
      </c>
      <c r="E1204" s="8" t="n">
        <v>15</v>
      </c>
      <c r="F1204" s="8" t="n">
        <v>2</v>
      </c>
      <c r="G1204" s="84" t="s">
        <v>1639</v>
      </c>
      <c r="H1204" s="8" t="n">
        <v>62</v>
      </c>
      <c r="I1204" s="8" t="n">
        <v>0</v>
      </c>
      <c r="J1204" s="84" t="s">
        <v>1639</v>
      </c>
      <c r="K1204" s="8" t="n">
        <v>87</v>
      </c>
      <c r="L1204" s="8" t="n">
        <v>0</v>
      </c>
      <c r="M1204" s="2" t="n">
        <f aca="false">IF(AND(F1204&lt;&gt;0,AND(I1204=0,L1204=0)),1,0)</f>
        <v>1</v>
      </c>
      <c r="N1204" s="2" t="n">
        <v>1</v>
      </c>
    </row>
    <row r="1205" customFormat="false" ht="13" hidden="false" customHeight="false" outlineLevel="0" collapsed="false">
      <c r="A1205" s="24" t="s">
        <v>621</v>
      </c>
      <c r="B1205" s="8" t="n">
        <v>35227285</v>
      </c>
      <c r="C1205" s="24" t="s">
        <v>2817</v>
      </c>
      <c r="D1205" s="84" t="s">
        <v>1639</v>
      </c>
      <c r="E1205" s="8" t="n">
        <v>49</v>
      </c>
      <c r="F1205" s="8" t="n">
        <v>3</v>
      </c>
      <c r="G1205" s="84" t="s">
        <v>1639</v>
      </c>
      <c r="H1205" s="8" t="n">
        <v>151</v>
      </c>
      <c r="I1205" s="8" t="n">
        <v>0</v>
      </c>
      <c r="J1205" s="84" t="s">
        <v>1639</v>
      </c>
      <c r="K1205" s="8" t="n">
        <v>125</v>
      </c>
      <c r="L1205" s="8" t="n">
        <v>0</v>
      </c>
      <c r="M1205" s="2" t="n">
        <f aca="false">IF(AND(F1205&lt;&gt;0,AND(I1205=0,L1205=0)),1,0)</f>
        <v>1</v>
      </c>
      <c r="N1205" s="2" t="n">
        <v>1</v>
      </c>
    </row>
    <row r="1206" customFormat="false" ht="13" hidden="false" customHeight="false" outlineLevel="0" collapsed="false">
      <c r="A1206" s="24" t="s">
        <v>621</v>
      </c>
      <c r="B1206" s="8" t="n">
        <v>35227647</v>
      </c>
      <c r="C1206" s="24" t="s">
        <v>2818</v>
      </c>
      <c r="D1206" s="84" t="s">
        <v>1639</v>
      </c>
      <c r="E1206" s="8" t="n">
        <v>49</v>
      </c>
      <c r="F1206" s="8" t="n">
        <v>4</v>
      </c>
      <c r="G1206" s="84" t="s">
        <v>1639</v>
      </c>
      <c r="H1206" s="8" t="n">
        <v>143</v>
      </c>
      <c r="I1206" s="8" t="n">
        <v>0</v>
      </c>
      <c r="J1206" s="84" t="s">
        <v>1639</v>
      </c>
      <c r="K1206" s="8" t="n">
        <v>106</v>
      </c>
      <c r="L1206" s="8" t="n">
        <v>0</v>
      </c>
      <c r="M1206" s="2" t="n">
        <f aca="false">IF(AND(F1206&lt;&gt;0,AND(I1206=0,L1206=0)),1,0)</f>
        <v>1</v>
      </c>
      <c r="N1206" s="2" t="n">
        <v>1</v>
      </c>
    </row>
    <row r="1207" customFormat="false" ht="13" hidden="false" customHeight="false" outlineLevel="0" collapsed="false">
      <c r="A1207" s="24" t="s">
        <v>621</v>
      </c>
      <c r="B1207" s="8" t="n">
        <v>35935418</v>
      </c>
      <c r="C1207" s="24" t="s">
        <v>2819</v>
      </c>
      <c r="D1207" s="84" t="s">
        <v>1639</v>
      </c>
      <c r="E1207" s="8" t="n">
        <v>34</v>
      </c>
      <c r="F1207" s="8" t="n">
        <v>2</v>
      </c>
      <c r="G1207" s="84" t="s">
        <v>1639</v>
      </c>
      <c r="H1207" s="8" t="n">
        <v>121</v>
      </c>
      <c r="I1207" s="8" t="n">
        <v>0</v>
      </c>
      <c r="J1207" s="84" t="s">
        <v>1639</v>
      </c>
      <c r="K1207" s="8" t="n">
        <v>123</v>
      </c>
      <c r="L1207" s="8" t="n">
        <v>0</v>
      </c>
      <c r="M1207" s="2" t="n">
        <f aca="false">IF(AND(F1207&lt;&gt;0,AND(I1207=0,L1207=0)),1,0)</f>
        <v>1</v>
      </c>
      <c r="N1207" s="2" t="n">
        <v>1</v>
      </c>
    </row>
    <row r="1208" customFormat="false" ht="13" hidden="false" customHeight="false" outlineLevel="0" collapsed="false">
      <c r="A1208" s="24" t="s">
        <v>621</v>
      </c>
      <c r="B1208" s="8" t="n">
        <v>36020557</v>
      </c>
      <c r="C1208" s="24" t="s">
        <v>2820</v>
      </c>
      <c r="D1208" s="84" t="s">
        <v>1639</v>
      </c>
      <c r="E1208" s="8" t="n">
        <v>27</v>
      </c>
      <c r="F1208" s="8" t="n">
        <v>5</v>
      </c>
      <c r="G1208" s="84" t="s">
        <v>1639</v>
      </c>
      <c r="H1208" s="8" t="n">
        <v>122</v>
      </c>
      <c r="I1208" s="8" t="n">
        <v>0</v>
      </c>
      <c r="J1208" s="84" t="s">
        <v>1639</v>
      </c>
      <c r="K1208" s="8" t="n">
        <v>150</v>
      </c>
      <c r="L1208" s="8" t="n">
        <v>0</v>
      </c>
      <c r="M1208" s="2" t="n">
        <f aca="false">IF(AND(F1208&lt;&gt;0,AND(I1208=0,L1208=0)),1,0)</f>
        <v>1</v>
      </c>
      <c r="N1208" s="2" t="n">
        <v>1</v>
      </c>
    </row>
    <row r="1209" customFormat="false" ht="13" hidden="false" customHeight="false" outlineLevel="0" collapsed="false">
      <c r="A1209" s="24" t="s">
        <v>621</v>
      </c>
      <c r="B1209" s="8" t="n">
        <v>36115364</v>
      </c>
      <c r="C1209" s="24" t="s">
        <v>2821</v>
      </c>
      <c r="D1209" s="84" t="s">
        <v>1639</v>
      </c>
      <c r="E1209" s="8" t="n">
        <v>82</v>
      </c>
      <c r="F1209" s="8" t="n">
        <v>5</v>
      </c>
      <c r="G1209" s="84" t="s">
        <v>1639</v>
      </c>
      <c r="H1209" s="8" t="n">
        <v>154</v>
      </c>
      <c r="I1209" s="8" t="n">
        <v>0</v>
      </c>
      <c r="J1209" s="84" t="s">
        <v>1639</v>
      </c>
      <c r="K1209" s="8" t="n">
        <v>183</v>
      </c>
      <c r="L1209" s="8" t="n">
        <v>0</v>
      </c>
      <c r="M1209" s="2" t="n">
        <f aca="false">IF(AND(F1209&lt;&gt;0,AND(I1209=0,L1209=0)),1,0)</f>
        <v>1</v>
      </c>
      <c r="N1209" s="2" t="n">
        <v>1</v>
      </c>
    </row>
    <row r="1210" customFormat="false" ht="13" hidden="false" customHeight="false" outlineLevel="0" collapsed="false">
      <c r="A1210" s="24" t="s">
        <v>621</v>
      </c>
      <c r="B1210" s="8" t="n">
        <v>36316178</v>
      </c>
      <c r="C1210" s="24" t="s">
        <v>2822</v>
      </c>
      <c r="D1210" s="84" t="s">
        <v>1639</v>
      </c>
      <c r="E1210" s="8" t="n">
        <v>43</v>
      </c>
      <c r="F1210" s="8" t="n">
        <v>8</v>
      </c>
      <c r="G1210" s="84" t="s">
        <v>1639</v>
      </c>
      <c r="H1210" s="8" t="n">
        <v>216</v>
      </c>
      <c r="I1210" s="8" t="n">
        <v>0</v>
      </c>
      <c r="J1210" s="84" t="s">
        <v>1639</v>
      </c>
      <c r="K1210" s="8" t="n">
        <v>275</v>
      </c>
      <c r="L1210" s="8" t="n">
        <v>2</v>
      </c>
      <c r="M1210" s="2" t="n">
        <f aca="false">IF(AND(F1210&lt;&gt;0,AND(I1210=0,L1210=0)),1,0)</f>
        <v>0</v>
      </c>
      <c r="N1210" s="2" t="n">
        <v>1</v>
      </c>
    </row>
    <row r="1211" customFormat="false" ht="13" hidden="false" customHeight="false" outlineLevel="0" collapsed="false">
      <c r="A1211" s="24" t="s">
        <v>621</v>
      </c>
      <c r="B1211" s="8" t="n">
        <v>51014136</v>
      </c>
      <c r="C1211" s="24" t="s">
        <v>2823</v>
      </c>
      <c r="D1211" s="84" t="s">
        <v>1639</v>
      </c>
      <c r="E1211" s="8" t="n">
        <v>55</v>
      </c>
      <c r="F1211" s="8" t="n">
        <v>7</v>
      </c>
      <c r="G1211" s="84" t="s">
        <v>1639</v>
      </c>
      <c r="H1211" s="8" t="n">
        <v>46</v>
      </c>
      <c r="I1211" s="8" t="n">
        <v>0</v>
      </c>
      <c r="J1211" s="84" t="s">
        <v>1639</v>
      </c>
      <c r="K1211" s="8" t="n">
        <v>48</v>
      </c>
      <c r="L1211" s="8" t="n">
        <v>0</v>
      </c>
      <c r="M1211" s="2" t="n">
        <f aca="false">IF(AND(F1211&lt;&gt;0,AND(I1211=0,L1211=0)),1,0)</f>
        <v>1</v>
      </c>
      <c r="N1211" s="2" t="n">
        <v>1</v>
      </c>
    </row>
    <row r="1212" customFormat="false" ht="13" hidden="false" customHeight="false" outlineLevel="0" collapsed="false">
      <c r="A1212" s="24" t="s">
        <v>621</v>
      </c>
      <c r="B1212" s="8" t="n">
        <v>51015000</v>
      </c>
      <c r="C1212" s="24" t="s">
        <v>2824</v>
      </c>
      <c r="D1212" s="84" t="s">
        <v>1639</v>
      </c>
      <c r="E1212" s="8" t="n">
        <v>50</v>
      </c>
      <c r="F1212" s="8" t="n">
        <v>10</v>
      </c>
      <c r="G1212" s="84" t="s">
        <v>1639</v>
      </c>
      <c r="H1212" s="8" t="n">
        <v>9</v>
      </c>
      <c r="I1212" s="8" t="n">
        <v>0</v>
      </c>
      <c r="J1212" s="84" t="s">
        <v>1639</v>
      </c>
      <c r="K1212" s="8" t="n">
        <v>12</v>
      </c>
      <c r="L1212" s="8" t="n">
        <v>0</v>
      </c>
      <c r="M1212" s="2" t="n">
        <f aca="false">IF(AND(F1212&lt;&gt;0,AND(I1212=0,L1212=0)),1,0)</f>
        <v>1</v>
      </c>
      <c r="N1212" s="2" t="n">
        <v>1</v>
      </c>
    </row>
    <row r="1213" customFormat="false" ht="13" hidden="false" customHeight="false" outlineLevel="0" collapsed="false">
      <c r="A1213" s="24" t="s">
        <v>621</v>
      </c>
      <c r="B1213" s="8" t="n">
        <v>51479120</v>
      </c>
      <c r="C1213" s="24" t="s">
        <v>2825</v>
      </c>
      <c r="D1213" s="84" t="s">
        <v>1639</v>
      </c>
      <c r="E1213" s="8" t="n">
        <v>53</v>
      </c>
      <c r="F1213" s="8" t="n">
        <v>5</v>
      </c>
      <c r="G1213" s="84" t="s">
        <v>157</v>
      </c>
      <c r="H1213" s="8" t="n">
        <v>71</v>
      </c>
      <c r="I1213" s="8" t="n">
        <v>12</v>
      </c>
      <c r="J1213" s="84" t="s">
        <v>157</v>
      </c>
      <c r="K1213" s="8" t="n">
        <v>72</v>
      </c>
      <c r="L1213" s="8" t="n">
        <v>14</v>
      </c>
      <c r="M1213" s="2" t="n">
        <f aca="false">IF(AND(F1213&lt;&gt;0,AND(I1213=0,L1213=0)),1,0)</f>
        <v>0</v>
      </c>
      <c r="N1213" s="2" t="n">
        <v>1</v>
      </c>
    </row>
    <row r="1214" customFormat="false" ht="13" hidden="false" customHeight="false" outlineLevel="0" collapsed="false">
      <c r="A1214" s="24" t="s">
        <v>621</v>
      </c>
      <c r="B1214" s="8" t="n">
        <v>54347127</v>
      </c>
      <c r="C1214" s="24" t="s">
        <v>2826</v>
      </c>
      <c r="D1214" s="84" t="s">
        <v>1639</v>
      </c>
      <c r="E1214" s="8" t="n">
        <v>45</v>
      </c>
      <c r="F1214" s="8" t="n">
        <v>3</v>
      </c>
      <c r="G1214" s="84" t="s">
        <v>1639</v>
      </c>
      <c r="H1214" s="8" t="n">
        <v>72</v>
      </c>
      <c r="I1214" s="8" t="n">
        <v>0</v>
      </c>
      <c r="J1214" s="84" t="s">
        <v>1639</v>
      </c>
      <c r="K1214" s="8" t="n">
        <v>89</v>
      </c>
      <c r="L1214" s="8" t="n">
        <v>0</v>
      </c>
      <c r="M1214" s="2" t="n">
        <f aca="false">IF(AND(F1214&lt;&gt;0,AND(I1214=0,L1214=0)),1,0)</f>
        <v>1</v>
      </c>
      <c r="N1214" s="2" t="n">
        <v>1</v>
      </c>
    </row>
    <row r="1215" customFormat="false" ht="13" hidden="false" customHeight="false" outlineLevel="0" collapsed="false">
      <c r="A1215" s="24" t="s">
        <v>621</v>
      </c>
      <c r="B1215" s="8" t="n">
        <v>55788076</v>
      </c>
      <c r="C1215" s="24" t="s">
        <v>2827</v>
      </c>
      <c r="D1215" s="84" t="s">
        <v>1639</v>
      </c>
      <c r="E1215" s="8" t="n">
        <v>53</v>
      </c>
      <c r="F1215" s="8" t="n">
        <v>4</v>
      </c>
      <c r="G1215" s="84" t="s">
        <v>1639</v>
      </c>
      <c r="H1215" s="8" t="n">
        <v>237</v>
      </c>
      <c r="I1215" s="8" t="n">
        <v>0</v>
      </c>
      <c r="J1215" s="84" t="s">
        <v>1639</v>
      </c>
      <c r="K1215" s="8" t="n">
        <v>232</v>
      </c>
      <c r="L1215" s="8" t="n">
        <v>0</v>
      </c>
      <c r="M1215" s="2" t="n">
        <f aca="false">IF(AND(F1215&lt;&gt;0,AND(I1215=0,L1215=0)),1,0)</f>
        <v>1</v>
      </c>
      <c r="N1215" s="2" t="n">
        <v>1</v>
      </c>
    </row>
    <row r="1216" customFormat="false" ht="13" hidden="false" customHeight="false" outlineLevel="0" collapsed="false">
      <c r="A1216" s="24" t="s">
        <v>621</v>
      </c>
      <c r="B1216" s="8" t="n">
        <v>58710629</v>
      </c>
      <c r="C1216" s="24" t="s">
        <v>1068</v>
      </c>
      <c r="D1216" s="84" t="s">
        <v>1639</v>
      </c>
      <c r="E1216" s="8" t="n">
        <v>39</v>
      </c>
      <c r="F1216" s="8" t="n">
        <v>4</v>
      </c>
      <c r="G1216" s="84" t="s">
        <v>1639</v>
      </c>
      <c r="H1216" s="8" t="n">
        <v>86</v>
      </c>
      <c r="I1216" s="8" t="n">
        <v>0</v>
      </c>
      <c r="J1216" s="84" t="s">
        <v>1639</v>
      </c>
      <c r="K1216" s="8" t="n">
        <v>89</v>
      </c>
      <c r="L1216" s="8" t="n">
        <v>0</v>
      </c>
      <c r="M1216" s="2" t="n">
        <f aca="false">IF(AND(F1216&lt;&gt;0,AND(I1216=0,L1216=0)),1,0)</f>
        <v>1</v>
      </c>
      <c r="N1216" s="2" t="n">
        <v>1</v>
      </c>
    </row>
    <row r="1217" customFormat="false" ht="13" hidden="false" customHeight="false" outlineLevel="0" collapsed="false">
      <c r="A1217" s="24" t="s">
        <v>621</v>
      </c>
      <c r="B1217" s="8" t="n">
        <v>58831788</v>
      </c>
      <c r="C1217" s="24" t="s">
        <v>2828</v>
      </c>
      <c r="D1217" s="84" t="s">
        <v>1639</v>
      </c>
      <c r="E1217" s="8" t="n">
        <v>48</v>
      </c>
      <c r="F1217" s="8" t="n">
        <v>6</v>
      </c>
      <c r="G1217" s="84" t="s">
        <v>1639</v>
      </c>
      <c r="H1217" s="8" t="n">
        <v>115</v>
      </c>
      <c r="I1217" s="8" t="n">
        <v>0</v>
      </c>
      <c r="J1217" s="84" t="s">
        <v>1639</v>
      </c>
      <c r="K1217" s="8" t="n">
        <v>91</v>
      </c>
      <c r="L1217" s="8" t="n">
        <v>0</v>
      </c>
      <c r="M1217" s="2" t="n">
        <f aca="false">IF(AND(F1217&lt;&gt;0,AND(I1217=0,L1217=0)),1,0)</f>
        <v>1</v>
      </c>
      <c r="N1217" s="2" t="n">
        <v>1</v>
      </c>
    </row>
    <row r="1218" customFormat="false" ht="13" hidden="false" customHeight="false" outlineLevel="0" collapsed="false">
      <c r="A1218" s="24" t="s">
        <v>621</v>
      </c>
      <c r="B1218" s="8" t="n">
        <v>64662230</v>
      </c>
      <c r="C1218" s="24" t="s">
        <v>2829</v>
      </c>
      <c r="D1218" s="84" t="s">
        <v>1639</v>
      </c>
      <c r="E1218" s="8" t="n">
        <v>51</v>
      </c>
      <c r="F1218" s="8" t="n">
        <v>3</v>
      </c>
      <c r="G1218" s="84" t="s">
        <v>1639</v>
      </c>
      <c r="H1218" s="8" t="n">
        <v>66</v>
      </c>
      <c r="I1218" s="8" t="n">
        <v>7</v>
      </c>
      <c r="J1218" s="84" t="s">
        <v>1639</v>
      </c>
      <c r="K1218" s="8" t="n">
        <v>169</v>
      </c>
      <c r="L1218" s="8" t="n">
        <v>10</v>
      </c>
      <c r="M1218" s="2" t="n">
        <f aca="false">IF(AND(F1218&lt;&gt;0,AND(I1218=0,L1218=0)),1,0)</f>
        <v>0</v>
      </c>
      <c r="N1218" s="2" t="n">
        <v>1</v>
      </c>
    </row>
    <row r="1219" customFormat="false" ht="13" hidden="false" customHeight="false" outlineLevel="0" collapsed="false">
      <c r="A1219" s="24" t="s">
        <v>621</v>
      </c>
      <c r="B1219" s="8" t="n">
        <v>66763541</v>
      </c>
      <c r="C1219" s="24" t="s">
        <v>2830</v>
      </c>
      <c r="D1219" s="84" t="s">
        <v>1639</v>
      </c>
      <c r="E1219" s="8" t="n">
        <v>44</v>
      </c>
      <c r="F1219" s="8" t="n">
        <v>3</v>
      </c>
      <c r="G1219" s="84" t="s">
        <v>1639</v>
      </c>
      <c r="H1219" s="8" t="n">
        <v>122</v>
      </c>
      <c r="I1219" s="8" t="n">
        <v>0</v>
      </c>
      <c r="J1219" s="84" t="s">
        <v>1639</v>
      </c>
      <c r="K1219" s="8" t="n">
        <v>99</v>
      </c>
      <c r="L1219" s="8" t="n">
        <v>0</v>
      </c>
      <c r="M1219" s="2" t="n">
        <f aca="false">IF(AND(F1219&lt;&gt;0,AND(I1219=0,L1219=0)),1,0)</f>
        <v>1</v>
      </c>
      <c r="N1219" s="2" t="n">
        <v>1</v>
      </c>
    </row>
    <row r="1220" customFormat="false" ht="13" hidden="false" customHeight="false" outlineLevel="0" collapsed="false">
      <c r="A1220" s="24" t="s">
        <v>621</v>
      </c>
      <c r="B1220" s="8" t="n">
        <v>68124807</v>
      </c>
      <c r="C1220" s="24" t="s">
        <v>2831</v>
      </c>
      <c r="D1220" s="84" t="s">
        <v>1639</v>
      </c>
      <c r="E1220" s="8" t="n">
        <v>32</v>
      </c>
      <c r="F1220" s="8" t="n">
        <v>2</v>
      </c>
      <c r="G1220" s="84" t="s">
        <v>1639</v>
      </c>
      <c r="H1220" s="8" t="n">
        <v>102</v>
      </c>
      <c r="I1220" s="8" t="n">
        <v>0</v>
      </c>
      <c r="J1220" s="84" t="s">
        <v>1639</v>
      </c>
      <c r="K1220" s="8" t="n">
        <v>90</v>
      </c>
      <c r="L1220" s="8" t="n">
        <v>0</v>
      </c>
      <c r="M1220" s="2" t="n">
        <f aca="false">IF(AND(F1220&lt;&gt;0,AND(I1220=0,L1220=0)),1,0)</f>
        <v>1</v>
      </c>
      <c r="N1220" s="2" t="n">
        <v>1</v>
      </c>
    </row>
    <row r="1221" customFormat="false" ht="13" hidden="false" customHeight="false" outlineLevel="0" collapsed="false">
      <c r="A1221" s="24" t="s">
        <v>621</v>
      </c>
      <c r="B1221" s="8" t="n">
        <v>69374628</v>
      </c>
      <c r="C1221" s="24" t="s">
        <v>2832</v>
      </c>
      <c r="D1221" s="84" t="s">
        <v>1639</v>
      </c>
      <c r="E1221" s="8" t="n">
        <v>38</v>
      </c>
      <c r="F1221" s="8" t="n">
        <v>5</v>
      </c>
      <c r="G1221" s="84" t="s">
        <v>1639</v>
      </c>
      <c r="H1221" s="8" t="n">
        <v>34</v>
      </c>
      <c r="I1221" s="8" t="n">
        <v>0</v>
      </c>
      <c r="J1221" s="84" t="s">
        <v>1639</v>
      </c>
      <c r="K1221" s="8" t="n">
        <v>56</v>
      </c>
      <c r="L1221" s="8" t="n">
        <v>0</v>
      </c>
      <c r="M1221" s="2" t="n">
        <f aca="false">IF(AND(F1221&lt;&gt;0,AND(I1221=0,L1221=0)),1,0)</f>
        <v>1</v>
      </c>
      <c r="N1221" s="2" t="n">
        <v>1</v>
      </c>
    </row>
    <row r="1222" customFormat="false" ht="13" hidden="false" customHeight="false" outlineLevel="0" collapsed="false">
      <c r="A1222" s="24" t="s">
        <v>621</v>
      </c>
      <c r="B1222" s="8" t="n">
        <v>74355594</v>
      </c>
      <c r="C1222" s="24" t="s">
        <v>2833</v>
      </c>
      <c r="D1222" s="84" t="s">
        <v>1639</v>
      </c>
      <c r="E1222" s="8" t="n">
        <v>50</v>
      </c>
      <c r="F1222" s="8" t="n">
        <v>4</v>
      </c>
      <c r="G1222" s="84" t="s">
        <v>1639</v>
      </c>
      <c r="H1222" s="8" t="n">
        <v>89</v>
      </c>
      <c r="I1222" s="8" t="n">
        <v>0</v>
      </c>
      <c r="J1222" s="84" t="s">
        <v>1639</v>
      </c>
      <c r="K1222" s="8" t="n">
        <v>95</v>
      </c>
      <c r="L1222" s="8" t="n">
        <v>0</v>
      </c>
      <c r="M1222" s="2" t="n">
        <f aca="false">IF(AND(F1222&lt;&gt;0,AND(I1222=0,L1222=0)),1,0)</f>
        <v>1</v>
      </c>
      <c r="N1222" s="2" t="n">
        <v>1</v>
      </c>
    </row>
    <row r="1223" customFormat="false" ht="13" hidden="false" customHeight="false" outlineLevel="0" collapsed="false">
      <c r="A1223" s="24" t="s">
        <v>621</v>
      </c>
      <c r="B1223" s="8" t="n">
        <v>81577431</v>
      </c>
      <c r="C1223" s="24" t="s">
        <v>2834</v>
      </c>
      <c r="D1223" s="84" t="s">
        <v>1639</v>
      </c>
      <c r="E1223" s="8" t="n">
        <v>45</v>
      </c>
      <c r="F1223" s="8" t="n">
        <v>4</v>
      </c>
      <c r="G1223" s="84" t="s">
        <v>1639</v>
      </c>
      <c r="H1223" s="8" t="n">
        <v>154</v>
      </c>
      <c r="I1223" s="8" t="n">
        <v>0</v>
      </c>
      <c r="J1223" s="84" t="s">
        <v>1639</v>
      </c>
      <c r="K1223" s="8" t="n">
        <v>116</v>
      </c>
      <c r="L1223" s="8" t="n">
        <v>0</v>
      </c>
      <c r="M1223" s="2" t="n">
        <f aca="false">IF(AND(F1223&lt;&gt;0,AND(I1223=0,L1223=0)),1,0)</f>
        <v>1</v>
      </c>
      <c r="N1223" s="2" t="n">
        <v>1</v>
      </c>
    </row>
    <row r="1224" customFormat="false" ht="13" hidden="false" customHeight="false" outlineLevel="0" collapsed="false">
      <c r="A1224" s="24" t="s">
        <v>621</v>
      </c>
      <c r="B1224" s="8" t="n">
        <v>82275810</v>
      </c>
      <c r="C1224" s="24" t="s">
        <v>2835</v>
      </c>
      <c r="D1224" s="84" t="s">
        <v>1639</v>
      </c>
      <c r="E1224" s="8" t="n">
        <v>51</v>
      </c>
      <c r="F1224" s="8" t="n">
        <v>5</v>
      </c>
      <c r="G1224" s="84" t="s">
        <v>1639</v>
      </c>
      <c r="H1224" s="8" t="n">
        <v>49</v>
      </c>
      <c r="I1224" s="8" t="n">
        <v>0</v>
      </c>
      <c r="J1224" s="84" t="s">
        <v>1639</v>
      </c>
      <c r="K1224" s="8" t="n">
        <v>32</v>
      </c>
      <c r="L1224" s="8" t="n">
        <v>0</v>
      </c>
      <c r="M1224" s="2" t="n">
        <f aca="false">IF(AND(F1224&lt;&gt;0,AND(I1224=0,L1224=0)),1,0)</f>
        <v>1</v>
      </c>
      <c r="N1224" s="2" t="n">
        <v>1</v>
      </c>
    </row>
    <row r="1225" customFormat="false" ht="13" hidden="false" customHeight="false" outlineLevel="0" collapsed="false">
      <c r="A1225" s="24" t="s">
        <v>621</v>
      </c>
      <c r="B1225" s="8" t="n">
        <v>83602088</v>
      </c>
      <c r="C1225" s="24" t="s">
        <v>2836</v>
      </c>
      <c r="D1225" s="84" t="s">
        <v>1639</v>
      </c>
      <c r="E1225" s="8" t="n">
        <v>44</v>
      </c>
      <c r="F1225" s="8" t="n">
        <v>6</v>
      </c>
      <c r="G1225" s="84" t="s">
        <v>1639</v>
      </c>
      <c r="H1225" s="8" t="n">
        <v>30</v>
      </c>
      <c r="I1225" s="8" t="n">
        <v>0</v>
      </c>
      <c r="J1225" s="84" t="s">
        <v>1639</v>
      </c>
      <c r="K1225" s="8" t="n">
        <v>52</v>
      </c>
      <c r="L1225" s="8" t="n">
        <v>0</v>
      </c>
      <c r="M1225" s="2" t="n">
        <f aca="false">IF(AND(F1225&lt;&gt;0,AND(I1225=0,L1225=0)),1,0)</f>
        <v>1</v>
      </c>
      <c r="N1225" s="2" t="n">
        <v>1</v>
      </c>
    </row>
    <row r="1226" customFormat="false" ht="13" hidden="false" customHeight="false" outlineLevel="0" collapsed="false">
      <c r="A1226" s="24" t="s">
        <v>621</v>
      </c>
      <c r="B1226" s="8" t="n">
        <v>83658291</v>
      </c>
      <c r="C1226" s="24" t="s">
        <v>2837</v>
      </c>
      <c r="D1226" s="84" t="s">
        <v>1639</v>
      </c>
      <c r="E1226" s="8" t="n">
        <v>43</v>
      </c>
      <c r="F1226" s="8" t="n">
        <v>4</v>
      </c>
      <c r="G1226" s="84" t="s">
        <v>1639</v>
      </c>
      <c r="H1226" s="8" t="n">
        <v>92</v>
      </c>
      <c r="I1226" s="8" t="n">
        <v>0</v>
      </c>
      <c r="J1226" s="84" t="s">
        <v>1639</v>
      </c>
      <c r="K1226" s="8" t="n">
        <v>66</v>
      </c>
      <c r="L1226" s="8" t="n">
        <v>0</v>
      </c>
      <c r="M1226" s="2" t="n">
        <f aca="false">IF(AND(F1226&lt;&gt;0,AND(I1226=0,L1226=0)),1,0)</f>
        <v>1</v>
      </c>
      <c r="N1226" s="2" t="n">
        <v>1</v>
      </c>
    </row>
    <row r="1227" customFormat="false" ht="13" hidden="false" customHeight="false" outlineLevel="0" collapsed="false">
      <c r="A1227" s="24" t="s">
        <v>621</v>
      </c>
      <c r="B1227" s="8" t="n">
        <v>85408745</v>
      </c>
      <c r="C1227" s="24" t="s">
        <v>2838</v>
      </c>
      <c r="D1227" s="84" t="s">
        <v>1639</v>
      </c>
      <c r="E1227" s="8" t="n">
        <v>38</v>
      </c>
      <c r="F1227" s="8" t="n">
        <v>3</v>
      </c>
      <c r="G1227" s="84" t="s">
        <v>1639</v>
      </c>
      <c r="H1227" s="8" t="n">
        <v>54</v>
      </c>
      <c r="I1227" s="8" t="n">
        <v>0</v>
      </c>
      <c r="J1227" s="84" t="s">
        <v>1639</v>
      </c>
      <c r="K1227" s="8" t="n">
        <v>66</v>
      </c>
      <c r="L1227" s="8" t="n">
        <v>0</v>
      </c>
      <c r="M1227" s="2" t="n">
        <f aca="false">IF(AND(F1227&lt;&gt;0,AND(I1227=0,L1227=0)),1,0)</f>
        <v>1</v>
      </c>
      <c r="N1227" s="2" t="n">
        <v>1</v>
      </c>
    </row>
    <row r="1228" customFormat="false" ht="13" hidden="false" customHeight="false" outlineLevel="0" collapsed="false">
      <c r="A1228" s="24" t="s">
        <v>621</v>
      </c>
      <c r="B1228" s="8" t="n">
        <v>87218072</v>
      </c>
      <c r="C1228" s="24" t="s">
        <v>2839</v>
      </c>
      <c r="D1228" s="84" t="s">
        <v>1639</v>
      </c>
      <c r="E1228" s="8" t="n">
        <v>41</v>
      </c>
      <c r="F1228" s="8" t="n">
        <v>5</v>
      </c>
      <c r="G1228" s="84" t="s">
        <v>1639</v>
      </c>
      <c r="H1228" s="8" t="n">
        <v>21</v>
      </c>
      <c r="I1228" s="8" t="n">
        <v>0</v>
      </c>
      <c r="J1228" s="84" t="s">
        <v>1639</v>
      </c>
      <c r="K1228" s="8" t="n">
        <v>30</v>
      </c>
      <c r="L1228" s="8" t="n">
        <v>0</v>
      </c>
      <c r="M1228" s="2" t="n">
        <f aca="false">IF(AND(F1228&lt;&gt;0,AND(I1228=0,L1228=0)),1,0)</f>
        <v>1</v>
      </c>
      <c r="N1228" s="2" t="n">
        <v>1</v>
      </c>
    </row>
    <row r="1229" customFormat="false" ht="13" hidden="false" customHeight="false" outlineLevel="0" collapsed="false">
      <c r="A1229" s="24" t="s">
        <v>621</v>
      </c>
      <c r="B1229" s="8" t="n">
        <v>87218646</v>
      </c>
      <c r="C1229" s="24" t="s">
        <v>2840</v>
      </c>
      <c r="D1229" s="84" t="s">
        <v>1639</v>
      </c>
      <c r="E1229" s="8" t="n">
        <v>37</v>
      </c>
      <c r="F1229" s="8" t="n">
        <v>6</v>
      </c>
      <c r="G1229" s="84" t="s">
        <v>1639</v>
      </c>
      <c r="H1229" s="8" t="n">
        <v>18</v>
      </c>
      <c r="I1229" s="8" t="n">
        <v>2</v>
      </c>
      <c r="J1229" s="84" t="s">
        <v>157</v>
      </c>
      <c r="K1229" s="8" t="n">
        <v>27</v>
      </c>
      <c r="L1229" s="8" t="n">
        <v>5</v>
      </c>
      <c r="M1229" s="2" t="n">
        <f aca="false">IF(AND(F1229&lt;&gt;0,AND(I1229=0,L1229=0)),1,0)</f>
        <v>0</v>
      </c>
      <c r="N1229" s="2" t="n">
        <v>1</v>
      </c>
    </row>
    <row r="1230" customFormat="false" ht="13" hidden="false" customHeight="false" outlineLevel="0" collapsed="false">
      <c r="A1230" s="24" t="s">
        <v>621</v>
      </c>
      <c r="B1230" s="8" t="n">
        <v>87726204</v>
      </c>
      <c r="C1230" s="24" t="s">
        <v>2841</v>
      </c>
      <c r="D1230" s="84" t="s">
        <v>1639</v>
      </c>
      <c r="E1230" s="8" t="n">
        <v>49</v>
      </c>
      <c r="F1230" s="8" t="n">
        <v>3</v>
      </c>
      <c r="G1230" s="84" t="s">
        <v>1639</v>
      </c>
      <c r="H1230" s="8" t="n">
        <v>52</v>
      </c>
      <c r="I1230" s="8" t="n">
        <v>0</v>
      </c>
      <c r="J1230" s="84" t="s">
        <v>1639</v>
      </c>
      <c r="K1230" s="8" t="n">
        <v>53</v>
      </c>
      <c r="L1230" s="8" t="n">
        <v>0</v>
      </c>
      <c r="M1230" s="2" t="n">
        <f aca="false">IF(AND(F1230&lt;&gt;0,AND(I1230=0,L1230=0)),1,0)</f>
        <v>1</v>
      </c>
      <c r="N1230" s="2" t="n">
        <v>1</v>
      </c>
    </row>
    <row r="1231" customFormat="false" ht="13" hidden="false" customHeight="false" outlineLevel="0" collapsed="false">
      <c r="A1231" s="24" t="s">
        <v>621</v>
      </c>
      <c r="B1231" s="8" t="n">
        <v>88163040</v>
      </c>
      <c r="C1231" s="24" t="s">
        <v>2842</v>
      </c>
      <c r="D1231" s="84" t="s">
        <v>1639</v>
      </c>
      <c r="E1231" s="8" t="n">
        <v>55</v>
      </c>
      <c r="F1231" s="8" t="n">
        <v>3</v>
      </c>
      <c r="G1231" s="84" t="s">
        <v>1639</v>
      </c>
      <c r="H1231" s="8" t="n">
        <v>231</v>
      </c>
      <c r="I1231" s="8" t="n">
        <v>15</v>
      </c>
      <c r="J1231" s="84" t="s">
        <v>1639</v>
      </c>
      <c r="K1231" s="8" t="n">
        <v>205</v>
      </c>
      <c r="L1231" s="8" t="n">
        <v>8</v>
      </c>
      <c r="M1231" s="2" t="n">
        <f aca="false">IF(AND(F1231&lt;&gt;0,AND(I1231=0,L1231=0)),1,0)</f>
        <v>0</v>
      </c>
      <c r="N1231" s="2" t="n">
        <v>1</v>
      </c>
    </row>
    <row r="1232" customFormat="false" ht="13" hidden="false" customHeight="false" outlineLevel="0" collapsed="false">
      <c r="A1232" s="24" t="s">
        <v>621</v>
      </c>
      <c r="B1232" s="8" t="n">
        <v>88278269</v>
      </c>
      <c r="C1232" s="24" t="s">
        <v>2843</v>
      </c>
      <c r="D1232" s="84" t="s">
        <v>1639</v>
      </c>
      <c r="E1232" s="8" t="n">
        <v>43</v>
      </c>
      <c r="F1232" s="8" t="n">
        <v>3</v>
      </c>
      <c r="G1232" s="84" t="s">
        <v>1639</v>
      </c>
      <c r="H1232" s="8" t="n">
        <v>36</v>
      </c>
      <c r="I1232" s="8" t="n">
        <v>0</v>
      </c>
      <c r="J1232" s="84" t="s">
        <v>1639</v>
      </c>
      <c r="K1232" s="8" t="n">
        <v>34</v>
      </c>
      <c r="L1232" s="8" t="n">
        <v>0</v>
      </c>
      <c r="M1232" s="2" t="n">
        <f aca="false">IF(AND(F1232&lt;&gt;0,AND(I1232=0,L1232=0)),1,0)</f>
        <v>1</v>
      </c>
      <c r="N1232" s="2" t="n">
        <v>1</v>
      </c>
    </row>
    <row r="1233" customFormat="false" ht="13" hidden="false" customHeight="false" outlineLevel="0" collapsed="false">
      <c r="A1233" s="24" t="s">
        <v>621</v>
      </c>
      <c r="B1233" s="8" t="n">
        <v>88333304</v>
      </c>
      <c r="C1233" s="24" t="s">
        <v>2844</v>
      </c>
      <c r="D1233" s="84" t="s">
        <v>1639</v>
      </c>
      <c r="E1233" s="8" t="n">
        <v>41</v>
      </c>
      <c r="F1233" s="8" t="n">
        <v>6</v>
      </c>
      <c r="G1233" s="84" t="s">
        <v>1639</v>
      </c>
      <c r="H1233" s="8" t="n">
        <v>54</v>
      </c>
      <c r="I1233" s="8" t="n">
        <v>0</v>
      </c>
      <c r="J1233" s="84" t="s">
        <v>1639</v>
      </c>
      <c r="K1233" s="8" t="n">
        <v>51</v>
      </c>
      <c r="L1233" s="8" t="n">
        <v>0</v>
      </c>
      <c r="M1233" s="2" t="n">
        <f aca="false">IF(AND(F1233&lt;&gt;0,AND(I1233=0,L1233=0)),1,0)</f>
        <v>1</v>
      </c>
      <c r="N1233" s="2" t="n">
        <v>1</v>
      </c>
    </row>
    <row r="1234" customFormat="false" ht="13" hidden="false" customHeight="false" outlineLevel="0" collapsed="false">
      <c r="A1234" s="24" t="s">
        <v>621</v>
      </c>
      <c r="B1234" s="8" t="n">
        <v>88951051</v>
      </c>
      <c r="C1234" s="24" t="s">
        <v>2845</v>
      </c>
      <c r="D1234" s="84" t="s">
        <v>1639</v>
      </c>
      <c r="E1234" s="8" t="n">
        <v>31</v>
      </c>
      <c r="F1234" s="8" t="n">
        <v>3</v>
      </c>
      <c r="G1234" s="84" t="s">
        <v>1639</v>
      </c>
      <c r="H1234" s="8" t="n">
        <v>115</v>
      </c>
      <c r="I1234" s="8" t="n">
        <v>9</v>
      </c>
      <c r="J1234" s="84" t="s">
        <v>1639</v>
      </c>
      <c r="K1234" s="8" t="n">
        <v>48</v>
      </c>
      <c r="L1234" s="8" t="n">
        <v>4</v>
      </c>
      <c r="M1234" s="2" t="n">
        <f aca="false">IF(AND(F1234&lt;&gt;0,AND(I1234=0,L1234=0)),1,0)</f>
        <v>0</v>
      </c>
      <c r="N1234" s="2" t="n">
        <v>1</v>
      </c>
    </row>
    <row r="1235" customFormat="false" ht="13" hidden="false" customHeight="false" outlineLevel="0" collapsed="false">
      <c r="A1235" s="24" t="s">
        <v>621</v>
      </c>
      <c r="B1235" s="8" t="n">
        <v>89421119</v>
      </c>
      <c r="C1235" s="24" t="s">
        <v>674</v>
      </c>
      <c r="D1235" s="84" t="s">
        <v>1639</v>
      </c>
      <c r="E1235" s="8" t="n">
        <v>42</v>
      </c>
      <c r="F1235" s="8" t="n">
        <v>3</v>
      </c>
      <c r="G1235" s="84" t="s">
        <v>1639</v>
      </c>
      <c r="H1235" s="8" t="n">
        <v>30</v>
      </c>
      <c r="I1235" s="8" t="n">
        <v>3</v>
      </c>
      <c r="J1235" s="84" t="s">
        <v>1639</v>
      </c>
      <c r="K1235" s="8" t="n">
        <v>45</v>
      </c>
      <c r="L1235" s="8" t="n">
        <v>5</v>
      </c>
      <c r="M1235" s="2" t="n">
        <f aca="false">IF(AND(F1235&lt;&gt;0,AND(I1235=0,L1235=0)),1,0)</f>
        <v>0</v>
      </c>
      <c r="N1235" s="2" t="n">
        <v>1</v>
      </c>
    </row>
    <row r="1236" customFormat="false" ht="13" hidden="false" customHeight="false" outlineLevel="0" collapsed="false">
      <c r="A1236" s="24" t="s">
        <v>621</v>
      </c>
      <c r="B1236" s="8" t="n">
        <v>89454917</v>
      </c>
      <c r="C1236" s="24" t="s">
        <v>681</v>
      </c>
      <c r="D1236" s="84" t="s">
        <v>1639</v>
      </c>
      <c r="E1236" s="8" t="n">
        <v>34</v>
      </c>
      <c r="F1236" s="8" t="n">
        <v>3</v>
      </c>
      <c r="G1236" s="84" t="s">
        <v>1639</v>
      </c>
      <c r="H1236" s="8" t="n">
        <v>52</v>
      </c>
      <c r="I1236" s="8" t="n">
        <v>0</v>
      </c>
      <c r="J1236" s="84" t="s">
        <v>1639</v>
      </c>
      <c r="K1236" s="8" t="n">
        <v>61</v>
      </c>
      <c r="L1236" s="8" t="n">
        <v>0</v>
      </c>
      <c r="M1236" s="2" t="n">
        <f aca="false">IF(AND(F1236&lt;&gt;0,AND(I1236=0,L1236=0)),1,0)</f>
        <v>1</v>
      </c>
      <c r="N1236" s="2" t="n">
        <v>1</v>
      </c>
    </row>
    <row r="1237" customFormat="false" ht="13" hidden="false" customHeight="false" outlineLevel="0" collapsed="false">
      <c r="A1237" s="24" t="s">
        <v>621</v>
      </c>
      <c r="B1237" s="8" t="n">
        <v>89461057</v>
      </c>
      <c r="C1237" s="24" t="s">
        <v>683</v>
      </c>
      <c r="D1237" s="84" t="s">
        <v>1639</v>
      </c>
      <c r="E1237" s="8" t="n">
        <v>32</v>
      </c>
      <c r="F1237" s="8" t="n">
        <v>2</v>
      </c>
      <c r="G1237" s="84" t="s">
        <v>1639</v>
      </c>
      <c r="H1237" s="8" t="n">
        <v>88</v>
      </c>
      <c r="I1237" s="8" t="n">
        <v>0</v>
      </c>
      <c r="J1237" s="84" t="s">
        <v>1639</v>
      </c>
      <c r="K1237" s="8" t="n">
        <v>74</v>
      </c>
      <c r="L1237" s="8" t="n">
        <v>0</v>
      </c>
      <c r="M1237" s="2" t="n">
        <f aca="false">IF(AND(F1237&lt;&gt;0,AND(I1237=0,L1237=0)),1,0)</f>
        <v>1</v>
      </c>
      <c r="N1237" s="2" t="n">
        <v>1</v>
      </c>
    </row>
    <row r="1238" customFormat="false" ht="13" hidden="false" customHeight="false" outlineLevel="0" collapsed="false">
      <c r="A1238" s="24" t="s">
        <v>621</v>
      </c>
      <c r="B1238" s="8" t="n">
        <v>89461534</v>
      </c>
      <c r="C1238" s="24" t="s">
        <v>685</v>
      </c>
      <c r="D1238" s="84" t="s">
        <v>1639</v>
      </c>
      <c r="E1238" s="8" t="n">
        <v>30</v>
      </c>
      <c r="F1238" s="8" t="n">
        <v>2</v>
      </c>
      <c r="G1238" s="84" t="s">
        <v>1639</v>
      </c>
      <c r="H1238" s="8" t="n">
        <v>92</v>
      </c>
      <c r="I1238" s="8" t="n">
        <v>0</v>
      </c>
      <c r="J1238" s="84" t="s">
        <v>1639</v>
      </c>
      <c r="K1238" s="8" t="n">
        <v>109</v>
      </c>
      <c r="L1238" s="8" t="n">
        <v>0</v>
      </c>
      <c r="M1238" s="2" t="n">
        <f aca="false">IF(AND(F1238&lt;&gt;0,AND(I1238=0,L1238=0)),1,0)</f>
        <v>1</v>
      </c>
      <c r="N1238" s="2" t="n">
        <v>1</v>
      </c>
    </row>
    <row r="1239" customFormat="false" ht="13" hidden="false" customHeight="false" outlineLevel="0" collapsed="false">
      <c r="A1239" s="24" t="s">
        <v>621</v>
      </c>
      <c r="B1239" s="8" t="n">
        <v>89587644</v>
      </c>
      <c r="C1239" s="24" t="s">
        <v>2846</v>
      </c>
      <c r="D1239" s="84" t="s">
        <v>1639</v>
      </c>
      <c r="E1239" s="8" t="n">
        <v>43</v>
      </c>
      <c r="F1239" s="8" t="n">
        <v>4</v>
      </c>
      <c r="G1239" s="84" t="s">
        <v>157</v>
      </c>
      <c r="H1239" s="8" t="n">
        <v>179</v>
      </c>
      <c r="I1239" s="8" t="n">
        <v>39</v>
      </c>
      <c r="J1239" s="84" t="s">
        <v>157</v>
      </c>
      <c r="K1239" s="8" t="n">
        <v>178</v>
      </c>
      <c r="L1239" s="8" t="n">
        <v>28</v>
      </c>
      <c r="M1239" s="2" t="n">
        <f aca="false">IF(AND(F1239&lt;&gt;0,AND(I1239=0,L1239=0)),1,0)</f>
        <v>0</v>
      </c>
      <c r="N1239" s="2" t="n">
        <v>1</v>
      </c>
    </row>
    <row r="1240" customFormat="false" ht="13" hidden="false" customHeight="false" outlineLevel="0" collapsed="false">
      <c r="A1240" s="24" t="s">
        <v>621</v>
      </c>
      <c r="B1240" s="8" t="n">
        <v>89908371</v>
      </c>
      <c r="C1240" s="24" t="s">
        <v>2847</v>
      </c>
      <c r="D1240" s="84" t="s">
        <v>1639</v>
      </c>
      <c r="E1240" s="8" t="n">
        <v>26</v>
      </c>
      <c r="F1240" s="8" t="n">
        <v>4</v>
      </c>
      <c r="G1240" s="84" t="s">
        <v>1639</v>
      </c>
      <c r="H1240" s="8" t="n">
        <v>106</v>
      </c>
      <c r="I1240" s="8" t="n">
        <v>0</v>
      </c>
      <c r="J1240" s="84" t="s">
        <v>1639</v>
      </c>
      <c r="K1240" s="8" t="n">
        <v>83</v>
      </c>
      <c r="L1240" s="8" t="n">
        <v>0</v>
      </c>
      <c r="M1240" s="2" t="n">
        <f aca="false">IF(AND(F1240&lt;&gt;0,AND(I1240=0,L1240=0)),1,0)</f>
        <v>1</v>
      </c>
      <c r="N1240" s="2" t="n">
        <v>1</v>
      </c>
    </row>
    <row r="1241" customFormat="false" ht="13" hidden="false" customHeight="false" outlineLevel="0" collapsed="false">
      <c r="A1241" s="24" t="s">
        <v>621</v>
      </c>
      <c r="B1241" s="8" t="n">
        <v>90168793</v>
      </c>
      <c r="C1241" s="24" t="s">
        <v>2848</v>
      </c>
      <c r="D1241" s="84" t="s">
        <v>1639</v>
      </c>
      <c r="E1241" s="8" t="n">
        <v>36</v>
      </c>
      <c r="F1241" s="8" t="n">
        <v>8</v>
      </c>
      <c r="G1241" s="84" t="s">
        <v>1639</v>
      </c>
      <c r="H1241" s="8" t="n">
        <v>55</v>
      </c>
      <c r="I1241" s="8" t="n">
        <v>0</v>
      </c>
      <c r="J1241" s="84" t="s">
        <v>1639</v>
      </c>
      <c r="K1241" s="8" t="n">
        <v>58</v>
      </c>
      <c r="L1241" s="8" t="n">
        <v>0</v>
      </c>
      <c r="M1241" s="2" t="n">
        <f aca="false">IF(AND(F1241&lt;&gt;0,AND(I1241=0,L1241=0)),1,0)</f>
        <v>1</v>
      </c>
      <c r="N1241" s="2" t="n">
        <v>1</v>
      </c>
    </row>
    <row r="1242" customFormat="false" ht="13" hidden="false" customHeight="false" outlineLevel="0" collapsed="false">
      <c r="A1242" s="24" t="s">
        <v>626</v>
      </c>
      <c r="B1242" s="8" t="n">
        <v>141449</v>
      </c>
      <c r="C1242" s="24" t="s">
        <v>2849</v>
      </c>
      <c r="D1242" s="84" t="s">
        <v>1639</v>
      </c>
      <c r="E1242" s="8" t="n">
        <v>55</v>
      </c>
      <c r="F1242" s="8" t="n">
        <v>3</v>
      </c>
      <c r="G1242" s="84" t="s">
        <v>1639</v>
      </c>
      <c r="H1242" s="8" t="n">
        <v>41</v>
      </c>
      <c r="I1242" s="8" t="n">
        <v>0</v>
      </c>
      <c r="J1242" s="84" t="s">
        <v>1639</v>
      </c>
      <c r="K1242" s="8" t="n">
        <v>45</v>
      </c>
      <c r="L1242" s="8" t="n">
        <v>0</v>
      </c>
      <c r="M1242" s="2" t="n">
        <f aca="false">IF(AND(F1242&lt;&gt;0,AND(I1242=0,L1242=0)),1,0)</f>
        <v>1</v>
      </c>
      <c r="N1242" s="2" t="n">
        <v>1</v>
      </c>
    </row>
    <row r="1243" customFormat="false" ht="13" hidden="false" customHeight="false" outlineLevel="0" collapsed="false">
      <c r="A1243" s="24" t="s">
        <v>626</v>
      </c>
      <c r="B1243" s="8" t="n">
        <v>254458</v>
      </c>
      <c r="C1243" s="24" t="s">
        <v>2850</v>
      </c>
      <c r="D1243" s="84" t="s">
        <v>1639</v>
      </c>
      <c r="E1243" s="8" t="n">
        <v>30</v>
      </c>
      <c r="F1243" s="8" t="n">
        <v>3</v>
      </c>
      <c r="G1243" s="84" t="s">
        <v>1639</v>
      </c>
      <c r="H1243" s="8" t="n">
        <v>18</v>
      </c>
      <c r="I1243" s="8" t="n">
        <v>0</v>
      </c>
      <c r="J1243" s="84" t="s">
        <v>1639</v>
      </c>
      <c r="K1243" s="8" t="n">
        <v>15</v>
      </c>
      <c r="L1243" s="8" t="n">
        <v>0</v>
      </c>
      <c r="M1243" s="2" t="n">
        <f aca="false">IF(AND(F1243&lt;&gt;0,AND(I1243=0,L1243=0)),1,0)</f>
        <v>1</v>
      </c>
      <c r="N1243" s="2" t="n">
        <v>1</v>
      </c>
    </row>
    <row r="1244" customFormat="false" ht="13" hidden="false" customHeight="false" outlineLevel="0" collapsed="false">
      <c r="A1244" s="24" t="s">
        <v>626</v>
      </c>
      <c r="B1244" s="8" t="n">
        <v>286970</v>
      </c>
      <c r="C1244" s="24" t="s">
        <v>2851</v>
      </c>
      <c r="D1244" s="84" t="s">
        <v>1639</v>
      </c>
      <c r="E1244" s="8" t="n">
        <v>28</v>
      </c>
      <c r="F1244" s="8" t="n">
        <v>4</v>
      </c>
      <c r="G1244" s="84" t="s">
        <v>1639</v>
      </c>
      <c r="H1244" s="8" t="n">
        <v>58</v>
      </c>
      <c r="I1244" s="8" t="n">
        <v>0</v>
      </c>
      <c r="J1244" s="84" t="s">
        <v>1639</v>
      </c>
      <c r="K1244" s="8" t="n">
        <v>60</v>
      </c>
      <c r="L1244" s="8" t="n">
        <v>0</v>
      </c>
      <c r="M1244" s="2" t="n">
        <f aca="false">IF(AND(F1244&lt;&gt;0,AND(I1244=0,L1244=0)),1,0)</f>
        <v>1</v>
      </c>
      <c r="N1244" s="2" t="n">
        <v>1</v>
      </c>
    </row>
    <row r="1245" customFormat="false" ht="13" hidden="false" customHeight="false" outlineLevel="0" collapsed="false">
      <c r="A1245" s="24" t="s">
        <v>626</v>
      </c>
      <c r="B1245" s="8" t="n">
        <v>287074</v>
      </c>
      <c r="C1245" s="24" t="s">
        <v>2852</v>
      </c>
      <c r="D1245" s="84" t="s">
        <v>1639</v>
      </c>
      <c r="E1245" s="8" t="n">
        <v>29</v>
      </c>
      <c r="F1245" s="8" t="n">
        <v>3</v>
      </c>
      <c r="G1245" s="84" t="s">
        <v>1639</v>
      </c>
      <c r="H1245" s="8" t="n">
        <v>35</v>
      </c>
      <c r="I1245" s="8" t="n">
        <v>0</v>
      </c>
      <c r="J1245" s="84" t="s">
        <v>1639</v>
      </c>
      <c r="K1245" s="8" t="n">
        <v>20</v>
      </c>
      <c r="L1245" s="8" t="n">
        <v>0</v>
      </c>
      <c r="M1245" s="2" t="n">
        <f aca="false">IF(AND(F1245&lt;&gt;0,AND(I1245=0,L1245=0)),1,0)</f>
        <v>1</v>
      </c>
      <c r="N1245" s="2" t="n">
        <v>1</v>
      </c>
    </row>
    <row r="1246" customFormat="false" ht="13" hidden="false" customHeight="false" outlineLevel="0" collapsed="false">
      <c r="A1246" s="24" t="s">
        <v>626</v>
      </c>
      <c r="B1246" s="8" t="n">
        <v>287312</v>
      </c>
      <c r="C1246" s="24" t="s">
        <v>2853</v>
      </c>
      <c r="D1246" s="84" t="s">
        <v>1639</v>
      </c>
      <c r="E1246" s="8" t="n">
        <v>30</v>
      </c>
      <c r="F1246" s="8" t="n">
        <v>3</v>
      </c>
      <c r="G1246" s="84" t="s">
        <v>1639</v>
      </c>
      <c r="H1246" s="8" t="n">
        <v>12</v>
      </c>
      <c r="I1246" s="8" t="n">
        <v>0</v>
      </c>
      <c r="J1246" s="84" t="s">
        <v>1639</v>
      </c>
      <c r="K1246" s="8" t="n">
        <v>6</v>
      </c>
      <c r="L1246" s="8" t="n">
        <v>0</v>
      </c>
      <c r="M1246" s="2" t="n">
        <f aca="false">IF(AND(F1246&lt;&gt;0,AND(I1246=0,L1246=0)),1,0)</f>
        <v>1</v>
      </c>
      <c r="N1246" s="2" t="n">
        <v>1</v>
      </c>
    </row>
    <row r="1247" customFormat="false" ht="13" hidden="false" customHeight="false" outlineLevel="0" collapsed="false">
      <c r="A1247" s="24" t="s">
        <v>626</v>
      </c>
      <c r="B1247" s="8" t="n">
        <v>355736</v>
      </c>
      <c r="C1247" s="24" t="s">
        <v>2854</v>
      </c>
      <c r="D1247" s="84" t="s">
        <v>1639</v>
      </c>
      <c r="E1247" s="8" t="n">
        <v>42</v>
      </c>
      <c r="F1247" s="8" t="n">
        <v>3</v>
      </c>
      <c r="G1247" s="84" t="s">
        <v>1639</v>
      </c>
      <c r="H1247" s="8" t="n">
        <v>44</v>
      </c>
      <c r="I1247" s="8" t="n">
        <v>0</v>
      </c>
      <c r="J1247" s="84" t="s">
        <v>1639</v>
      </c>
      <c r="K1247" s="8" t="n">
        <v>48</v>
      </c>
      <c r="L1247" s="8" t="n">
        <v>0</v>
      </c>
      <c r="M1247" s="2" t="n">
        <f aca="false">IF(AND(F1247&lt;&gt;0,AND(I1247=0,L1247=0)),1,0)</f>
        <v>1</v>
      </c>
      <c r="N1247" s="2" t="n">
        <v>1</v>
      </c>
    </row>
    <row r="1248" customFormat="false" ht="13" hidden="false" customHeight="false" outlineLevel="0" collapsed="false">
      <c r="A1248" s="24" t="s">
        <v>626</v>
      </c>
      <c r="B1248" s="8" t="n">
        <v>380501</v>
      </c>
      <c r="C1248" s="24" t="s">
        <v>2855</v>
      </c>
      <c r="D1248" s="84" t="s">
        <v>1639</v>
      </c>
      <c r="E1248" s="8" t="n">
        <v>44</v>
      </c>
      <c r="F1248" s="8" t="n">
        <v>3</v>
      </c>
      <c r="G1248" s="84" t="s">
        <v>1639</v>
      </c>
      <c r="H1248" s="8" t="n">
        <v>47</v>
      </c>
      <c r="I1248" s="8" t="n">
        <v>0</v>
      </c>
      <c r="J1248" s="84" t="s">
        <v>1639</v>
      </c>
      <c r="K1248" s="8" t="n">
        <v>56</v>
      </c>
      <c r="L1248" s="8" t="n">
        <v>1</v>
      </c>
      <c r="M1248" s="2" t="n">
        <f aca="false">IF(AND(F1248&lt;&gt;0,AND(I1248=0,L1248=0)),1,0)</f>
        <v>0</v>
      </c>
      <c r="N1248" s="2" t="n">
        <v>1</v>
      </c>
    </row>
    <row r="1249" customFormat="false" ht="13" hidden="false" customHeight="false" outlineLevel="0" collapsed="false">
      <c r="A1249" s="24" t="s">
        <v>626</v>
      </c>
      <c r="B1249" s="8" t="n">
        <v>727676</v>
      </c>
      <c r="C1249" s="24" t="s">
        <v>2856</v>
      </c>
      <c r="D1249" s="84" t="s">
        <v>1639</v>
      </c>
      <c r="E1249" s="8" t="n">
        <v>37</v>
      </c>
      <c r="F1249" s="8" t="n">
        <v>2</v>
      </c>
      <c r="G1249" s="84" t="s">
        <v>1639</v>
      </c>
      <c r="H1249" s="8" t="n">
        <v>52</v>
      </c>
      <c r="I1249" s="8" t="n">
        <v>0</v>
      </c>
      <c r="J1249" s="84" t="s">
        <v>1639</v>
      </c>
      <c r="K1249" s="8" t="n">
        <v>47</v>
      </c>
      <c r="L1249" s="8" t="n">
        <v>0</v>
      </c>
      <c r="M1249" s="2" t="n">
        <f aca="false">IF(AND(F1249&lt;&gt;0,AND(I1249=0,L1249=0)),1,0)</f>
        <v>1</v>
      </c>
      <c r="N1249" s="2" t="n">
        <v>1</v>
      </c>
    </row>
    <row r="1250" customFormat="false" ht="13" hidden="false" customHeight="false" outlineLevel="0" collapsed="false">
      <c r="A1250" s="24" t="s">
        <v>626</v>
      </c>
      <c r="B1250" s="8" t="n">
        <v>893934</v>
      </c>
      <c r="C1250" s="24" t="s">
        <v>2857</v>
      </c>
      <c r="D1250" s="84" t="s">
        <v>1639</v>
      </c>
      <c r="E1250" s="8" t="n">
        <v>24</v>
      </c>
      <c r="F1250" s="8" t="n">
        <v>5</v>
      </c>
      <c r="G1250" s="84" t="s">
        <v>1639</v>
      </c>
      <c r="H1250" s="8" t="n">
        <v>83</v>
      </c>
      <c r="I1250" s="8" t="n">
        <v>0</v>
      </c>
      <c r="J1250" s="84" t="s">
        <v>1639</v>
      </c>
      <c r="K1250" s="8" t="n">
        <v>95</v>
      </c>
      <c r="L1250" s="8" t="n">
        <v>0</v>
      </c>
      <c r="M1250" s="2" t="n">
        <f aca="false">IF(AND(F1250&lt;&gt;0,AND(I1250=0,L1250=0)),1,0)</f>
        <v>1</v>
      </c>
      <c r="N1250" s="2" t="n">
        <v>1</v>
      </c>
    </row>
    <row r="1251" customFormat="false" ht="13" hidden="false" customHeight="false" outlineLevel="0" collapsed="false">
      <c r="A1251" s="24" t="s">
        <v>626</v>
      </c>
      <c r="B1251" s="8" t="n">
        <v>1054474</v>
      </c>
      <c r="C1251" s="24" t="s">
        <v>2858</v>
      </c>
      <c r="D1251" s="84" t="s">
        <v>1639</v>
      </c>
      <c r="E1251" s="8" t="n">
        <v>40</v>
      </c>
      <c r="F1251" s="8" t="n">
        <v>3</v>
      </c>
      <c r="G1251" s="84" t="s">
        <v>1639</v>
      </c>
      <c r="H1251" s="8" t="n">
        <v>76</v>
      </c>
      <c r="I1251" s="8" t="n">
        <v>0</v>
      </c>
      <c r="J1251" s="84" t="s">
        <v>1639</v>
      </c>
      <c r="K1251" s="8" t="n">
        <v>60</v>
      </c>
      <c r="L1251" s="8" t="n">
        <v>0</v>
      </c>
      <c r="M1251" s="2" t="n">
        <f aca="false">IF(AND(F1251&lt;&gt;0,AND(I1251=0,L1251=0)),1,0)</f>
        <v>1</v>
      </c>
      <c r="N1251" s="2" t="n">
        <v>1</v>
      </c>
    </row>
    <row r="1252" customFormat="false" ht="13" hidden="false" customHeight="false" outlineLevel="0" collapsed="false">
      <c r="A1252" s="24" t="s">
        <v>626</v>
      </c>
      <c r="B1252" s="8" t="n">
        <v>1117428</v>
      </c>
      <c r="C1252" s="24" t="s">
        <v>2859</v>
      </c>
      <c r="D1252" s="84" t="s">
        <v>1639</v>
      </c>
      <c r="E1252" s="8" t="n">
        <v>38</v>
      </c>
      <c r="F1252" s="8" t="n">
        <v>2</v>
      </c>
      <c r="G1252" s="84" t="s">
        <v>1639</v>
      </c>
      <c r="H1252" s="8" t="n">
        <v>63</v>
      </c>
      <c r="I1252" s="8" t="n">
        <v>0</v>
      </c>
      <c r="J1252" s="84" t="s">
        <v>1639</v>
      </c>
      <c r="K1252" s="8" t="n">
        <v>83</v>
      </c>
      <c r="L1252" s="8" t="n">
        <v>3</v>
      </c>
      <c r="M1252" s="2" t="n">
        <f aca="false">IF(AND(F1252&lt;&gt;0,AND(I1252=0,L1252=0)),1,0)</f>
        <v>0</v>
      </c>
      <c r="N1252" s="2" t="n">
        <v>1</v>
      </c>
    </row>
    <row r="1253" customFormat="false" ht="13" hidden="false" customHeight="false" outlineLevel="0" collapsed="false">
      <c r="A1253" s="24" t="s">
        <v>626</v>
      </c>
      <c r="B1253" s="8" t="n">
        <v>1117950</v>
      </c>
      <c r="C1253" s="24" t="s">
        <v>2860</v>
      </c>
      <c r="D1253" s="84" t="s">
        <v>1639</v>
      </c>
      <c r="E1253" s="8" t="n">
        <v>38</v>
      </c>
      <c r="F1253" s="8" t="n">
        <v>3</v>
      </c>
      <c r="G1253" s="84" t="s">
        <v>1639</v>
      </c>
      <c r="H1253" s="8" t="n">
        <v>96</v>
      </c>
      <c r="I1253" s="8" t="n">
        <v>0</v>
      </c>
      <c r="J1253" s="84" t="s">
        <v>1639</v>
      </c>
      <c r="K1253" s="8" t="n">
        <v>81</v>
      </c>
      <c r="L1253" s="8" t="n">
        <v>0</v>
      </c>
      <c r="M1253" s="2" t="n">
        <f aca="false">IF(AND(F1253&lt;&gt;0,AND(I1253=0,L1253=0)),1,0)</f>
        <v>1</v>
      </c>
      <c r="N1253" s="2" t="n">
        <v>1</v>
      </c>
    </row>
    <row r="1254" customFormat="false" ht="13" hidden="false" customHeight="false" outlineLevel="0" collapsed="false">
      <c r="A1254" s="24" t="s">
        <v>626</v>
      </c>
      <c r="B1254" s="8" t="n">
        <v>1550972</v>
      </c>
      <c r="C1254" s="24" t="s">
        <v>2861</v>
      </c>
      <c r="D1254" s="84" t="s">
        <v>1639</v>
      </c>
      <c r="E1254" s="8" t="n">
        <v>41</v>
      </c>
      <c r="F1254" s="8" t="n">
        <v>3</v>
      </c>
      <c r="G1254" s="84" t="s">
        <v>1639</v>
      </c>
      <c r="H1254" s="8" t="n">
        <v>107</v>
      </c>
      <c r="I1254" s="8" t="n">
        <v>0</v>
      </c>
      <c r="J1254" s="84" t="s">
        <v>1639</v>
      </c>
      <c r="K1254" s="8" t="n">
        <v>102</v>
      </c>
      <c r="L1254" s="8" t="n">
        <v>0</v>
      </c>
      <c r="M1254" s="2" t="n">
        <f aca="false">IF(AND(F1254&lt;&gt;0,AND(I1254=0,L1254=0)),1,0)</f>
        <v>1</v>
      </c>
      <c r="N1254" s="2" t="n">
        <v>1</v>
      </c>
    </row>
    <row r="1255" customFormat="false" ht="13" hidden="false" customHeight="false" outlineLevel="0" collapsed="false">
      <c r="A1255" s="24" t="s">
        <v>626</v>
      </c>
      <c r="B1255" s="8" t="n">
        <v>1740385</v>
      </c>
      <c r="C1255" s="24" t="s">
        <v>2862</v>
      </c>
      <c r="D1255" s="84" t="s">
        <v>1639</v>
      </c>
      <c r="E1255" s="8" t="n">
        <v>53</v>
      </c>
      <c r="F1255" s="8" t="n">
        <v>8</v>
      </c>
      <c r="G1255" s="84" t="s">
        <v>1639</v>
      </c>
      <c r="H1255" s="8" t="n">
        <v>231</v>
      </c>
      <c r="I1255" s="8" t="n">
        <v>0</v>
      </c>
      <c r="J1255" s="84" t="s">
        <v>1639</v>
      </c>
      <c r="K1255" s="8" t="n">
        <v>160</v>
      </c>
      <c r="L1255" s="8" t="n">
        <v>0</v>
      </c>
      <c r="M1255" s="2" t="n">
        <f aca="false">IF(AND(F1255&lt;&gt;0,AND(I1255=0,L1255=0)),1,0)</f>
        <v>1</v>
      </c>
      <c r="N1255" s="2" t="n">
        <v>1</v>
      </c>
    </row>
    <row r="1256" customFormat="false" ht="13" hidden="false" customHeight="false" outlineLevel="0" collapsed="false">
      <c r="A1256" s="24" t="s">
        <v>626</v>
      </c>
      <c r="B1256" s="8" t="n">
        <v>3464720</v>
      </c>
      <c r="C1256" s="24" t="s">
        <v>2863</v>
      </c>
      <c r="D1256" s="84" t="s">
        <v>1639</v>
      </c>
      <c r="E1256" s="8" t="n">
        <v>42</v>
      </c>
      <c r="F1256" s="8" t="n">
        <v>4</v>
      </c>
      <c r="G1256" s="84" t="s">
        <v>1639</v>
      </c>
      <c r="H1256" s="8" t="n">
        <v>54</v>
      </c>
      <c r="I1256" s="8" t="n">
        <v>0</v>
      </c>
      <c r="J1256" s="84" t="s">
        <v>1639</v>
      </c>
      <c r="K1256" s="8" t="n">
        <v>53</v>
      </c>
      <c r="L1256" s="8" t="n">
        <v>0</v>
      </c>
      <c r="M1256" s="2" t="n">
        <f aca="false">IF(AND(F1256&lt;&gt;0,AND(I1256=0,L1256=0)),1,0)</f>
        <v>1</v>
      </c>
      <c r="N1256" s="2" t="n">
        <v>1</v>
      </c>
    </row>
    <row r="1257" customFormat="false" ht="13" hidden="false" customHeight="false" outlineLevel="0" collapsed="false">
      <c r="A1257" s="24" t="s">
        <v>626</v>
      </c>
      <c r="B1257" s="8" t="n">
        <v>5880187</v>
      </c>
      <c r="C1257" s="24" t="s">
        <v>2864</v>
      </c>
      <c r="D1257" s="84" t="s">
        <v>1639</v>
      </c>
      <c r="E1257" s="8" t="n">
        <v>37</v>
      </c>
      <c r="F1257" s="8" t="n">
        <v>2</v>
      </c>
      <c r="G1257" s="84" t="s">
        <v>1639</v>
      </c>
      <c r="H1257" s="8" t="n">
        <v>75</v>
      </c>
      <c r="I1257" s="8" t="n">
        <v>0</v>
      </c>
      <c r="J1257" s="84" t="s">
        <v>1639</v>
      </c>
      <c r="K1257" s="8" t="n">
        <v>79</v>
      </c>
      <c r="L1257" s="8" t="n">
        <v>0</v>
      </c>
      <c r="M1257" s="2" t="n">
        <f aca="false">IF(AND(F1257&lt;&gt;0,AND(I1257=0,L1257=0)),1,0)</f>
        <v>1</v>
      </c>
      <c r="N1257" s="2" t="n">
        <v>1</v>
      </c>
    </row>
    <row r="1258" customFormat="false" ht="13" hidden="false" customHeight="false" outlineLevel="0" collapsed="false">
      <c r="A1258" s="24" t="s">
        <v>626</v>
      </c>
      <c r="B1258" s="8" t="n">
        <v>6267602</v>
      </c>
      <c r="C1258" s="24" t="s">
        <v>2865</v>
      </c>
      <c r="D1258" s="84" t="s">
        <v>1639</v>
      </c>
      <c r="E1258" s="8" t="n">
        <v>45</v>
      </c>
      <c r="F1258" s="8" t="n">
        <v>4</v>
      </c>
      <c r="G1258" s="84" t="s">
        <v>1639</v>
      </c>
      <c r="H1258" s="8" t="n">
        <v>86</v>
      </c>
      <c r="I1258" s="8" t="n">
        <v>0</v>
      </c>
      <c r="J1258" s="84" t="s">
        <v>1639</v>
      </c>
      <c r="K1258" s="8" t="n">
        <v>78</v>
      </c>
      <c r="L1258" s="8" t="n">
        <v>0</v>
      </c>
      <c r="M1258" s="2" t="n">
        <f aca="false">IF(AND(F1258&lt;&gt;0,AND(I1258=0,L1258=0)),1,0)</f>
        <v>1</v>
      </c>
      <c r="N1258" s="2" t="n">
        <v>1</v>
      </c>
    </row>
    <row r="1259" customFormat="false" ht="13" hidden="false" customHeight="false" outlineLevel="0" collapsed="false">
      <c r="A1259" s="24" t="s">
        <v>626</v>
      </c>
      <c r="B1259" s="8" t="n">
        <v>9259646</v>
      </c>
      <c r="C1259" s="24" t="s">
        <v>2866</v>
      </c>
      <c r="D1259" s="84" t="s">
        <v>1639</v>
      </c>
      <c r="E1259" s="8" t="n">
        <v>32</v>
      </c>
      <c r="F1259" s="8" t="n">
        <v>2</v>
      </c>
      <c r="G1259" s="84" t="s">
        <v>1639</v>
      </c>
      <c r="H1259" s="8" t="n">
        <v>92</v>
      </c>
      <c r="I1259" s="8" t="n">
        <v>0</v>
      </c>
      <c r="J1259" s="84" t="s">
        <v>1639</v>
      </c>
      <c r="K1259" s="8" t="n">
        <v>103</v>
      </c>
      <c r="L1259" s="8" t="n">
        <v>0</v>
      </c>
      <c r="M1259" s="2" t="n">
        <f aca="false">IF(AND(F1259&lt;&gt;0,AND(I1259=0,L1259=0)),1,0)</f>
        <v>1</v>
      </c>
      <c r="N1259" s="2" t="n">
        <v>1</v>
      </c>
    </row>
    <row r="1260" customFormat="false" ht="13" hidden="false" customHeight="false" outlineLevel="0" collapsed="false">
      <c r="A1260" s="24" t="s">
        <v>626</v>
      </c>
      <c r="B1260" s="8" t="n">
        <v>10299754</v>
      </c>
      <c r="C1260" s="24" t="s">
        <v>2867</v>
      </c>
      <c r="D1260" s="84" t="s">
        <v>1639</v>
      </c>
      <c r="E1260" s="8" t="n">
        <v>38</v>
      </c>
      <c r="F1260" s="8" t="n">
        <v>3</v>
      </c>
      <c r="G1260" s="84" t="s">
        <v>1639</v>
      </c>
      <c r="H1260" s="8" t="n">
        <v>162</v>
      </c>
      <c r="I1260" s="8" t="n">
        <v>16</v>
      </c>
      <c r="J1260" s="84" t="s">
        <v>1639</v>
      </c>
      <c r="K1260" s="8" t="n">
        <v>170</v>
      </c>
      <c r="L1260" s="8" t="n">
        <v>10</v>
      </c>
      <c r="M1260" s="2" t="n">
        <f aca="false">IF(AND(F1260&lt;&gt;0,AND(I1260=0,L1260=0)),1,0)</f>
        <v>0</v>
      </c>
      <c r="N1260" s="2" t="n">
        <v>1</v>
      </c>
    </row>
    <row r="1261" customFormat="false" ht="13" hidden="false" customHeight="false" outlineLevel="0" collapsed="false">
      <c r="A1261" s="24" t="s">
        <v>626</v>
      </c>
      <c r="B1261" s="8" t="n">
        <v>13468159</v>
      </c>
      <c r="C1261" s="24" t="s">
        <v>2868</v>
      </c>
      <c r="D1261" s="84" t="s">
        <v>1639</v>
      </c>
      <c r="E1261" s="8" t="n">
        <v>39</v>
      </c>
      <c r="F1261" s="8" t="n">
        <v>3</v>
      </c>
      <c r="G1261" s="84" t="s">
        <v>1639</v>
      </c>
      <c r="H1261" s="8" t="n">
        <v>60</v>
      </c>
      <c r="I1261" s="8" t="n">
        <v>0</v>
      </c>
      <c r="J1261" s="84" t="s">
        <v>1639</v>
      </c>
      <c r="K1261" s="8" t="n">
        <v>44</v>
      </c>
      <c r="L1261" s="8" t="n">
        <v>0</v>
      </c>
      <c r="M1261" s="2" t="n">
        <f aca="false">IF(AND(F1261&lt;&gt;0,AND(I1261=0,L1261=0)),1,0)</f>
        <v>1</v>
      </c>
      <c r="N1261" s="2" t="n">
        <v>1</v>
      </c>
    </row>
    <row r="1262" customFormat="false" ht="13" hidden="false" customHeight="false" outlineLevel="0" collapsed="false">
      <c r="A1262" s="24" t="s">
        <v>626</v>
      </c>
      <c r="B1262" s="8" t="n">
        <v>14782403</v>
      </c>
      <c r="C1262" s="24" t="s">
        <v>2869</v>
      </c>
      <c r="D1262" s="84" t="s">
        <v>1639</v>
      </c>
      <c r="E1262" s="8" t="n">
        <v>49</v>
      </c>
      <c r="F1262" s="8" t="n">
        <v>11</v>
      </c>
      <c r="G1262" s="84" t="s">
        <v>1639</v>
      </c>
      <c r="H1262" s="8" t="n">
        <v>105</v>
      </c>
      <c r="I1262" s="8" t="n">
        <v>0</v>
      </c>
      <c r="J1262" s="84" t="s">
        <v>1639</v>
      </c>
      <c r="K1262" s="8" t="n">
        <v>121</v>
      </c>
      <c r="L1262" s="8" t="n">
        <v>0</v>
      </c>
      <c r="M1262" s="2" t="n">
        <f aca="false">IF(AND(F1262&lt;&gt;0,AND(I1262=0,L1262=0)),1,0)</f>
        <v>1</v>
      </c>
      <c r="N1262" s="2" t="n">
        <v>1</v>
      </c>
    </row>
    <row r="1263" customFormat="false" ht="13" hidden="false" customHeight="false" outlineLevel="0" collapsed="false">
      <c r="A1263" s="24" t="s">
        <v>626</v>
      </c>
      <c r="B1263" s="8" t="n">
        <v>18279338</v>
      </c>
      <c r="C1263" s="24" t="s">
        <v>1488</v>
      </c>
      <c r="D1263" s="84" t="s">
        <v>1639</v>
      </c>
      <c r="E1263" s="8" t="n">
        <v>47</v>
      </c>
      <c r="F1263" s="8" t="n">
        <v>5</v>
      </c>
      <c r="G1263" s="84" t="s">
        <v>1639</v>
      </c>
      <c r="H1263" s="8" t="n">
        <v>81</v>
      </c>
      <c r="I1263" s="8" t="n">
        <v>4</v>
      </c>
      <c r="J1263" s="84" t="s">
        <v>1639</v>
      </c>
      <c r="K1263" s="8" t="n">
        <v>97</v>
      </c>
      <c r="L1263" s="8" t="n">
        <v>3</v>
      </c>
      <c r="M1263" s="2" t="n">
        <f aca="false">IF(AND(F1263&lt;&gt;0,AND(I1263=0,L1263=0)),1,0)</f>
        <v>0</v>
      </c>
      <c r="N1263" s="2" t="n">
        <v>1</v>
      </c>
    </row>
    <row r="1264" customFormat="false" ht="13" hidden="false" customHeight="false" outlineLevel="0" collapsed="false">
      <c r="A1264" s="24" t="s">
        <v>626</v>
      </c>
      <c r="B1264" s="8" t="n">
        <v>18345736</v>
      </c>
      <c r="C1264" s="24" t="s">
        <v>2870</v>
      </c>
      <c r="D1264" s="84" t="s">
        <v>1639</v>
      </c>
      <c r="E1264" s="8" t="n">
        <v>26</v>
      </c>
      <c r="F1264" s="8" t="n">
        <v>2</v>
      </c>
      <c r="G1264" s="84" t="s">
        <v>1639</v>
      </c>
      <c r="H1264" s="8" t="n">
        <v>96</v>
      </c>
      <c r="I1264" s="8" t="n">
        <v>0</v>
      </c>
      <c r="J1264" s="84" t="s">
        <v>1639</v>
      </c>
      <c r="K1264" s="8" t="n">
        <v>112</v>
      </c>
      <c r="L1264" s="8" t="n">
        <v>0</v>
      </c>
      <c r="M1264" s="2" t="n">
        <f aca="false">IF(AND(F1264&lt;&gt;0,AND(I1264=0,L1264=0)),1,0)</f>
        <v>1</v>
      </c>
      <c r="N1264" s="2" t="n">
        <v>1</v>
      </c>
    </row>
    <row r="1265" customFormat="false" ht="13" hidden="false" customHeight="false" outlineLevel="0" collapsed="false">
      <c r="A1265" s="24" t="s">
        <v>626</v>
      </c>
      <c r="B1265" s="8" t="n">
        <v>21643649</v>
      </c>
      <c r="C1265" s="24" t="s">
        <v>2871</v>
      </c>
      <c r="D1265" s="84" t="s">
        <v>1639</v>
      </c>
      <c r="E1265" s="8" t="n">
        <v>56</v>
      </c>
      <c r="F1265" s="8" t="n">
        <v>5</v>
      </c>
      <c r="G1265" s="84" t="s">
        <v>1639</v>
      </c>
      <c r="H1265" s="8" t="n">
        <v>361</v>
      </c>
      <c r="I1265" s="8" t="n">
        <v>0</v>
      </c>
      <c r="J1265" s="84" t="s">
        <v>1639</v>
      </c>
      <c r="K1265" s="8" t="n">
        <v>327</v>
      </c>
      <c r="L1265" s="8" t="n">
        <v>0</v>
      </c>
      <c r="M1265" s="2" t="n">
        <f aca="false">IF(AND(F1265&lt;&gt;0,AND(I1265=0,L1265=0)),1,0)</f>
        <v>1</v>
      </c>
      <c r="N1265" s="2" t="n">
        <v>1</v>
      </c>
    </row>
    <row r="1266" customFormat="false" ht="13" hidden="false" customHeight="false" outlineLevel="0" collapsed="false">
      <c r="A1266" s="24" t="s">
        <v>626</v>
      </c>
      <c r="B1266" s="8" t="n">
        <v>22139256</v>
      </c>
      <c r="C1266" s="24" t="s">
        <v>2872</v>
      </c>
      <c r="D1266" s="84" t="s">
        <v>1639</v>
      </c>
      <c r="E1266" s="8" t="n">
        <v>164</v>
      </c>
      <c r="F1266" s="8" t="n">
        <v>30</v>
      </c>
      <c r="G1266" s="84" t="s">
        <v>157</v>
      </c>
      <c r="H1266" s="8" t="n">
        <v>839</v>
      </c>
      <c r="I1266" s="8" t="n">
        <v>99</v>
      </c>
      <c r="J1266" s="84" t="s">
        <v>1639</v>
      </c>
      <c r="K1266" s="8" t="n">
        <v>927</v>
      </c>
      <c r="L1266" s="8" t="n">
        <v>85</v>
      </c>
      <c r="M1266" s="2" t="n">
        <f aca="false">IF(AND(F1266&lt;&gt;0,AND(I1266=0,L1266=0)),1,0)</f>
        <v>0</v>
      </c>
      <c r="N1266" s="2" t="n">
        <v>1</v>
      </c>
    </row>
    <row r="1267" customFormat="false" ht="13" hidden="false" customHeight="false" outlineLevel="0" collapsed="false">
      <c r="A1267" s="24" t="s">
        <v>626</v>
      </c>
      <c r="B1267" s="8" t="n">
        <v>22405226</v>
      </c>
      <c r="C1267" s="24" t="s">
        <v>2873</v>
      </c>
      <c r="D1267" s="84" t="s">
        <v>1639</v>
      </c>
      <c r="E1267" s="8" t="n">
        <v>18</v>
      </c>
      <c r="F1267" s="8" t="n">
        <v>2</v>
      </c>
      <c r="G1267" s="84" t="s">
        <v>1639</v>
      </c>
      <c r="H1267" s="8" t="n">
        <v>98</v>
      </c>
      <c r="I1267" s="8" t="n">
        <v>0</v>
      </c>
      <c r="J1267" s="84" t="s">
        <v>1639</v>
      </c>
      <c r="K1267" s="8" t="n">
        <v>94</v>
      </c>
      <c r="L1267" s="8" t="n">
        <v>0</v>
      </c>
      <c r="M1267" s="2" t="n">
        <f aca="false">IF(AND(F1267&lt;&gt;0,AND(I1267=0,L1267=0)),1,0)</f>
        <v>1</v>
      </c>
      <c r="N1267" s="2" t="n">
        <v>1</v>
      </c>
    </row>
    <row r="1268" customFormat="false" ht="13" hidden="false" customHeight="false" outlineLevel="0" collapsed="false">
      <c r="A1268" s="24" t="s">
        <v>626</v>
      </c>
      <c r="B1268" s="8" t="n">
        <v>26842994</v>
      </c>
      <c r="C1268" s="24" t="s">
        <v>2874</v>
      </c>
      <c r="D1268" s="84" t="s">
        <v>1639</v>
      </c>
      <c r="E1268" s="8" t="n">
        <v>61</v>
      </c>
      <c r="F1268" s="8" t="n">
        <v>15</v>
      </c>
      <c r="G1268" s="84" t="s">
        <v>1639</v>
      </c>
      <c r="H1268" s="8" t="n">
        <v>3230</v>
      </c>
      <c r="I1268" s="8" t="n">
        <v>71</v>
      </c>
      <c r="J1268" s="84" t="s">
        <v>1639</v>
      </c>
      <c r="K1268" s="8" t="n">
        <v>3161</v>
      </c>
      <c r="L1268" s="8" t="n">
        <v>66</v>
      </c>
      <c r="M1268" s="2" t="n">
        <f aca="false">IF(AND(F1268&lt;&gt;0,AND(I1268=0,L1268=0)),1,0)</f>
        <v>0</v>
      </c>
      <c r="N1268" s="2" t="n">
        <v>1</v>
      </c>
    </row>
    <row r="1269" customFormat="false" ht="13" hidden="false" customHeight="false" outlineLevel="0" collapsed="false">
      <c r="A1269" s="24" t="s">
        <v>626</v>
      </c>
      <c r="B1269" s="8" t="n">
        <v>26969506</v>
      </c>
      <c r="C1269" s="24" t="s">
        <v>2875</v>
      </c>
      <c r="D1269" s="84" t="s">
        <v>1639</v>
      </c>
      <c r="E1269" s="8" t="n">
        <v>143</v>
      </c>
      <c r="F1269" s="8" t="n">
        <v>12</v>
      </c>
      <c r="G1269" s="84" t="s">
        <v>1639</v>
      </c>
      <c r="H1269" s="8" t="n">
        <v>784</v>
      </c>
      <c r="I1269" s="8" t="n">
        <v>8</v>
      </c>
      <c r="J1269" s="84" t="s">
        <v>1639</v>
      </c>
      <c r="K1269" s="8" t="n">
        <v>955</v>
      </c>
      <c r="L1269" s="8" t="n">
        <v>10</v>
      </c>
      <c r="M1269" s="2" t="n">
        <f aca="false">IF(AND(F1269&lt;&gt;0,AND(I1269=0,L1269=0)),1,0)</f>
        <v>0</v>
      </c>
      <c r="N1269" s="2" t="n">
        <v>1</v>
      </c>
    </row>
    <row r="1270" customFormat="false" ht="13" hidden="false" customHeight="false" outlineLevel="0" collapsed="false">
      <c r="A1270" s="24" t="s">
        <v>626</v>
      </c>
      <c r="B1270" s="8" t="n">
        <v>26970086</v>
      </c>
      <c r="C1270" s="24" t="s">
        <v>2876</v>
      </c>
      <c r="D1270" s="84" t="s">
        <v>1639</v>
      </c>
      <c r="E1270" s="8" t="n">
        <v>136</v>
      </c>
      <c r="F1270" s="8" t="n">
        <v>19</v>
      </c>
      <c r="G1270" s="84" t="s">
        <v>1639</v>
      </c>
      <c r="H1270" s="8" t="n">
        <v>1154</v>
      </c>
      <c r="I1270" s="8" t="n">
        <v>8</v>
      </c>
      <c r="J1270" s="84" t="s">
        <v>1639</v>
      </c>
      <c r="K1270" s="8" t="n">
        <v>1238</v>
      </c>
      <c r="L1270" s="8" t="n">
        <v>13</v>
      </c>
      <c r="M1270" s="2" t="n">
        <f aca="false">IF(AND(F1270&lt;&gt;0,AND(I1270=0,L1270=0)),1,0)</f>
        <v>0</v>
      </c>
      <c r="N1270" s="2" t="n">
        <v>1</v>
      </c>
    </row>
    <row r="1271" customFormat="false" ht="13" hidden="false" customHeight="false" outlineLevel="0" collapsed="false">
      <c r="A1271" s="24" t="s">
        <v>626</v>
      </c>
      <c r="B1271" s="8" t="n">
        <v>30912216</v>
      </c>
      <c r="C1271" s="24" t="s">
        <v>2877</v>
      </c>
      <c r="D1271" s="84" t="s">
        <v>1639</v>
      </c>
      <c r="E1271" s="8" t="n">
        <v>37</v>
      </c>
      <c r="F1271" s="8" t="n">
        <v>2</v>
      </c>
      <c r="G1271" s="84" t="s">
        <v>1639</v>
      </c>
      <c r="H1271" s="8" t="n">
        <v>79</v>
      </c>
      <c r="I1271" s="8" t="n">
        <v>0</v>
      </c>
      <c r="J1271" s="84" t="s">
        <v>1639</v>
      </c>
      <c r="K1271" s="8" t="n">
        <v>87</v>
      </c>
      <c r="L1271" s="8" t="n">
        <v>0</v>
      </c>
      <c r="M1271" s="2" t="n">
        <f aca="false">IF(AND(F1271&lt;&gt;0,AND(I1271=0,L1271=0)),1,0)</f>
        <v>1</v>
      </c>
      <c r="N1271" s="2" t="n">
        <v>1</v>
      </c>
    </row>
    <row r="1272" customFormat="false" ht="13" hidden="false" customHeight="false" outlineLevel="0" collapsed="false">
      <c r="A1272" s="24" t="s">
        <v>626</v>
      </c>
      <c r="B1272" s="8" t="n">
        <v>31563458</v>
      </c>
      <c r="C1272" s="24" t="s">
        <v>2878</v>
      </c>
      <c r="D1272" s="84" t="s">
        <v>1639</v>
      </c>
      <c r="E1272" s="8" t="n">
        <v>51</v>
      </c>
      <c r="F1272" s="8" t="n">
        <v>3</v>
      </c>
      <c r="G1272" s="84" t="s">
        <v>1639</v>
      </c>
      <c r="H1272" s="8" t="n">
        <v>61</v>
      </c>
      <c r="I1272" s="8" t="n">
        <v>0</v>
      </c>
      <c r="J1272" s="84" t="s">
        <v>1639</v>
      </c>
      <c r="K1272" s="8" t="n">
        <v>69</v>
      </c>
      <c r="L1272" s="8" t="n">
        <v>0</v>
      </c>
      <c r="M1272" s="2" t="n">
        <f aca="false">IF(AND(F1272&lt;&gt;0,AND(I1272=0,L1272=0)),1,0)</f>
        <v>1</v>
      </c>
      <c r="N1272" s="2" t="n">
        <v>1</v>
      </c>
    </row>
    <row r="1273" customFormat="false" ht="13" hidden="false" customHeight="false" outlineLevel="0" collapsed="false">
      <c r="A1273" s="24" t="s">
        <v>626</v>
      </c>
      <c r="B1273" s="8" t="n">
        <v>39115611</v>
      </c>
      <c r="C1273" s="24" t="s">
        <v>2879</v>
      </c>
      <c r="D1273" s="84" t="s">
        <v>1639</v>
      </c>
      <c r="E1273" s="8" t="n">
        <v>38</v>
      </c>
      <c r="F1273" s="8" t="n">
        <v>2</v>
      </c>
      <c r="G1273" s="84" t="s">
        <v>1639</v>
      </c>
      <c r="H1273" s="8" t="n">
        <v>213</v>
      </c>
      <c r="I1273" s="8" t="n">
        <v>0</v>
      </c>
      <c r="J1273" s="84" t="s">
        <v>1639</v>
      </c>
      <c r="K1273" s="8" t="n">
        <v>257</v>
      </c>
      <c r="L1273" s="8" t="n">
        <v>0</v>
      </c>
      <c r="M1273" s="2" t="n">
        <f aca="false">IF(AND(F1273&lt;&gt;0,AND(I1273=0,L1273=0)),1,0)</f>
        <v>1</v>
      </c>
      <c r="N1273" s="2" t="n">
        <v>1</v>
      </c>
    </row>
    <row r="1274" customFormat="false" ht="13" hidden="false" customHeight="false" outlineLevel="0" collapsed="false">
      <c r="A1274" s="24" t="s">
        <v>626</v>
      </c>
      <c r="B1274" s="8" t="n">
        <v>40205574</v>
      </c>
      <c r="C1274" s="24" t="s">
        <v>2880</v>
      </c>
      <c r="D1274" s="84" t="s">
        <v>1639</v>
      </c>
      <c r="E1274" s="8" t="n">
        <v>36</v>
      </c>
      <c r="F1274" s="8" t="n">
        <v>2</v>
      </c>
      <c r="G1274" s="84" t="s">
        <v>1639</v>
      </c>
      <c r="H1274" s="8" t="n">
        <v>75</v>
      </c>
      <c r="I1274" s="8" t="n">
        <v>0</v>
      </c>
      <c r="J1274" s="84" t="s">
        <v>1639</v>
      </c>
      <c r="K1274" s="8" t="n">
        <v>94</v>
      </c>
      <c r="L1274" s="8" t="n">
        <v>0</v>
      </c>
      <c r="M1274" s="2" t="n">
        <f aca="false">IF(AND(F1274&lt;&gt;0,AND(I1274=0,L1274=0)),1,0)</f>
        <v>1</v>
      </c>
      <c r="N1274" s="2" t="n">
        <v>1</v>
      </c>
    </row>
    <row r="1275" customFormat="false" ht="13" hidden="false" customHeight="false" outlineLevel="0" collapsed="false">
      <c r="A1275" s="24" t="s">
        <v>626</v>
      </c>
      <c r="B1275" s="8" t="n">
        <v>41598587</v>
      </c>
      <c r="C1275" s="24" t="s">
        <v>2881</v>
      </c>
      <c r="D1275" s="84" t="s">
        <v>1639</v>
      </c>
      <c r="E1275" s="8" t="n">
        <v>26</v>
      </c>
      <c r="F1275" s="8" t="n">
        <v>6</v>
      </c>
      <c r="G1275" s="84" t="s">
        <v>1639</v>
      </c>
      <c r="H1275" s="8" t="n">
        <v>54</v>
      </c>
      <c r="I1275" s="8" t="n">
        <v>0</v>
      </c>
      <c r="J1275" s="84" t="s">
        <v>1639</v>
      </c>
      <c r="K1275" s="8" t="n">
        <v>54</v>
      </c>
      <c r="L1275" s="8" t="n">
        <v>0</v>
      </c>
      <c r="M1275" s="2" t="n">
        <f aca="false">IF(AND(F1275&lt;&gt;0,AND(I1275=0,L1275=0)),1,0)</f>
        <v>1</v>
      </c>
      <c r="N1275" s="2" t="n">
        <v>1</v>
      </c>
    </row>
    <row r="1276" customFormat="false" ht="13" hidden="false" customHeight="false" outlineLevel="0" collapsed="false">
      <c r="A1276" s="24" t="s">
        <v>626</v>
      </c>
      <c r="B1276" s="8" t="n">
        <v>42967129</v>
      </c>
      <c r="C1276" s="24" t="s">
        <v>2882</v>
      </c>
      <c r="D1276" s="84" t="s">
        <v>1639</v>
      </c>
      <c r="E1276" s="8" t="n">
        <v>33</v>
      </c>
      <c r="F1276" s="8" t="n">
        <v>5</v>
      </c>
      <c r="G1276" s="84" t="s">
        <v>157</v>
      </c>
      <c r="H1276" s="8" t="n">
        <v>49</v>
      </c>
      <c r="I1276" s="8" t="n">
        <v>16</v>
      </c>
      <c r="J1276" s="84" t="s">
        <v>157</v>
      </c>
      <c r="K1276" s="8" t="n">
        <v>59</v>
      </c>
      <c r="L1276" s="8" t="n">
        <v>10</v>
      </c>
      <c r="M1276" s="2" t="n">
        <f aca="false">IF(AND(F1276&lt;&gt;0,AND(I1276=0,L1276=0)),1,0)</f>
        <v>0</v>
      </c>
      <c r="N1276" s="2" t="n">
        <v>1</v>
      </c>
    </row>
    <row r="1277" customFormat="false" ht="13" hidden="false" customHeight="false" outlineLevel="0" collapsed="false">
      <c r="A1277" s="24" t="s">
        <v>626</v>
      </c>
      <c r="B1277" s="8" t="n">
        <v>52953606</v>
      </c>
      <c r="C1277" s="24" t="s">
        <v>2883</v>
      </c>
      <c r="D1277" s="84" t="s">
        <v>1639</v>
      </c>
      <c r="E1277" s="8" t="n">
        <v>50</v>
      </c>
      <c r="F1277" s="8" t="n">
        <v>3</v>
      </c>
      <c r="G1277" s="84" t="s">
        <v>1639</v>
      </c>
      <c r="H1277" s="8" t="n">
        <v>118</v>
      </c>
      <c r="I1277" s="8" t="n">
        <v>0</v>
      </c>
      <c r="J1277" s="84" t="s">
        <v>1639</v>
      </c>
      <c r="K1277" s="8" t="n">
        <v>53</v>
      </c>
      <c r="L1277" s="8" t="n">
        <v>1</v>
      </c>
      <c r="M1277" s="2" t="n">
        <f aca="false">IF(AND(F1277&lt;&gt;0,AND(I1277=0,L1277=0)),1,0)</f>
        <v>0</v>
      </c>
      <c r="N1277" s="2" t="n">
        <v>1</v>
      </c>
    </row>
    <row r="1278" customFormat="false" ht="13" hidden="false" customHeight="false" outlineLevel="0" collapsed="false">
      <c r="A1278" s="24" t="s">
        <v>626</v>
      </c>
      <c r="B1278" s="8" t="n">
        <v>53700697</v>
      </c>
      <c r="C1278" s="24" t="s">
        <v>2884</v>
      </c>
      <c r="D1278" s="84" t="s">
        <v>1639</v>
      </c>
      <c r="E1278" s="8" t="n">
        <v>62</v>
      </c>
      <c r="F1278" s="8" t="n">
        <v>5</v>
      </c>
      <c r="G1278" s="84" t="s">
        <v>1639</v>
      </c>
      <c r="H1278" s="8" t="n">
        <v>71</v>
      </c>
      <c r="I1278" s="8" t="n">
        <v>0</v>
      </c>
      <c r="J1278" s="84" t="s">
        <v>1639</v>
      </c>
      <c r="K1278" s="8" t="n">
        <v>69</v>
      </c>
      <c r="L1278" s="8" t="n">
        <v>0</v>
      </c>
      <c r="M1278" s="2" t="n">
        <f aca="false">IF(AND(F1278&lt;&gt;0,AND(I1278=0,L1278=0)),1,0)</f>
        <v>1</v>
      </c>
      <c r="N1278" s="2" t="n">
        <v>1</v>
      </c>
    </row>
    <row r="1279" customFormat="false" ht="13" hidden="false" customHeight="false" outlineLevel="0" collapsed="false">
      <c r="A1279" s="24" t="s">
        <v>626</v>
      </c>
      <c r="B1279" s="8" t="n">
        <v>58805947</v>
      </c>
      <c r="C1279" s="24" t="s">
        <v>2885</v>
      </c>
      <c r="D1279" s="84" t="s">
        <v>1639</v>
      </c>
      <c r="E1279" s="8" t="n">
        <v>26</v>
      </c>
      <c r="F1279" s="8" t="n">
        <v>3</v>
      </c>
      <c r="G1279" s="84" t="s">
        <v>1639</v>
      </c>
      <c r="H1279" s="8" t="n">
        <v>98</v>
      </c>
      <c r="I1279" s="8" t="n">
        <v>0</v>
      </c>
      <c r="J1279" s="84" t="s">
        <v>1639</v>
      </c>
      <c r="K1279" s="8" t="n">
        <v>97</v>
      </c>
      <c r="L1279" s="8" t="n">
        <v>0</v>
      </c>
      <c r="M1279" s="2" t="n">
        <f aca="false">IF(AND(F1279&lt;&gt;0,AND(I1279=0,L1279=0)),1,0)</f>
        <v>1</v>
      </c>
      <c r="N1279" s="2" t="n">
        <v>1</v>
      </c>
    </row>
    <row r="1280" customFormat="false" ht="13" hidden="false" customHeight="false" outlineLevel="0" collapsed="false">
      <c r="A1280" s="24" t="s">
        <v>626</v>
      </c>
      <c r="B1280" s="8" t="n">
        <v>59791886</v>
      </c>
      <c r="C1280" s="24" t="s">
        <v>2886</v>
      </c>
      <c r="D1280" s="84" t="s">
        <v>1639</v>
      </c>
      <c r="E1280" s="8" t="n">
        <v>35</v>
      </c>
      <c r="F1280" s="8" t="n">
        <v>2</v>
      </c>
      <c r="G1280" s="84" t="s">
        <v>157</v>
      </c>
      <c r="H1280" s="8" t="n">
        <v>67</v>
      </c>
      <c r="I1280" s="8" t="n">
        <v>17</v>
      </c>
      <c r="J1280" s="84" t="s">
        <v>157</v>
      </c>
      <c r="K1280" s="8" t="n">
        <v>75</v>
      </c>
      <c r="L1280" s="8" t="n">
        <v>10</v>
      </c>
      <c r="M1280" s="2" t="n">
        <f aca="false">IF(AND(F1280&lt;&gt;0,AND(I1280=0,L1280=0)),1,0)</f>
        <v>0</v>
      </c>
      <c r="N1280" s="2" t="n">
        <v>1</v>
      </c>
    </row>
    <row r="1281" customFormat="false" ht="13" hidden="false" customHeight="false" outlineLevel="0" collapsed="false">
      <c r="A1281" s="24" t="s">
        <v>626</v>
      </c>
      <c r="B1281" s="8" t="n">
        <v>59909227</v>
      </c>
      <c r="C1281" s="24" t="s">
        <v>2887</v>
      </c>
      <c r="D1281" s="84" t="s">
        <v>1639</v>
      </c>
      <c r="E1281" s="8" t="n">
        <v>27</v>
      </c>
      <c r="F1281" s="8" t="n">
        <v>6</v>
      </c>
      <c r="G1281" s="84" t="s">
        <v>1639</v>
      </c>
      <c r="H1281" s="8" t="n">
        <v>67</v>
      </c>
      <c r="I1281" s="8" t="n">
        <v>0</v>
      </c>
      <c r="J1281" s="84" t="s">
        <v>1639</v>
      </c>
      <c r="K1281" s="8" t="n">
        <v>94</v>
      </c>
      <c r="L1281" s="8" t="n">
        <v>0</v>
      </c>
      <c r="M1281" s="2" t="n">
        <f aca="false">IF(AND(F1281&lt;&gt;0,AND(I1281=0,L1281=0)),1,0)</f>
        <v>1</v>
      </c>
      <c r="N1281" s="2" t="n">
        <v>1</v>
      </c>
    </row>
    <row r="1282" customFormat="false" ht="13" hidden="false" customHeight="false" outlineLevel="0" collapsed="false">
      <c r="A1282" s="24" t="s">
        <v>626</v>
      </c>
      <c r="B1282" s="8" t="n">
        <v>62123085</v>
      </c>
      <c r="C1282" s="24" t="s">
        <v>2888</v>
      </c>
      <c r="D1282" s="84" t="s">
        <v>1639</v>
      </c>
      <c r="E1282" s="8" t="n">
        <v>30</v>
      </c>
      <c r="F1282" s="8" t="n">
        <v>2</v>
      </c>
      <c r="G1282" s="84" t="s">
        <v>1639</v>
      </c>
      <c r="H1282" s="8" t="n">
        <v>57</v>
      </c>
      <c r="I1282" s="8" t="n">
        <v>0</v>
      </c>
      <c r="J1282" s="84" t="s">
        <v>1639</v>
      </c>
      <c r="K1282" s="8" t="n">
        <v>66</v>
      </c>
      <c r="L1282" s="8" t="n">
        <v>0</v>
      </c>
      <c r="M1282" s="2" t="n">
        <f aca="false">IF(AND(F1282&lt;&gt;0,AND(I1282=0,L1282=0)),1,0)</f>
        <v>1</v>
      </c>
      <c r="N1282" s="2" t="n">
        <v>1</v>
      </c>
    </row>
    <row r="1283" customFormat="false" ht="13" hidden="false" customHeight="false" outlineLevel="0" collapsed="false">
      <c r="A1283" s="24" t="s">
        <v>626</v>
      </c>
      <c r="B1283" s="8" t="n">
        <v>66162334</v>
      </c>
      <c r="C1283" s="24" t="s">
        <v>2889</v>
      </c>
      <c r="D1283" s="84" t="s">
        <v>1639</v>
      </c>
      <c r="E1283" s="8" t="n">
        <v>36</v>
      </c>
      <c r="F1283" s="8" t="n">
        <v>2</v>
      </c>
      <c r="G1283" s="84" t="s">
        <v>1639</v>
      </c>
      <c r="H1283" s="8" t="n">
        <v>90</v>
      </c>
      <c r="I1283" s="8" t="n">
        <v>0</v>
      </c>
      <c r="J1283" s="84" t="s">
        <v>1639</v>
      </c>
      <c r="K1283" s="8" t="n">
        <v>98</v>
      </c>
      <c r="L1283" s="8" t="n">
        <v>0</v>
      </c>
      <c r="M1283" s="2" t="n">
        <f aca="false">IF(AND(F1283&lt;&gt;0,AND(I1283=0,L1283=0)),1,0)</f>
        <v>1</v>
      </c>
      <c r="N1283" s="2" t="n">
        <v>1</v>
      </c>
    </row>
    <row r="1284" customFormat="false" ht="13" hidden="false" customHeight="false" outlineLevel="0" collapsed="false">
      <c r="A1284" s="24" t="s">
        <v>626</v>
      </c>
      <c r="B1284" s="8" t="n">
        <v>67744008</v>
      </c>
      <c r="C1284" s="24" t="s">
        <v>2890</v>
      </c>
      <c r="D1284" s="84" t="s">
        <v>1639</v>
      </c>
      <c r="E1284" s="8" t="n">
        <v>33</v>
      </c>
      <c r="F1284" s="8" t="n">
        <v>2</v>
      </c>
      <c r="G1284" s="84" t="s">
        <v>1639</v>
      </c>
      <c r="H1284" s="8" t="n">
        <v>92</v>
      </c>
      <c r="I1284" s="8" t="n">
        <v>0</v>
      </c>
      <c r="J1284" s="84" t="s">
        <v>1639</v>
      </c>
      <c r="K1284" s="8" t="n">
        <v>132</v>
      </c>
      <c r="L1284" s="8" t="n">
        <v>0</v>
      </c>
      <c r="M1284" s="2" t="n">
        <f aca="false">IF(AND(F1284&lt;&gt;0,AND(I1284=0,L1284=0)),1,0)</f>
        <v>1</v>
      </c>
      <c r="N1284" s="2" t="n">
        <v>1</v>
      </c>
    </row>
    <row r="1285" customFormat="false" ht="13" hidden="false" customHeight="false" outlineLevel="0" collapsed="false">
      <c r="A1285" s="24" t="s">
        <v>626</v>
      </c>
      <c r="B1285" s="8" t="n">
        <v>70791056</v>
      </c>
      <c r="C1285" s="24" t="s">
        <v>2891</v>
      </c>
      <c r="D1285" s="84" t="s">
        <v>1639</v>
      </c>
      <c r="E1285" s="8" t="n">
        <v>38</v>
      </c>
      <c r="F1285" s="8" t="n">
        <v>2</v>
      </c>
      <c r="G1285" s="84" t="s">
        <v>1639</v>
      </c>
      <c r="H1285" s="8" t="n">
        <v>121</v>
      </c>
      <c r="I1285" s="8" t="n">
        <v>0</v>
      </c>
      <c r="J1285" s="84" t="s">
        <v>1639</v>
      </c>
      <c r="K1285" s="8" t="n">
        <v>116</v>
      </c>
      <c r="L1285" s="8" t="n">
        <v>0</v>
      </c>
      <c r="M1285" s="2" t="n">
        <f aca="false">IF(AND(F1285&lt;&gt;0,AND(I1285=0,L1285=0)),1,0)</f>
        <v>1</v>
      </c>
      <c r="N1285" s="2" t="n">
        <v>1</v>
      </c>
    </row>
    <row r="1286" customFormat="false" ht="13" hidden="false" customHeight="false" outlineLevel="0" collapsed="false">
      <c r="A1286" s="24" t="s">
        <v>626</v>
      </c>
      <c r="B1286" s="8" t="n">
        <v>72900071</v>
      </c>
      <c r="C1286" s="24" t="s">
        <v>2892</v>
      </c>
      <c r="D1286" s="84" t="s">
        <v>1639</v>
      </c>
      <c r="E1286" s="8" t="n">
        <v>47</v>
      </c>
      <c r="F1286" s="8" t="n">
        <v>4</v>
      </c>
      <c r="G1286" s="84" t="s">
        <v>1639</v>
      </c>
      <c r="H1286" s="8" t="n">
        <v>86</v>
      </c>
      <c r="I1286" s="8" t="n">
        <v>0</v>
      </c>
      <c r="J1286" s="84" t="s">
        <v>1639</v>
      </c>
      <c r="K1286" s="8" t="n">
        <v>84</v>
      </c>
      <c r="L1286" s="8" t="n">
        <v>0</v>
      </c>
      <c r="M1286" s="2" t="n">
        <f aca="false">IF(AND(F1286&lt;&gt;0,AND(I1286=0,L1286=0)),1,0)</f>
        <v>1</v>
      </c>
      <c r="N1286" s="2" t="n">
        <v>1</v>
      </c>
    </row>
    <row r="1287" customFormat="false" ht="13" hidden="false" customHeight="false" outlineLevel="0" collapsed="false">
      <c r="A1287" s="24" t="s">
        <v>626</v>
      </c>
      <c r="B1287" s="8" t="n">
        <v>74013102</v>
      </c>
      <c r="C1287" s="24" t="s">
        <v>2893</v>
      </c>
      <c r="D1287" s="84" t="s">
        <v>1639</v>
      </c>
      <c r="E1287" s="8" t="n">
        <v>35</v>
      </c>
      <c r="F1287" s="8" t="n">
        <v>4</v>
      </c>
      <c r="G1287" s="84" t="s">
        <v>1639</v>
      </c>
      <c r="H1287" s="8" t="n">
        <v>21</v>
      </c>
      <c r="I1287" s="8" t="n">
        <v>0</v>
      </c>
      <c r="J1287" s="84" t="s">
        <v>1639</v>
      </c>
      <c r="K1287" s="8" t="n">
        <v>25</v>
      </c>
      <c r="L1287" s="8" t="n">
        <v>0</v>
      </c>
      <c r="M1287" s="2" t="n">
        <f aca="false">IF(AND(F1287&lt;&gt;0,AND(I1287=0,L1287=0)),1,0)</f>
        <v>1</v>
      </c>
      <c r="N1287" s="2" t="n">
        <v>1</v>
      </c>
    </row>
    <row r="1288" customFormat="false" ht="13" hidden="false" customHeight="false" outlineLevel="0" collapsed="false">
      <c r="A1288" s="24" t="s">
        <v>626</v>
      </c>
      <c r="B1288" s="8" t="n">
        <v>79319838</v>
      </c>
      <c r="C1288" s="24" t="s">
        <v>2894</v>
      </c>
      <c r="D1288" s="84" t="s">
        <v>1639</v>
      </c>
      <c r="E1288" s="8" t="n">
        <v>51</v>
      </c>
      <c r="F1288" s="8" t="n">
        <v>3</v>
      </c>
      <c r="G1288" s="84" t="s">
        <v>1639</v>
      </c>
      <c r="H1288" s="8" t="n">
        <v>55</v>
      </c>
      <c r="I1288" s="8" t="n">
        <v>0</v>
      </c>
      <c r="J1288" s="84" t="s">
        <v>1639</v>
      </c>
      <c r="K1288" s="8" t="n">
        <v>54</v>
      </c>
      <c r="L1288" s="8" t="n">
        <v>0</v>
      </c>
      <c r="M1288" s="2" t="n">
        <f aca="false">IF(AND(F1288&lt;&gt;0,AND(I1288=0,L1288=0)),1,0)</f>
        <v>1</v>
      </c>
      <c r="N1288" s="2" t="n">
        <v>1</v>
      </c>
    </row>
    <row r="1289" customFormat="false" ht="13" hidden="false" customHeight="false" outlineLevel="0" collapsed="false">
      <c r="A1289" s="24" t="s">
        <v>626</v>
      </c>
      <c r="B1289" s="8" t="n">
        <v>80748370</v>
      </c>
      <c r="C1289" s="24" t="s">
        <v>2895</v>
      </c>
      <c r="D1289" s="84" t="s">
        <v>1639</v>
      </c>
      <c r="E1289" s="8" t="n">
        <v>55</v>
      </c>
      <c r="F1289" s="8" t="n">
        <v>3</v>
      </c>
      <c r="G1289" s="84" t="s">
        <v>1639</v>
      </c>
      <c r="H1289" s="8" t="n">
        <v>26</v>
      </c>
      <c r="I1289" s="8" t="n">
        <v>0</v>
      </c>
      <c r="J1289" s="84" t="s">
        <v>1639</v>
      </c>
      <c r="K1289" s="8" t="n">
        <v>24</v>
      </c>
      <c r="L1289" s="8" t="n">
        <v>0</v>
      </c>
      <c r="M1289" s="2" t="n">
        <f aca="false">IF(AND(F1289&lt;&gt;0,AND(I1289=0,L1289=0)),1,0)</f>
        <v>1</v>
      </c>
      <c r="N1289" s="2" t="n">
        <v>1</v>
      </c>
    </row>
    <row r="1290" customFormat="false" ht="13" hidden="false" customHeight="false" outlineLevel="0" collapsed="false">
      <c r="A1290" s="24" t="s">
        <v>626</v>
      </c>
      <c r="B1290" s="8" t="n">
        <v>80748430</v>
      </c>
      <c r="C1290" s="24" t="s">
        <v>2896</v>
      </c>
      <c r="D1290" s="84" t="s">
        <v>1639</v>
      </c>
      <c r="E1290" s="8" t="n">
        <v>49</v>
      </c>
      <c r="F1290" s="8" t="n">
        <v>8</v>
      </c>
      <c r="G1290" s="84" t="s">
        <v>1639</v>
      </c>
      <c r="H1290" s="8" t="n">
        <v>27</v>
      </c>
      <c r="I1290" s="8" t="n">
        <v>0</v>
      </c>
      <c r="J1290" s="84" t="s">
        <v>1639</v>
      </c>
      <c r="K1290" s="8" t="n">
        <v>28</v>
      </c>
      <c r="L1290" s="8" t="n">
        <v>0</v>
      </c>
      <c r="M1290" s="2" t="n">
        <f aca="false">IF(AND(F1290&lt;&gt;0,AND(I1290=0,L1290=0)),1,0)</f>
        <v>1</v>
      </c>
      <c r="N1290" s="2" t="n">
        <v>1</v>
      </c>
    </row>
    <row r="1291" customFormat="false" ht="13" hidden="false" customHeight="false" outlineLevel="0" collapsed="false">
      <c r="A1291" s="24" t="s">
        <v>626</v>
      </c>
      <c r="B1291" s="8" t="n">
        <v>81022538</v>
      </c>
      <c r="C1291" s="24" t="s">
        <v>2897</v>
      </c>
      <c r="D1291" s="84" t="s">
        <v>1639</v>
      </c>
      <c r="E1291" s="8" t="n">
        <v>44</v>
      </c>
      <c r="F1291" s="8" t="n">
        <v>3</v>
      </c>
      <c r="G1291" s="84" t="s">
        <v>1639</v>
      </c>
      <c r="H1291" s="8" t="n">
        <v>151</v>
      </c>
      <c r="I1291" s="8" t="n">
        <v>17</v>
      </c>
      <c r="J1291" s="84" t="s">
        <v>157</v>
      </c>
      <c r="K1291" s="8" t="n">
        <v>82</v>
      </c>
      <c r="L1291" s="8" t="n">
        <v>17</v>
      </c>
      <c r="M1291" s="2" t="n">
        <f aca="false">IF(AND(F1291&lt;&gt;0,AND(I1291=0,L1291=0)),1,0)</f>
        <v>0</v>
      </c>
      <c r="N1291" s="2" t="n">
        <v>1</v>
      </c>
    </row>
    <row r="1292" customFormat="false" ht="13" hidden="false" customHeight="false" outlineLevel="0" collapsed="false">
      <c r="A1292" s="24" t="s">
        <v>626</v>
      </c>
      <c r="B1292" s="8" t="n">
        <v>82148306</v>
      </c>
      <c r="C1292" s="24" t="s">
        <v>2898</v>
      </c>
      <c r="D1292" s="84" t="s">
        <v>1639</v>
      </c>
      <c r="E1292" s="8" t="n">
        <v>33</v>
      </c>
      <c r="F1292" s="8" t="n">
        <v>8</v>
      </c>
      <c r="G1292" s="84" t="s">
        <v>1639</v>
      </c>
      <c r="H1292" s="8" t="n">
        <v>56</v>
      </c>
      <c r="I1292" s="8" t="n">
        <v>0</v>
      </c>
      <c r="J1292" s="84" t="s">
        <v>1639</v>
      </c>
      <c r="K1292" s="8" t="n">
        <v>42</v>
      </c>
      <c r="L1292" s="8" t="n">
        <v>0</v>
      </c>
      <c r="M1292" s="2" t="n">
        <f aca="false">IF(AND(F1292&lt;&gt;0,AND(I1292=0,L1292=0)),1,0)</f>
        <v>1</v>
      </c>
      <c r="N1292" s="2" t="n">
        <v>1</v>
      </c>
    </row>
    <row r="1293" customFormat="false" ht="13" hidden="false" customHeight="false" outlineLevel="0" collapsed="false">
      <c r="A1293" s="24" t="s">
        <v>626</v>
      </c>
      <c r="B1293" s="8" t="n">
        <v>82708790</v>
      </c>
      <c r="C1293" s="24" t="s">
        <v>2899</v>
      </c>
      <c r="D1293" s="84" t="s">
        <v>1639</v>
      </c>
      <c r="E1293" s="8" t="n">
        <v>35</v>
      </c>
      <c r="F1293" s="8" t="n">
        <v>2</v>
      </c>
      <c r="G1293" s="84" t="s">
        <v>157</v>
      </c>
      <c r="H1293" s="8" t="n">
        <v>50</v>
      </c>
      <c r="I1293" s="8" t="n">
        <v>20</v>
      </c>
      <c r="J1293" s="84" t="s">
        <v>157</v>
      </c>
      <c r="K1293" s="8" t="n">
        <v>50</v>
      </c>
      <c r="L1293" s="8" t="n">
        <v>10</v>
      </c>
      <c r="M1293" s="2" t="n">
        <f aca="false">IF(AND(F1293&lt;&gt;0,AND(I1293=0,L1293=0)),1,0)</f>
        <v>0</v>
      </c>
      <c r="N1293" s="2" t="n">
        <v>1</v>
      </c>
    </row>
    <row r="1294" customFormat="false" ht="13" hidden="false" customHeight="false" outlineLevel="0" collapsed="false">
      <c r="A1294" s="24" t="s">
        <v>626</v>
      </c>
      <c r="B1294" s="8" t="n">
        <v>82785515</v>
      </c>
      <c r="C1294" s="24" t="s">
        <v>1444</v>
      </c>
      <c r="D1294" s="84" t="s">
        <v>1639</v>
      </c>
      <c r="E1294" s="8" t="n">
        <v>44</v>
      </c>
      <c r="F1294" s="8" t="n">
        <v>3</v>
      </c>
      <c r="G1294" s="84" t="s">
        <v>1639</v>
      </c>
      <c r="H1294" s="8" t="n">
        <v>35</v>
      </c>
      <c r="I1294" s="8" t="n">
        <v>0</v>
      </c>
      <c r="J1294" s="84" t="s">
        <v>1639</v>
      </c>
      <c r="K1294" s="8" t="n">
        <v>36</v>
      </c>
      <c r="L1294" s="8" t="n">
        <v>0</v>
      </c>
      <c r="M1294" s="2" t="n">
        <f aca="false">IF(AND(F1294&lt;&gt;0,AND(I1294=0,L1294=0)),1,0)</f>
        <v>1</v>
      </c>
      <c r="N1294" s="2" t="n">
        <v>1</v>
      </c>
    </row>
    <row r="1295" customFormat="false" ht="13" hidden="false" customHeight="false" outlineLevel="0" collapsed="false">
      <c r="A1295" s="24" t="s">
        <v>626</v>
      </c>
      <c r="B1295" s="8" t="n">
        <v>83038745</v>
      </c>
      <c r="C1295" s="24" t="s">
        <v>2900</v>
      </c>
      <c r="D1295" s="84" t="s">
        <v>1639</v>
      </c>
      <c r="E1295" s="8" t="n">
        <v>49</v>
      </c>
      <c r="F1295" s="8" t="n">
        <v>3</v>
      </c>
      <c r="G1295" s="84" t="s">
        <v>157</v>
      </c>
      <c r="H1295" s="8" t="n">
        <v>72</v>
      </c>
      <c r="I1295" s="8" t="n">
        <v>12</v>
      </c>
      <c r="J1295" s="84" t="s">
        <v>1639</v>
      </c>
      <c r="K1295" s="8" t="n">
        <v>82</v>
      </c>
      <c r="L1295" s="8" t="n">
        <v>9</v>
      </c>
      <c r="M1295" s="2" t="n">
        <f aca="false">IF(AND(F1295&lt;&gt;0,AND(I1295=0,L1295=0)),1,0)</f>
        <v>0</v>
      </c>
      <c r="N1295" s="2" t="n">
        <v>1</v>
      </c>
    </row>
    <row r="1296" customFormat="false" ht="13" hidden="false" customHeight="false" outlineLevel="0" collapsed="false">
      <c r="A1296" s="24" t="s">
        <v>2901</v>
      </c>
      <c r="B1296" s="8" t="n">
        <v>5306244</v>
      </c>
      <c r="C1296" s="24" t="s">
        <v>2902</v>
      </c>
      <c r="D1296" s="84" t="s">
        <v>1639</v>
      </c>
      <c r="E1296" s="8" t="n">
        <v>50</v>
      </c>
      <c r="F1296" s="8" t="n">
        <v>4</v>
      </c>
      <c r="G1296" s="84" t="s">
        <v>1639</v>
      </c>
      <c r="H1296" s="8" t="n">
        <v>127</v>
      </c>
      <c r="I1296" s="8" t="n">
        <v>0</v>
      </c>
      <c r="J1296" s="84" t="s">
        <v>1639</v>
      </c>
      <c r="K1296" s="8" t="n">
        <v>160</v>
      </c>
      <c r="L1296" s="8" t="n">
        <v>0</v>
      </c>
      <c r="M1296" s="2" t="n">
        <f aca="false">IF(AND(F1296&lt;&gt;0,AND(I1296=0,L1296=0)),1,0)</f>
        <v>1</v>
      </c>
      <c r="N1296" s="2" t="n">
        <v>1</v>
      </c>
    </row>
    <row r="1297" customFormat="false" ht="13" hidden="false" customHeight="false" outlineLevel="0" collapsed="false">
      <c r="A1297" s="24" t="s">
        <v>2901</v>
      </c>
      <c r="B1297" s="8" t="n">
        <v>5308217</v>
      </c>
      <c r="C1297" s="24" t="s">
        <v>2903</v>
      </c>
      <c r="D1297" s="84" t="s">
        <v>1639</v>
      </c>
      <c r="E1297" s="8" t="n">
        <v>50</v>
      </c>
      <c r="F1297" s="8" t="n">
        <v>4</v>
      </c>
      <c r="G1297" s="84" t="s">
        <v>157</v>
      </c>
      <c r="H1297" s="8" t="n">
        <v>31</v>
      </c>
      <c r="I1297" s="8" t="n">
        <v>12</v>
      </c>
      <c r="J1297" s="84" t="s">
        <v>157</v>
      </c>
      <c r="K1297" s="8" t="n">
        <v>37</v>
      </c>
      <c r="L1297" s="8" t="n">
        <v>11</v>
      </c>
      <c r="M1297" s="2" t="n">
        <f aca="false">IF(AND(F1297&lt;&gt;0,AND(I1297=0,L1297=0)),1,0)</f>
        <v>0</v>
      </c>
      <c r="N1297" s="2" t="n">
        <v>1</v>
      </c>
    </row>
    <row r="1298" customFormat="false" ht="13" hidden="false" customHeight="false" outlineLevel="0" collapsed="false">
      <c r="A1298" s="24" t="s">
        <v>2901</v>
      </c>
      <c r="B1298" s="8" t="n">
        <v>6002885</v>
      </c>
      <c r="C1298" s="24" t="s">
        <v>2904</v>
      </c>
      <c r="D1298" s="84" t="s">
        <v>1639</v>
      </c>
      <c r="E1298" s="8" t="n">
        <v>55</v>
      </c>
      <c r="F1298" s="8" t="n">
        <v>3</v>
      </c>
      <c r="G1298" s="84" t="s">
        <v>1639</v>
      </c>
      <c r="H1298" s="8" t="n">
        <v>189</v>
      </c>
      <c r="I1298" s="8" t="n">
        <v>11</v>
      </c>
      <c r="J1298" s="84" t="s">
        <v>157</v>
      </c>
      <c r="K1298" s="8" t="n">
        <v>216</v>
      </c>
      <c r="L1298" s="8" t="n">
        <v>28</v>
      </c>
      <c r="M1298" s="2" t="n">
        <f aca="false">IF(AND(F1298&lt;&gt;0,AND(I1298=0,L1298=0)),1,0)</f>
        <v>0</v>
      </c>
      <c r="N1298" s="2" t="n">
        <v>1</v>
      </c>
    </row>
    <row r="1299" customFormat="false" ht="13" hidden="false" customHeight="false" outlineLevel="0" collapsed="false">
      <c r="A1299" s="24" t="s">
        <v>2901</v>
      </c>
      <c r="B1299" s="8" t="n">
        <v>9621616</v>
      </c>
      <c r="C1299" s="24" t="s">
        <v>2905</v>
      </c>
      <c r="D1299" s="84" t="s">
        <v>1639</v>
      </c>
      <c r="E1299" s="8" t="n">
        <v>51</v>
      </c>
      <c r="F1299" s="8" t="n">
        <v>6</v>
      </c>
      <c r="G1299" s="84" t="s">
        <v>1639</v>
      </c>
      <c r="H1299" s="8" t="n">
        <v>79</v>
      </c>
      <c r="I1299" s="8" t="n">
        <v>2</v>
      </c>
      <c r="J1299" s="84" t="s">
        <v>1639</v>
      </c>
      <c r="K1299" s="8" t="n">
        <v>92</v>
      </c>
      <c r="L1299" s="8" t="n">
        <v>7</v>
      </c>
      <c r="M1299" s="2" t="n">
        <f aca="false">IF(AND(F1299&lt;&gt;0,AND(I1299=0,L1299=0)),1,0)</f>
        <v>0</v>
      </c>
      <c r="N1299" s="2" t="n">
        <v>1</v>
      </c>
    </row>
    <row r="1300" customFormat="false" ht="13" hidden="false" customHeight="false" outlineLevel="0" collapsed="false">
      <c r="A1300" s="24" t="s">
        <v>2901</v>
      </c>
      <c r="B1300" s="8" t="n">
        <v>11014900</v>
      </c>
      <c r="C1300" s="24" t="s">
        <v>1314</v>
      </c>
      <c r="D1300" s="84" t="s">
        <v>1639</v>
      </c>
      <c r="E1300" s="8" t="n">
        <v>43</v>
      </c>
      <c r="F1300" s="8" t="n">
        <v>4</v>
      </c>
      <c r="G1300" s="84" t="s">
        <v>1639</v>
      </c>
      <c r="H1300" s="8" t="n">
        <v>85</v>
      </c>
      <c r="I1300" s="8" t="n">
        <v>0</v>
      </c>
      <c r="J1300" s="84" t="s">
        <v>1639</v>
      </c>
      <c r="K1300" s="8" t="n">
        <v>74</v>
      </c>
      <c r="L1300" s="8" t="n">
        <v>0</v>
      </c>
      <c r="M1300" s="2" t="n">
        <f aca="false">IF(AND(F1300&lt;&gt;0,AND(I1300=0,L1300=0)),1,0)</f>
        <v>1</v>
      </c>
      <c r="N1300" s="2" t="n">
        <v>1</v>
      </c>
    </row>
    <row r="1301" customFormat="false" ht="13" hidden="false" customHeight="false" outlineLevel="0" collapsed="false">
      <c r="A1301" s="24" t="s">
        <v>2901</v>
      </c>
      <c r="B1301" s="8" t="n">
        <v>13674264</v>
      </c>
      <c r="C1301" s="24" t="s">
        <v>2906</v>
      </c>
      <c r="D1301" s="84" t="s">
        <v>1639</v>
      </c>
      <c r="E1301" s="8" t="n">
        <v>45</v>
      </c>
      <c r="F1301" s="8" t="n">
        <v>5</v>
      </c>
      <c r="G1301" s="84" t="s">
        <v>157</v>
      </c>
      <c r="H1301" s="8" t="n">
        <v>77</v>
      </c>
      <c r="I1301" s="8" t="n">
        <v>17</v>
      </c>
      <c r="J1301" s="84" t="s">
        <v>157</v>
      </c>
      <c r="K1301" s="8" t="n">
        <v>99</v>
      </c>
      <c r="L1301" s="8" t="n">
        <v>26</v>
      </c>
      <c r="M1301" s="2" t="n">
        <f aca="false">IF(AND(F1301&lt;&gt;0,AND(I1301=0,L1301=0)),1,0)</f>
        <v>0</v>
      </c>
      <c r="N1301" s="2" t="n">
        <v>1</v>
      </c>
    </row>
    <row r="1302" customFormat="false" ht="13" hidden="false" customHeight="false" outlineLevel="0" collapsed="false">
      <c r="A1302" s="24" t="s">
        <v>2901</v>
      </c>
      <c r="B1302" s="8" t="n">
        <v>14651010</v>
      </c>
      <c r="C1302" s="24" t="s">
        <v>2907</v>
      </c>
      <c r="D1302" s="84" t="s">
        <v>1639</v>
      </c>
      <c r="E1302" s="8" t="n">
        <v>36</v>
      </c>
      <c r="F1302" s="8" t="n">
        <v>5</v>
      </c>
      <c r="G1302" s="84" t="s">
        <v>1639</v>
      </c>
      <c r="H1302" s="8" t="n">
        <v>29</v>
      </c>
      <c r="I1302" s="8" t="n">
        <v>0</v>
      </c>
      <c r="J1302" s="84" t="s">
        <v>1639</v>
      </c>
      <c r="K1302" s="8" t="n">
        <v>48</v>
      </c>
      <c r="L1302" s="8" t="n">
        <v>0</v>
      </c>
      <c r="M1302" s="2" t="n">
        <f aca="false">IF(AND(F1302&lt;&gt;0,AND(I1302=0,L1302=0)),1,0)</f>
        <v>1</v>
      </c>
      <c r="N1302" s="2" t="n">
        <v>1</v>
      </c>
    </row>
    <row r="1303" customFormat="false" ht="13" hidden="false" customHeight="false" outlineLevel="0" collapsed="false">
      <c r="A1303" s="24" t="s">
        <v>2901</v>
      </c>
      <c r="B1303" s="8" t="n">
        <v>14822586</v>
      </c>
      <c r="C1303" s="24" t="s">
        <v>2908</v>
      </c>
      <c r="D1303" s="84" t="s">
        <v>1639</v>
      </c>
      <c r="E1303" s="8" t="n">
        <v>45</v>
      </c>
      <c r="F1303" s="8" t="n">
        <v>3</v>
      </c>
      <c r="G1303" s="84" t="s">
        <v>1639</v>
      </c>
      <c r="H1303" s="8" t="n">
        <v>124</v>
      </c>
      <c r="I1303" s="8" t="n">
        <v>0</v>
      </c>
      <c r="J1303" s="84" t="s">
        <v>1639</v>
      </c>
      <c r="K1303" s="8" t="n">
        <v>135</v>
      </c>
      <c r="L1303" s="8" t="n">
        <v>0</v>
      </c>
      <c r="M1303" s="2" t="n">
        <f aca="false">IF(AND(F1303&lt;&gt;0,AND(I1303=0,L1303=0)),1,0)</f>
        <v>1</v>
      </c>
      <c r="N1303" s="2" t="n">
        <v>1</v>
      </c>
    </row>
    <row r="1304" customFormat="false" ht="13" hidden="false" customHeight="false" outlineLevel="0" collapsed="false">
      <c r="A1304" s="24" t="s">
        <v>2901</v>
      </c>
      <c r="B1304" s="8" t="n">
        <v>20616695</v>
      </c>
      <c r="C1304" s="24" t="s">
        <v>2909</v>
      </c>
      <c r="D1304" s="84" t="s">
        <v>1639</v>
      </c>
      <c r="E1304" s="8" t="n">
        <v>20</v>
      </c>
      <c r="F1304" s="8" t="n">
        <v>4</v>
      </c>
      <c r="G1304" s="84" t="s">
        <v>1640</v>
      </c>
      <c r="H1304" s="8" t="n">
        <v>0</v>
      </c>
      <c r="I1304" s="8" t="n">
        <v>0</v>
      </c>
      <c r="J1304" s="84" t="s">
        <v>1640</v>
      </c>
      <c r="K1304" s="8" t="n">
        <v>0</v>
      </c>
      <c r="L1304" s="8" t="n">
        <v>0</v>
      </c>
      <c r="M1304" s="2" t="n">
        <f aca="false">IF(AND(F1304&lt;&gt;0,AND(I1304=0,L1304=0)),1,0)</f>
        <v>1</v>
      </c>
      <c r="N1304" s="2" t="n">
        <v>1</v>
      </c>
    </row>
    <row r="1305" customFormat="false" ht="13" hidden="false" customHeight="false" outlineLevel="0" collapsed="false">
      <c r="A1305" s="24" t="s">
        <v>2901</v>
      </c>
      <c r="B1305" s="8" t="n">
        <v>20617870</v>
      </c>
      <c r="C1305" s="24" t="s">
        <v>2910</v>
      </c>
      <c r="D1305" s="84" t="s">
        <v>1639</v>
      </c>
      <c r="E1305" s="8" t="n">
        <v>23</v>
      </c>
      <c r="F1305" s="8" t="n">
        <v>4</v>
      </c>
      <c r="G1305" s="84" t="s">
        <v>1640</v>
      </c>
      <c r="H1305" s="8" t="n">
        <v>0</v>
      </c>
      <c r="I1305" s="8" t="n">
        <v>0</v>
      </c>
      <c r="J1305" s="84" t="s">
        <v>1640</v>
      </c>
      <c r="K1305" s="8" t="n">
        <v>0</v>
      </c>
      <c r="L1305" s="8" t="n">
        <v>0</v>
      </c>
      <c r="M1305" s="2" t="n">
        <f aca="false">IF(AND(F1305&lt;&gt;0,AND(I1305=0,L1305=0)),1,0)</f>
        <v>1</v>
      </c>
      <c r="N1305" s="2" t="n">
        <v>1</v>
      </c>
    </row>
    <row r="1306" customFormat="false" ht="13" hidden="false" customHeight="false" outlineLevel="0" collapsed="false">
      <c r="A1306" s="24" t="s">
        <v>2901</v>
      </c>
      <c r="B1306" s="8" t="n">
        <v>20624669</v>
      </c>
      <c r="C1306" s="24" t="s">
        <v>2911</v>
      </c>
      <c r="D1306" s="84" t="s">
        <v>1639</v>
      </c>
      <c r="E1306" s="8" t="n">
        <v>16</v>
      </c>
      <c r="F1306" s="8" t="n">
        <v>4</v>
      </c>
      <c r="G1306" s="84" t="s">
        <v>1640</v>
      </c>
      <c r="H1306" s="8" t="n">
        <v>0</v>
      </c>
      <c r="I1306" s="8" t="n">
        <v>0</v>
      </c>
      <c r="J1306" s="84" t="s">
        <v>1640</v>
      </c>
      <c r="K1306" s="8" t="n">
        <v>0</v>
      </c>
      <c r="L1306" s="8" t="n">
        <v>0</v>
      </c>
      <c r="M1306" s="2" t="n">
        <f aca="false">IF(AND(F1306&lt;&gt;0,AND(I1306=0,L1306=0)),1,0)</f>
        <v>1</v>
      </c>
      <c r="N1306" s="2" t="n">
        <v>1</v>
      </c>
    </row>
    <row r="1307" customFormat="false" ht="13" hidden="false" customHeight="false" outlineLevel="0" collapsed="false">
      <c r="A1307" s="24" t="s">
        <v>2901</v>
      </c>
      <c r="B1307" s="8" t="n">
        <v>28783458</v>
      </c>
      <c r="C1307" s="24" t="s">
        <v>2912</v>
      </c>
      <c r="D1307" s="84" t="s">
        <v>1639</v>
      </c>
      <c r="E1307" s="8" t="n">
        <v>57</v>
      </c>
      <c r="F1307" s="8" t="n">
        <v>4</v>
      </c>
      <c r="G1307" s="84" t="s">
        <v>157</v>
      </c>
      <c r="H1307" s="8" t="n">
        <v>153</v>
      </c>
      <c r="I1307" s="8" t="n">
        <v>36</v>
      </c>
      <c r="J1307" s="84" t="s">
        <v>157</v>
      </c>
      <c r="K1307" s="8" t="n">
        <v>193</v>
      </c>
      <c r="L1307" s="8" t="n">
        <v>50</v>
      </c>
      <c r="M1307" s="2" t="n">
        <f aca="false">IF(AND(F1307&lt;&gt;0,AND(I1307=0,L1307=0)),1,0)</f>
        <v>0</v>
      </c>
      <c r="N1307" s="2" t="n">
        <v>1</v>
      </c>
    </row>
    <row r="1308" customFormat="false" ht="13" hidden="false" customHeight="false" outlineLevel="0" collapsed="false">
      <c r="A1308" s="24" t="s">
        <v>2901</v>
      </c>
      <c r="B1308" s="8" t="n">
        <v>31862092</v>
      </c>
      <c r="C1308" s="24" t="s">
        <v>2913</v>
      </c>
      <c r="D1308" s="84" t="s">
        <v>1639</v>
      </c>
      <c r="E1308" s="8" t="n">
        <v>37</v>
      </c>
      <c r="F1308" s="8" t="n">
        <v>2</v>
      </c>
      <c r="G1308" s="84" t="s">
        <v>1639</v>
      </c>
      <c r="H1308" s="8" t="n">
        <v>135</v>
      </c>
      <c r="I1308" s="8" t="n">
        <v>0</v>
      </c>
      <c r="J1308" s="84" t="s">
        <v>1639</v>
      </c>
      <c r="K1308" s="8" t="n">
        <v>126</v>
      </c>
      <c r="L1308" s="8" t="n">
        <v>0</v>
      </c>
      <c r="M1308" s="2" t="n">
        <f aca="false">IF(AND(F1308&lt;&gt;0,AND(I1308=0,L1308=0)),1,0)</f>
        <v>1</v>
      </c>
      <c r="N1308" s="2" t="n">
        <v>1</v>
      </c>
    </row>
    <row r="1309" customFormat="false" ht="13" hidden="false" customHeight="false" outlineLevel="0" collapsed="false">
      <c r="A1309" s="24" t="s">
        <v>2901</v>
      </c>
      <c r="B1309" s="8" t="n">
        <v>34984912</v>
      </c>
      <c r="C1309" s="24" t="s">
        <v>1206</v>
      </c>
      <c r="D1309" s="84" t="s">
        <v>1639</v>
      </c>
      <c r="E1309" s="8" t="n">
        <v>54</v>
      </c>
      <c r="F1309" s="8" t="n">
        <v>3</v>
      </c>
      <c r="G1309" s="84" t="s">
        <v>1639</v>
      </c>
      <c r="H1309" s="8" t="n">
        <v>48</v>
      </c>
      <c r="I1309" s="8" t="n">
        <v>0</v>
      </c>
      <c r="J1309" s="84" t="s">
        <v>1639</v>
      </c>
      <c r="K1309" s="8" t="n">
        <v>31</v>
      </c>
      <c r="L1309" s="8" t="n">
        <v>0</v>
      </c>
      <c r="M1309" s="2" t="n">
        <f aca="false">IF(AND(F1309&lt;&gt;0,AND(I1309=0,L1309=0)),1,0)</f>
        <v>1</v>
      </c>
      <c r="N1309" s="2" t="n">
        <v>1</v>
      </c>
    </row>
    <row r="1310" customFormat="false" ht="13" hidden="false" customHeight="false" outlineLevel="0" collapsed="false">
      <c r="A1310" s="24" t="s">
        <v>2901</v>
      </c>
      <c r="B1310" s="8" t="n">
        <v>40167316</v>
      </c>
      <c r="C1310" s="24" t="s">
        <v>2914</v>
      </c>
      <c r="D1310" s="84" t="s">
        <v>1639</v>
      </c>
      <c r="E1310" s="8" t="n">
        <v>51</v>
      </c>
      <c r="F1310" s="8" t="n">
        <v>4</v>
      </c>
      <c r="G1310" s="84" t="s">
        <v>1639</v>
      </c>
      <c r="H1310" s="8" t="n">
        <v>59</v>
      </c>
      <c r="I1310" s="8" t="n">
        <v>0</v>
      </c>
      <c r="J1310" s="84" t="s">
        <v>1639</v>
      </c>
      <c r="K1310" s="8" t="n">
        <v>69</v>
      </c>
      <c r="L1310" s="8" t="n">
        <v>0</v>
      </c>
      <c r="M1310" s="2" t="n">
        <f aca="false">IF(AND(F1310&lt;&gt;0,AND(I1310=0,L1310=0)),1,0)</f>
        <v>1</v>
      </c>
      <c r="N1310" s="2" t="n">
        <v>1</v>
      </c>
    </row>
    <row r="1311" customFormat="false" ht="13" hidden="false" customHeight="false" outlineLevel="0" collapsed="false">
      <c r="A1311" s="24" t="s">
        <v>2901</v>
      </c>
      <c r="B1311" s="8" t="n">
        <v>47033997</v>
      </c>
      <c r="C1311" s="24" t="s">
        <v>2915</v>
      </c>
      <c r="D1311" s="84" t="s">
        <v>1639</v>
      </c>
      <c r="E1311" s="8" t="n">
        <v>36</v>
      </c>
      <c r="F1311" s="8" t="n">
        <v>5</v>
      </c>
      <c r="G1311" s="84" t="s">
        <v>1639</v>
      </c>
      <c r="H1311" s="8" t="n">
        <v>234</v>
      </c>
      <c r="I1311" s="8" t="n">
        <v>0</v>
      </c>
      <c r="J1311" s="84" t="s">
        <v>1639</v>
      </c>
      <c r="K1311" s="8" t="n">
        <v>228</v>
      </c>
      <c r="L1311" s="8" t="n">
        <v>0</v>
      </c>
      <c r="M1311" s="2" t="n">
        <f aca="false">IF(AND(F1311&lt;&gt;0,AND(I1311=0,L1311=0)),1,0)</f>
        <v>1</v>
      </c>
      <c r="N1311" s="2" t="n">
        <v>1</v>
      </c>
    </row>
    <row r="1312" customFormat="false" ht="13" hidden="false" customHeight="false" outlineLevel="0" collapsed="false">
      <c r="A1312" s="24" t="s">
        <v>2901</v>
      </c>
      <c r="B1312" s="8" t="n">
        <v>48510637</v>
      </c>
      <c r="C1312" s="24" t="s">
        <v>2916</v>
      </c>
      <c r="D1312" s="84" t="s">
        <v>1639</v>
      </c>
      <c r="E1312" s="8" t="n">
        <v>48</v>
      </c>
      <c r="F1312" s="8" t="n">
        <v>5</v>
      </c>
      <c r="G1312" s="84" t="s">
        <v>1639</v>
      </c>
      <c r="H1312" s="8" t="n">
        <v>62</v>
      </c>
      <c r="I1312" s="8" t="n">
        <v>0</v>
      </c>
      <c r="J1312" s="84" t="s">
        <v>1639</v>
      </c>
      <c r="K1312" s="8" t="n">
        <v>55</v>
      </c>
      <c r="L1312" s="8" t="n">
        <v>0</v>
      </c>
      <c r="M1312" s="2" t="n">
        <f aca="false">IF(AND(F1312&lt;&gt;0,AND(I1312=0,L1312=0)),1,0)</f>
        <v>1</v>
      </c>
      <c r="N1312" s="2" t="n">
        <v>1</v>
      </c>
    </row>
    <row r="1313" customFormat="false" ht="13" hidden="false" customHeight="false" outlineLevel="0" collapsed="false">
      <c r="A1313" s="24" t="s">
        <v>2901</v>
      </c>
      <c r="B1313" s="8" t="n">
        <v>48511571</v>
      </c>
      <c r="C1313" s="24" t="s">
        <v>2917</v>
      </c>
      <c r="D1313" s="84" t="s">
        <v>1639</v>
      </c>
      <c r="E1313" s="8" t="n">
        <v>47</v>
      </c>
      <c r="F1313" s="8" t="n">
        <v>4</v>
      </c>
      <c r="G1313" s="84" t="s">
        <v>1639</v>
      </c>
      <c r="H1313" s="8" t="n">
        <v>24</v>
      </c>
      <c r="I1313" s="8" t="n">
        <v>0</v>
      </c>
      <c r="J1313" s="84" t="s">
        <v>1639</v>
      </c>
      <c r="K1313" s="8" t="n">
        <v>17</v>
      </c>
      <c r="L1313" s="8" t="n">
        <v>0</v>
      </c>
      <c r="M1313" s="2" t="n">
        <f aca="false">IF(AND(F1313&lt;&gt;0,AND(I1313=0,L1313=0)),1,0)</f>
        <v>1</v>
      </c>
      <c r="N1313" s="2" t="n">
        <v>1</v>
      </c>
    </row>
    <row r="1314" customFormat="false" ht="13" hidden="false" customHeight="false" outlineLevel="0" collapsed="false">
      <c r="A1314" s="24" t="s">
        <v>2901</v>
      </c>
      <c r="B1314" s="8" t="n">
        <v>48730372</v>
      </c>
      <c r="C1314" s="24" t="s">
        <v>2918</v>
      </c>
      <c r="D1314" s="84" t="s">
        <v>1639</v>
      </c>
      <c r="E1314" s="8" t="n">
        <v>66</v>
      </c>
      <c r="F1314" s="8" t="n">
        <v>6</v>
      </c>
      <c r="G1314" s="84" t="s">
        <v>157</v>
      </c>
      <c r="H1314" s="8" t="n">
        <v>98</v>
      </c>
      <c r="I1314" s="8" t="n">
        <v>14</v>
      </c>
      <c r="J1314" s="84" t="s">
        <v>1639</v>
      </c>
      <c r="K1314" s="8" t="n">
        <v>119</v>
      </c>
      <c r="L1314" s="8" t="n">
        <v>6</v>
      </c>
      <c r="M1314" s="2" t="n">
        <f aca="false">IF(AND(F1314&lt;&gt;0,AND(I1314=0,L1314=0)),1,0)</f>
        <v>0</v>
      </c>
      <c r="N1314" s="2" t="n">
        <v>1</v>
      </c>
    </row>
    <row r="1315" customFormat="false" ht="13" hidden="false" customHeight="false" outlineLevel="0" collapsed="false">
      <c r="A1315" s="24" t="s">
        <v>2901</v>
      </c>
      <c r="B1315" s="8" t="n">
        <v>53206304</v>
      </c>
      <c r="C1315" s="24" t="s">
        <v>959</v>
      </c>
      <c r="D1315" s="84" t="s">
        <v>1639</v>
      </c>
      <c r="E1315" s="8" t="n">
        <v>53</v>
      </c>
      <c r="F1315" s="8" t="n">
        <v>5</v>
      </c>
      <c r="G1315" s="84" t="s">
        <v>1639</v>
      </c>
      <c r="H1315" s="8" t="n">
        <v>77</v>
      </c>
      <c r="I1315" s="8" t="n">
        <v>0</v>
      </c>
      <c r="J1315" s="84" t="s">
        <v>1639</v>
      </c>
      <c r="K1315" s="8" t="n">
        <v>98</v>
      </c>
      <c r="L1315" s="8" t="n">
        <v>0</v>
      </c>
      <c r="M1315" s="2" t="n">
        <f aca="false">IF(AND(F1315&lt;&gt;0,AND(I1315=0,L1315=0)),1,0)</f>
        <v>1</v>
      </c>
      <c r="N1315" s="2" t="n">
        <v>1</v>
      </c>
    </row>
    <row r="1316" customFormat="false" ht="13" hidden="false" customHeight="false" outlineLevel="0" collapsed="false">
      <c r="A1316" s="24" t="s">
        <v>2901</v>
      </c>
      <c r="B1316" s="8" t="n">
        <v>55586148</v>
      </c>
      <c r="C1316" s="24" t="s">
        <v>1453</v>
      </c>
      <c r="D1316" s="84" t="s">
        <v>1639</v>
      </c>
      <c r="E1316" s="8" t="n">
        <v>55</v>
      </c>
      <c r="F1316" s="8" t="n">
        <v>3</v>
      </c>
      <c r="G1316" s="84" t="s">
        <v>1639</v>
      </c>
      <c r="H1316" s="8" t="n">
        <v>59</v>
      </c>
      <c r="I1316" s="8" t="n">
        <v>0</v>
      </c>
      <c r="J1316" s="84" t="s">
        <v>1639</v>
      </c>
      <c r="K1316" s="8" t="n">
        <v>96</v>
      </c>
      <c r="L1316" s="8" t="n">
        <v>0</v>
      </c>
      <c r="M1316" s="2" t="n">
        <f aca="false">IF(AND(F1316&lt;&gt;0,AND(I1316=0,L1316=0)),1,0)</f>
        <v>1</v>
      </c>
      <c r="N1316" s="2" t="n">
        <v>1</v>
      </c>
    </row>
    <row r="1317" customFormat="false" ht="13" hidden="false" customHeight="false" outlineLevel="0" collapsed="false">
      <c r="A1317" s="24" t="s">
        <v>2901</v>
      </c>
      <c r="B1317" s="8" t="n">
        <v>56262640</v>
      </c>
      <c r="C1317" s="24" t="s">
        <v>2919</v>
      </c>
      <c r="D1317" s="84" t="s">
        <v>1639</v>
      </c>
      <c r="E1317" s="8" t="n">
        <v>49</v>
      </c>
      <c r="F1317" s="8" t="n">
        <v>3</v>
      </c>
      <c r="G1317" s="84" t="s">
        <v>1639</v>
      </c>
      <c r="H1317" s="8" t="n">
        <v>8</v>
      </c>
      <c r="I1317" s="8" t="n">
        <v>0</v>
      </c>
      <c r="J1317" s="84" t="s">
        <v>1639</v>
      </c>
      <c r="K1317" s="8" t="n">
        <v>13</v>
      </c>
      <c r="L1317" s="8" t="n">
        <v>0</v>
      </c>
      <c r="M1317" s="2" t="n">
        <f aca="false">IF(AND(F1317&lt;&gt;0,AND(I1317=0,L1317=0)),1,0)</f>
        <v>1</v>
      </c>
      <c r="N1317" s="2" t="n">
        <v>1</v>
      </c>
    </row>
    <row r="1318" customFormat="false" ht="13" hidden="false" customHeight="false" outlineLevel="0" collapsed="false">
      <c r="A1318" s="24" t="s">
        <v>2901</v>
      </c>
      <c r="B1318" s="8" t="n">
        <v>59658328</v>
      </c>
      <c r="C1318" s="24" t="s">
        <v>815</v>
      </c>
      <c r="D1318" s="84" t="s">
        <v>1639</v>
      </c>
      <c r="E1318" s="8" t="n">
        <v>40</v>
      </c>
      <c r="F1318" s="8" t="n">
        <v>6</v>
      </c>
      <c r="G1318" s="84" t="s">
        <v>1639</v>
      </c>
      <c r="H1318" s="8" t="n">
        <v>16</v>
      </c>
      <c r="I1318" s="8" t="n">
        <v>0</v>
      </c>
      <c r="J1318" s="84" t="s">
        <v>1639</v>
      </c>
      <c r="K1318" s="8" t="n">
        <v>22</v>
      </c>
      <c r="L1318" s="8" t="n">
        <v>0</v>
      </c>
      <c r="M1318" s="2" t="n">
        <f aca="false">IF(AND(F1318&lt;&gt;0,AND(I1318=0,L1318=0)),1,0)</f>
        <v>1</v>
      </c>
      <c r="N1318" s="2" t="n">
        <v>1</v>
      </c>
    </row>
    <row r="1319" customFormat="false" ht="13" hidden="false" customHeight="false" outlineLevel="0" collapsed="false">
      <c r="A1319" s="24" t="s">
        <v>2901</v>
      </c>
      <c r="B1319" s="8" t="n">
        <v>61970036</v>
      </c>
      <c r="C1319" s="24" t="s">
        <v>2920</v>
      </c>
      <c r="D1319" s="84" t="s">
        <v>1639</v>
      </c>
      <c r="E1319" s="8" t="n">
        <v>33</v>
      </c>
      <c r="F1319" s="8" t="n">
        <v>2</v>
      </c>
      <c r="G1319" s="84" t="s">
        <v>1639</v>
      </c>
      <c r="H1319" s="8" t="n">
        <v>121</v>
      </c>
      <c r="I1319" s="8" t="n">
        <v>0</v>
      </c>
      <c r="J1319" s="84" t="s">
        <v>1639</v>
      </c>
      <c r="K1319" s="8" t="n">
        <v>85</v>
      </c>
      <c r="L1319" s="8" t="n">
        <v>0</v>
      </c>
      <c r="M1319" s="2" t="n">
        <f aca="false">IF(AND(F1319&lt;&gt;0,AND(I1319=0,L1319=0)),1,0)</f>
        <v>1</v>
      </c>
      <c r="N1319" s="2" t="n">
        <v>1</v>
      </c>
    </row>
    <row r="1320" customFormat="false" ht="13" hidden="false" customHeight="false" outlineLevel="0" collapsed="false">
      <c r="A1320" s="24" t="s">
        <v>2901</v>
      </c>
      <c r="B1320" s="8" t="n">
        <v>61970652</v>
      </c>
      <c r="C1320" s="24" t="s">
        <v>2921</v>
      </c>
      <c r="D1320" s="84" t="s">
        <v>1639</v>
      </c>
      <c r="E1320" s="8" t="n">
        <v>37</v>
      </c>
      <c r="F1320" s="8" t="n">
        <v>2</v>
      </c>
      <c r="G1320" s="84" t="s">
        <v>157</v>
      </c>
      <c r="H1320" s="8" t="n">
        <v>45</v>
      </c>
      <c r="I1320" s="8" t="n">
        <v>13</v>
      </c>
      <c r="J1320" s="84" t="s">
        <v>157</v>
      </c>
      <c r="K1320" s="8" t="n">
        <v>39</v>
      </c>
      <c r="L1320" s="8" t="n">
        <v>9</v>
      </c>
      <c r="M1320" s="2" t="n">
        <f aca="false">IF(AND(F1320&lt;&gt;0,AND(I1320=0,L1320=0)),1,0)</f>
        <v>0</v>
      </c>
      <c r="N1320" s="2" t="n">
        <v>1</v>
      </c>
    </row>
    <row r="1321" customFormat="false" ht="13" hidden="false" customHeight="false" outlineLevel="0" collapsed="false">
      <c r="A1321" s="24" t="s">
        <v>2901</v>
      </c>
      <c r="B1321" s="8" t="n">
        <v>63745641</v>
      </c>
      <c r="C1321" s="24" t="s">
        <v>2922</v>
      </c>
      <c r="D1321" s="84" t="s">
        <v>1639</v>
      </c>
      <c r="E1321" s="8" t="n">
        <v>58</v>
      </c>
      <c r="F1321" s="8" t="n">
        <v>4</v>
      </c>
      <c r="G1321" s="84" t="s">
        <v>1639</v>
      </c>
      <c r="H1321" s="8" t="n">
        <v>79</v>
      </c>
      <c r="I1321" s="8" t="n">
        <v>0</v>
      </c>
      <c r="J1321" s="84" t="s">
        <v>1639</v>
      </c>
      <c r="K1321" s="8" t="n">
        <v>87</v>
      </c>
      <c r="L1321" s="8" t="n">
        <v>0</v>
      </c>
      <c r="M1321" s="2" t="n">
        <f aca="false">IF(AND(F1321&lt;&gt;0,AND(I1321=0,L1321=0)),1,0)</f>
        <v>1</v>
      </c>
      <c r="N1321" s="2" t="n">
        <v>1</v>
      </c>
    </row>
    <row r="1322" customFormat="false" ht="13" hidden="false" customHeight="false" outlineLevel="0" collapsed="false">
      <c r="A1322" s="24" t="s">
        <v>2901</v>
      </c>
      <c r="B1322" s="8" t="n">
        <v>66804236</v>
      </c>
      <c r="C1322" s="24" t="s">
        <v>2923</v>
      </c>
      <c r="D1322" s="84" t="s">
        <v>1639</v>
      </c>
      <c r="E1322" s="8" t="n">
        <v>47</v>
      </c>
      <c r="F1322" s="8" t="n">
        <v>3</v>
      </c>
      <c r="G1322" s="84" t="s">
        <v>1639</v>
      </c>
      <c r="H1322" s="8" t="n">
        <v>78</v>
      </c>
      <c r="I1322" s="8" t="n">
        <v>0</v>
      </c>
      <c r="J1322" s="84" t="s">
        <v>1639</v>
      </c>
      <c r="K1322" s="8" t="n">
        <v>107</v>
      </c>
      <c r="L1322" s="8" t="n">
        <v>0</v>
      </c>
      <c r="M1322" s="2" t="n">
        <f aca="false">IF(AND(F1322&lt;&gt;0,AND(I1322=0,L1322=0)),1,0)</f>
        <v>1</v>
      </c>
      <c r="N1322" s="2" t="n">
        <v>1</v>
      </c>
    </row>
    <row r="1323" customFormat="false" ht="13" hidden="false" customHeight="false" outlineLevel="0" collapsed="false">
      <c r="A1323" s="24" t="s">
        <v>2901</v>
      </c>
      <c r="B1323" s="8" t="n">
        <v>68279941</v>
      </c>
      <c r="C1323" s="24" t="s">
        <v>2924</v>
      </c>
      <c r="D1323" s="84" t="s">
        <v>1639</v>
      </c>
      <c r="E1323" s="8" t="n">
        <v>46</v>
      </c>
      <c r="F1323" s="8" t="n">
        <v>4</v>
      </c>
      <c r="G1323" s="84" t="s">
        <v>157</v>
      </c>
      <c r="H1323" s="8" t="n">
        <v>88</v>
      </c>
      <c r="I1323" s="8" t="n">
        <v>13</v>
      </c>
      <c r="J1323" s="84" t="s">
        <v>1639</v>
      </c>
      <c r="K1323" s="8" t="n">
        <v>86</v>
      </c>
      <c r="L1323" s="8" t="n">
        <v>9</v>
      </c>
      <c r="M1323" s="2" t="n">
        <f aca="false">IF(AND(F1323&lt;&gt;0,AND(I1323=0,L1323=0)),1,0)</f>
        <v>0</v>
      </c>
      <c r="N1323" s="2" t="n">
        <v>1</v>
      </c>
    </row>
    <row r="1324" customFormat="false" ht="13" hidden="false" customHeight="false" outlineLevel="0" collapsed="false">
      <c r="A1324" s="24" t="s">
        <v>2901</v>
      </c>
      <c r="B1324" s="8" t="n">
        <v>68857037</v>
      </c>
      <c r="C1324" s="24" t="s">
        <v>2925</v>
      </c>
      <c r="D1324" s="84" t="s">
        <v>1639</v>
      </c>
      <c r="E1324" s="8" t="n">
        <v>57</v>
      </c>
      <c r="F1324" s="8" t="n">
        <v>5</v>
      </c>
      <c r="G1324" s="84" t="s">
        <v>1639</v>
      </c>
      <c r="H1324" s="8" t="n">
        <v>81</v>
      </c>
      <c r="I1324" s="8" t="n">
        <v>0</v>
      </c>
      <c r="J1324" s="84" t="s">
        <v>1639</v>
      </c>
      <c r="K1324" s="8" t="n">
        <v>108</v>
      </c>
      <c r="L1324" s="8" t="n">
        <v>0</v>
      </c>
      <c r="M1324" s="2" t="n">
        <f aca="false">IF(AND(F1324&lt;&gt;0,AND(I1324=0,L1324=0)),1,0)</f>
        <v>1</v>
      </c>
      <c r="N1324" s="2" t="n">
        <v>1</v>
      </c>
    </row>
    <row r="1325" customFormat="false" ht="13" hidden="false" customHeight="false" outlineLevel="0" collapsed="false">
      <c r="A1325" s="24" t="s">
        <v>2901</v>
      </c>
      <c r="B1325" s="8" t="n">
        <v>76393388</v>
      </c>
      <c r="C1325" s="24" t="s">
        <v>2926</v>
      </c>
      <c r="D1325" s="84" t="s">
        <v>1639</v>
      </c>
      <c r="E1325" s="8" t="n">
        <v>55</v>
      </c>
      <c r="F1325" s="8" t="n">
        <v>4</v>
      </c>
      <c r="G1325" s="84" t="s">
        <v>1639</v>
      </c>
      <c r="H1325" s="8" t="n">
        <v>0</v>
      </c>
      <c r="I1325" s="8" t="n">
        <v>0</v>
      </c>
      <c r="J1325" s="84" t="s">
        <v>1640</v>
      </c>
      <c r="K1325" s="8" t="n">
        <v>0</v>
      </c>
      <c r="L1325" s="8" t="n">
        <v>0</v>
      </c>
      <c r="M1325" s="2" t="n">
        <f aca="false">IF(AND(F1325&lt;&gt;0,AND(I1325=0,L1325=0)),1,0)</f>
        <v>1</v>
      </c>
      <c r="N1325" s="2" t="n">
        <v>1</v>
      </c>
    </row>
    <row r="1326" customFormat="false" ht="13" hidden="false" customHeight="false" outlineLevel="0" collapsed="false">
      <c r="A1326" s="24" t="s">
        <v>2901</v>
      </c>
      <c r="B1326" s="8" t="n">
        <v>77115791</v>
      </c>
      <c r="C1326" s="24" t="s">
        <v>2927</v>
      </c>
      <c r="D1326" s="84" t="s">
        <v>1639</v>
      </c>
      <c r="E1326" s="8" t="n">
        <v>51</v>
      </c>
      <c r="F1326" s="8" t="n">
        <v>3</v>
      </c>
      <c r="G1326" s="84" t="s">
        <v>1639</v>
      </c>
      <c r="H1326" s="8" t="n">
        <v>81</v>
      </c>
      <c r="I1326" s="8" t="n">
        <v>7</v>
      </c>
      <c r="J1326" s="84" t="s">
        <v>157</v>
      </c>
      <c r="K1326" s="8" t="n">
        <v>93</v>
      </c>
      <c r="L1326" s="8" t="n">
        <v>13</v>
      </c>
      <c r="M1326" s="2" t="n">
        <f aca="false">IF(AND(F1326&lt;&gt;0,AND(I1326=0,L1326=0)),1,0)</f>
        <v>0</v>
      </c>
      <c r="N1326" s="2" t="n">
        <v>1</v>
      </c>
    </row>
    <row r="1327" customFormat="false" ht="13" hidden="false" customHeight="false" outlineLevel="0" collapsed="false">
      <c r="A1327" s="24" t="s">
        <v>2901</v>
      </c>
      <c r="B1327" s="8" t="n">
        <v>77670015</v>
      </c>
      <c r="C1327" s="24" t="s">
        <v>2928</v>
      </c>
      <c r="D1327" s="84" t="s">
        <v>1639</v>
      </c>
      <c r="E1327" s="8" t="n">
        <v>46</v>
      </c>
      <c r="F1327" s="8" t="n">
        <v>7</v>
      </c>
      <c r="G1327" s="84" t="s">
        <v>1639</v>
      </c>
      <c r="H1327" s="8" t="n">
        <v>105</v>
      </c>
      <c r="I1327" s="8" t="n">
        <v>0</v>
      </c>
      <c r="J1327" s="84" t="s">
        <v>1639</v>
      </c>
      <c r="K1327" s="8" t="n">
        <v>88</v>
      </c>
      <c r="L1327" s="8" t="n">
        <v>0</v>
      </c>
      <c r="M1327" s="2" t="n">
        <f aca="false">IF(AND(F1327&lt;&gt;0,AND(I1327=0,L1327=0)),1,0)</f>
        <v>1</v>
      </c>
      <c r="N1327" s="2" t="n">
        <v>1</v>
      </c>
    </row>
    <row r="1328" customFormat="false" ht="13" hidden="false" customHeight="false" outlineLevel="0" collapsed="false">
      <c r="A1328" s="24" t="s">
        <v>2901</v>
      </c>
      <c r="B1328" s="8" t="n">
        <v>77957727</v>
      </c>
      <c r="C1328" s="24" t="s">
        <v>2929</v>
      </c>
      <c r="D1328" s="84" t="s">
        <v>1639</v>
      </c>
      <c r="E1328" s="8" t="n">
        <v>51</v>
      </c>
      <c r="F1328" s="8" t="n">
        <v>3</v>
      </c>
      <c r="G1328" s="84" t="s">
        <v>1639</v>
      </c>
      <c r="H1328" s="8" t="n">
        <v>72</v>
      </c>
      <c r="I1328" s="8" t="n">
        <v>0</v>
      </c>
      <c r="J1328" s="84" t="s">
        <v>1639</v>
      </c>
      <c r="K1328" s="8" t="n">
        <v>94</v>
      </c>
      <c r="L1328" s="8" t="n">
        <v>0</v>
      </c>
      <c r="M1328" s="2" t="n">
        <f aca="false">IF(AND(F1328&lt;&gt;0,AND(I1328=0,L1328=0)),1,0)</f>
        <v>1</v>
      </c>
      <c r="N1328" s="2" t="n">
        <v>1</v>
      </c>
    </row>
    <row r="1329" customFormat="false" ht="13" hidden="false" customHeight="false" outlineLevel="0" collapsed="false">
      <c r="A1329" s="24" t="s">
        <v>2901</v>
      </c>
      <c r="B1329" s="8" t="n">
        <v>78502333</v>
      </c>
      <c r="C1329" s="24" t="s">
        <v>2930</v>
      </c>
      <c r="D1329" s="84" t="s">
        <v>1639</v>
      </c>
      <c r="E1329" s="8" t="n">
        <v>53</v>
      </c>
      <c r="F1329" s="8" t="n">
        <v>3</v>
      </c>
      <c r="G1329" s="84" t="s">
        <v>157</v>
      </c>
      <c r="H1329" s="8" t="n">
        <v>32</v>
      </c>
      <c r="I1329" s="8" t="n">
        <v>7</v>
      </c>
      <c r="J1329" s="84" t="s">
        <v>157</v>
      </c>
      <c r="K1329" s="8" t="n">
        <v>25</v>
      </c>
      <c r="L1329" s="8" t="n">
        <v>7</v>
      </c>
      <c r="M1329" s="2" t="n">
        <f aca="false">IF(AND(F1329&lt;&gt;0,AND(I1329=0,L1329=0)),1,0)</f>
        <v>0</v>
      </c>
      <c r="N1329" s="2" t="n">
        <v>1</v>
      </c>
    </row>
    <row r="1330" customFormat="false" ht="13" hidden="false" customHeight="false" outlineLevel="0" collapsed="false">
      <c r="A1330" s="24" t="s">
        <v>2901</v>
      </c>
      <c r="B1330" s="8" t="n">
        <v>78653280</v>
      </c>
      <c r="C1330" s="24" t="s">
        <v>2931</v>
      </c>
      <c r="D1330" s="84" t="s">
        <v>1639</v>
      </c>
      <c r="E1330" s="8" t="n">
        <v>39</v>
      </c>
      <c r="F1330" s="8" t="n">
        <v>4</v>
      </c>
      <c r="G1330" s="84" t="s">
        <v>1639</v>
      </c>
      <c r="H1330" s="8" t="n">
        <v>32</v>
      </c>
      <c r="I1330" s="8" t="n">
        <v>0</v>
      </c>
      <c r="J1330" s="84" t="s">
        <v>1639</v>
      </c>
      <c r="K1330" s="8" t="n">
        <v>25</v>
      </c>
      <c r="L1330" s="8" t="n">
        <v>0</v>
      </c>
      <c r="M1330" s="2" t="n">
        <f aca="false">IF(AND(F1330&lt;&gt;0,AND(I1330=0,L1330=0)),1,0)</f>
        <v>1</v>
      </c>
      <c r="N1330" s="2" t="n">
        <v>1</v>
      </c>
    </row>
    <row r="1331" customFormat="false" ht="13" hidden="false" customHeight="false" outlineLevel="0" collapsed="false">
      <c r="A1331" s="24" t="s">
        <v>2901</v>
      </c>
      <c r="B1331" s="8" t="n">
        <v>79033478</v>
      </c>
      <c r="C1331" s="24" t="s">
        <v>2932</v>
      </c>
      <c r="D1331" s="84" t="s">
        <v>1639</v>
      </c>
      <c r="E1331" s="8" t="n">
        <v>29</v>
      </c>
      <c r="F1331" s="8" t="n">
        <v>3</v>
      </c>
      <c r="G1331" s="84" t="s">
        <v>1639</v>
      </c>
      <c r="H1331" s="8" t="n">
        <v>3</v>
      </c>
      <c r="I1331" s="8" t="n">
        <v>0</v>
      </c>
      <c r="J1331" s="84" t="s">
        <v>1639</v>
      </c>
      <c r="K1331" s="8" t="n">
        <v>9</v>
      </c>
      <c r="L1331" s="8" t="n">
        <v>0</v>
      </c>
      <c r="M1331" s="2" t="n">
        <f aca="false">IF(AND(F1331&lt;&gt;0,AND(I1331=0,L1331=0)),1,0)</f>
        <v>1</v>
      </c>
      <c r="N1331" s="2" t="n">
        <v>1</v>
      </c>
    </row>
    <row r="1332" customFormat="false" ht="13" hidden="false" customHeight="false" outlineLevel="0" collapsed="false">
      <c r="A1332" s="24" t="s">
        <v>2901</v>
      </c>
      <c r="B1332" s="8" t="n">
        <v>79034255</v>
      </c>
      <c r="C1332" s="24" t="s">
        <v>2933</v>
      </c>
      <c r="D1332" s="84" t="s">
        <v>1639</v>
      </c>
      <c r="E1332" s="8" t="n">
        <v>31</v>
      </c>
      <c r="F1332" s="8" t="n">
        <v>2</v>
      </c>
      <c r="G1332" s="84" t="s">
        <v>1639</v>
      </c>
      <c r="H1332" s="8" t="n">
        <v>44</v>
      </c>
      <c r="I1332" s="8" t="n">
        <v>1</v>
      </c>
      <c r="J1332" s="84" t="s">
        <v>1639</v>
      </c>
      <c r="K1332" s="8" t="n">
        <v>50</v>
      </c>
      <c r="L1332" s="8" t="n">
        <v>0</v>
      </c>
      <c r="M1332" s="2" t="n">
        <f aca="false">IF(AND(F1332&lt;&gt;0,AND(I1332=0,L1332=0)),1,0)</f>
        <v>0</v>
      </c>
      <c r="N1332" s="2" t="n">
        <v>1</v>
      </c>
    </row>
    <row r="1333" customFormat="false" ht="13" hidden="false" customHeight="false" outlineLevel="0" collapsed="false">
      <c r="A1333" s="24" t="s">
        <v>2901</v>
      </c>
      <c r="B1333" s="8" t="n">
        <v>79034286</v>
      </c>
      <c r="C1333" s="24" t="s">
        <v>2934</v>
      </c>
      <c r="D1333" s="84" t="s">
        <v>1639</v>
      </c>
      <c r="E1333" s="8" t="n">
        <v>26</v>
      </c>
      <c r="F1333" s="8" t="n">
        <v>6</v>
      </c>
      <c r="G1333" s="84" t="s">
        <v>1639</v>
      </c>
      <c r="H1333" s="8" t="n">
        <v>18</v>
      </c>
      <c r="I1333" s="8" t="n">
        <v>0</v>
      </c>
      <c r="J1333" s="84" t="s">
        <v>1639</v>
      </c>
      <c r="K1333" s="8" t="n">
        <v>15</v>
      </c>
      <c r="L1333" s="8" t="n">
        <v>0</v>
      </c>
      <c r="M1333" s="2" t="n">
        <f aca="false">IF(AND(F1333&lt;&gt;0,AND(I1333=0,L1333=0)),1,0)</f>
        <v>1</v>
      </c>
      <c r="N1333" s="2" t="n">
        <v>1</v>
      </c>
    </row>
    <row r="1334" customFormat="false" ht="13" hidden="false" customHeight="false" outlineLevel="0" collapsed="false">
      <c r="A1334" s="24" t="s">
        <v>2901</v>
      </c>
      <c r="B1334" s="8" t="n">
        <v>79036161</v>
      </c>
      <c r="C1334" s="24" t="s">
        <v>2935</v>
      </c>
      <c r="D1334" s="84" t="s">
        <v>1639</v>
      </c>
      <c r="E1334" s="8" t="n">
        <v>33</v>
      </c>
      <c r="F1334" s="8" t="n">
        <v>4</v>
      </c>
      <c r="G1334" s="84" t="s">
        <v>1639</v>
      </c>
      <c r="H1334" s="8" t="n">
        <v>9</v>
      </c>
      <c r="I1334" s="8" t="n">
        <v>0</v>
      </c>
      <c r="J1334" s="84" t="s">
        <v>1639</v>
      </c>
      <c r="K1334" s="8" t="n">
        <v>3</v>
      </c>
      <c r="L1334" s="8" t="n">
        <v>0</v>
      </c>
      <c r="M1334" s="2" t="n">
        <f aca="false">IF(AND(F1334&lt;&gt;0,AND(I1334=0,L1334=0)),1,0)</f>
        <v>1</v>
      </c>
      <c r="N1334" s="2" t="n">
        <v>1</v>
      </c>
    </row>
    <row r="1335" customFormat="false" ht="13" hidden="false" customHeight="false" outlineLevel="0" collapsed="false">
      <c r="A1335" s="24" t="s">
        <v>2901</v>
      </c>
      <c r="B1335" s="8" t="n">
        <v>79036347</v>
      </c>
      <c r="C1335" s="24" t="s">
        <v>2936</v>
      </c>
      <c r="D1335" s="84" t="s">
        <v>1639</v>
      </c>
      <c r="E1335" s="8" t="n">
        <v>35</v>
      </c>
      <c r="F1335" s="8" t="n">
        <v>2</v>
      </c>
      <c r="G1335" s="84" t="s">
        <v>1639</v>
      </c>
      <c r="H1335" s="8" t="n">
        <v>186</v>
      </c>
      <c r="I1335" s="8" t="n">
        <v>0</v>
      </c>
      <c r="J1335" s="84" t="s">
        <v>1639</v>
      </c>
      <c r="K1335" s="8" t="n">
        <v>210</v>
      </c>
      <c r="L1335" s="8" t="n">
        <v>0</v>
      </c>
      <c r="M1335" s="2" t="n">
        <f aca="false">IF(AND(F1335&lt;&gt;0,AND(I1335=0,L1335=0)),1,0)</f>
        <v>1</v>
      </c>
      <c r="N1335" s="2" t="n">
        <v>1</v>
      </c>
    </row>
    <row r="1336" customFormat="false" ht="13" hidden="false" customHeight="false" outlineLevel="0" collapsed="false">
      <c r="A1336" s="24" t="s">
        <v>2901</v>
      </c>
      <c r="B1336" s="8" t="n">
        <v>79036583</v>
      </c>
      <c r="C1336" s="24" t="s">
        <v>2937</v>
      </c>
      <c r="D1336" s="84" t="s">
        <v>1639</v>
      </c>
      <c r="E1336" s="8" t="n">
        <v>33</v>
      </c>
      <c r="F1336" s="8" t="n">
        <v>4</v>
      </c>
      <c r="G1336" s="84" t="s">
        <v>1639</v>
      </c>
      <c r="H1336" s="8" t="n">
        <v>41</v>
      </c>
      <c r="I1336" s="8" t="n">
        <v>0</v>
      </c>
      <c r="J1336" s="84" t="s">
        <v>1639</v>
      </c>
      <c r="K1336" s="8" t="n">
        <v>34</v>
      </c>
      <c r="L1336" s="8" t="n">
        <v>0</v>
      </c>
      <c r="M1336" s="2" t="n">
        <f aca="false">IF(AND(F1336&lt;&gt;0,AND(I1336=0,L1336=0)),1,0)</f>
        <v>1</v>
      </c>
      <c r="N1336" s="2" t="n">
        <v>1</v>
      </c>
    </row>
    <row r="1337" customFormat="false" ht="13" hidden="false" customHeight="false" outlineLevel="0" collapsed="false">
      <c r="A1337" s="24" t="s">
        <v>2901</v>
      </c>
      <c r="B1337" s="8" t="n">
        <v>79409126</v>
      </c>
      <c r="C1337" s="24" t="s">
        <v>2938</v>
      </c>
      <c r="D1337" s="84" t="s">
        <v>1639</v>
      </c>
      <c r="E1337" s="8" t="n">
        <v>35</v>
      </c>
      <c r="F1337" s="8" t="n">
        <v>2</v>
      </c>
      <c r="G1337" s="84" t="s">
        <v>1639</v>
      </c>
      <c r="H1337" s="8" t="n">
        <v>37</v>
      </c>
      <c r="I1337" s="8" t="n">
        <v>1</v>
      </c>
      <c r="J1337" s="84" t="s">
        <v>1639</v>
      </c>
      <c r="K1337" s="8" t="n">
        <v>32</v>
      </c>
      <c r="L1337" s="8" t="n">
        <v>0</v>
      </c>
      <c r="M1337" s="2" t="n">
        <f aca="false">IF(AND(F1337&lt;&gt;0,AND(I1337=0,L1337=0)),1,0)</f>
        <v>0</v>
      </c>
      <c r="N1337" s="2" t="n">
        <v>1</v>
      </c>
    </row>
    <row r="1338" customFormat="false" ht="13" hidden="false" customHeight="false" outlineLevel="0" collapsed="false">
      <c r="A1338" s="24" t="s">
        <v>2901</v>
      </c>
      <c r="B1338" s="8" t="n">
        <v>79505349</v>
      </c>
      <c r="C1338" s="24" t="s">
        <v>2939</v>
      </c>
      <c r="D1338" s="84" t="s">
        <v>1639</v>
      </c>
      <c r="E1338" s="8" t="n">
        <v>50</v>
      </c>
      <c r="F1338" s="8" t="n">
        <v>3</v>
      </c>
      <c r="G1338" s="84" t="s">
        <v>1639</v>
      </c>
      <c r="H1338" s="8" t="n">
        <v>28</v>
      </c>
      <c r="I1338" s="8" t="n">
        <v>0</v>
      </c>
      <c r="J1338" s="84" t="s">
        <v>1639</v>
      </c>
      <c r="K1338" s="8" t="n">
        <v>26</v>
      </c>
      <c r="L1338" s="8" t="n">
        <v>0</v>
      </c>
      <c r="M1338" s="2" t="n">
        <f aca="false">IF(AND(F1338&lt;&gt;0,AND(I1338=0,L1338=0)),1,0)</f>
        <v>1</v>
      </c>
      <c r="N1338" s="2" t="n">
        <v>1</v>
      </c>
    </row>
    <row r="1339" customFormat="false" ht="13" hidden="false" customHeight="false" outlineLevel="0" collapsed="false">
      <c r="A1339" s="24" t="s">
        <v>2901</v>
      </c>
      <c r="B1339" s="8" t="n">
        <v>79525119</v>
      </c>
      <c r="C1339" s="24" t="s">
        <v>2940</v>
      </c>
      <c r="D1339" s="84" t="s">
        <v>1639</v>
      </c>
      <c r="E1339" s="8" t="n">
        <v>33</v>
      </c>
      <c r="F1339" s="8" t="n">
        <v>2</v>
      </c>
      <c r="G1339" s="84" t="s">
        <v>157</v>
      </c>
      <c r="H1339" s="8" t="n">
        <v>25</v>
      </c>
      <c r="I1339" s="8" t="n">
        <v>6</v>
      </c>
      <c r="J1339" s="84" t="s">
        <v>157</v>
      </c>
      <c r="K1339" s="8" t="n">
        <v>21</v>
      </c>
      <c r="L1339" s="8" t="n">
        <v>5</v>
      </c>
      <c r="M1339" s="2" t="n">
        <f aca="false">IF(AND(F1339&lt;&gt;0,AND(I1339=0,L1339=0)),1,0)</f>
        <v>0</v>
      </c>
      <c r="N1339" s="2" t="n">
        <v>1</v>
      </c>
    </row>
    <row r="1340" customFormat="false" ht="13" hidden="false" customHeight="false" outlineLevel="0" collapsed="false">
      <c r="A1340" s="24" t="s">
        <v>2901</v>
      </c>
      <c r="B1340" s="8" t="n">
        <v>79687381</v>
      </c>
      <c r="C1340" s="24" t="s">
        <v>940</v>
      </c>
      <c r="D1340" s="84" t="s">
        <v>1639</v>
      </c>
      <c r="E1340" s="8" t="n">
        <v>51</v>
      </c>
      <c r="F1340" s="8" t="n">
        <v>3</v>
      </c>
      <c r="G1340" s="84" t="s">
        <v>1639</v>
      </c>
      <c r="H1340" s="8" t="n">
        <v>145</v>
      </c>
      <c r="I1340" s="8" t="n">
        <v>0</v>
      </c>
      <c r="J1340" s="84" t="s">
        <v>1639</v>
      </c>
      <c r="K1340" s="8" t="n">
        <v>129</v>
      </c>
      <c r="L1340" s="8" t="n">
        <v>0</v>
      </c>
      <c r="M1340" s="2" t="n">
        <f aca="false">IF(AND(F1340&lt;&gt;0,AND(I1340=0,L1340=0)),1,0)</f>
        <v>1</v>
      </c>
      <c r="N1340" s="2" t="n">
        <v>1</v>
      </c>
    </row>
    <row r="1341" customFormat="false" ht="13" hidden="false" customHeight="false" outlineLevel="0" collapsed="false">
      <c r="A1341" s="24" t="s">
        <v>2901</v>
      </c>
      <c r="B1341" s="8" t="n">
        <v>79807794</v>
      </c>
      <c r="C1341" s="24" t="s">
        <v>2941</v>
      </c>
      <c r="D1341" s="84" t="s">
        <v>1639</v>
      </c>
      <c r="E1341" s="8" t="n">
        <v>40</v>
      </c>
      <c r="F1341" s="8" t="n">
        <v>5</v>
      </c>
      <c r="G1341" s="84" t="s">
        <v>1639</v>
      </c>
      <c r="H1341" s="8" t="n">
        <v>148</v>
      </c>
      <c r="I1341" s="8" t="n">
        <v>9</v>
      </c>
      <c r="J1341" s="84" t="s">
        <v>1639</v>
      </c>
      <c r="K1341" s="8" t="n">
        <v>100</v>
      </c>
      <c r="L1341" s="8" t="n">
        <v>0</v>
      </c>
      <c r="M1341" s="2" t="n">
        <f aca="false">IF(AND(F1341&lt;&gt;0,AND(I1341=0,L1341=0)),1,0)</f>
        <v>0</v>
      </c>
      <c r="N1341" s="2" t="n">
        <v>1</v>
      </c>
    </row>
    <row r="1342" customFormat="false" ht="13" hidden="false" customHeight="false" outlineLevel="0" collapsed="false">
      <c r="A1342" s="24" t="s">
        <v>2901</v>
      </c>
      <c r="B1342" s="8" t="n">
        <v>79885842</v>
      </c>
      <c r="C1342" s="24" t="s">
        <v>2942</v>
      </c>
      <c r="D1342" s="84" t="s">
        <v>1639</v>
      </c>
      <c r="E1342" s="8" t="n">
        <v>38</v>
      </c>
      <c r="F1342" s="8" t="n">
        <v>2</v>
      </c>
      <c r="G1342" s="84" t="s">
        <v>1639</v>
      </c>
      <c r="H1342" s="8" t="n">
        <v>49</v>
      </c>
      <c r="I1342" s="8" t="n">
        <v>0</v>
      </c>
      <c r="J1342" s="84" t="s">
        <v>1639</v>
      </c>
      <c r="K1342" s="8" t="n">
        <v>51</v>
      </c>
      <c r="L1342" s="8" t="n">
        <v>0</v>
      </c>
      <c r="M1342" s="2" t="n">
        <f aca="false">IF(AND(F1342&lt;&gt;0,AND(I1342=0,L1342=0)),1,0)</f>
        <v>1</v>
      </c>
      <c r="N1342" s="2" t="n">
        <v>1</v>
      </c>
    </row>
    <row r="1343" customFormat="false" ht="13" hidden="false" customHeight="false" outlineLevel="0" collapsed="false">
      <c r="A1343" s="24" t="s">
        <v>2901</v>
      </c>
      <c r="B1343" s="8" t="n">
        <v>80074432</v>
      </c>
      <c r="C1343" s="24" t="s">
        <v>2943</v>
      </c>
      <c r="D1343" s="84" t="s">
        <v>1639</v>
      </c>
      <c r="E1343" s="8" t="n">
        <v>64</v>
      </c>
      <c r="F1343" s="8" t="n">
        <v>5</v>
      </c>
      <c r="G1343" s="84" t="s">
        <v>1639</v>
      </c>
      <c r="H1343" s="8" t="n">
        <v>174</v>
      </c>
      <c r="I1343" s="8" t="n">
        <v>0</v>
      </c>
      <c r="J1343" s="84" t="s">
        <v>1639</v>
      </c>
      <c r="K1343" s="8" t="n">
        <v>146</v>
      </c>
      <c r="L1343" s="8" t="n">
        <v>0</v>
      </c>
      <c r="M1343" s="2" t="n">
        <f aca="false">IF(AND(F1343&lt;&gt;0,AND(I1343=0,L1343=0)),1,0)</f>
        <v>1</v>
      </c>
      <c r="N1343" s="2" t="n">
        <v>1</v>
      </c>
    </row>
    <row r="1344" customFormat="false" ht="13" hidden="false" customHeight="false" outlineLevel="0" collapsed="false">
      <c r="A1344" s="24" t="s">
        <v>630</v>
      </c>
      <c r="B1344" s="8" t="n">
        <v>303666</v>
      </c>
      <c r="C1344" s="24" t="s">
        <v>2944</v>
      </c>
      <c r="D1344" s="84" t="s">
        <v>1639</v>
      </c>
      <c r="E1344" s="8" t="n">
        <v>43</v>
      </c>
      <c r="F1344" s="8" t="n">
        <v>3</v>
      </c>
      <c r="G1344" s="84" t="s">
        <v>1639</v>
      </c>
      <c r="H1344" s="8" t="n">
        <v>90</v>
      </c>
      <c r="I1344" s="8" t="n">
        <v>0</v>
      </c>
      <c r="J1344" s="84" t="s">
        <v>1639</v>
      </c>
      <c r="K1344" s="8" t="n">
        <v>62</v>
      </c>
      <c r="L1344" s="8" t="n">
        <v>0</v>
      </c>
      <c r="M1344" s="2" t="n">
        <f aca="false">IF(AND(F1344&lt;&gt;0,AND(I1344=0,L1344=0)),1,0)</f>
        <v>1</v>
      </c>
      <c r="N1344" s="2" t="n">
        <v>1</v>
      </c>
    </row>
    <row r="1345" customFormat="false" ht="13" hidden="false" customHeight="false" outlineLevel="0" collapsed="false">
      <c r="A1345" s="24" t="s">
        <v>630</v>
      </c>
      <c r="B1345" s="8" t="n">
        <v>304236</v>
      </c>
      <c r="C1345" s="24" t="s">
        <v>2945</v>
      </c>
      <c r="D1345" s="84" t="s">
        <v>1639</v>
      </c>
      <c r="E1345" s="8" t="n">
        <v>40</v>
      </c>
      <c r="F1345" s="8" t="n">
        <v>3</v>
      </c>
      <c r="G1345" s="84" t="s">
        <v>1639</v>
      </c>
      <c r="H1345" s="8" t="n">
        <v>99</v>
      </c>
      <c r="I1345" s="8" t="n">
        <v>0</v>
      </c>
      <c r="J1345" s="84" t="s">
        <v>1639</v>
      </c>
      <c r="K1345" s="8" t="n">
        <v>111</v>
      </c>
      <c r="L1345" s="8" t="n">
        <v>0</v>
      </c>
      <c r="M1345" s="2" t="n">
        <f aca="false">IF(AND(F1345&lt;&gt;0,AND(I1345=0,L1345=0)),1,0)</f>
        <v>1</v>
      </c>
      <c r="N1345" s="2" t="n">
        <v>1</v>
      </c>
    </row>
    <row r="1346" customFormat="false" ht="13" hidden="false" customHeight="false" outlineLevel="0" collapsed="false">
      <c r="A1346" s="24" t="s">
        <v>630</v>
      </c>
      <c r="B1346" s="8" t="n">
        <v>393804</v>
      </c>
      <c r="C1346" s="24" t="s">
        <v>2946</v>
      </c>
      <c r="D1346" s="84" t="s">
        <v>1639</v>
      </c>
      <c r="E1346" s="8" t="n">
        <v>29</v>
      </c>
      <c r="F1346" s="8" t="n">
        <v>4</v>
      </c>
      <c r="G1346" s="84" t="s">
        <v>1639</v>
      </c>
      <c r="H1346" s="8" t="n">
        <v>51</v>
      </c>
      <c r="I1346" s="8" t="n">
        <v>0</v>
      </c>
      <c r="J1346" s="84" t="s">
        <v>1639</v>
      </c>
      <c r="K1346" s="8" t="n">
        <v>31</v>
      </c>
      <c r="L1346" s="8" t="n">
        <v>0</v>
      </c>
      <c r="M1346" s="2" t="n">
        <f aca="false">IF(AND(F1346&lt;&gt;0,AND(I1346=0,L1346=0)),1,0)</f>
        <v>1</v>
      </c>
      <c r="N1346" s="2" t="n">
        <v>1</v>
      </c>
    </row>
    <row r="1347" customFormat="false" ht="13" hidden="false" customHeight="false" outlineLevel="0" collapsed="false">
      <c r="A1347" s="24" t="s">
        <v>630</v>
      </c>
      <c r="B1347" s="8" t="n">
        <v>481301</v>
      </c>
      <c r="C1347" s="24" t="s">
        <v>2947</v>
      </c>
      <c r="D1347" s="84" t="s">
        <v>1639</v>
      </c>
      <c r="E1347" s="8" t="n">
        <v>40</v>
      </c>
      <c r="F1347" s="8" t="n">
        <v>8</v>
      </c>
      <c r="G1347" s="84" t="s">
        <v>1639</v>
      </c>
      <c r="H1347" s="8" t="n">
        <v>57</v>
      </c>
      <c r="I1347" s="8" t="n">
        <v>0</v>
      </c>
      <c r="J1347" s="84" t="s">
        <v>1639</v>
      </c>
      <c r="K1347" s="8" t="n">
        <v>50</v>
      </c>
      <c r="L1347" s="8" t="n">
        <v>4</v>
      </c>
      <c r="M1347" s="2" t="n">
        <f aca="false">IF(AND(F1347&lt;&gt;0,AND(I1347=0,L1347=0)),1,0)</f>
        <v>0</v>
      </c>
      <c r="N1347" s="2" t="n">
        <v>1</v>
      </c>
    </row>
    <row r="1348" customFormat="false" ht="13" hidden="false" customHeight="false" outlineLevel="0" collapsed="false">
      <c r="A1348" s="24" t="s">
        <v>630</v>
      </c>
      <c r="B1348" s="8" t="n">
        <v>602979</v>
      </c>
      <c r="C1348" s="24" t="s">
        <v>2948</v>
      </c>
      <c r="D1348" s="84" t="s">
        <v>1639</v>
      </c>
      <c r="E1348" s="8" t="n">
        <v>52</v>
      </c>
      <c r="F1348" s="8" t="n">
        <v>5</v>
      </c>
      <c r="G1348" s="84" t="s">
        <v>1639</v>
      </c>
      <c r="H1348" s="8" t="n">
        <v>161</v>
      </c>
      <c r="I1348" s="8" t="n">
        <v>0</v>
      </c>
      <c r="J1348" s="84" t="s">
        <v>1639</v>
      </c>
      <c r="K1348" s="8" t="n">
        <v>128</v>
      </c>
      <c r="L1348" s="8" t="n">
        <v>0</v>
      </c>
      <c r="M1348" s="2" t="n">
        <f aca="false">IF(AND(F1348&lt;&gt;0,AND(I1348=0,L1348=0)),1,0)</f>
        <v>1</v>
      </c>
      <c r="N1348" s="2" t="n">
        <v>1</v>
      </c>
    </row>
    <row r="1349" customFormat="false" ht="13" hidden="false" customHeight="false" outlineLevel="0" collapsed="false">
      <c r="A1349" s="24" t="s">
        <v>630</v>
      </c>
      <c r="B1349" s="8" t="n">
        <v>631998</v>
      </c>
      <c r="C1349" s="24" t="s">
        <v>2949</v>
      </c>
      <c r="D1349" s="84" t="s">
        <v>1639</v>
      </c>
      <c r="E1349" s="8" t="n">
        <v>48</v>
      </c>
      <c r="F1349" s="8" t="n">
        <v>3</v>
      </c>
      <c r="G1349" s="84" t="s">
        <v>1639</v>
      </c>
      <c r="H1349" s="8" t="n">
        <v>123</v>
      </c>
      <c r="I1349" s="8" t="n">
        <v>0</v>
      </c>
      <c r="J1349" s="84" t="s">
        <v>1639</v>
      </c>
      <c r="K1349" s="8" t="n">
        <v>91</v>
      </c>
      <c r="L1349" s="8" t="n">
        <v>0</v>
      </c>
      <c r="M1349" s="2" t="n">
        <f aca="false">IF(AND(F1349&lt;&gt;0,AND(I1349=0,L1349=0)),1,0)</f>
        <v>1</v>
      </c>
      <c r="N1349" s="2" t="n">
        <v>1</v>
      </c>
    </row>
    <row r="1350" customFormat="false" ht="13" hidden="false" customHeight="false" outlineLevel="0" collapsed="false">
      <c r="A1350" s="24" t="s">
        <v>630</v>
      </c>
      <c r="B1350" s="8" t="n">
        <v>861257</v>
      </c>
      <c r="C1350" s="24" t="s">
        <v>2950</v>
      </c>
      <c r="D1350" s="84" t="s">
        <v>1639</v>
      </c>
      <c r="E1350" s="8" t="n">
        <v>42</v>
      </c>
      <c r="F1350" s="8" t="n">
        <v>3</v>
      </c>
      <c r="G1350" s="84" t="s">
        <v>157</v>
      </c>
      <c r="H1350" s="8" t="n">
        <v>35</v>
      </c>
      <c r="I1350" s="8" t="n">
        <v>10</v>
      </c>
      <c r="J1350" s="84" t="s">
        <v>157</v>
      </c>
      <c r="K1350" s="8" t="n">
        <v>20</v>
      </c>
      <c r="L1350" s="8" t="n">
        <v>5</v>
      </c>
      <c r="M1350" s="2" t="n">
        <f aca="false">IF(AND(F1350&lt;&gt;0,AND(I1350=0,L1350=0)),1,0)</f>
        <v>0</v>
      </c>
      <c r="N1350" s="2" t="n">
        <v>1</v>
      </c>
    </row>
    <row r="1351" customFormat="false" ht="13" hidden="false" customHeight="false" outlineLevel="0" collapsed="false">
      <c r="A1351" s="24" t="s">
        <v>630</v>
      </c>
      <c r="B1351" s="8" t="n">
        <v>1148465</v>
      </c>
      <c r="C1351" s="24" t="s">
        <v>2951</v>
      </c>
      <c r="D1351" s="84" t="s">
        <v>1639</v>
      </c>
      <c r="E1351" s="8" t="n">
        <v>45</v>
      </c>
      <c r="F1351" s="8" t="n">
        <v>4</v>
      </c>
      <c r="G1351" s="84" t="s">
        <v>1639</v>
      </c>
      <c r="H1351" s="8" t="n">
        <v>82</v>
      </c>
      <c r="I1351" s="8" t="n">
        <v>0</v>
      </c>
      <c r="J1351" s="84" t="s">
        <v>1639</v>
      </c>
      <c r="K1351" s="8" t="n">
        <v>30</v>
      </c>
      <c r="L1351" s="8" t="n">
        <v>2</v>
      </c>
      <c r="M1351" s="2" t="n">
        <f aca="false">IF(AND(F1351&lt;&gt;0,AND(I1351=0,L1351=0)),1,0)</f>
        <v>0</v>
      </c>
      <c r="N1351" s="2" t="n">
        <v>1</v>
      </c>
    </row>
    <row r="1352" customFormat="false" ht="13" hidden="false" customHeight="false" outlineLevel="0" collapsed="false">
      <c r="A1352" s="24" t="s">
        <v>630</v>
      </c>
      <c r="B1352" s="8" t="n">
        <v>2347284</v>
      </c>
      <c r="C1352" s="24" t="s">
        <v>2952</v>
      </c>
      <c r="D1352" s="84" t="s">
        <v>1639</v>
      </c>
      <c r="E1352" s="8" t="n">
        <v>24</v>
      </c>
      <c r="F1352" s="8" t="n">
        <v>6</v>
      </c>
      <c r="G1352" s="84" t="s">
        <v>1639</v>
      </c>
      <c r="H1352" s="8" t="n">
        <v>38</v>
      </c>
      <c r="I1352" s="8" t="n">
        <v>3</v>
      </c>
      <c r="J1352" s="84" t="s">
        <v>1639</v>
      </c>
      <c r="K1352" s="8" t="n">
        <v>103</v>
      </c>
      <c r="L1352" s="8" t="n">
        <v>5</v>
      </c>
      <c r="M1352" s="2" t="n">
        <f aca="false">IF(AND(F1352&lt;&gt;0,AND(I1352=0,L1352=0)),1,0)</f>
        <v>0</v>
      </c>
      <c r="N1352" s="2" t="n">
        <v>1</v>
      </c>
    </row>
    <row r="1353" customFormat="false" ht="13" hidden="false" customHeight="false" outlineLevel="0" collapsed="false">
      <c r="A1353" s="24" t="s">
        <v>630</v>
      </c>
      <c r="B1353" s="8" t="n">
        <v>2612033</v>
      </c>
      <c r="C1353" s="24" t="s">
        <v>2953</v>
      </c>
      <c r="D1353" s="84" t="s">
        <v>1639</v>
      </c>
      <c r="E1353" s="8" t="n">
        <v>37</v>
      </c>
      <c r="F1353" s="8" t="n">
        <v>2</v>
      </c>
      <c r="G1353" s="84" t="s">
        <v>1639</v>
      </c>
      <c r="H1353" s="8" t="n">
        <v>103</v>
      </c>
      <c r="I1353" s="8" t="n">
        <v>0</v>
      </c>
      <c r="J1353" s="84" t="s">
        <v>1639</v>
      </c>
      <c r="K1353" s="8" t="n">
        <v>93</v>
      </c>
      <c r="L1353" s="8" t="n">
        <v>0</v>
      </c>
      <c r="M1353" s="2" t="n">
        <f aca="false">IF(AND(F1353&lt;&gt;0,AND(I1353=0,L1353=0)),1,0)</f>
        <v>1</v>
      </c>
      <c r="N1353" s="2" t="n">
        <v>1</v>
      </c>
    </row>
    <row r="1354" customFormat="false" ht="13" hidden="false" customHeight="false" outlineLevel="0" collapsed="false">
      <c r="A1354" s="24" t="s">
        <v>630</v>
      </c>
      <c r="B1354" s="8" t="n">
        <v>4011726</v>
      </c>
      <c r="C1354" s="24" t="s">
        <v>2954</v>
      </c>
      <c r="D1354" s="84" t="s">
        <v>1639</v>
      </c>
      <c r="E1354" s="8" t="n">
        <v>38</v>
      </c>
      <c r="F1354" s="8" t="n">
        <v>5</v>
      </c>
      <c r="G1354" s="84" t="s">
        <v>1639</v>
      </c>
      <c r="H1354" s="8" t="n">
        <v>50</v>
      </c>
      <c r="I1354" s="8" t="n">
        <v>0</v>
      </c>
      <c r="J1354" s="84" t="s">
        <v>1639</v>
      </c>
      <c r="K1354" s="8" t="n">
        <v>40</v>
      </c>
      <c r="L1354" s="8" t="n">
        <v>0</v>
      </c>
      <c r="M1354" s="2" t="n">
        <f aca="false">IF(AND(F1354&lt;&gt;0,AND(I1354=0,L1354=0)),1,0)</f>
        <v>1</v>
      </c>
      <c r="N1354" s="2" t="n">
        <v>1</v>
      </c>
    </row>
    <row r="1355" customFormat="false" ht="13" hidden="false" customHeight="false" outlineLevel="0" collapsed="false">
      <c r="A1355" s="24" t="s">
        <v>630</v>
      </c>
      <c r="B1355" s="8" t="n">
        <v>8543810</v>
      </c>
      <c r="C1355" s="24" t="s">
        <v>2955</v>
      </c>
      <c r="D1355" s="84" t="s">
        <v>1639</v>
      </c>
      <c r="E1355" s="8" t="n">
        <v>29</v>
      </c>
      <c r="F1355" s="8" t="n">
        <v>4</v>
      </c>
      <c r="G1355" s="84" t="s">
        <v>1639</v>
      </c>
      <c r="H1355" s="8" t="n">
        <v>60</v>
      </c>
      <c r="I1355" s="8" t="n">
        <v>0</v>
      </c>
      <c r="J1355" s="84" t="s">
        <v>1639</v>
      </c>
      <c r="K1355" s="8" t="n">
        <v>60</v>
      </c>
      <c r="L1355" s="8" t="n">
        <v>0</v>
      </c>
      <c r="M1355" s="2" t="n">
        <f aca="false">IF(AND(F1355&lt;&gt;0,AND(I1355=0,L1355=0)),1,0)</f>
        <v>1</v>
      </c>
      <c r="N1355" s="2" t="n">
        <v>1</v>
      </c>
    </row>
    <row r="1356" customFormat="false" ht="13" hidden="false" customHeight="false" outlineLevel="0" collapsed="false">
      <c r="A1356" s="24" t="s">
        <v>630</v>
      </c>
      <c r="B1356" s="8" t="n">
        <v>9998656</v>
      </c>
      <c r="C1356" s="24" t="s">
        <v>2956</v>
      </c>
      <c r="D1356" s="84" t="s">
        <v>1639</v>
      </c>
      <c r="E1356" s="8" t="n">
        <v>35</v>
      </c>
      <c r="F1356" s="8" t="n">
        <v>2</v>
      </c>
      <c r="G1356" s="84" t="s">
        <v>1639</v>
      </c>
      <c r="H1356" s="8" t="n">
        <v>140</v>
      </c>
      <c r="I1356" s="8" t="n">
        <v>0</v>
      </c>
      <c r="J1356" s="84" t="s">
        <v>1639</v>
      </c>
      <c r="K1356" s="8" t="n">
        <v>122</v>
      </c>
      <c r="L1356" s="8" t="n">
        <v>0</v>
      </c>
      <c r="M1356" s="2" t="n">
        <f aca="false">IF(AND(F1356&lt;&gt;0,AND(I1356=0,L1356=0)),1,0)</f>
        <v>1</v>
      </c>
      <c r="N1356" s="2" t="n">
        <v>1</v>
      </c>
    </row>
    <row r="1357" customFormat="false" ht="13" hidden="false" customHeight="false" outlineLevel="0" collapsed="false">
      <c r="A1357" s="24" t="s">
        <v>630</v>
      </c>
      <c r="B1357" s="8" t="n">
        <v>10772958</v>
      </c>
      <c r="C1357" s="24" t="s">
        <v>2957</v>
      </c>
      <c r="D1357" s="84" t="s">
        <v>1639</v>
      </c>
      <c r="E1357" s="8" t="n">
        <v>36</v>
      </c>
      <c r="F1357" s="8" t="n">
        <v>2</v>
      </c>
      <c r="G1357" s="84" t="s">
        <v>1639</v>
      </c>
      <c r="H1357" s="8" t="n">
        <v>100</v>
      </c>
      <c r="I1357" s="8" t="n">
        <v>0</v>
      </c>
      <c r="J1357" s="84" t="s">
        <v>1639</v>
      </c>
      <c r="K1357" s="8" t="n">
        <v>101</v>
      </c>
      <c r="L1357" s="8" t="n">
        <v>0</v>
      </c>
      <c r="M1357" s="2" t="n">
        <f aca="false">IF(AND(F1357&lt;&gt;0,AND(I1357=0,L1357=0)),1,0)</f>
        <v>1</v>
      </c>
      <c r="N1357" s="2" t="n">
        <v>1</v>
      </c>
    </row>
    <row r="1358" customFormat="false" ht="13" hidden="false" customHeight="false" outlineLevel="0" collapsed="false">
      <c r="A1358" s="24" t="s">
        <v>630</v>
      </c>
      <c r="B1358" s="8" t="n">
        <v>13703613</v>
      </c>
      <c r="C1358" s="24" t="s">
        <v>2958</v>
      </c>
      <c r="D1358" s="84" t="s">
        <v>1639</v>
      </c>
      <c r="E1358" s="8" t="n">
        <v>42</v>
      </c>
      <c r="F1358" s="8" t="n">
        <v>3</v>
      </c>
      <c r="G1358" s="84" t="s">
        <v>1639</v>
      </c>
      <c r="H1358" s="8" t="n">
        <v>41</v>
      </c>
      <c r="I1358" s="8" t="n">
        <v>0</v>
      </c>
      <c r="J1358" s="84" t="s">
        <v>1639</v>
      </c>
      <c r="K1358" s="8" t="n">
        <v>40</v>
      </c>
      <c r="L1358" s="8" t="n">
        <v>0</v>
      </c>
      <c r="M1358" s="2" t="n">
        <f aca="false">IF(AND(F1358&lt;&gt;0,AND(I1358=0,L1358=0)),1,0)</f>
        <v>1</v>
      </c>
      <c r="N1358" s="2" t="n">
        <v>1</v>
      </c>
    </row>
    <row r="1359" customFormat="false" ht="13" hidden="false" customHeight="false" outlineLevel="0" collapsed="false">
      <c r="A1359" s="24" t="s">
        <v>630</v>
      </c>
      <c r="B1359" s="8" t="n">
        <v>13937268</v>
      </c>
      <c r="C1359" s="24" t="s">
        <v>2959</v>
      </c>
      <c r="D1359" s="84" t="s">
        <v>1639</v>
      </c>
      <c r="E1359" s="8" t="n">
        <v>23</v>
      </c>
      <c r="F1359" s="8" t="n">
        <v>2</v>
      </c>
      <c r="G1359" s="84" t="s">
        <v>1639</v>
      </c>
      <c r="H1359" s="8" t="n">
        <v>18</v>
      </c>
      <c r="I1359" s="8" t="n">
        <v>0</v>
      </c>
      <c r="J1359" s="84" t="s">
        <v>1639</v>
      </c>
      <c r="K1359" s="8" t="n">
        <v>20</v>
      </c>
      <c r="L1359" s="8" t="n">
        <v>0</v>
      </c>
      <c r="M1359" s="2" t="n">
        <f aca="false">IF(AND(F1359&lt;&gt;0,AND(I1359=0,L1359=0)),1,0)</f>
        <v>1</v>
      </c>
      <c r="N1359" s="2" t="n">
        <v>1</v>
      </c>
    </row>
    <row r="1360" customFormat="false" ht="13" hidden="false" customHeight="false" outlineLevel="0" collapsed="false">
      <c r="A1360" s="24" t="s">
        <v>630</v>
      </c>
      <c r="B1360" s="8" t="n">
        <v>15882415</v>
      </c>
      <c r="C1360" s="24" t="s">
        <v>2960</v>
      </c>
      <c r="D1360" s="84" t="s">
        <v>1639</v>
      </c>
      <c r="E1360" s="8" t="n">
        <v>41</v>
      </c>
      <c r="F1360" s="8" t="n">
        <v>3</v>
      </c>
      <c r="G1360" s="84" t="s">
        <v>157</v>
      </c>
      <c r="H1360" s="8" t="n">
        <v>92</v>
      </c>
      <c r="I1360" s="8" t="n">
        <v>11</v>
      </c>
      <c r="J1360" s="84" t="s">
        <v>157</v>
      </c>
      <c r="K1360" s="8" t="n">
        <v>85</v>
      </c>
      <c r="L1360" s="8" t="n">
        <v>11</v>
      </c>
      <c r="M1360" s="2" t="n">
        <f aca="false">IF(AND(F1360&lt;&gt;0,AND(I1360=0,L1360=0)),1,0)</f>
        <v>0</v>
      </c>
      <c r="N1360" s="2" t="n">
        <v>1</v>
      </c>
    </row>
    <row r="1361" customFormat="false" ht="13" hidden="false" customHeight="false" outlineLevel="0" collapsed="false">
      <c r="A1361" s="24" t="s">
        <v>630</v>
      </c>
      <c r="B1361" s="8" t="n">
        <v>18284232</v>
      </c>
      <c r="C1361" s="24" t="s">
        <v>2961</v>
      </c>
      <c r="D1361" s="84" t="s">
        <v>1639</v>
      </c>
      <c r="E1361" s="8" t="n">
        <v>35</v>
      </c>
      <c r="F1361" s="8" t="n">
        <v>4</v>
      </c>
      <c r="G1361" s="84" t="s">
        <v>1639</v>
      </c>
      <c r="H1361" s="8" t="n">
        <v>94</v>
      </c>
      <c r="I1361" s="8" t="n">
        <v>0</v>
      </c>
      <c r="J1361" s="84" t="s">
        <v>1639</v>
      </c>
      <c r="K1361" s="8" t="n">
        <v>106</v>
      </c>
      <c r="L1361" s="8" t="n">
        <v>0</v>
      </c>
      <c r="M1361" s="2" t="n">
        <f aca="false">IF(AND(F1361&lt;&gt;0,AND(I1361=0,L1361=0)),1,0)</f>
        <v>1</v>
      </c>
      <c r="N1361" s="2" t="n">
        <v>1</v>
      </c>
    </row>
    <row r="1362" customFormat="false" ht="13" hidden="false" customHeight="false" outlineLevel="0" collapsed="false">
      <c r="A1362" s="24" t="s">
        <v>630</v>
      </c>
      <c r="B1362" s="8" t="n">
        <v>19865539</v>
      </c>
      <c r="C1362" s="24" t="s">
        <v>2962</v>
      </c>
      <c r="D1362" s="84" t="s">
        <v>1639</v>
      </c>
      <c r="E1362" s="8" t="n">
        <v>42</v>
      </c>
      <c r="F1362" s="8" t="n">
        <v>5</v>
      </c>
      <c r="G1362" s="84" t="s">
        <v>1639</v>
      </c>
      <c r="H1362" s="8" t="n">
        <v>53</v>
      </c>
      <c r="I1362" s="8" t="n">
        <v>3</v>
      </c>
      <c r="J1362" s="84" t="s">
        <v>1639</v>
      </c>
      <c r="K1362" s="8" t="n">
        <v>46</v>
      </c>
      <c r="L1362" s="8" t="n">
        <v>2</v>
      </c>
      <c r="M1362" s="2" t="n">
        <f aca="false">IF(AND(F1362&lt;&gt;0,AND(I1362=0,L1362=0)),1,0)</f>
        <v>0</v>
      </c>
      <c r="N1362" s="2" t="n">
        <v>1</v>
      </c>
    </row>
    <row r="1363" customFormat="false" ht="13" hidden="false" customHeight="false" outlineLevel="0" collapsed="false">
      <c r="A1363" s="24" t="s">
        <v>630</v>
      </c>
      <c r="B1363" s="8" t="n">
        <v>23734261</v>
      </c>
      <c r="C1363" s="24" t="s">
        <v>2963</v>
      </c>
      <c r="D1363" s="84" t="s">
        <v>1639</v>
      </c>
      <c r="E1363" s="8" t="n">
        <v>31</v>
      </c>
      <c r="F1363" s="8" t="n">
        <v>5</v>
      </c>
      <c r="G1363" s="84" t="s">
        <v>157</v>
      </c>
      <c r="H1363" s="8" t="n">
        <v>21</v>
      </c>
      <c r="I1363" s="8" t="n">
        <v>23</v>
      </c>
      <c r="J1363" s="84" t="s">
        <v>157</v>
      </c>
      <c r="K1363" s="8" t="n">
        <v>12</v>
      </c>
      <c r="L1363" s="8" t="n">
        <v>20</v>
      </c>
      <c r="M1363" s="2" t="n">
        <f aca="false">IF(AND(F1363&lt;&gt;0,AND(I1363=0,L1363=0)),1,0)</f>
        <v>0</v>
      </c>
      <c r="N1363" s="2" t="n">
        <v>1</v>
      </c>
    </row>
    <row r="1364" customFormat="false" ht="13" hidden="false" customHeight="false" outlineLevel="0" collapsed="false">
      <c r="A1364" s="24" t="s">
        <v>630</v>
      </c>
      <c r="B1364" s="8" t="n">
        <v>24385985</v>
      </c>
      <c r="C1364" s="24" t="s">
        <v>2964</v>
      </c>
      <c r="D1364" s="84" t="s">
        <v>1639</v>
      </c>
      <c r="E1364" s="8" t="n">
        <v>59</v>
      </c>
      <c r="F1364" s="8" t="n">
        <v>11</v>
      </c>
      <c r="G1364" s="84" t="s">
        <v>1639</v>
      </c>
      <c r="H1364" s="8" t="n">
        <v>266</v>
      </c>
      <c r="I1364" s="8" t="n">
        <v>29</v>
      </c>
      <c r="J1364" s="84" t="s">
        <v>1639</v>
      </c>
      <c r="K1364" s="8" t="n">
        <v>593</v>
      </c>
      <c r="L1364" s="8" t="n">
        <v>24</v>
      </c>
      <c r="M1364" s="2" t="n">
        <f aca="false">IF(AND(F1364&lt;&gt;0,AND(I1364=0,L1364=0)),1,0)</f>
        <v>0</v>
      </c>
      <c r="N1364" s="2" t="n">
        <v>1</v>
      </c>
    </row>
    <row r="1365" customFormat="false" ht="13" hidden="false" customHeight="false" outlineLevel="0" collapsed="false">
      <c r="A1365" s="24" t="s">
        <v>630</v>
      </c>
      <c r="B1365" s="8" t="n">
        <v>24417012</v>
      </c>
      <c r="C1365" s="24" t="s">
        <v>2965</v>
      </c>
      <c r="D1365" s="84" t="s">
        <v>1639</v>
      </c>
      <c r="E1365" s="8" t="n">
        <v>42</v>
      </c>
      <c r="F1365" s="8" t="n">
        <v>9</v>
      </c>
      <c r="G1365" s="84" t="s">
        <v>1639</v>
      </c>
      <c r="H1365" s="8" t="n">
        <v>411</v>
      </c>
      <c r="I1365" s="8" t="n">
        <v>0</v>
      </c>
      <c r="J1365" s="84" t="s">
        <v>1639</v>
      </c>
      <c r="K1365" s="8" t="n">
        <v>396</v>
      </c>
      <c r="L1365" s="8" t="n">
        <v>0</v>
      </c>
      <c r="M1365" s="2" t="n">
        <f aca="false">IF(AND(F1365&lt;&gt;0,AND(I1365=0,L1365=0)),1,0)</f>
        <v>1</v>
      </c>
      <c r="N1365" s="2" t="n">
        <v>1</v>
      </c>
    </row>
    <row r="1366" customFormat="false" ht="13" hidden="false" customHeight="false" outlineLevel="0" collapsed="false">
      <c r="A1366" s="24" t="s">
        <v>630</v>
      </c>
      <c r="B1366" s="8" t="n">
        <v>24443619</v>
      </c>
      <c r="C1366" s="24" t="s">
        <v>2966</v>
      </c>
      <c r="D1366" s="84" t="s">
        <v>1639</v>
      </c>
      <c r="E1366" s="8" t="n">
        <v>18</v>
      </c>
      <c r="F1366" s="8" t="n">
        <v>2</v>
      </c>
      <c r="G1366" s="84" t="s">
        <v>1639</v>
      </c>
      <c r="H1366" s="8" t="n">
        <v>25</v>
      </c>
      <c r="I1366" s="8" t="n">
        <v>0</v>
      </c>
      <c r="J1366" s="84" t="s">
        <v>1639</v>
      </c>
      <c r="K1366" s="8" t="n">
        <v>13</v>
      </c>
      <c r="L1366" s="8" t="n">
        <v>0</v>
      </c>
      <c r="M1366" s="2" t="n">
        <f aca="false">IF(AND(F1366&lt;&gt;0,AND(I1366=0,L1366=0)),1,0)</f>
        <v>1</v>
      </c>
      <c r="N1366" s="2" t="n">
        <v>1</v>
      </c>
    </row>
    <row r="1367" customFormat="false" ht="13" hidden="false" customHeight="false" outlineLevel="0" collapsed="false">
      <c r="A1367" s="24" t="s">
        <v>630</v>
      </c>
      <c r="B1367" s="8" t="n">
        <v>27377026</v>
      </c>
      <c r="C1367" s="24" t="s">
        <v>2967</v>
      </c>
      <c r="D1367" s="84" t="s">
        <v>1639</v>
      </c>
      <c r="E1367" s="8" t="n">
        <v>68</v>
      </c>
      <c r="F1367" s="8" t="n">
        <v>8</v>
      </c>
      <c r="G1367" s="84" t="s">
        <v>1639</v>
      </c>
      <c r="H1367" s="8" t="n">
        <v>1065</v>
      </c>
      <c r="I1367" s="8" t="n">
        <v>95</v>
      </c>
      <c r="J1367" s="84" t="s">
        <v>1639</v>
      </c>
      <c r="K1367" s="8" t="n">
        <v>1093</v>
      </c>
      <c r="L1367" s="8" t="n">
        <v>70</v>
      </c>
      <c r="M1367" s="2" t="n">
        <f aca="false">IF(AND(F1367&lt;&gt;0,AND(I1367=0,L1367=0)),1,0)</f>
        <v>0</v>
      </c>
      <c r="N1367" s="2" t="n">
        <v>1</v>
      </c>
    </row>
    <row r="1368" customFormat="false" ht="13" hidden="false" customHeight="false" outlineLevel="0" collapsed="false">
      <c r="A1368" s="24" t="s">
        <v>630</v>
      </c>
      <c r="B1368" s="8" t="n">
        <v>29900390</v>
      </c>
      <c r="C1368" s="24" t="s">
        <v>2968</v>
      </c>
      <c r="D1368" s="84" t="s">
        <v>1639</v>
      </c>
      <c r="E1368" s="8" t="n">
        <v>37</v>
      </c>
      <c r="F1368" s="8" t="n">
        <v>8</v>
      </c>
      <c r="G1368" s="84" t="s">
        <v>1639</v>
      </c>
      <c r="H1368" s="8" t="n">
        <v>48</v>
      </c>
      <c r="I1368" s="8" t="n">
        <v>0</v>
      </c>
      <c r="J1368" s="84" t="s">
        <v>1639</v>
      </c>
      <c r="K1368" s="8" t="n">
        <v>49</v>
      </c>
      <c r="L1368" s="8" t="n">
        <v>0</v>
      </c>
      <c r="M1368" s="2" t="n">
        <f aca="false">IF(AND(F1368&lt;&gt;0,AND(I1368=0,L1368=0)),1,0)</f>
        <v>1</v>
      </c>
      <c r="N1368" s="2" t="n">
        <v>1</v>
      </c>
    </row>
    <row r="1369" customFormat="false" ht="13" hidden="false" customHeight="false" outlineLevel="0" collapsed="false">
      <c r="A1369" s="24" t="s">
        <v>630</v>
      </c>
      <c r="B1369" s="8" t="n">
        <v>30130609</v>
      </c>
      <c r="C1369" s="24" t="s">
        <v>2969</v>
      </c>
      <c r="D1369" s="84" t="s">
        <v>1639</v>
      </c>
      <c r="E1369" s="8" t="n">
        <v>44</v>
      </c>
      <c r="F1369" s="8" t="n">
        <v>3</v>
      </c>
      <c r="G1369" s="84" t="s">
        <v>1639</v>
      </c>
      <c r="H1369" s="8" t="n">
        <v>66</v>
      </c>
      <c r="I1369" s="8" t="n">
        <v>7</v>
      </c>
      <c r="J1369" s="84" t="s">
        <v>1639</v>
      </c>
      <c r="K1369" s="8" t="n">
        <v>72</v>
      </c>
      <c r="L1369" s="8" t="n">
        <v>0</v>
      </c>
      <c r="M1369" s="2" t="n">
        <f aca="false">IF(AND(F1369&lt;&gt;0,AND(I1369=0,L1369=0)),1,0)</f>
        <v>0</v>
      </c>
      <c r="N1369" s="2" t="n">
        <v>1</v>
      </c>
    </row>
    <row r="1370" customFormat="false" ht="13" hidden="false" customHeight="false" outlineLevel="0" collapsed="false">
      <c r="A1370" s="24" t="s">
        <v>630</v>
      </c>
      <c r="B1370" s="8" t="n">
        <v>36220311</v>
      </c>
      <c r="C1370" s="24" t="s">
        <v>2970</v>
      </c>
      <c r="D1370" s="84" t="s">
        <v>1639</v>
      </c>
      <c r="E1370" s="8" t="n">
        <v>32</v>
      </c>
      <c r="F1370" s="8" t="n">
        <v>7</v>
      </c>
      <c r="G1370" s="84" t="s">
        <v>157</v>
      </c>
      <c r="H1370" s="8" t="n">
        <v>71</v>
      </c>
      <c r="I1370" s="8" t="n">
        <v>14</v>
      </c>
      <c r="J1370" s="84" t="s">
        <v>157</v>
      </c>
      <c r="K1370" s="8" t="n">
        <v>35</v>
      </c>
      <c r="L1370" s="8" t="n">
        <v>11</v>
      </c>
      <c r="M1370" s="2" t="n">
        <f aca="false">IF(AND(F1370&lt;&gt;0,AND(I1370=0,L1370=0)),1,0)</f>
        <v>0</v>
      </c>
      <c r="N1370" s="2" t="n">
        <v>1</v>
      </c>
    </row>
    <row r="1371" customFormat="false" ht="13" hidden="false" customHeight="false" outlineLevel="0" collapsed="false">
      <c r="A1371" s="24" t="s">
        <v>630</v>
      </c>
      <c r="B1371" s="8" t="n">
        <v>36978158</v>
      </c>
      <c r="C1371" s="24" t="s">
        <v>2971</v>
      </c>
      <c r="D1371" s="84" t="s">
        <v>1639</v>
      </c>
      <c r="E1371" s="8" t="n">
        <v>33</v>
      </c>
      <c r="F1371" s="8" t="n">
        <v>2</v>
      </c>
      <c r="G1371" s="84" t="s">
        <v>1639</v>
      </c>
      <c r="H1371" s="8" t="n">
        <v>115</v>
      </c>
      <c r="I1371" s="8" t="n">
        <v>0</v>
      </c>
      <c r="J1371" s="84" t="s">
        <v>1639</v>
      </c>
      <c r="K1371" s="8" t="n">
        <v>106</v>
      </c>
      <c r="L1371" s="8" t="n">
        <v>0</v>
      </c>
      <c r="M1371" s="2" t="n">
        <f aca="false">IF(AND(F1371&lt;&gt;0,AND(I1371=0,L1371=0)),1,0)</f>
        <v>1</v>
      </c>
      <c r="N1371" s="2" t="n">
        <v>1</v>
      </c>
    </row>
    <row r="1372" customFormat="false" ht="13" hidden="false" customHeight="false" outlineLevel="0" collapsed="false">
      <c r="A1372" s="24" t="s">
        <v>630</v>
      </c>
      <c r="B1372" s="8" t="n">
        <v>37184389</v>
      </c>
      <c r="C1372" s="24" t="s">
        <v>2972</v>
      </c>
      <c r="D1372" s="84" t="s">
        <v>1639</v>
      </c>
      <c r="E1372" s="8" t="n">
        <v>32</v>
      </c>
      <c r="F1372" s="8" t="n">
        <v>4</v>
      </c>
      <c r="G1372" s="84" t="s">
        <v>1639</v>
      </c>
      <c r="H1372" s="8" t="n">
        <v>63</v>
      </c>
      <c r="I1372" s="8" t="n">
        <v>1</v>
      </c>
      <c r="J1372" s="84" t="s">
        <v>1639</v>
      </c>
      <c r="K1372" s="8" t="n">
        <v>55</v>
      </c>
      <c r="L1372" s="8" t="n">
        <v>0</v>
      </c>
      <c r="M1372" s="2" t="n">
        <f aca="false">IF(AND(F1372&lt;&gt;0,AND(I1372=0,L1372=0)),1,0)</f>
        <v>0</v>
      </c>
      <c r="N1372" s="2" t="n">
        <v>1</v>
      </c>
    </row>
    <row r="1373" customFormat="false" ht="13" hidden="false" customHeight="false" outlineLevel="0" collapsed="false">
      <c r="A1373" s="24" t="s">
        <v>630</v>
      </c>
      <c r="B1373" s="8" t="n">
        <v>38186730</v>
      </c>
      <c r="C1373" s="24" t="s">
        <v>2973</v>
      </c>
      <c r="D1373" s="84" t="s">
        <v>1639</v>
      </c>
      <c r="E1373" s="8" t="n">
        <v>35</v>
      </c>
      <c r="F1373" s="8" t="n">
        <v>2</v>
      </c>
      <c r="G1373" s="84" t="s">
        <v>1639</v>
      </c>
      <c r="H1373" s="8" t="n">
        <v>57</v>
      </c>
      <c r="I1373" s="8" t="n">
        <v>0</v>
      </c>
      <c r="J1373" s="84" t="s">
        <v>1639</v>
      </c>
      <c r="K1373" s="8" t="n">
        <v>60</v>
      </c>
      <c r="L1373" s="8" t="n">
        <v>0</v>
      </c>
      <c r="M1373" s="2" t="n">
        <f aca="false">IF(AND(F1373&lt;&gt;0,AND(I1373=0,L1373=0)),1,0)</f>
        <v>1</v>
      </c>
      <c r="N1373" s="2" t="n">
        <v>1</v>
      </c>
    </row>
    <row r="1374" customFormat="false" ht="13" hidden="false" customHeight="false" outlineLevel="0" collapsed="false">
      <c r="A1374" s="24" t="s">
        <v>630</v>
      </c>
      <c r="B1374" s="8" t="n">
        <v>42662801</v>
      </c>
      <c r="C1374" s="24" t="s">
        <v>2974</v>
      </c>
      <c r="D1374" s="84" t="s">
        <v>1639</v>
      </c>
      <c r="E1374" s="8" t="n">
        <v>44</v>
      </c>
      <c r="F1374" s="8" t="n">
        <v>3</v>
      </c>
      <c r="G1374" s="84" t="s">
        <v>1639</v>
      </c>
      <c r="H1374" s="8" t="n">
        <v>102</v>
      </c>
      <c r="I1374" s="8" t="n">
        <v>0</v>
      </c>
      <c r="J1374" s="84" t="s">
        <v>1639</v>
      </c>
      <c r="K1374" s="8" t="n">
        <v>153</v>
      </c>
      <c r="L1374" s="8" t="n">
        <v>2</v>
      </c>
      <c r="M1374" s="2" t="n">
        <f aca="false">IF(AND(F1374&lt;&gt;0,AND(I1374=0,L1374=0)),1,0)</f>
        <v>0</v>
      </c>
      <c r="N1374" s="2" t="n">
        <v>1</v>
      </c>
    </row>
    <row r="1375" customFormat="false" ht="13" hidden="false" customHeight="false" outlineLevel="0" collapsed="false">
      <c r="A1375" s="24" t="s">
        <v>630</v>
      </c>
      <c r="B1375" s="8" t="n">
        <v>44532522</v>
      </c>
      <c r="C1375" s="24" t="s">
        <v>2975</v>
      </c>
      <c r="D1375" s="84" t="s">
        <v>1639</v>
      </c>
      <c r="E1375" s="8" t="n">
        <v>32</v>
      </c>
      <c r="F1375" s="8" t="n">
        <v>7</v>
      </c>
      <c r="G1375" s="84" t="s">
        <v>1639</v>
      </c>
      <c r="H1375" s="8" t="n">
        <v>36</v>
      </c>
      <c r="I1375" s="8" t="n">
        <v>0</v>
      </c>
      <c r="J1375" s="84" t="s">
        <v>1639</v>
      </c>
      <c r="K1375" s="8" t="n">
        <v>23</v>
      </c>
      <c r="L1375" s="8" t="n">
        <v>0</v>
      </c>
      <c r="M1375" s="2" t="n">
        <f aca="false">IF(AND(F1375&lt;&gt;0,AND(I1375=0,L1375=0)),1,0)</f>
        <v>1</v>
      </c>
      <c r="N1375" s="2" t="n">
        <v>1</v>
      </c>
    </row>
    <row r="1376" customFormat="false" ht="13" hidden="false" customHeight="false" outlineLevel="0" collapsed="false">
      <c r="A1376" s="24" t="s">
        <v>630</v>
      </c>
      <c r="B1376" s="8" t="n">
        <v>46978700</v>
      </c>
      <c r="C1376" s="24" t="s">
        <v>687</v>
      </c>
      <c r="D1376" s="84" t="s">
        <v>1639</v>
      </c>
      <c r="E1376" s="8" t="n">
        <v>30</v>
      </c>
      <c r="F1376" s="8" t="n">
        <v>4</v>
      </c>
      <c r="G1376" s="84" t="s">
        <v>1639</v>
      </c>
      <c r="H1376" s="8" t="n">
        <v>60</v>
      </c>
      <c r="I1376" s="8" t="n">
        <v>1</v>
      </c>
      <c r="J1376" s="84" t="s">
        <v>1639</v>
      </c>
      <c r="K1376" s="8" t="n">
        <v>60</v>
      </c>
      <c r="L1376" s="8" t="n">
        <v>0</v>
      </c>
      <c r="M1376" s="2" t="n">
        <f aca="false">IF(AND(F1376&lt;&gt;0,AND(I1376=0,L1376=0)),1,0)</f>
        <v>0</v>
      </c>
      <c r="N1376" s="2" t="n">
        <v>1</v>
      </c>
    </row>
    <row r="1377" customFormat="false" ht="13" hidden="false" customHeight="false" outlineLevel="0" collapsed="false">
      <c r="A1377" s="24" t="s">
        <v>630</v>
      </c>
      <c r="B1377" s="8" t="n">
        <v>48503515</v>
      </c>
      <c r="C1377" s="24" t="s">
        <v>2976</v>
      </c>
      <c r="D1377" s="84" t="s">
        <v>1639</v>
      </c>
      <c r="E1377" s="8" t="n">
        <v>38</v>
      </c>
      <c r="F1377" s="8" t="n">
        <v>2</v>
      </c>
      <c r="G1377" s="84" t="s">
        <v>1639</v>
      </c>
      <c r="H1377" s="8" t="n">
        <v>97</v>
      </c>
      <c r="I1377" s="8" t="n">
        <v>0</v>
      </c>
      <c r="J1377" s="84" t="s">
        <v>1639</v>
      </c>
      <c r="K1377" s="8" t="n">
        <v>75</v>
      </c>
      <c r="L1377" s="8" t="n">
        <v>0</v>
      </c>
      <c r="M1377" s="2" t="n">
        <f aca="false">IF(AND(F1377&lt;&gt;0,AND(I1377=0,L1377=0)),1,0)</f>
        <v>1</v>
      </c>
      <c r="N1377" s="2" t="n">
        <v>1</v>
      </c>
    </row>
    <row r="1378" customFormat="false" ht="13" hidden="false" customHeight="false" outlineLevel="0" collapsed="false">
      <c r="A1378" s="24" t="s">
        <v>630</v>
      </c>
      <c r="B1378" s="8" t="n">
        <v>49385893</v>
      </c>
      <c r="C1378" s="24" t="s">
        <v>2977</v>
      </c>
      <c r="D1378" s="84" t="s">
        <v>1639</v>
      </c>
      <c r="E1378" s="8" t="n">
        <v>49</v>
      </c>
      <c r="F1378" s="8" t="n">
        <v>3</v>
      </c>
      <c r="G1378" s="84" t="s">
        <v>157</v>
      </c>
      <c r="H1378" s="8" t="n">
        <v>84</v>
      </c>
      <c r="I1378" s="8" t="n">
        <v>14</v>
      </c>
      <c r="J1378" s="84" t="s">
        <v>1639</v>
      </c>
      <c r="K1378" s="8" t="n">
        <v>139</v>
      </c>
      <c r="L1378" s="8" t="n">
        <v>11</v>
      </c>
      <c r="M1378" s="2" t="n">
        <f aca="false">IF(AND(F1378&lt;&gt;0,AND(I1378=0,L1378=0)),1,0)</f>
        <v>0</v>
      </c>
      <c r="N1378" s="2" t="n">
        <v>1</v>
      </c>
    </row>
    <row r="1379" customFormat="false" ht="13" hidden="false" customHeight="false" outlineLevel="0" collapsed="false">
      <c r="A1379" s="24" t="s">
        <v>630</v>
      </c>
      <c r="B1379" s="8" t="n">
        <v>51311131</v>
      </c>
      <c r="C1379" s="24" t="s">
        <v>2978</v>
      </c>
      <c r="D1379" s="84" t="s">
        <v>1639</v>
      </c>
      <c r="E1379" s="8" t="n">
        <v>37</v>
      </c>
      <c r="F1379" s="8" t="n">
        <v>6</v>
      </c>
      <c r="G1379" s="84" t="s">
        <v>1639</v>
      </c>
      <c r="H1379" s="8" t="n">
        <v>35</v>
      </c>
      <c r="I1379" s="8" t="n">
        <v>0</v>
      </c>
      <c r="J1379" s="84" t="s">
        <v>1639</v>
      </c>
      <c r="K1379" s="8" t="n">
        <v>38</v>
      </c>
      <c r="L1379" s="8" t="n">
        <v>0</v>
      </c>
      <c r="M1379" s="2" t="n">
        <f aca="false">IF(AND(F1379&lt;&gt;0,AND(I1379=0,L1379=0)),1,0)</f>
        <v>1</v>
      </c>
      <c r="N1379" s="2" t="n">
        <v>1</v>
      </c>
    </row>
    <row r="1380" customFormat="false" ht="13" hidden="false" customHeight="false" outlineLevel="0" collapsed="false">
      <c r="A1380" s="24" t="s">
        <v>630</v>
      </c>
      <c r="B1380" s="8" t="n">
        <v>52687606</v>
      </c>
      <c r="C1380" s="24" t="s">
        <v>2979</v>
      </c>
      <c r="D1380" s="84" t="s">
        <v>1639</v>
      </c>
      <c r="E1380" s="8" t="n">
        <v>36</v>
      </c>
      <c r="F1380" s="8" t="n">
        <v>7</v>
      </c>
      <c r="G1380" s="84" t="s">
        <v>1639</v>
      </c>
      <c r="H1380" s="8" t="n">
        <v>51</v>
      </c>
      <c r="I1380" s="8" t="n">
        <v>0</v>
      </c>
      <c r="J1380" s="84" t="s">
        <v>1639</v>
      </c>
      <c r="K1380" s="8" t="n">
        <v>34</v>
      </c>
      <c r="L1380" s="8" t="n">
        <v>0</v>
      </c>
      <c r="M1380" s="2" t="n">
        <f aca="false">IF(AND(F1380&lt;&gt;0,AND(I1380=0,L1380=0)),1,0)</f>
        <v>1</v>
      </c>
      <c r="N1380" s="2" t="n">
        <v>1</v>
      </c>
    </row>
    <row r="1381" customFormat="false" ht="13" hidden="false" customHeight="false" outlineLevel="0" collapsed="false">
      <c r="A1381" s="24" t="s">
        <v>630</v>
      </c>
      <c r="B1381" s="8" t="n">
        <v>55027323</v>
      </c>
      <c r="C1381" s="24" t="s">
        <v>2980</v>
      </c>
      <c r="D1381" s="84" t="s">
        <v>1639</v>
      </c>
      <c r="E1381" s="8" t="n">
        <v>29</v>
      </c>
      <c r="F1381" s="8" t="n">
        <v>3</v>
      </c>
      <c r="G1381" s="84" t="s">
        <v>1639</v>
      </c>
      <c r="H1381" s="8" t="n">
        <v>0</v>
      </c>
      <c r="I1381" s="8" t="n">
        <v>0</v>
      </c>
      <c r="J1381" s="84" t="s">
        <v>1639</v>
      </c>
      <c r="K1381" s="8" t="n">
        <v>2</v>
      </c>
      <c r="L1381" s="8" t="n">
        <v>0</v>
      </c>
      <c r="M1381" s="2" t="n">
        <f aca="false">IF(AND(F1381&lt;&gt;0,AND(I1381=0,L1381=0)),1,0)</f>
        <v>1</v>
      </c>
      <c r="N1381" s="2" t="n">
        <v>1</v>
      </c>
    </row>
    <row r="1382" customFormat="false" ht="13" hidden="false" customHeight="false" outlineLevel="0" collapsed="false">
      <c r="A1382" s="24" t="s">
        <v>630</v>
      </c>
      <c r="B1382" s="8" t="n">
        <v>55093340</v>
      </c>
      <c r="C1382" s="24" t="s">
        <v>2981</v>
      </c>
      <c r="D1382" s="84" t="s">
        <v>1639</v>
      </c>
      <c r="E1382" s="8" t="n">
        <v>31</v>
      </c>
      <c r="F1382" s="8" t="n">
        <v>2</v>
      </c>
      <c r="G1382" s="84" t="s">
        <v>1639</v>
      </c>
      <c r="H1382" s="8" t="n">
        <v>33</v>
      </c>
      <c r="I1382" s="8" t="n">
        <v>0</v>
      </c>
      <c r="J1382" s="84" t="s">
        <v>1639</v>
      </c>
      <c r="K1382" s="8" t="n">
        <v>20</v>
      </c>
      <c r="L1382" s="8" t="n">
        <v>0</v>
      </c>
      <c r="M1382" s="2" t="n">
        <f aca="false">IF(AND(F1382&lt;&gt;0,AND(I1382=0,L1382=0)),1,0)</f>
        <v>1</v>
      </c>
      <c r="N1382" s="2" t="n">
        <v>1</v>
      </c>
    </row>
    <row r="1383" customFormat="false" ht="13" hidden="false" customHeight="false" outlineLevel="0" collapsed="false">
      <c r="A1383" s="24" t="s">
        <v>630</v>
      </c>
      <c r="B1383" s="8" t="n">
        <v>55361436</v>
      </c>
      <c r="C1383" s="24" t="s">
        <v>2982</v>
      </c>
      <c r="D1383" s="84" t="s">
        <v>1639</v>
      </c>
      <c r="E1383" s="8" t="n">
        <v>50</v>
      </c>
      <c r="F1383" s="8" t="n">
        <v>3</v>
      </c>
      <c r="G1383" s="84" t="s">
        <v>1639</v>
      </c>
      <c r="H1383" s="8" t="n">
        <v>114</v>
      </c>
      <c r="I1383" s="8" t="n">
        <v>13</v>
      </c>
      <c r="J1383" s="84" t="s">
        <v>157</v>
      </c>
      <c r="K1383" s="8" t="n">
        <v>123</v>
      </c>
      <c r="L1383" s="8" t="n">
        <v>23</v>
      </c>
      <c r="M1383" s="2" t="n">
        <f aca="false">IF(AND(F1383&lt;&gt;0,AND(I1383=0,L1383=0)),1,0)</f>
        <v>0</v>
      </c>
      <c r="N1383" s="2" t="n">
        <v>1</v>
      </c>
    </row>
    <row r="1384" customFormat="false" ht="13" hidden="false" customHeight="false" outlineLevel="0" collapsed="false">
      <c r="A1384" s="24" t="s">
        <v>630</v>
      </c>
      <c r="B1384" s="8" t="n">
        <v>56234978</v>
      </c>
      <c r="C1384" s="24" t="s">
        <v>2983</v>
      </c>
      <c r="D1384" s="84" t="s">
        <v>1639</v>
      </c>
      <c r="E1384" s="8" t="n">
        <v>32</v>
      </c>
      <c r="F1384" s="8" t="n">
        <v>3</v>
      </c>
      <c r="G1384" s="84" t="s">
        <v>1639</v>
      </c>
      <c r="H1384" s="8" t="n">
        <v>63</v>
      </c>
      <c r="I1384" s="8" t="n">
        <v>7</v>
      </c>
      <c r="J1384" s="84" t="s">
        <v>157</v>
      </c>
      <c r="K1384" s="8" t="n">
        <v>57</v>
      </c>
      <c r="L1384" s="8" t="n">
        <v>7</v>
      </c>
      <c r="M1384" s="2" t="n">
        <f aca="false">IF(AND(F1384&lt;&gt;0,AND(I1384=0,L1384=0)),1,0)</f>
        <v>0</v>
      </c>
      <c r="N1384" s="2" t="n">
        <v>1</v>
      </c>
    </row>
    <row r="1385" customFormat="false" ht="13" hidden="false" customHeight="false" outlineLevel="0" collapsed="false">
      <c r="A1385" s="24" t="s">
        <v>630</v>
      </c>
      <c r="B1385" s="8" t="n">
        <v>56445131</v>
      </c>
      <c r="C1385" s="24" t="s">
        <v>2984</v>
      </c>
      <c r="D1385" s="84" t="s">
        <v>1639</v>
      </c>
      <c r="E1385" s="8" t="n">
        <v>36</v>
      </c>
      <c r="F1385" s="8" t="n">
        <v>7</v>
      </c>
      <c r="G1385" s="84" t="s">
        <v>1639</v>
      </c>
      <c r="H1385" s="8" t="n">
        <v>17</v>
      </c>
      <c r="I1385" s="8" t="n">
        <v>0</v>
      </c>
      <c r="J1385" s="84" t="s">
        <v>1639</v>
      </c>
      <c r="K1385" s="8" t="n">
        <v>7</v>
      </c>
      <c r="L1385" s="8" t="n">
        <v>0</v>
      </c>
      <c r="M1385" s="2" t="n">
        <f aca="false">IF(AND(F1385&lt;&gt;0,AND(I1385=0,L1385=0)),1,0)</f>
        <v>1</v>
      </c>
      <c r="N1385" s="2" t="n">
        <v>1</v>
      </c>
    </row>
    <row r="1386" customFormat="false" ht="13" hidden="false" customHeight="false" outlineLevel="0" collapsed="false">
      <c r="A1386" s="24" t="s">
        <v>630</v>
      </c>
      <c r="B1386" s="8" t="n">
        <v>57370822</v>
      </c>
      <c r="C1386" s="24" t="s">
        <v>2985</v>
      </c>
      <c r="D1386" s="84" t="s">
        <v>1639</v>
      </c>
      <c r="E1386" s="8" t="n">
        <v>35</v>
      </c>
      <c r="F1386" s="8" t="n">
        <v>2</v>
      </c>
      <c r="G1386" s="84" t="s">
        <v>1639</v>
      </c>
      <c r="H1386" s="8" t="n">
        <v>124</v>
      </c>
      <c r="I1386" s="8" t="n">
        <v>0</v>
      </c>
      <c r="J1386" s="84" t="s">
        <v>1639</v>
      </c>
      <c r="K1386" s="8" t="n">
        <v>128</v>
      </c>
      <c r="L1386" s="8" t="n">
        <v>0</v>
      </c>
      <c r="M1386" s="2" t="n">
        <f aca="false">IF(AND(F1386&lt;&gt;0,AND(I1386=0,L1386=0)),1,0)</f>
        <v>1</v>
      </c>
      <c r="N1386" s="2" t="n">
        <v>1</v>
      </c>
    </row>
    <row r="1387" customFormat="false" ht="13" hidden="false" customHeight="false" outlineLevel="0" collapsed="false">
      <c r="A1387" s="24" t="s">
        <v>2986</v>
      </c>
      <c r="B1387" s="8" t="n">
        <v>949429</v>
      </c>
      <c r="C1387" s="24" t="s">
        <v>2987</v>
      </c>
      <c r="D1387" s="84" t="s">
        <v>1639</v>
      </c>
      <c r="E1387" s="8" t="n">
        <v>42</v>
      </c>
      <c r="F1387" s="8" t="n">
        <v>3</v>
      </c>
      <c r="G1387" s="84" t="s">
        <v>157</v>
      </c>
      <c r="H1387" s="8" t="n">
        <v>71</v>
      </c>
      <c r="I1387" s="8" t="n">
        <v>14</v>
      </c>
      <c r="J1387" s="84" t="s">
        <v>1639</v>
      </c>
      <c r="K1387" s="8" t="n">
        <v>102</v>
      </c>
      <c r="L1387" s="8" t="n">
        <v>6</v>
      </c>
      <c r="M1387" s="2" t="n">
        <f aca="false">IF(AND(F1387&lt;&gt;0,AND(I1387=0,L1387=0)),1,0)</f>
        <v>0</v>
      </c>
      <c r="N1387" s="2" t="n">
        <v>1</v>
      </c>
    </row>
    <row r="1388" customFormat="false" ht="13" hidden="false" customHeight="false" outlineLevel="0" collapsed="false">
      <c r="A1388" s="24" t="s">
        <v>2986</v>
      </c>
      <c r="B1388" s="8" t="n">
        <v>2969475</v>
      </c>
      <c r="C1388" s="24" t="s">
        <v>2988</v>
      </c>
      <c r="D1388" s="84" t="s">
        <v>1639</v>
      </c>
      <c r="E1388" s="8" t="n">
        <v>54</v>
      </c>
      <c r="F1388" s="8" t="n">
        <v>3</v>
      </c>
      <c r="G1388" s="84" t="s">
        <v>1639</v>
      </c>
      <c r="H1388" s="8" t="n">
        <v>48</v>
      </c>
      <c r="I1388" s="8" t="n">
        <v>2</v>
      </c>
      <c r="J1388" s="84" t="s">
        <v>1639</v>
      </c>
      <c r="K1388" s="8" t="n">
        <v>110</v>
      </c>
      <c r="L1388" s="8" t="n">
        <v>0</v>
      </c>
      <c r="M1388" s="2" t="n">
        <f aca="false">IF(AND(F1388&lt;&gt;0,AND(I1388=0,L1388=0)),1,0)</f>
        <v>0</v>
      </c>
      <c r="N1388" s="2" t="n">
        <v>1</v>
      </c>
    </row>
    <row r="1389" customFormat="false" ht="13" hidden="false" customHeight="false" outlineLevel="0" collapsed="false">
      <c r="A1389" s="24" t="s">
        <v>2986</v>
      </c>
      <c r="B1389" s="8" t="n">
        <v>9716055</v>
      </c>
      <c r="C1389" s="24" t="s">
        <v>2989</v>
      </c>
      <c r="D1389" s="84" t="s">
        <v>1639</v>
      </c>
      <c r="E1389" s="8" t="n">
        <v>57</v>
      </c>
      <c r="F1389" s="8" t="n">
        <v>5</v>
      </c>
      <c r="G1389" s="84" t="s">
        <v>157</v>
      </c>
      <c r="H1389" s="8" t="n">
        <v>73</v>
      </c>
      <c r="I1389" s="8" t="n">
        <v>26</v>
      </c>
      <c r="J1389" s="84" t="s">
        <v>157</v>
      </c>
      <c r="K1389" s="8" t="n">
        <v>61</v>
      </c>
      <c r="L1389" s="8" t="n">
        <v>27</v>
      </c>
      <c r="M1389" s="2" t="n">
        <f aca="false">IF(AND(F1389&lt;&gt;0,AND(I1389=0,L1389=0)),1,0)</f>
        <v>0</v>
      </c>
      <c r="N1389" s="2" t="n">
        <v>1</v>
      </c>
    </row>
    <row r="1390" customFormat="false" ht="13" hidden="false" customHeight="false" outlineLevel="0" collapsed="false">
      <c r="A1390" s="24" t="s">
        <v>2986</v>
      </c>
      <c r="B1390" s="8" t="n">
        <v>15233981</v>
      </c>
      <c r="C1390" s="24" t="s">
        <v>2990</v>
      </c>
      <c r="D1390" s="84" t="s">
        <v>1639</v>
      </c>
      <c r="E1390" s="8" t="n">
        <v>46</v>
      </c>
      <c r="F1390" s="8" t="n">
        <v>6</v>
      </c>
      <c r="G1390" s="84" t="s">
        <v>157</v>
      </c>
      <c r="H1390" s="8" t="n">
        <v>35</v>
      </c>
      <c r="I1390" s="8" t="n">
        <v>11</v>
      </c>
      <c r="J1390" s="84" t="s">
        <v>157</v>
      </c>
      <c r="K1390" s="8" t="n">
        <v>41</v>
      </c>
      <c r="L1390" s="8" t="n">
        <v>14</v>
      </c>
      <c r="M1390" s="2" t="n">
        <f aca="false">IF(AND(F1390&lt;&gt;0,AND(I1390=0,L1390=0)),1,0)</f>
        <v>0</v>
      </c>
      <c r="N1390" s="2" t="n">
        <v>1</v>
      </c>
    </row>
    <row r="1391" customFormat="false" ht="13" hidden="false" customHeight="false" outlineLevel="0" collapsed="false">
      <c r="A1391" s="24" t="s">
        <v>2986</v>
      </c>
      <c r="B1391" s="8" t="n">
        <v>16227122</v>
      </c>
      <c r="C1391" s="24" t="s">
        <v>2991</v>
      </c>
      <c r="D1391" s="84" t="s">
        <v>1639</v>
      </c>
      <c r="E1391" s="8" t="n">
        <v>65</v>
      </c>
      <c r="F1391" s="8" t="n">
        <v>4</v>
      </c>
      <c r="G1391" s="84" t="s">
        <v>1639</v>
      </c>
      <c r="H1391" s="8" t="n">
        <v>41</v>
      </c>
      <c r="I1391" s="8" t="n">
        <v>0</v>
      </c>
      <c r="J1391" s="84" t="s">
        <v>1639</v>
      </c>
      <c r="K1391" s="8" t="n">
        <v>51</v>
      </c>
      <c r="L1391" s="8" t="n">
        <v>0</v>
      </c>
      <c r="M1391" s="2" t="n">
        <f aca="false">IF(AND(F1391&lt;&gt;0,AND(I1391=0,L1391=0)),1,0)</f>
        <v>1</v>
      </c>
      <c r="N1391" s="2" t="n">
        <v>1</v>
      </c>
    </row>
    <row r="1392" customFormat="false" ht="13" hidden="false" customHeight="false" outlineLevel="0" collapsed="false">
      <c r="A1392" s="24" t="s">
        <v>2986</v>
      </c>
      <c r="B1392" s="8" t="n">
        <v>16227287</v>
      </c>
      <c r="C1392" s="24" t="s">
        <v>2992</v>
      </c>
      <c r="D1392" s="84" t="s">
        <v>1639</v>
      </c>
      <c r="E1392" s="8" t="n">
        <v>65</v>
      </c>
      <c r="F1392" s="8" t="n">
        <v>4</v>
      </c>
      <c r="G1392" s="84" t="s">
        <v>1639</v>
      </c>
      <c r="H1392" s="8" t="n">
        <v>28</v>
      </c>
      <c r="I1392" s="8" t="n">
        <v>0</v>
      </c>
      <c r="J1392" s="84" t="s">
        <v>1639</v>
      </c>
      <c r="K1392" s="8" t="n">
        <v>22</v>
      </c>
      <c r="L1392" s="8" t="n">
        <v>2</v>
      </c>
      <c r="M1392" s="2" t="n">
        <f aca="false">IF(AND(F1392&lt;&gt;0,AND(I1392=0,L1392=0)),1,0)</f>
        <v>0</v>
      </c>
      <c r="N1392" s="2" t="n">
        <v>1</v>
      </c>
    </row>
    <row r="1393" customFormat="false" ht="13" hidden="false" customHeight="false" outlineLevel="0" collapsed="false">
      <c r="A1393" s="24" t="s">
        <v>2986</v>
      </c>
      <c r="B1393" s="8" t="n">
        <v>16258419</v>
      </c>
      <c r="C1393" s="24" t="s">
        <v>2993</v>
      </c>
      <c r="D1393" s="84" t="s">
        <v>1639</v>
      </c>
      <c r="E1393" s="8" t="n">
        <v>50</v>
      </c>
      <c r="F1393" s="8" t="n">
        <v>3</v>
      </c>
      <c r="G1393" s="84" t="s">
        <v>1639</v>
      </c>
      <c r="H1393" s="8" t="n">
        <v>75</v>
      </c>
      <c r="I1393" s="8" t="n">
        <v>3</v>
      </c>
      <c r="J1393" s="84" t="s">
        <v>1639</v>
      </c>
      <c r="K1393" s="8" t="n">
        <v>61</v>
      </c>
      <c r="L1393" s="8" t="n">
        <v>0</v>
      </c>
      <c r="M1393" s="2" t="n">
        <f aca="false">IF(AND(F1393&lt;&gt;0,AND(I1393=0,L1393=0)),1,0)</f>
        <v>0</v>
      </c>
      <c r="N1393" s="2" t="n">
        <v>1</v>
      </c>
    </row>
    <row r="1394" customFormat="false" ht="13" hidden="false" customHeight="false" outlineLevel="0" collapsed="false">
      <c r="A1394" s="24" t="s">
        <v>2986</v>
      </c>
      <c r="B1394" s="8" t="n">
        <v>17303358</v>
      </c>
      <c r="C1394" s="24" t="s">
        <v>2994</v>
      </c>
      <c r="D1394" s="84" t="s">
        <v>1639</v>
      </c>
      <c r="E1394" s="8" t="n">
        <v>56</v>
      </c>
      <c r="F1394" s="8" t="n">
        <v>5</v>
      </c>
      <c r="G1394" s="84" t="s">
        <v>1639</v>
      </c>
      <c r="H1394" s="8" t="n">
        <v>118</v>
      </c>
      <c r="I1394" s="8" t="n">
        <v>0</v>
      </c>
      <c r="J1394" s="84" t="s">
        <v>1639</v>
      </c>
      <c r="K1394" s="8" t="n">
        <v>107</v>
      </c>
      <c r="L1394" s="8" t="n">
        <v>0</v>
      </c>
      <c r="M1394" s="2" t="n">
        <f aca="false">IF(AND(F1394&lt;&gt;0,AND(I1394=0,L1394=0)),1,0)</f>
        <v>1</v>
      </c>
      <c r="N1394" s="2" t="n">
        <v>1</v>
      </c>
    </row>
    <row r="1395" customFormat="false" ht="13" hidden="false" customHeight="false" outlineLevel="0" collapsed="false">
      <c r="A1395" s="24" t="s">
        <v>2986</v>
      </c>
      <c r="B1395" s="8" t="n">
        <v>18106633</v>
      </c>
      <c r="C1395" s="24" t="s">
        <v>2995</v>
      </c>
      <c r="D1395" s="84" t="s">
        <v>1639</v>
      </c>
      <c r="E1395" s="8" t="n">
        <v>34</v>
      </c>
      <c r="F1395" s="8" t="n">
        <v>2</v>
      </c>
      <c r="G1395" s="84" t="s">
        <v>1639</v>
      </c>
      <c r="H1395" s="8" t="n">
        <v>114</v>
      </c>
      <c r="I1395" s="8" t="n">
        <v>0</v>
      </c>
      <c r="J1395" s="84" t="s">
        <v>1639</v>
      </c>
      <c r="K1395" s="8" t="n">
        <v>116</v>
      </c>
      <c r="L1395" s="8" t="n">
        <v>0</v>
      </c>
      <c r="M1395" s="2" t="n">
        <f aca="false">IF(AND(F1395&lt;&gt;0,AND(I1395=0,L1395=0)),1,0)</f>
        <v>1</v>
      </c>
      <c r="N1395" s="2" t="n">
        <v>1</v>
      </c>
    </row>
    <row r="1396" customFormat="false" ht="13" hidden="false" customHeight="false" outlineLevel="0" collapsed="false">
      <c r="A1396" s="24" t="s">
        <v>2986</v>
      </c>
      <c r="B1396" s="8" t="n">
        <v>19678556</v>
      </c>
      <c r="C1396" s="24" t="s">
        <v>2996</v>
      </c>
      <c r="D1396" s="84" t="s">
        <v>1639</v>
      </c>
      <c r="E1396" s="8" t="n">
        <v>38</v>
      </c>
      <c r="F1396" s="8" t="n">
        <v>9</v>
      </c>
      <c r="G1396" s="84" t="s">
        <v>1639</v>
      </c>
      <c r="H1396" s="8" t="n">
        <v>85</v>
      </c>
      <c r="I1396" s="8" t="n">
        <v>0</v>
      </c>
      <c r="J1396" s="84" t="s">
        <v>1639</v>
      </c>
      <c r="K1396" s="8" t="n">
        <v>81</v>
      </c>
      <c r="L1396" s="8" t="n">
        <v>0</v>
      </c>
      <c r="M1396" s="2" t="n">
        <f aca="false">IF(AND(F1396&lt;&gt;0,AND(I1396=0,L1396=0)),1,0)</f>
        <v>1</v>
      </c>
      <c r="N1396" s="2" t="n">
        <v>1</v>
      </c>
    </row>
    <row r="1397" customFormat="false" ht="13" hidden="false" customHeight="false" outlineLevel="0" collapsed="false">
      <c r="A1397" s="24" t="s">
        <v>2986</v>
      </c>
      <c r="B1397" s="8" t="n">
        <v>20355419</v>
      </c>
      <c r="C1397" s="24" t="s">
        <v>2997</v>
      </c>
      <c r="D1397" s="84" t="s">
        <v>1639</v>
      </c>
      <c r="E1397" s="8" t="n">
        <v>56</v>
      </c>
      <c r="F1397" s="8" t="n">
        <v>5</v>
      </c>
      <c r="G1397" s="84" t="s">
        <v>1639</v>
      </c>
      <c r="H1397" s="8" t="n">
        <v>45</v>
      </c>
      <c r="I1397" s="8" t="n">
        <v>0</v>
      </c>
      <c r="J1397" s="84" t="s">
        <v>1639</v>
      </c>
      <c r="K1397" s="8" t="n">
        <v>45</v>
      </c>
      <c r="L1397" s="8" t="n">
        <v>0</v>
      </c>
      <c r="M1397" s="2" t="n">
        <f aca="false">IF(AND(F1397&lt;&gt;0,AND(I1397=0,L1397=0)),1,0)</f>
        <v>1</v>
      </c>
      <c r="N1397" s="2" t="n">
        <v>1</v>
      </c>
    </row>
    <row r="1398" customFormat="false" ht="13" hidden="false" customHeight="false" outlineLevel="0" collapsed="false">
      <c r="A1398" s="24" t="s">
        <v>2986</v>
      </c>
      <c r="B1398" s="8" t="n">
        <v>20356608</v>
      </c>
      <c r="C1398" s="24" t="s">
        <v>2998</v>
      </c>
      <c r="D1398" s="84" t="s">
        <v>1639</v>
      </c>
      <c r="E1398" s="8" t="n">
        <v>54</v>
      </c>
      <c r="F1398" s="8" t="n">
        <v>3</v>
      </c>
      <c r="G1398" s="84" t="s">
        <v>1639</v>
      </c>
      <c r="H1398" s="8" t="n">
        <v>39</v>
      </c>
      <c r="I1398" s="8" t="n">
        <v>0</v>
      </c>
      <c r="J1398" s="84" t="s">
        <v>1639</v>
      </c>
      <c r="K1398" s="8" t="n">
        <v>27</v>
      </c>
      <c r="L1398" s="8" t="n">
        <v>0</v>
      </c>
      <c r="M1398" s="2" t="n">
        <f aca="false">IF(AND(F1398&lt;&gt;0,AND(I1398=0,L1398=0)),1,0)</f>
        <v>1</v>
      </c>
      <c r="N1398" s="2" t="n">
        <v>1</v>
      </c>
    </row>
    <row r="1399" customFormat="false" ht="13" hidden="false" customHeight="false" outlineLevel="0" collapsed="false">
      <c r="A1399" s="24" t="s">
        <v>2986</v>
      </c>
      <c r="B1399" s="8" t="n">
        <v>21278470</v>
      </c>
      <c r="C1399" s="24" t="s">
        <v>2999</v>
      </c>
      <c r="D1399" s="84" t="s">
        <v>1639</v>
      </c>
      <c r="E1399" s="8" t="n">
        <v>47</v>
      </c>
      <c r="F1399" s="8" t="n">
        <v>3</v>
      </c>
      <c r="G1399" s="84" t="s">
        <v>1639</v>
      </c>
      <c r="H1399" s="8" t="n">
        <v>62</v>
      </c>
      <c r="I1399" s="8" t="n">
        <v>0</v>
      </c>
      <c r="J1399" s="84" t="s">
        <v>1639</v>
      </c>
      <c r="K1399" s="8" t="n">
        <v>53</v>
      </c>
      <c r="L1399" s="8" t="n">
        <v>1</v>
      </c>
      <c r="M1399" s="2" t="n">
        <f aca="false">IF(AND(F1399&lt;&gt;0,AND(I1399=0,L1399=0)),1,0)</f>
        <v>0</v>
      </c>
      <c r="N1399" s="2" t="n">
        <v>1</v>
      </c>
    </row>
    <row r="1400" customFormat="false" ht="13" hidden="false" customHeight="false" outlineLevel="0" collapsed="false">
      <c r="A1400" s="24" t="s">
        <v>2986</v>
      </c>
      <c r="B1400" s="8" t="n">
        <v>23122720</v>
      </c>
      <c r="C1400" s="24" t="s">
        <v>3000</v>
      </c>
      <c r="D1400" s="84" t="s">
        <v>1639</v>
      </c>
      <c r="E1400" s="8" t="n">
        <v>49</v>
      </c>
      <c r="F1400" s="8" t="n">
        <v>5</v>
      </c>
      <c r="G1400" s="84" t="s">
        <v>1639</v>
      </c>
      <c r="H1400" s="8" t="n">
        <v>62</v>
      </c>
      <c r="I1400" s="8" t="n">
        <v>0</v>
      </c>
      <c r="J1400" s="84" t="s">
        <v>1639</v>
      </c>
      <c r="K1400" s="8" t="n">
        <v>62</v>
      </c>
      <c r="L1400" s="8" t="n">
        <v>0</v>
      </c>
      <c r="M1400" s="2" t="n">
        <f aca="false">IF(AND(F1400&lt;&gt;0,AND(I1400=0,L1400=0)),1,0)</f>
        <v>1</v>
      </c>
      <c r="N1400" s="2" t="n">
        <v>1</v>
      </c>
    </row>
    <row r="1401" customFormat="false" ht="13" hidden="false" customHeight="false" outlineLevel="0" collapsed="false">
      <c r="A1401" s="24" t="s">
        <v>2986</v>
      </c>
      <c r="B1401" s="8" t="n">
        <v>28561217</v>
      </c>
      <c r="C1401" s="24" t="s">
        <v>3001</v>
      </c>
      <c r="D1401" s="84" t="s">
        <v>1639</v>
      </c>
      <c r="E1401" s="8" t="n">
        <v>174</v>
      </c>
      <c r="F1401" s="8" t="n">
        <v>16</v>
      </c>
      <c r="G1401" s="84" t="s">
        <v>1639</v>
      </c>
      <c r="H1401" s="8" t="n">
        <v>255</v>
      </c>
      <c r="I1401" s="8" t="n">
        <v>0</v>
      </c>
      <c r="J1401" s="84" t="s">
        <v>1639</v>
      </c>
      <c r="K1401" s="8" t="n">
        <v>266</v>
      </c>
      <c r="L1401" s="8" t="n">
        <v>0</v>
      </c>
      <c r="M1401" s="2" t="n">
        <f aca="false">IF(AND(F1401&lt;&gt;0,AND(I1401=0,L1401=0)),1,0)</f>
        <v>1</v>
      </c>
      <c r="N1401" s="2" t="n">
        <v>1</v>
      </c>
    </row>
    <row r="1402" customFormat="false" ht="13" hidden="false" customHeight="false" outlineLevel="0" collapsed="false">
      <c r="A1402" s="24" t="s">
        <v>2986</v>
      </c>
      <c r="B1402" s="8" t="n">
        <v>28734403</v>
      </c>
      <c r="C1402" s="24" t="s">
        <v>3002</v>
      </c>
      <c r="D1402" s="84" t="s">
        <v>1639</v>
      </c>
      <c r="E1402" s="8" t="n">
        <v>69</v>
      </c>
      <c r="F1402" s="8" t="n">
        <v>7</v>
      </c>
      <c r="G1402" s="84" t="s">
        <v>1639</v>
      </c>
      <c r="H1402" s="8" t="n">
        <v>327</v>
      </c>
      <c r="I1402" s="8" t="n">
        <v>9</v>
      </c>
      <c r="J1402" s="84" t="s">
        <v>1639</v>
      </c>
      <c r="K1402" s="8" t="n">
        <v>487</v>
      </c>
      <c r="L1402" s="8" t="n">
        <v>5</v>
      </c>
      <c r="M1402" s="2" t="n">
        <f aca="false">IF(AND(F1402&lt;&gt;0,AND(I1402=0,L1402=0)),1,0)</f>
        <v>0</v>
      </c>
      <c r="N1402" s="2" t="n">
        <v>1</v>
      </c>
    </row>
    <row r="1403" customFormat="false" ht="13" hidden="false" customHeight="false" outlineLevel="0" collapsed="false">
      <c r="A1403" s="24" t="s">
        <v>2986</v>
      </c>
      <c r="B1403" s="8" t="n">
        <v>28735094</v>
      </c>
      <c r="C1403" s="24" t="s">
        <v>3003</v>
      </c>
      <c r="D1403" s="84" t="s">
        <v>1639</v>
      </c>
      <c r="E1403" s="8" t="n">
        <v>67</v>
      </c>
      <c r="F1403" s="8" t="n">
        <v>6</v>
      </c>
      <c r="G1403" s="84" t="s">
        <v>1639</v>
      </c>
      <c r="H1403" s="8" t="n">
        <v>693</v>
      </c>
      <c r="I1403" s="8" t="n">
        <v>7</v>
      </c>
      <c r="J1403" s="84" t="s">
        <v>1639</v>
      </c>
      <c r="K1403" s="8" t="n">
        <v>470</v>
      </c>
      <c r="L1403" s="8" t="n">
        <v>0</v>
      </c>
      <c r="M1403" s="2" t="n">
        <f aca="false">IF(AND(F1403&lt;&gt;0,AND(I1403=0,L1403=0)),1,0)</f>
        <v>0</v>
      </c>
      <c r="N1403" s="2" t="n">
        <v>1</v>
      </c>
    </row>
    <row r="1404" customFormat="false" ht="13" hidden="false" customHeight="false" outlineLevel="0" collapsed="false">
      <c r="A1404" s="24" t="s">
        <v>2986</v>
      </c>
      <c r="B1404" s="8" t="n">
        <v>28770246</v>
      </c>
      <c r="C1404" s="24" t="s">
        <v>3004</v>
      </c>
      <c r="D1404" s="84" t="s">
        <v>1639</v>
      </c>
      <c r="E1404" s="8" t="n">
        <v>71</v>
      </c>
      <c r="F1404" s="8" t="n">
        <v>5</v>
      </c>
      <c r="G1404" s="84" t="s">
        <v>1639</v>
      </c>
      <c r="H1404" s="8" t="n">
        <v>468</v>
      </c>
      <c r="I1404" s="8" t="n">
        <v>0</v>
      </c>
      <c r="J1404" s="84" t="s">
        <v>1639</v>
      </c>
      <c r="K1404" s="8" t="n">
        <v>458</v>
      </c>
      <c r="L1404" s="8" t="n">
        <v>0</v>
      </c>
      <c r="M1404" s="2" t="n">
        <f aca="false">IF(AND(F1404&lt;&gt;0,AND(I1404=0,L1404=0)),1,0)</f>
        <v>1</v>
      </c>
      <c r="N1404" s="2" t="n">
        <v>1</v>
      </c>
    </row>
    <row r="1405" customFormat="false" ht="13" hidden="false" customHeight="false" outlineLevel="0" collapsed="false">
      <c r="A1405" s="24" t="s">
        <v>2986</v>
      </c>
      <c r="B1405" s="8" t="n">
        <v>28816221</v>
      </c>
      <c r="C1405" s="24" t="s">
        <v>3005</v>
      </c>
      <c r="D1405" s="84" t="s">
        <v>1639</v>
      </c>
      <c r="E1405" s="8" t="n">
        <v>194</v>
      </c>
      <c r="F1405" s="8" t="n">
        <v>15</v>
      </c>
      <c r="G1405" s="84" t="s">
        <v>1639</v>
      </c>
      <c r="H1405" s="8" t="n">
        <v>550</v>
      </c>
      <c r="I1405" s="8" t="n">
        <v>1</v>
      </c>
      <c r="J1405" s="84" t="s">
        <v>1639</v>
      </c>
      <c r="K1405" s="8" t="n">
        <v>1062</v>
      </c>
      <c r="L1405" s="8" t="n">
        <v>0</v>
      </c>
      <c r="M1405" s="2" t="n">
        <f aca="false">IF(AND(F1405&lt;&gt;0,AND(I1405=0,L1405=0)),1,0)</f>
        <v>0</v>
      </c>
      <c r="N1405" s="2" t="n">
        <v>1</v>
      </c>
    </row>
    <row r="1406" customFormat="false" ht="13" hidden="false" customHeight="false" outlineLevel="0" collapsed="false">
      <c r="A1406" s="24" t="s">
        <v>2986</v>
      </c>
      <c r="B1406" s="8" t="n">
        <v>28870623</v>
      </c>
      <c r="C1406" s="24" t="s">
        <v>3006</v>
      </c>
      <c r="D1406" s="84" t="s">
        <v>1639</v>
      </c>
      <c r="E1406" s="8" t="n">
        <v>252</v>
      </c>
      <c r="F1406" s="8" t="n">
        <v>23</v>
      </c>
      <c r="G1406" s="84" t="s">
        <v>1639</v>
      </c>
      <c r="H1406" s="8" t="n">
        <v>2141</v>
      </c>
      <c r="I1406" s="8" t="n">
        <v>99</v>
      </c>
      <c r="J1406" s="84" t="s">
        <v>1639</v>
      </c>
      <c r="K1406" s="8" t="n">
        <v>2237</v>
      </c>
      <c r="L1406" s="8" t="n">
        <v>101</v>
      </c>
      <c r="M1406" s="2" t="n">
        <f aca="false">IF(AND(F1406&lt;&gt;0,AND(I1406=0,L1406=0)),1,0)</f>
        <v>0</v>
      </c>
      <c r="N1406" s="2" t="n">
        <v>1</v>
      </c>
    </row>
    <row r="1407" customFormat="false" ht="13" hidden="false" customHeight="false" outlineLevel="0" collapsed="false">
      <c r="A1407" s="24" t="s">
        <v>2986</v>
      </c>
      <c r="B1407" s="8" t="n">
        <v>28902956</v>
      </c>
      <c r="C1407" s="24" t="s">
        <v>3007</v>
      </c>
      <c r="D1407" s="84" t="s">
        <v>1639</v>
      </c>
      <c r="E1407" s="8" t="n">
        <v>177</v>
      </c>
      <c r="F1407" s="8" t="n">
        <v>20</v>
      </c>
      <c r="G1407" s="84" t="s">
        <v>1639</v>
      </c>
      <c r="H1407" s="8" t="n">
        <v>1341</v>
      </c>
      <c r="I1407" s="8" t="n">
        <v>53</v>
      </c>
      <c r="J1407" s="84" t="s">
        <v>1639</v>
      </c>
      <c r="K1407" s="8" t="n">
        <v>1284</v>
      </c>
      <c r="L1407" s="8" t="n">
        <v>25</v>
      </c>
      <c r="M1407" s="2" t="n">
        <f aca="false">IF(AND(F1407&lt;&gt;0,AND(I1407=0,L1407=0)),1,0)</f>
        <v>0</v>
      </c>
      <c r="N1407" s="2" t="n">
        <v>1</v>
      </c>
    </row>
    <row r="1408" customFormat="false" ht="13" hidden="false" customHeight="false" outlineLevel="0" collapsed="false">
      <c r="A1408" s="24" t="s">
        <v>2986</v>
      </c>
      <c r="B1408" s="8" t="n">
        <v>28909781</v>
      </c>
      <c r="C1408" s="24" t="s">
        <v>3008</v>
      </c>
      <c r="D1408" s="84" t="s">
        <v>1639</v>
      </c>
      <c r="E1408" s="8" t="n">
        <v>110</v>
      </c>
      <c r="F1408" s="8" t="n">
        <v>12</v>
      </c>
      <c r="G1408" s="84" t="s">
        <v>1639</v>
      </c>
      <c r="H1408" s="8" t="n">
        <v>807</v>
      </c>
      <c r="I1408" s="8" t="n">
        <v>13</v>
      </c>
      <c r="J1408" s="84" t="s">
        <v>1639</v>
      </c>
      <c r="K1408" s="8" t="n">
        <v>975</v>
      </c>
      <c r="L1408" s="8" t="n">
        <v>12</v>
      </c>
      <c r="M1408" s="2" t="n">
        <f aca="false">IF(AND(F1408&lt;&gt;0,AND(I1408=0,L1408=0)),1,0)</f>
        <v>0</v>
      </c>
      <c r="N1408" s="2" t="n">
        <v>1</v>
      </c>
    </row>
    <row r="1409" customFormat="false" ht="13" hidden="false" customHeight="false" outlineLevel="0" collapsed="false">
      <c r="A1409" s="24" t="s">
        <v>2986</v>
      </c>
      <c r="B1409" s="8" t="n">
        <v>29083420</v>
      </c>
      <c r="C1409" s="24" t="s">
        <v>3009</v>
      </c>
      <c r="D1409" s="84" t="s">
        <v>1639</v>
      </c>
      <c r="E1409" s="8" t="n">
        <v>369</v>
      </c>
      <c r="F1409" s="8" t="n">
        <v>25</v>
      </c>
      <c r="G1409" s="84" t="s">
        <v>1639</v>
      </c>
      <c r="H1409" s="8" t="n">
        <v>503</v>
      </c>
      <c r="I1409" s="8" t="n">
        <v>13</v>
      </c>
      <c r="J1409" s="84" t="s">
        <v>1639</v>
      </c>
      <c r="K1409" s="8" t="n">
        <v>575</v>
      </c>
      <c r="L1409" s="8" t="n">
        <v>10</v>
      </c>
      <c r="M1409" s="2" t="n">
        <f aca="false">IF(AND(F1409&lt;&gt;0,AND(I1409=0,L1409=0)),1,0)</f>
        <v>0</v>
      </c>
      <c r="N1409" s="2" t="n">
        <v>1</v>
      </c>
    </row>
    <row r="1410" customFormat="false" ht="13" hidden="false" customHeight="false" outlineLevel="0" collapsed="false">
      <c r="A1410" s="24" t="s">
        <v>2986</v>
      </c>
      <c r="B1410" s="8" t="n">
        <v>29218478</v>
      </c>
      <c r="C1410" s="24" t="s">
        <v>3010</v>
      </c>
      <c r="D1410" s="84" t="s">
        <v>1639</v>
      </c>
      <c r="E1410" s="8" t="n">
        <v>123</v>
      </c>
      <c r="F1410" s="8" t="n">
        <v>8</v>
      </c>
      <c r="G1410" s="84" t="s">
        <v>157</v>
      </c>
      <c r="H1410" s="8" t="n">
        <v>748</v>
      </c>
      <c r="I1410" s="8" t="n">
        <v>124</v>
      </c>
      <c r="J1410" s="84" t="s">
        <v>157</v>
      </c>
      <c r="K1410" s="8" t="n">
        <v>800</v>
      </c>
      <c r="L1410" s="8" t="n">
        <v>134</v>
      </c>
      <c r="M1410" s="2" t="n">
        <f aca="false">IF(AND(F1410&lt;&gt;0,AND(I1410=0,L1410=0)),1,0)</f>
        <v>0</v>
      </c>
      <c r="N1410" s="2" t="n">
        <v>1</v>
      </c>
    </row>
    <row r="1411" customFormat="false" ht="13" hidden="false" customHeight="false" outlineLevel="0" collapsed="false">
      <c r="A1411" s="24" t="s">
        <v>2986</v>
      </c>
      <c r="B1411" s="8" t="n">
        <v>29227776</v>
      </c>
      <c r="C1411" s="24" t="s">
        <v>3011</v>
      </c>
      <c r="D1411" s="84" t="s">
        <v>1639</v>
      </c>
      <c r="E1411" s="8" t="n">
        <v>148</v>
      </c>
      <c r="F1411" s="8" t="n">
        <v>8</v>
      </c>
      <c r="G1411" s="84" t="s">
        <v>157</v>
      </c>
      <c r="H1411" s="8" t="n">
        <v>489</v>
      </c>
      <c r="I1411" s="8" t="n">
        <v>59</v>
      </c>
      <c r="J1411" s="84" t="s">
        <v>157</v>
      </c>
      <c r="K1411" s="8" t="n">
        <v>448</v>
      </c>
      <c r="L1411" s="8" t="n">
        <v>70</v>
      </c>
      <c r="M1411" s="2" t="n">
        <f aca="false">IF(AND(F1411&lt;&gt;0,AND(I1411=0,L1411=0)),1,0)</f>
        <v>0</v>
      </c>
      <c r="N1411" s="2" t="n">
        <v>1</v>
      </c>
    </row>
    <row r="1412" customFormat="false" ht="13" hidden="false" customHeight="false" outlineLevel="0" collapsed="false">
      <c r="A1412" s="24" t="s">
        <v>2986</v>
      </c>
      <c r="B1412" s="8" t="n">
        <v>29240363</v>
      </c>
      <c r="C1412" s="24" t="s">
        <v>3012</v>
      </c>
      <c r="D1412" s="84" t="s">
        <v>1639</v>
      </c>
      <c r="E1412" s="8" t="n">
        <v>172</v>
      </c>
      <c r="F1412" s="8" t="n">
        <v>18</v>
      </c>
      <c r="G1412" s="84" t="s">
        <v>1639</v>
      </c>
      <c r="H1412" s="8" t="n">
        <v>574</v>
      </c>
      <c r="I1412" s="8" t="n">
        <v>0</v>
      </c>
      <c r="J1412" s="84" t="s">
        <v>1639</v>
      </c>
      <c r="K1412" s="8" t="n">
        <v>553</v>
      </c>
      <c r="L1412" s="8" t="n">
        <v>0</v>
      </c>
      <c r="M1412" s="2" t="n">
        <f aca="false">IF(AND(F1412&lt;&gt;0,AND(I1412=0,L1412=0)),1,0)</f>
        <v>1</v>
      </c>
      <c r="N1412" s="2" t="n">
        <v>1</v>
      </c>
    </row>
    <row r="1413" customFormat="false" ht="13" hidden="false" customHeight="false" outlineLevel="0" collapsed="false">
      <c r="A1413" s="24" t="s">
        <v>2986</v>
      </c>
      <c r="B1413" s="8" t="n">
        <v>29337901</v>
      </c>
      <c r="C1413" s="24" t="s">
        <v>3013</v>
      </c>
      <c r="D1413" s="84" t="s">
        <v>1639</v>
      </c>
      <c r="E1413" s="8" t="n">
        <v>127</v>
      </c>
      <c r="F1413" s="8" t="n">
        <v>11</v>
      </c>
      <c r="G1413" s="84" t="s">
        <v>1639</v>
      </c>
      <c r="H1413" s="8" t="n">
        <v>775</v>
      </c>
      <c r="I1413" s="8" t="n">
        <v>10</v>
      </c>
      <c r="J1413" s="84" t="s">
        <v>1639</v>
      </c>
      <c r="K1413" s="8" t="n">
        <v>349</v>
      </c>
      <c r="L1413" s="8" t="n">
        <v>12</v>
      </c>
      <c r="M1413" s="2" t="n">
        <f aca="false">IF(AND(F1413&lt;&gt;0,AND(I1413=0,L1413=0)),1,0)</f>
        <v>0</v>
      </c>
      <c r="N1413" s="2" t="n">
        <v>1</v>
      </c>
    </row>
    <row r="1414" customFormat="false" ht="13" hidden="false" customHeight="false" outlineLevel="0" collapsed="false">
      <c r="A1414" s="24" t="s">
        <v>2986</v>
      </c>
      <c r="B1414" s="8" t="n">
        <v>29460422</v>
      </c>
      <c r="C1414" s="24" t="s">
        <v>3014</v>
      </c>
      <c r="D1414" s="84" t="s">
        <v>1639</v>
      </c>
      <c r="E1414" s="8" t="n">
        <v>163</v>
      </c>
      <c r="F1414" s="8" t="n">
        <v>31</v>
      </c>
      <c r="G1414" s="84" t="s">
        <v>1639</v>
      </c>
      <c r="H1414" s="8" t="n">
        <v>494</v>
      </c>
      <c r="I1414" s="8" t="n">
        <v>0</v>
      </c>
      <c r="J1414" s="84" t="s">
        <v>1639</v>
      </c>
      <c r="K1414" s="8" t="n">
        <v>566</v>
      </c>
      <c r="L1414" s="8" t="n">
        <v>0</v>
      </c>
      <c r="M1414" s="2" t="n">
        <f aca="false">IF(AND(F1414&lt;&gt;0,AND(I1414=0,L1414=0)),1,0)</f>
        <v>1</v>
      </c>
      <c r="N1414" s="2" t="n">
        <v>1</v>
      </c>
    </row>
    <row r="1415" customFormat="false" ht="13" hidden="false" customHeight="false" outlineLevel="0" collapsed="false">
      <c r="A1415" s="24" t="s">
        <v>2986</v>
      </c>
      <c r="B1415" s="8" t="n">
        <v>29720487</v>
      </c>
      <c r="C1415" s="24" t="s">
        <v>3015</v>
      </c>
      <c r="D1415" s="84" t="s">
        <v>1639</v>
      </c>
      <c r="E1415" s="8" t="n">
        <v>53</v>
      </c>
      <c r="F1415" s="8" t="n">
        <v>4</v>
      </c>
      <c r="G1415" s="84" t="s">
        <v>1639</v>
      </c>
      <c r="H1415" s="8" t="n">
        <v>331</v>
      </c>
      <c r="I1415" s="8" t="n">
        <v>0</v>
      </c>
      <c r="J1415" s="84" t="s">
        <v>1639</v>
      </c>
      <c r="K1415" s="8" t="n">
        <v>326</v>
      </c>
      <c r="L1415" s="8" t="n">
        <v>0</v>
      </c>
      <c r="M1415" s="2" t="n">
        <f aca="false">IF(AND(F1415&lt;&gt;0,AND(I1415=0,L1415=0)),1,0)</f>
        <v>1</v>
      </c>
      <c r="N1415" s="2" t="n">
        <v>1</v>
      </c>
    </row>
    <row r="1416" customFormat="false" ht="13" hidden="false" customHeight="false" outlineLevel="0" collapsed="false">
      <c r="A1416" s="24" t="s">
        <v>2986</v>
      </c>
      <c r="B1416" s="8" t="n">
        <v>29892015</v>
      </c>
      <c r="C1416" s="24" t="s">
        <v>3016</v>
      </c>
      <c r="D1416" s="84" t="s">
        <v>1639</v>
      </c>
      <c r="E1416" s="8" t="n">
        <v>133</v>
      </c>
      <c r="F1416" s="8" t="n">
        <v>15</v>
      </c>
      <c r="G1416" s="84" t="s">
        <v>1639</v>
      </c>
      <c r="H1416" s="8" t="n">
        <v>1086</v>
      </c>
      <c r="I1416" s="8" t="n">
        <v>62</v>
      </c>
      <c r="J1416" s="84" t="s">
        <v>1639</v>
      </c>
      <c r="K1416" s="8" t="n">
        <v>1164</v>
      </c>
      <c r="L1416" s="8" t="n">
        <v>76</v>
      </c>
      <c r="M1416" s="2" t="n">
        <f aca="false">IF(AND(F1416&lt;&gt;0,AND(I1416=0,L1416=0)),1,0)</f>
        <v>0</v>
      </c>
      <c r="N1416" s="2" t="n">
        <v>1</v>
      </c>
    </row>
    <row r="1417" customFormat="false" ht="13" hidden="false" customHeight="false" outlineLevel="0" collapsed="false">
      <c r="A1417" s="24" t="s">
        <v>2986</v>
      </c>
      <c r="B1417" s="8" t="n">
        <v>29892935</v>
      </c>
      <c r="C1417" s="24" t="s">
        <v>3017</v>
      </c>
      <c r="D1417" s="84" t="s">
        <v>1639</v>
      </c>
      <c r="E1417" s="8" t="n">
        <v>133</v>
      </c>
      <c r="F1417" s="8" t="n">
        <v>15</v>
      </c>
      <c r="G1417" s="84" t="s">
        <v>1639</v>
      </c>
      <c r="H1417" s="8" t="n">
        <v>528</v>
      </c>
      <c r="I1417" s="8" t="n">
        <v>0</v>
      </c>
      <c r="J1417" s="84" t="s">
        <v>1639</v>
      </c>
      <c r="K1417" s="8" t="n">
        <v>580</v>
      </c>
      <c r="L1417" s="8" t="n">
        <v>0</v>
      </c>
      <c r="M1417" s="2" t="n">
        <f aca="false">IF(AND(F1417&lt;&gt;0,AND(I1417=0,L1417=0)),1,0)</f>
        <v>1</v>
      </c>
      <c r="N1417" s="2" t="n">
        <v>1</v>
      </c>
    </row>
    <row r="1418" customFormat="false" ht="13" hidden="false" customHeight="false" outlineLevel="0" collapsed="false">
      <c r="A1418" s="24" t="s">
        <v>2986</v>
      </c>
      <c r="B1418" s="8" t="n">
        <v>30129563</v>
      </c>
      <c r="C1418" s="24" t="s">
        <v>3018</v>
      </c>
      <c r="D1418" s="84" t="s">
        <v>1639</v>
      </c>
      <c r="E1418" s="8" t="n">
        <v>8</v>
      </c>
      <c r="F1418" s="8" t="n">
        <v>2</v>
      </c>
      <c r="G1418" s="84" t="s">
        <v>1639</v>
      </c>
      <c r="H1418" s="8" t="n">
        <v>2</v>
      </c>
      <c r="I1418" s="8" t="n">
        <v>0</v>
      </c>
      <c r="J1418" s="84" t="s">
        <v>1639</v>
      </c>
      <c r="K1418" s="8" t="n">
        <v>3</v>
      </c>
      <c r="L1418" s="8" t="n">
        <v>0</v>
      </c>
      <c r="M1418" s="2" t="n">
        <f aca="false">IF(AND(F1418&lt;&gt;0,AND(I1418=0,L1418=0)),1,0)</f>
        <v>1</v>
      </c>
      <c r="N1418" s="2" t="n">
        <v>1</v>
      </c>
    </row>
    <row r="1419" customFormat="false" ht="13" hidden="false" customHeight="false" outlineLevel="0" collapsed="false">
      <c r="A1419" s="24" t="s">
        <v>2986</v>
      </c>
      <c r="B1419" s="8" t="n">
        <v>30371207</v>
      </c>
      <c r="C1419" s="24" t="s">
        <v>3019</v>
      </c>
      <c r="D1419" s="84" t="s">
        <v>1639</v>
      </c>
      <c r="E1419" s="8" t="n">
        <v>76</v>
      </c>
      <c r="F1419" s="8" t="n">
        <v>14</v>
      </c>
      <c r="G1419" s="84" t="s">
        <v>1639</v>
      </c>
      <c r="H1419" s="8" t="n">
        <v>108</v>
      </c>
      <c r="I1419" s="8" t="n">
        <v>0</v>
      </c>
      <c r="J1419" s="84" t="s">
        <v>1639</v>
      </c>
      <c r="K1419" s="8" t="n">
        <v>110</v>
      </c>
      <c r="L1419" s="8" t="n">
        <v>0</v>
      </c>
      <c r="M1419" s="2" t="n">
        <f aca="false">IF(AND(F1419&lt;&gt;0,AND(I1419=0,L1419=0)),1,0)</f>
        <v>1</v>
      </c>
      <c r="N1419" s="2" t="n">
        <v>1</v>
      </c>
    </row>
    <row r="1420" customFormat="false" ht="13" hidden="false" customHeight="false" outlineLevel="0" collapsed="false">
      <c r="A1420" s="24" t="s">
        <v>2986</v>
      </c>
      <c r="B1420" s="8" t="n">
        <v>30936532</v>
      </c>
      <c r="C1420" s="24" t="s">
        <v>3020</v>
      </c>
      <c r="D1420" s="84" t="s">
        <v>1639</v>
      </c>
      <c r="E1420" s="8" t="n">
        <v>38</v>
      </c>
      <c r="F1420" s="8" t="n">
        <v>6</v>
      </c>
      <c r="G1420" s="84" t="s">
        <v>1639</v>
      </c>
      <c r="H1420" s="8" t="n">
        <v>188</v>
      </c>
      <c r="I1420" s="8" t="n">
        <v>1</v>
      </c>
      <c r="J1420" s="84" t="s">
        <v>1639</v>
      </c>
      <c r="K1420" s="8" t="n">
        <v>192</v>
      </c>
      <c r="L1420" s="8" t="n">
        <v>2</v>
      </c>
      <c r="M1420" s="2" t="n">
        <f aca="false">IF(AND(F1420&lt;&gt;0,AND(I1420=0,L1420=0)),1,0)</f>
        <v>0</v>
      </c>
      <c r="N1420" s="2" t="n">
        <v>1</v>
      </c>
    </row>
    <row r="1421" customFormat="false" ht="13" hidden="false" customHeight="false" outlineLevel="0" collapsed="false">
      <c r="A1421" s="24" t="s">
        <v>2986</v>
      </c>
      <c r="B1421" s="8" t="n">
        <v>45730646</v>
      </c>
      <c r="C1421" s="24" t="s">
        <v>3021</v>
      </c>
      <c r="D1421" s="84" t="s">
        <v>1639</v>
      </c>
      <c r="E1421" s="8" t="n">
        <v>51</v>
      </c>
      <c r="F1421" s="8" t="n">
        <v>3</v>
      </c>
      <c r="G1421" s="84" t="s">
        <v>157</v>
      </c>
      <c r="H1421" s="8" t="n">
        <v>168</v>
      </c>
      <c r="I1421" s="8" t="n">
        <v>46</v>
      </c>
      <c r="J1421" s="84" t="s">
        <v>157</v>
      </c>
      <c r="K1421" s="8" t="n">
        <v>150</v>
      </c>
      <c r="L1421" s="8" t="n">
        <v>43</v>
      </c>
      <c r="M1421" s="2" t="n">
        <f aca="false">IF(AND(F1421&lt;&gt;0,AND(I1421=0,L1421=0)),1,0)</f>
        <v>0</v>
      </c>
      <c r="N1421" s="2" t="n">
        <v>1</v>
      </c>
    </row>
    <row r="1422" customFormat="false" ht="13" hidden="false" customHeight="false" outlineLevel="0" collapsed="false">
      <c r="A1422" s="24" t="s">
        <v>2986</v>
      </c>
      <c r="B1422" s="8" t="n">
        <v>47897410</v>
      </c>
      <c r="C1422" s="24" t="s">
        <v>3022</v>
      </c>
      <c r="D1422" s="84" t="s">
        <v>1639</v>
      </c>
      <c r="E1422" s="8" t="n">
        <v>64</v>
      </c>
      <c r="F1422" s="8" t="n">
        <v>15</v>
      </c>
      <c r="G1422" s="84" t="s">
        <v>1639</v>
      </c>
      <c r="H1422" s="8" t="n">
        <v>298</v>
      </c>
      <c r="I1422" s="8" t="n">
        <v>0</v>
      </c>
      <c r="J1422" s="84" t="s">
        <v>1639</v>
      </c>
      <c r="K1422" s="8" t="n">
        <v>343</v>
      </c>
      <c r="L1422" s="8" t="n">
        <v>0</v>
      </c>
      <c r="M1422" s="2" t="n">
        <f aca="false">IF(AND(F1422&lt;&gt;0,AND(I1422=0,L1422=0)),1,0)</f>
        <v>1</v>
      </c>
      <c r="N1422" s="2" t="n">
        <v>1</v>
      </c>
    </row>
    <row r="1423" customFormat="false" ht="13" hidden="false" customHeight="false" outlineLevel="0" collapsed="false">
      <c r="A1423" s="24" t="s">
        <v>2986</v>
      </c>
      <c r="B1423" s="8" t="n">
        <v>48508483</v>
      </c>
      <c r="C1423" s="24" t="s">
        <v>3023</v>
      </c>
      <c r="D1423" s="84" t="s">
        <v>1639</v>
      </c>
      <c r="E1423" s="8" t="n">
        <v>63</v>
      </c>
      <c r="F1423" s="8" t="n">
        <v>6</v>
      </c>
      <c r="G1423" s="84" t="s">
        <v>1639</v>
      </c>
      <c r="H1423" s="8" t="n">
        <v>150</v>
      </c>
      <c r="I1423" s="8" t="n">
        <v>0</v>
      </c>
      <c r="J1423" s="84" t="s">
        <v>1639</v>
      </c>
      <c r="K1423" s="8" t="n">
        <v>154</v>
      </c>
      <c r="L1423" s="8" t="n">
        <v>0</v>
      </c>
      <c r="M1423" s="2" t="n">
        <f aca="false">IF(AND(F1423&lt;&gt;0,AND(I1423=0,L1423=0)),1,0)</f>
        <v>1</v>
      </c>
      <c r="N1423" s="2" t="n">
        <v>1</v>
      </c>
    </row>
    <row r="1424" customFormat="false" ht="13" hidden="false" customHeight="false" outlineLevel="0" collapsed="false">
      <c r="A1424" s="24" t="s">
        <v>2986</v>
      </c>
      <c r="B1424" s="8" t="n">
        <v>50155935</v>
      </c>
      <c r="C1424" s="24" t="s">
        <v>3024</v>
      </c>
      <c r="D1424" s="84" t="s">
        <v>1639</v>
      </c>
      <c r="E1424" s="8" t="n">
        <v>37</v>
      </c>
      <c r="F1424" s="8" t="n">
        <v>2</v>
      </c>
      <c r="G1424" s="84" t="s">
        <v>1639</v>
      </c>
      <c r="H1424" s="8" t="n">
        <v>163</v>
      </c>
      <c r="I1424" s="8" t="n">
        <v>18</v>
      </c>
      <c r="J1424" s="84" t="s">
        <v>157</v>
      </c>
      <c r="K1424" s="8" t="n">
        <v>80</v>
      </c>
      <c r="L1424" s="8" t="n">
        <v>10</v>
      </c>
      <c r="M1424" s="2" t="n">
        <f aca="false">IF(AND(F1424&lt;&gt;0,AND(I1424=0,L1424=0)),1,0)</f>
        <v>0</v>
      </c>
      <c r="N1424" s="2" t="n">
        <v>1</v>
      </c>
    </row>
    <row r="1425" customFormat="false" ht="13" hidden="false" customHeight="false" outlineLevel="0" collapsed="false">
      <c r="A1425" s="24" t="s">
        <v>2986</v>
      </c>
      <c r="B1425" s="8" t="n">
        <v>52167346</v>
      </c>
      <c r="C1425" s="24" t="s">
        <v>3025</v>
      </c>
      <c r="D1425" s="84" t="s">
        <v>1639</v>
      </c>
      <c r="E1425" s="8" t="n">
        <v>46</v>
      </c>
      <c r="F1425" s="8" t="n">
        <v>3</v>
      </c>
      <c r="G1425" s="84" t="s">
        <v>157</v>
      </c>
      <c r="H1425" s="8" t="n">
        <v>75</v>
      </c>
      <c r="I1425" s="8" t="n">
        <v>10</v>
      </c>
      <c r="J1425" s="84" t="s">
        <v>1639</v>
      </c>
      <c r="K1425" s="8" t="n">
        <v>90</v>
      </c>
      <c r="L1425" s="8" t="n">
        <v>10</v>
      </c>
      <c r="M1425" s="2" t="n">
        <f aca="false">IF(AND(F1425&lt;&gt;0,AND(I1425=0,L1425=0)),1,0)</f>
        <v>0</v>
      </c>
      <c r="N1425" s="2" t="n">
        <v>1</v>
      </c>
    </row>
    <row r="1426" customFormat="false" ht="13" hidden="false" customHeight="false" outlineLevel="0" collapsed="false">
      <c r="A1426" s="24" t="s">
        <v>2986</v>
      </c>
      <c r="B1426" s="8" t="n">
        <v>53841373</v>
      </c>
      <c r="C1426" s="24" t="s">
        <v>3026</v>
      </c>
      <c r="D1426" s="84" t="s">
        <v>1639</v>
      </c>
      <c r="E1426" s="8" t="n">
        <v>41</v>
      </c>
      <c r="F1426" s="8" t="n">
        <v>3</v>
      </c>
      <c r="G1426" s="84" t="s">
        <v>157</v>
      </c>
      <c r="H1426" s="8" t="n">
        <v>84</v>
      </c>
      <c r="I1426" s="8" t="n">
        <v>12</v>
      </c>
      <c r="J1426" s="84" t="s">
        <v>157</v>
      </c>
      <c r="K1426" s="8" t="n">
        <v>79</v>
      </c>
      <c r="L1426" s="8" t="n">
        <v>25</v>
      </c>
      <c r="M1426" s="2" t="n">
        <f aca="false">IF(AND(F1426&lt;&gt;0,AND(I1426=0,L1426=0)),1,0)</f>
        <v>0</v>
      </c>
      <c r="N1426" s="2" t="n">
        <v>1</v>
      </c>
    </row>
    <row r="1427" customFormat="false" ht="13" hidden="false" customHeight="false" outlineLevel="0" collapsed="false">
      <c r="A1427" s="24" t="s">
        <v>2986</v>
      </c>
      <c r="B1427" s="8" t="n">
        <v>53868538</v>
      </c>
      <c r="C1427" s="24" t="s">
        <v>3027</v>
      </c>
      <c r="D1427" s="84" t="s">
        <v>1639</v>
      </c>
      <c r="E1427" s="8" t="n">
        <v>41</v>
      </c>
      <c r="F1427" s="8" t="n">
        <v>8</v>
      </c>
      <c r="G1427" s="84" t="s">
        <v>1639</v>
      </c>
      <c r="H1427" s="8" t="n">
        <v>67</v>
      </c>
      <c r="I1427" s="8" t="n">
        <v>0</v>
      </c>
      <c r="J1427" s="84" t="s">
        <v>1639</v>
      </c>
      <c r="K1427" s="8" t="n">
        <v>60</v>
      </c>
      <c r="L1427" s="8" t="n">
        <v>0</v>
      </c>
      <c r="M1427" s="2" t="n">
        <f aca="false">IF(AND(F1427&lt;&gt;0,AND(I1427=0,L1427=0)),1,0)</f>
        <v>1</v>
      </c>
      <c r="N1427" s="2" t="n">
        <v>1</v>
      </c>
    </row>
    <row r="1428" customFormat="false" ht="13" hidden="false" customHeight="false" outlineLevel="0" collapsed="false">
      <c r="A1428" s="24" t="s">
        <v>2986</v>
      </c>
      <c r="B1428" s="8" t="n">
        <v>54869502</v>
      </c>
      <c r="C1428" s="24" t="s">
        <v>3028</v>
      </c>
      <c r="D1428" s="84" t="s">
        <v>1639</v>
      </c>
      <c r="E1428" s="8" t="n">
        <v>48</v>
      </c>
      <c r="F1428" s="8" t="n">
        <v>3</v>
      </c>
      <c r="G1428" s="84" t="s">
        <v>1639</v>
      </c>
      <c r="H1428" s="8" t="n">
        <v>120</v>
      </c>
      <c r="I1428" s="8" t="n">
        <v>0</v>
      </c>
      <c r="J1428" s="84" t="s">
        <v>1639</v>
      </c>
      <c r="K1428" s="8" t="n">
        <v>129</v>
      </c>
      <c r="L1428" s="8" t="n">
        <v>0</v>
      </c>
      <c r="M1428" s="2" t="n">
        <f aca="false">IF(AND(F1428&lt;&gt;0,AND(I1428=0,L1428=0)),1,0)</f>
        <v>1</v>
      </c>
      <c r="N1428" s="2" t="n">
        <v>1</v>
      </c>
    </row>
    <row r="1429" customFormat="false" ht="13" hidden="false" customHeight="false" outlineLevel="0" collapsed="false">
      <c r="A1429" s="24" t="s">
        <v>2986</v>
      </c>
      <c r="B1429" s="8" t="n">
        <v>55353621</v>
      </c>
      <c r="C1429" s="24" t="s">
        <v>3029</v>
      </c>
      <c r="D1429" s="84" t="s">
        <v>1639</v>
      </c>
      <c r="E1429" s="8" t="n">
        <v>59</v>
      </c>
      <c r="F1429" s="8" t="n">
        <v>13</v>
      </c>
      <c r="G1429" s="84" t="s">
        <v>1639</v>
      </c>
      <c r="H1429" s="8" t="n">
        <v>66</v>
      </c>
      <c r="I1429" s="8" t="n">
        <v>0</v>
      </c>
      <c r="J1429" s="84" t="s">
        <v>1639</v>
      </c>
      <c r="K1429" s="8" t="n">
        <v>45</v>
      </c>
      <c r="L1429" s="8" t="n">
        <v>0</v>
      </c>
      <c r="M1429" s="2" t="n">
        <f aca="false">IF(AND(F1429&lt;&gt;0,AND(I1429=0,L1429=0)),1,0)</f>
        <v>1</v>
      </c>
      <c r="N1429" s="2" t="n">
        <v>1</v>
      </c>
    </row>
    <row r="1430" customFormat="false" ht="13" hidden="false" customHeight="false" outlineLevel="0" collapsed="false">
      <c r="A1430" s="24" t="s">
        <v>2986</v>
      </c>
      <c r="B1430" s="8" t="n">
        <v>55532369</v>
      </c>
      <c r="C1430" s="24" t="s">
        <v>3030</v>
      </c>
      <c r="D1430" s="84" t="s">
        <v>1639</v>
      </c>
      <c r="E1430" s="8" t="n">
        <v>47</v>
      </c>
      <c r="F1430" s="8" t="n">
        <v>3</v>
      </c>
      <c r="G1430" s="84" t="s">
        <v>1639</v>
      </c>
      <c r="H1430" s="8" t="n">
        <v>88</v>
      </c>
      <c r="I1430" s="8" t="n">
        <v>0</v>
      </c>
      <c r="J1430" s="84" t="s">
        <v>1639</v>
      </c>
      <c r="K1430" s="8" t="n">
        <v>79</v>
      </c>
      <c r="L1430" s="8" t="n">
        <v>0</v>
      </c>
      <c r="M1430" s="2" t="n">
        <f aca="false">IF(AND(F1430&lt;&gt;0,AND(I1430=0,L1430=0)),1,0)</f>
        <v>1</v>
      </c>
      <c r="N1430" s="2" t="n">
        <v>1</v>
      </c>
    </row>
    <row r="1431" customFormat="false" ht="13" hidden="false" customHeight="false" outlineLevel="0" collapsed="false">
      <c r="A1431" s="24" t="s">
        <v>2986</v>
      </c>
      <c r="B1431" s="8" t="n">
        <v>55887848</v>
      </c>
      <c r="C1431" s="24" t="s">
        <v>3031</v>
      </c>
      <c r="D1431" s="84" t="s">
        <v>1639</v>
      </c>
      <c r="E1431" s="8" t="n">
        <v>46</v>
      </c>
      <c r="F1431" s="8" t="n">
        <v>3</v>
      </c>
      <c r="G1431" s="84" t="s">
        <v>157</v>
      </c>
      <c r="H1431" s="8" t="n">
        <v>142</v>
      </c>
      <c r="I1431" s="8" t="n">
        <v>37</v>
      </c>
      <c r="J1431" s="84" t="s">
        <v>157</v>
      </c>
      <c r="K1431" s="8" t="n">
        <v>173</v>
      </c>
      <c r="L1431" s="8" t="n">
        <v>47</v>
      </c>
      <c r="M1431" s="2" t="n">
        <f aca="false">IF(AND(F1431&lt;&gt;0,AND(I1431=0,L1431=0)),1,0)</f>
        <v>0</v>
      </c>
      <c r="N1431" s="2" t="n">
        <v>1</v>
      </c>
    </row>
    <row r="1432" customFormat="false" ht="13" hidden="false" customHeight="false" outlineLevel="0" collapsed="false">
      <c r="A1432" s="24" t="s">
        <v>2986</v>
      </c>
      <c r="B1432" s="8" t="n">
        <v>58249733</v>
      </c>
      <c r="C1432" s="24" t="s">
        <v>3032</v>
      </c>
      <c r="D1432" s="84" t="s">
        <v>1639</v>
      </c>
      <c r="E1432" s="8" t="n">
        <v>43</v>
      </c>
      <c r="F1432" s="8" t="n">
        <v>3</v>
      </c>
      <c r="G1432" s="84" t="s">
        <v>1639</v>
      </c>
      <c r="H1432" s="8" t="n">
        <v>71</v>
      </c>
      <c r="I1432" s="8" t="n">
        <v>0</v>
      </c>
      <c r="J1432" s="84" t="s">
        <v>1639</v>
      </c>
      <c r="K1432" s="8" t="n">
        <v>90</v>
      </c>
      <c r="L1432" s="8" t="n">
        <v>0</v>
      </c>
      <c r="M1432" s="2" t="n">
        <f aca="false">IF(AND(F1432&lt;&gt;0,AND(I1432=0,L1432=0)),1,0)</f>
        <v>1</v>
      </c>
      <c r="N1432" s="2" t="n">
        <v>1</v>
      </c>
    </row>
    <row r="1433" customFormat="false" ht="13" hidden="false" customHeight="false" outlineLevel="0" collapsed="false">
      <c r="A1433" s="24" t="s">
        <v>2986</v>
      </c>
      <c r="B1433" s="8" t="n">
        <v>60409719</v>
      </c>
      <c r="C1433" s="24" t="s">
        <v>3033</v>
      </c>
      <c r="D1433" s="84" t="s">
        <v>1639</v>
      </c>
      <c r="E1433" s="8" t="n">
        <v>50</v>
      </c>
      <c r="F1433" s="8" t="n">
        <v>5</v>
      </c>
      <c r="G1433" s="84" t="s">
        <v>1639</v>
      </c>
      <c r="H1433" s="8" t="n">
        <v>34</v>
      </c>
      <c r="I1433" s="8" t="n">
        <v>0</v>
      </c>
      <c r="J1433" s="84" t="s">
        <v>1639</v>
      </c>
      <c r="K1433" s="8" t="n">
        <v>27</v>
      </c>
      <c r="L1433" s="8" t="n">
        <v>0</v>
      </c>
      <c r="M1433" s="2" t="n">
        <f aca="false">IF(AND(F1433&lt;&gt;0,AND(I1433=0,L1433=0)),1,0)</f>
        <v>1</v>
      </c>
      <c r="N1433" s="2" t="n">
        <v>1</v>
      </c>
    </row>
    <row r="1434" customFormat="false" ht="13" hidden="false" customHeight="false" outlineLevel="0" collapsed="false">
      <c r="A1434" s="24" t="s">
        <v>2986</v>
      </c>
      <c r="B1434" s="8" t="n">
        <v>61101012</v>
      </c>
      <c r="C1434" s="24" t="s">
        <v>3034</v>
      </c>
      <c r="D1434" s="84" t="s">
        <v>1639</v>
      </c>
      <c r="E1434" s="8" t="n">
        <v>43</v>
      </c>
      <c r="F1434" s="8" t="n">
        <v>7</v>
      </c>
      <c r="G1434" s="84" t="s">
        <v>157</v>
      </c>
      <c r="H1434" s="8" t="n">
        <v>69</v>
      </c>
      <c r="I1434" s="8" t="n">
        <v>22</v>
      </c>
      <c r="J1434" s="84" t="s">
        <v>157</v>
      </c>
      <c r="K1434" s="8" t="n">
        <v>67</v>
      </c>
      <c r="L1434" s="8" t="n">
        <v>19</v>
      </c>
      <c r="M1434" s="2" t="n">
        <f aca="false">IF(AND(F1434&lt;&gt;0,AND(I1434=0,L1434=0)),1,0)</f>
        <v>0</v>
      </c>
      <c r="N1434" s="2" t="n">
        <v>1</v>
      </c>
    </row>
    <row r="1435" customFormat="false" ht="13" hidden="false" customHeight="false" outlineLevel="0" collapsed="false">
      <c r="A1435" s="24" t="s">
        <v>2986</v>
      </c>
      <c r="B1435" s="8" t="n">
        <v>61102000</v>
      </c>
      <c r="C1435" s="24" t="s">
        <v>3035</v>
      </c>
      <c r="D1435" s="84" t="s">
        <v>1639</v>
      </c>
      <c r="E1435" s="8" t="n">
        <v>43</v>
      </c>
      <c r="F1435" s="8" t="n">
        <v>7</v>
      </c>
      <c r="G1435" s="84" t="s">
        <v>1639</v>
      </c>
      <c r="H1435" s="8" t="n">
        <v>112</v>
      </c>
      <c r="I1435" s="8" t="n">
        <v>0</v>
      </c>
      <c r="J1435" s="84" t="s">
        <v>1639</v>
      </c>
      <c r="K1435" s="8" t="n">
        <v>122</v>
      </c>
      <c r="L1435" s="8" t="n">
        <v>0</v>
      </c>
      <c r="M1435" s="2" t="n">
        <f aca="false">IF(AND(F1435&lt;&gt;0,AND(I1435=0,L1435=0)),1,0)</f>
        <v>1</v>
      </c>
      <c r="N1435" s="2" t="n">
        <v>1</v>
      </c>
    </row>
    <row r="1436" customFormat="false" ht="13" hidden="false" customHeight="false" outlineLevel="0" collapsed="false">
      <c r="A1436" s="24" t="s">
        <v>2986</v>
      </c>
      <c r="B1436" s="8" t="n">
        <v>61944994</v>
      </c>
      <c r="C1436" s="24" t="s">
        <v>3036</v>
      </c>
      <c r="D1436" s="84" t="s">
        <v>1639</v>
      </c>
      <c r="E1436" s="8" t="n">
        <v>40</v>
      </c>
      <c r="F1436" s="8" t="n">
        <v>5</v>
      </c>
      <c r="G1436" s="84" t="s">
        <v>1639</v>
      </c>
      <c r="H1436" s="8" t="n">
        <v>83</v>
      </c>
      <c r="I1436" s="8" t="n">
        <v>0</v>
      </c>
      <c r="J1436" s="84" t="s">
        <v>1639</v>
      </c>
      <c r="K1436" s="8" t="n">
        <v>69</v>
      </c>
      <c r="L1436" s="8" t="n">
        <v>0</v>
      </c>
      <c r="M1436" s="2" t="n">
        <f aca="false">IF(AND(F1436&lt;&gt;0,AND(I1436=0,L1436=0)),1,0)</f>
        <v>1</v>
      </c>
      <c r="N1436" s="2" t="n">
        <v>1</v>
      </c>
    </row>
    <row r="1437" customFormat="false" ht="13" hidden="false" customHeight="false" outlineLevel="0" collapsed="false">
      <c r="A1437" s="24" t="s">
        <v>2986</v>
      </c>
      <c r="B1437" s="8" t="n">
        <v>62583312</v>
      </c>
      <c r="C1437" s="24" t="s">
        <v>3037</v>
      </c>
      <c r="D1437" s="84" t="s">
        <v>1639</v>
      </c>
      <c r="E1437" s="8" t="n">
        <v>36</v>
      </c>
      <c r="F1437" s="8" t="n">
        <v>3</v>
      </c>
      <c r="G1437" s="84" t="s">
        <v>1639</v>
      </c>
      <c r="H1437" s="8" t="n">
        <v>74</v>
      </c>
      <c r="I1437" s="8" t="n">
        <v>0</v>
      </c>
      <c r="J1437" s="84" t="s">
        <v>1639</v>
      </c>
      <c r="K1437" s="8" t="n">
        <v>73</v>
      </c>
      <c r="L1437" s="8" t="n">
        <v>0</v>
      </c>
      <c r="M1437" s="2" t="n">
        <f aca="false">IF(AND(F1437&lt;&gt;0,AND(I1437=0,L1437=0)),1,0)</f>
        <v>1</v>
      </c>
      <c r="N1437" s="2" t="n">
        <v>1</v>
      </c>
    </row>
    <row r="1438" customFormat="false" ht="13" hidden="false" customHeight="false" outlineLevel="0" collapsed="false">
      <c r="A1438" s="24" t="s">
        <v>2986</v>
      </c>
      <c r="B1438" s="8" t="n">
        <v>62755530</v>
      </c>
      <c r="C1438" s="24" t="s">
        <v>3038</v>
      </c>
      <c r="D1438" s="84" t="s">
        <v>1639</v>
      </c>
      <c r="E1438" s="8" t="n">
        <v>38</v>
      </c>
      <c r="F1438" s="8" t="n">
        <v>2</v>
      </c>
      <c r="G1438" s="84" t="s">
        <v>1639</v>
      </c>
      <c r="H1438" s="8" t="n">
        <v>23</v>
      </c>
      <c r="I1438" s="8" t="n">
        <v>0</v>
      </c>
      <c r="J1438" s="84" t="s">
        <v>1639</v>
      </c>
      <c r="K1438" s="8" t="n">
        <v>24</v>
      </c>
      <c r="L1438" s="8" t="n">
        <v>0</v>
      </c>
      <c r="M1438" s="2" t="n">
        <f aca="false">IF(AND(F1438&lt;&gt;0,AND(I1438=0,L1438=0)),1,0)</f>
        <v>1</v>
      </c>
      <c r="N1438" s="2" t="n">
        <v>1</v>
      </c>
    </row>
    <row r="1439" customFormat="false" ht="13" hidden="false" customHeight="false" outlineLevel="0" collapsed="false">
      <c r="A1439" s="24" t="s">
        <v>2986</v>
      </c>
      <c r="B1439" s="8" t="n">
        <v>64012548</v>
      </c>
      <c r="C1439" s="24" t="s">
        <v>3039</v>
      </c>
      <c r="D1439" s="84" t="s">
        <v>1639</v>
      </c>
      <c r="E1439" s="8" t="n">
        <v>39</v>
      </c>
      <c r="F1439" s="8" t="n">
        <v>3</v>
      </c>
      <c r="G1439" s="84" t="s">
        <v>1639</v>
      </c>
      <c r="H1439" s="8" t="n">
        <v>45</v>
      </c>
      <c r="I1439" s="8" t="n">
        <v>0</v>
      </c>
      <c r="J1439" s="84" t="s">
        <v>1639</v>
      </c>
      <c r="K1439" s="8" t="n">
        <v>34</v>
      </c>
      <c r="L1439" s="8" t="n">
        <v>0</v>
      </c>
      <c r="M1439" s="2" t="n">
        <f aca="false">IF(AND(F1439&lt;&gt;0,AND(I1439=0,L1439=0)),1,0)</f>
        <v>1</v>
      </c>
      <c r="N1439" s="2" t="n">
        <v>1</v>
      </c>
    </row>
    <row r="1440" customFormat="false" ht="13" hidden="false" customHeight="false" outlineLevel="0" collapsed="false">
      <c r="A1440" s="24" t="s">
        <v>3040</v>
      </c>
      <c r="B1440" s="8" t="n">
        <v>5305919</v>
      </c>
      <c r="C1440" s="24" t="s">
        <v>3041</v>
      </c>
      <c r="D1440" s="84" t="s">
        <v>1639</v>
      </c>
      <c r="E1440" s="8" t="n">
        <v>36</v>
      </c>
      <c r="F1440" s="8" t="n">
        <v>3</v>
      </c>
      <c r="G1440" s="84" t="s">
        <v>1639</v>
      </c>
      <c r="H1440" s="8" t="n">
        <v>220</v>
      </c>
      <c r="I1440" s="8" t="n">
        <v>0</v>
      </c>
      <c r="J1440" s="84" t="s">
        <v>1639</v>
      </c>
      <c r="K1440" s="8" t="n">
        <v>245</v>
      </c>
      <c r="L1440" s="8" t="n">
        <v>0</v>
      </c>
      <c r="M1440" s="2" t="n">
        <f aca="false">IF(AND(F1440&lt;&gt;0,AND(I1440=0,L1440=0)),1,0)</f>
        <v>1</v>
      </c>
      <c r="N1440" s="2" t="n">
        <v>1</v>
      </c>
    </row>
    <row r="1441" customFormat="false" ht="13" hidden="false" customHeight="false" outlineLevel="0" collapsed="false">
      <c r="A1441" s="24" t="s">
        <v>3040</v>
      </c>
      <c r="B1441" s="8" t="n">
        <v>7236866</v>
      </c>
      <c r="C1441" s="24" t="s">
        <v>3042</v>
      </c>
      <c r="D1441" s="84" t="s">
        <v>1639</v>
      </c>
      <c r="E1441" s="8" t="n">
        <v>53</v>
      </c>
      <c r="F1441" s="8" t="n">
        <v>10</v>
      </c>
      <c r="G1441" s="84" t="s">
        <v>1639</v>
      </c>
      <c r="H1441" s="8" t="n">
        <v>639</v>
      </c>
      <c r="I1441" s="8" t="n">
        <v>0</v>
      </c>
      <c r="J1441" s="84" t="s">
        <v>1639</v>
      </c>
      <c r="K1441" s="8" t="n">
        <v>697</v>
      </c>
      <c r="L1441" s="8" t="n">
        <v>0</v>
      </c>
      <c r="M1441" s="2" t="n">
        <f aca="false">IF(AND(F1441&lt;&gt;0,AND(I1441=0,L1441=0)),1,0)</f>
        <v>1</v>
      </c>
      <c r="N1441" s="2" t="n">
        <v>1</v>
      </c>
    </row>
    <row r="1442" customFormat="false" ht="13" hidden="false" customHeight="false" outlineLevel="0" collapsed="false">
      <c r="A1442" s="24" t="s">
        <v>3040</v>
      </c>
      <c r="B1442" s="8" t="n">
        <v>7239818</v>
      </c>
      <c r="C1442" s="24" t="s">
        <v>3043</v>
      </c>
      <c r="D1442" s="84" t="s">
        <v>1639</v>
      </c>
      <c r="E1442" s="8" t="n">
        <v>66</v>
      </c>
      <c r="F1442" s="8" t="n">
        <v>7</v>
      </c>
      <c r="G1442" s="84" t="s">
        <v>1639</v>
      </c>
      <c r="H1442" s="8" t="n">
        <v>194</v>
      </c>
      <c r="I1442" s="8" t="n">
        <v>0</v>
      </c>
      <c r="J1442" s="84" t="s">
        <v>1639</v>
      </c>
      <c r="K1442" s="8" t="n">
        <v>383</v>
      </c>
      <c r="L1442" s="8" t="n">
        <v>0</v>
      </c>
      <c r="M1442" s="2" t="n">
        <f aca="false">IF(AND(F1442&lt;&gt;0,AND(I1442=0,L1442=0)),1,0)</f>
        <v>1</v>
      </c>
      <c r="N1442" s="2" t="n">
        <v>1</v>
      </c>
    </row>
    <row r="1443" customFormat="false" ht="13" hidden="false" customHeight="false" outlineLevel="0" collapsed="false">
      <c r="A1443" s="24" t="s">
        <v>3040</v>
      </c>
      <c r="B1443" s="8" t="n">
        <v>7241121</v>
      </c>
      <c r="C1443" s="24" t="s">
        <v>3044</v>
      </c>
      <c r="D1443" s="84" t="s">
        <v>1639</v>
      </c>
      <c r="E1443" s="8" t="n">
        <v>73</v>
      </c>
      <c r="F1443" s="8" t="n">
        <v>10</v>
      </c>
      <c r="G1443" s="84" t="s">
        <v>1639</v>
      </c>
      <c r="H1443" s="8" t="n">
        <v>400</v>
      </c>
      <c r="I1443" s="8" t="n">
        <v>0</v>
      </c>
      <c r="J1443" s="84" t="s">
        <v>1639</v>
      </c>
      <c r="K1443" s="8" t="n">
        <v>372</v>
      </c>
      <c r="L1443" s="8" t="n">
        <v>0</v>
      </c>
      <c r="M1443" s="2" t="n">
        <f aca="false">IF(AND(F1443&lt;&gt;0,AND(I1443=0,L1443=0)),1,0)</f>
        <v>1</v>
      </c>
      <c r="N1443" s="2" t="n">
        <v>1</v>
      </c>
    </row>
    <row r="1444" customFormat="false" ht="13" hidden="false" customHeight="false" outlineLevel="0" collapsed="false">
      <c r="A1444" s="24" t="s">
        <v>3040</v>
      </c>
      <c r="B1444" s="8" t="n">
        <v>7258408</v>
      </c>
      <c r="C1444" s="24" t="s">
        <v>3045</v>
      </c>
      <c r="D1444" s="84" t="s">
        <v>1639</v>
      </c>
      <c r="E1444" s="8" t="n">
        <v>201</v>
      </c>
      <c r="F1444" s="8" t="n">
        <v>31</v>
      </c>
      <c r="G1444" s="84" t="s">
        <v>1639</v>
      </c>
      <c r="H1444" s="8" t="n">
        <v>1641</v>
      </c>
      <c r="I1444" s="8" t="n">
        <v>71</v>
      </c>
      <c r="J1444" s="84" t="s">
        <v>1639</v>
      </c>
      <c r="K1444" s="8" t="n">
        <v>1552</v>
      </c>
      <c r="L1444" s="8" t="n">
        <v>68</v>
      </c>
      <c r="M1444" s="2" t="n">
        <f aca="false">IF(AND(F1444&lt;&gt;0,AND(I1444=0,L1444=0)),1,0)</f>
        <v>0</v>
      </c>
      <c r="N1444" s="2" t="n">
        <v>1</v>
      </c>
    </row>
    <row r="1445" customFormat="false" ht="13" hidden="false" customHeight="false" outlineLevel="0" collapsed="false">
      <c r="A1445" s="24" t="s">
        <v>3040</v>
      </c>
      <c r="B1445" s="8" t="n">
        <v>7265406</v>
      </c>
      <c r="C1445" s="24" t="s">
        <v>3046</v>
      </c>
      <c r="D1445" s="84" t="s">
        <v>1639</v>
      </c>
      <c r="E1445" s="8" t="n">
        <v>84</v>
      </c>
      <c r="F1445" s="8" t="n">
        <v>5</v>
      </c>
      <c r="G1445" s="84" t="s">
        <v>1639</v>
      </c>
      <c r="H1445" s="8" t="n">
        <v>1048</v>
      </c>
      <c r="I1445" s="8" t="n">
        <v>0</v>
      </c>
      <c r="J1445" s="84" t="s">
        <v>1639</v>
      </c>
      <c r="K1445" s="8" t="n">
        <v>628</v>
      </c>
      <c r="L1445" s="8" t="n">
        <v>0</v>
      </c>
      <c r="M1445" s="2" t="n">
        <f aca="false">IF(AND(F1445&lt;&gt;0,AND(I1445=0,L1445=0)),1,0)</f>
        <v>1</v>
      </c>
      <c r="N1445" s="2" t="n">
        <v>1</v>
      </c>
    </row>
    <row r="1446" customFormat="false" ht="13" hidden="false" customHeight="false" outlineLevel="0" collapsed="false">
      <c r="A1446" s="24" t="s">
        <v>3040</v>
      </c>
      <c r="B1446" s="8" t="n">
        <v>7988988</v>
      </c>
      <c r="C1446" s="24" t="s">
        <v>3047</v>
      </c>
      <c r="D1446" s="84" t="s">
        <v>1639</v>
      </c>
      <c r="E1446" s="8" t="n">
        <v>53</v>
      </c>
      <c r="F1446" s="8" t="n">
        <v>8</v>
      </c>
      <c r="G1446" s="84" t="s">
        <v>1639</v>
      </c>
      <c r="H1446" s="8" t="n">
        <v>123</v>
      </c>
      <c r="I1446" s="8" t="n">
        <v>0</v>
      </c>
      <c r="J1446" s="84" t="s">
        <v>1639</v>
      </c>
      <c r="K1446" s="8" t="n">
        <v>145</v>
      </c>
      <c r="L1446" s="8" t="n">
        <v>0</v>
      </c>
      <c r="M1446" s="2" t="n">
        <f aca="false">IF(AND(F1446&lt;&gt;0,AND(I1446=0,L1446=0)),1,0)</f>
        <v>1</v>
      </c>
      <c r="N1446" s="2" t="n">
        <v>1</v>
      </c>
    </row>
    <row r="1447" customFormat="false" ht="13" hidden="false" customHeight="false" outlineLevel="0" collapsed="false">
      <c r="A1447" s="24" t="s">
        <v>3040</v>
      </c>
      <c r="B1447" s="8" t="n">
        <v>8039620</v>
      </c>
      <c r="C1447" s="24" t="s">
        <v>3048</v>
      </c>
      <c r="D1447" s="84" t="s">
        <v>1639</v>
      </c>
      <c r="E1447" s="8" t="n">
        <v>57</v>
      </c>
      <c r="F1447" s="8" t="n">
        <v>12</v>
      </c>
      <c r="G1447" s="84" t="s">
        <v>1639</v>
      </c>
      <c r="H1447" s="8" t="n">
        <v>87</v>
      </c>
      <c r="I1447" s="8" t="n">
        <v>0</v>
      </c>
      <c r="J1447" s="84" t="s">
        <v>1639</v>
      </c>
      <c r="K1447" s="8" t="n">
        <v>77</v>
      </c>
      <c r="L1447" s="8" t="n">
        <v>0</v>
      </c>
      <c r="M1447" s="2" t="n">
        <f aca="false">IF(AND(F1447&lt;&gt;0,AND(I1447=0,L1447=0)),1,0)</f>
        <v>1</v>
      </c>
      <c r="N1447" s="2" t="n">
        <v>1</v>
      </c>
    </row>
    <row r="1448" customFormat="false" ht="13" hidden="false" customHeight="false" outlineLevel="0" collapsed="false">
      <c r="A1448" s="24" t="s">
        <v>3040</v>
      </c>
      <c r="B1448" s="8" t="n">
        <v>8039996</v>
      </c>
      <c r="C1448" s="24" t="s">
        <v>3049</v>
      </c>
      <c r="D1448" s="84" t="s">
        <v>1639</v>
      </c>
      <c r="E1448" s="8" t="n">
        <v>62</v>
      </c>
      <c r="F1448" s="8" t="n">
        <v>9</v>
      </c>
      <c r="G1448" s="84" t="s">
        <v>1639</v>
      </c>
      <c r="H1448" s="8" t="n">
        <v>316</v>
      </c>
      <c r="I1448" s="8" t="n">
        <v>0</v>
      </c>
      <c r="J1448" s="84" t="s">
        <v>1639</v>
      </c>
      <c r="K1448" s="8" t="n">
        <v>118</v>
      </c>
      <c r="L1448" s="8" t="n">
        <v>1</v>
      </c>
      <c r="M1448" s="2" t="n">
        <f aca="false">IF(AND(F1448&lt;&gt;0,AND(I1448=0,L1448=0)),1,0)</f>
        <v>0</v>
      </c>
      <c r="N1448" s="2" t="n">
        <v>1</v>
      </c>
    </row>
    <row r="1449" customFormat="false" ht="13" hidden="false" customHeight="false" outlineLevel="0" collapsed="false">
      <c r="A1449" s="24" t="s">
        <v>3040</v>
      </c>
      <c r="B1449" s="8" t="n">
        <v>8229744</v>
      </c>
      <c r="C1449" s="24" t="s">
        <v>3050</v>
      </c>
      <c r="D1449" s="84" t="s">
        <v>1639</v>
      </c>
      <c r="E1449" s="8" t="n">
        <v>967</v>
      </c>
      <c r="F1449" s="8" t="n">
        <v>99</v>
      </c>
      <c r="G1449" s="84" t="s">
        <v>1639</v>
      </c>
      <c r="H1449" s="8" t="n">
        <v>4340</v>
      </c>
      <c r="I1449" s="8" t="n">
        <v>0</v>
      </c>
      <c r="J1449" s="84" t="s">
        <v>1639</v>
      </c>
      <c r="K1449" s="8" t="n">
        <v>3900</v>
      </c>
      <c r="L1449" s="8" t="n">
        <v>0</v>
      </c>
      <c r="M1449" s="2" t="n">
        <f aca="false">IF(AND(F1449&lt;&gt;0,AND(I1449=0,L1449=0)),1,0)</f>
        <v>1</v>
      </c>
      <c r="N1449" s="2" t="n">
        <v>1</v>
      </c>
    </row>
    <row r="1450" customFormat="false" ht="13" hidden="false" customHeight="false" outlineLevel="0" collapsed="false">
      <c r="A1450" s="24" t="s">
        <v>3040</v>
      </c>
      <c r="B1450" s="8" t="n">
        <v>8813800</v>
      </c>
      <c r="C1450" s="24" t="s">
        <v>3051</v>
      </c>
      <c r="D1450" s="84" t="s">
        <v>1639</v>
      </c>
      <c r="E1450" s="8" t="n">
        <v>23</v>
      </c>
      <c r="F1450" s="8" t="n">
        <v>5</v>
      </c>
      <c r="G1450" s="84" t="s">
        <v>1639</v>
      </c>
      <c r="H1450" s="8" t="n">
        <v>69</v>
      </c>
      <c r="I1450" s="8" t="n">
        <v>0</v>
      </c>
      <c r="J1450" s="84" t="s">
        <v>1639</v>
      </c>
      <c r="K1450" s="8" t="n">
        <v>68</v>
      </c>
      <c r="L1450" s="8" t="n">
        <v>0</v>
      </c>
      <c r="M1450" s="2" t="n">
        <f aca="false">IF(AND(F1450&lt;&gt;0,AND(I1450=0,L1450=0)),1,0)</f>
        <v>1</v>
      </c>
      <c r="N1450" s="2" t="n">
        <v>1</v>
      </c>
    </row>
    <row r="1451" customFormat="false" ht="13" hidden="false" customHeight="false" outlineLevel="0" collapsed="false">
      <c r="A1451" s="24" t="s">
        <v>3040</v>
      </c>
      <c r="B1451" s="8" t="n">
        <v>8841907</v>
      </c>
      <c r="C1451" s="24" t="s">
        <v>3052</v>
      </c>
      <c r="D1451" s="84" t="s">
        <v>1639</v>
      </c>
      <c r="E1451" s="8" t="n">
        <v>112</v>
      </c>
      <c r="F1451" s="8" t="n">
        <v>18</v>
      </c>
      <c r="G1451" s="84" t="s">
        <v>1639</v>
      </c>
      <c r="H1451" s="8" t="n">
        <v>544</v>
      </c>
      <c r="I1451" s="8" t="n">
        <v>0</v>
      </c>
      <c r="J1451" s="84" t="s">
        <v>1639</v>
      </c>
      <c r="K1451" s="8" t="n">
        <v>526</v>
      </c>
      <c r="L1451" s="8" t="n">
        <v>0</v>
      </c>
      <c r="M1451" s="2" t="n">
        <f aca="false">IF(AND(F1451&lt;&gt;0,AND(I1451=0,L1451=0)),1,0)</f>
        <v>1</v>
      </c>
      <c r="N1451" s="2" t="n">
        <v>1</v>
      </c>
    </row>
    <row r="1452" customFormat="false" ht="13" hidden="false" customHeight="false" outlineLevel="0" collapsed="false">
      <c r="A1452" s="24" t="s">
        <v>3040</v>
      </c>
      <c r="B1452" s="8" t="n">
        <v>8865263</v>
      </c>
      <c r="C1452" s="24" t="s">
        <v>3053</v>
      </c>
      <c r="D1452" s="84" t="s">
        <v>1639</v>
      </c>
      <c r="E1452" s="8" t="n">
        <v>428</v>
      </c>
      <c r="F1452" s="8" t="n">
        <v>46</v>
      </c>
      <c r="G1452" s="84" t="s">
        <v>1639</v>
      </c>
      <c r="H1452" s="8" t="n">
        <v>181</v>
      </c>
      <c r="I1452" s="8" t="n">
        <v>19</v>
      </c>
      <c r="J1452" s="84" t="s">
        <v>157</v>
      </c>
      <c r="K1452" s="8" t="n">
        <v>198</v>
      </c>
      <c r="L1452" s="8" t="n">
        <v>46</v>
      </c>
      <c r="M1452" s="2" t="n">
        <f aca="false">IF(AND(F1452&lt;&gt;0,AND(I1452=0,L1452=0)),1,0)</f>
        <v>0</v>
      </c>
      <c r="N1452" s="2" t="n">
        <v>1</v>
      </c>
    </row>
    <row r="1453" customFormat="false" ht="13" hidden="false" customHeight="false" outlineLevel="0" collapsed="false">
      <c r="A1453" s="24" t="s">
        <v>3040</v>
      </c>
      <c r="B1453" s="8" t="n">
        <v>8866470</v>
      </c>
      <c r="C1453" s="24" t="s">
        <v>3054</v>
      </c>
      <c r="D1453" s="84" t="s">
        <v>1639</v>
      </c>
      <c r="E1453" s="8" t="n">
        <v>415</v>
      </c>
      <c r="F1453" s="8" t="n">
        <v>64</v>
      </c>
      <c r="G1453" s="84" t="s">
        <v>1639</v>
      </c>
      <c r="H1453" s="8" t="n">
        <v>2647</v>
      </c>
      <c r="I1453" s="8" t="n">
        <v>106</v>
      </c>
      <c r="J1453" s="84" t="s">
        <v>1639</v>
      </c>
      <c r="K1453" s="8" t="n">
        <v>2691</v>
      </c>
      <c r="L1453" s="8" t="n">
        <v>107</v>
      </c>
      <c r="M1453" s="2" t="n">
        <f aca="false">IF(AND(F1453&lt;&gt;0,AND(I1453=0,L1453=0)),1,0)</f>
        <v>0</v>
      </c>
      <c r="N1453" s="2" t="n">
        <v>1</v>
      </c>
    </row>
    <row r="1454" customFormat="false" ht="13" hidden="false" customHeight="false" outlineLevel="0" collapsed="false">
      <c r="A1454" s="24" t="s">
        <v>3040</v>
      </c>
      <c r="B1454" s="8" t="n">
        <v>8991765</v>
      </c>
      <c r="C1454" s="24" t="s">
        <v>3055</v>
      </c>
      <c r="D1454" s="84" t="s">
        <v>1639</v>
      </c>
      <c r="E1454" s="8" t="n">
        <v>200</v>
      </c>
      <c r="F1454" s="8" t="n">
        <v>24</v>
      </c>
      <c r="G1454" s="84" t="s">
        <v>1639</v>
      </c>
      <c r="H1454" s="8" t="n">
        <v>581</v>
      </c>
      <c r="I1454" s="8" t="n">
        <v>0</v>
      </c>
      <c r="J1454" s="84" t="s">
        <v>1639</v>
      </c>
      <c r="K1454" s="8" t="n">
        <v>524</v>
      </c>
      <c r="L1454" s="8" t="n">
        <v>0</v>
      </c>
      <c r="M1454" s="2" t="n">
        <f aca="false">IF(AND(F1454&lt;&gt;0,AND(I1454=0,L1454=0)),1,0)</f>
        <v>1</v>
      </c>
      <c r="N1454" s="2" t="n">
        <v>1</v>
      </c>
    </row>
    <row r="1455" customFormat="false" ht="13" hidden="false" customHeight="false" outlineLevel="0" collapsed="false">
      <c r="A1455" s="24" t="s">
        <v>3040</v>
      </c>
      <c r="B1455" s="8" t="n">
        <v>8995510</v>
      </c>
      <c r="C1455" s="24" t="s">
        <v>3056</v>
      </c>
      <c r="D1455" s="84" t="s">
        <v>1639</v>
      </c>
      <c r="E1455" s="8" t="n">
        <v>177</v>
      </c>
      <c r="F1455" s="8" t="n">
        <v>31</v>
      </c>
      <c r="G1455" s="84" t="s">
        <v>1639</v>
      </c>
      <c r="H1455" s="8" t="n">
        <v>994</v>
      </c>
      <c r="I1455" s="8" t="n">
        <v>37</v>
      </c>
      <c r="J1455" s="84" t="s">
        <v>1639</v>
      </c>
      <c r="K1455" s="8" t="n">
        <v>1001</v>
      </c>
      <c r="L1455" s="8" t="n">
        <v>36</v>
      </c>
      <c r="M1455" s="2" t="n">
        <f aca="false">IF(AND(F1455&lt;&gt;0,AND(I1455=0,L1455=0)),1,0)</f>
        <v>0</v>
      </c>
      <c r="N1455" s="2" t="n">
        <v>1</v>
      </c>
    </row>
    <row r="1456" customFormat="false" ht="13" hidden="false" customHeight="false" outlineLevel="0" collapsed="false">
      <c r="A1456" s="24" t="s">
        <v>3040</v>
      </c>
      <c r="B1456" s="8" t="n">
        <v>9062012</v>
      </c>
      <c r="C1456" s="24" t="s">
        <v>3057</v>
      </c>
      <c r="D1456" s="84" t="s">
        <v>1639</v>
      </c>
      <c r="E1456" s="8" t="n">
        <v>239</v>
      </c>
      <c r="F1456" s="8" t="n">
        <v>18</v>
      </c>
      <c r="G1456" s="84" t="s">
        <v>1639</v>
      </c>
      <c r="H1456" s="8" t="n">
        <v>427</v>
      </c>
      <c r="I1456" s="8" t="n">
        <v>31</v>
      </c>
      <c r="J1456" s="84" t="s">
        <v>1639</v>
      </c>
      <c r="K1456" s="8" t="n">
        <v>430</v>
      </c>
      <c r="L1456" s="8" t="n">
        <v>24</v>
      </c>
      <c r="M1456" s="2" t="n">
        <f aca="false">IF(AND(F1456&lt;&gt;0,AND(I1456=0,L1456=0)),1,0)</f>
        <v>0</v>
      </c>
      <c r="N1456" s="2" t="n">
        <v>1</v>
      </c>
    </row>
    <row r="1457" customFormat="false" ht="13" hidden="false" customHeight="false" outlineLevel="0" collapsed="false">
      <c r="A1457" s="24" t="s">
        <v>3040</v>
      </c>
      <c r="B1457" s="8" t="n">
        <v>9102441</v>
      </c>
      <c r="C1457" s="24" t="s">
        <v>3058</v>
      </c>
      <c r="D1457" s="84" t="s">
        <v>1639</v>
      </c>
      <c r="E1457" s="8" t="n">
        <v>226</v>
      </c>
      <c r="F1457" s="8" t="n">
        <v>31</v>
      </c>
      <c r="G1457" s="84" t="s">
        <v>1639</v>
      </c>
      <c r="H1457" s="8" t="n">
        <v>389</v>
      </c>
      <c r="I1457" s="8" t="n">
        <v>0</v>
      </c>
      <c r="J1457" s="84" t="s">
        <v>1639</v>
      </c>
      <c r="K1457" s="8" t="n">
        <v>364</v>
      </c>
      <c r="L1457" s="8" t="n">
        <v>0</v>
      </c>
      <c r="M1457" s="2" t="n">
        <f aca="false">IF(AND(F1457&lt;&gt;0,AND(I1457=0,L1457=0)),1,0)</f>
        <v>1</v>
      </c>
      <c r="N1457" s="2" t="n">
        <v>1</v>
      </c>
    </row>
    <row r="1458" customFormat="false" ht="13" hidden="false" customHeight="false" outlineLevel="0" collapsed="false">
      <c r="A1458" s="24" t="s">
        <v>3040</v>
      </c>
      <c r="B1458" s="8" t="n">
        <v>9116068</v>
      </c>
      <c r="C1458" s="24" t="s">
        <v>3059</v>
      </c>
      <c r="D1458" s="84" t="s">
        <v>1639</v>
      </c>
      <c r="E1458" s="8" t="n">
        <v>418</v>
      </c>
      <c r="F1458" s="8" t="n">
        <v>90</v>
      </c>
      <c r="G1458" s="84" t="s">
        <v>1639</v>
      </c>
      <c r="H1458" s="8" t="n">
        <v>1107</v>
      </c>
      <c r="I1458" s="8" t="n">
        <v>0</v>
      </c>
      <c r="J1458" s="84" t="s">
        <v>1639</v>
      </c>
      <c r="K1458" s="8" t="n">
        <v>1030</v>
      </c>
      <c r="L1458" s="8" t="n">
        <v>1</v>
      </c>
      <c r="M1458" s="2" t="n">
        <f aca="false">IF(AND(F1458&lt;&gt;0,AND(I1458=0,L1458=0)),1,0)</f>
        <v>0</v>
      </c>
      <c r="N1458" s="2" t="n">
        <v>1</v>
      </c>
    </row>
    <row r="1459" customFormat="false" ht="13" hidden="false" customHeight="false" outlineLevel="0" collapsed="false">
      <c r="A1459" s="24" t="s">
        <v>3040</v>
      </c>
      <c r="B1459" s="8" t="n">
        <v>9137518</v>
      </c>
      <c r="C1459" s="24" t="s">
        <v>3060</v>
      </c>
      <c r="D1459" s="84" t="s">
        <v>1639</v>
      </c>
      <c r="E1459" s="8" t="n">
        <v>311</v>
      </c>
      <c r="F1459" s="8" t="n">
        <v>52</v>
      </c>
      <c r="G1459" s="84" t="s">
        <v>1639</v>
      </c>
      <c r="H1459" s="8" t="n">
        <v>852</v>
      </c>
      <c r="I1459" s="8" t="n">
        <v>51</v>
      </c>
      <c r="J1459" s="84" t="s">
        <v>1639</v>
      </c>
      <c r="K1459" s="8" t="n">
        <v>837</v>
      </c>
      <c r="L1459" s="8" t="n">
        <v>43</v>
      </c>
      <c r="M1459" s="2" t="n">
        <f aca="false">IF(AND(F1459&lt;&gt;0,AND(I1459=0,L1459=0)),1,0)</f>
        <v>0</v>
      </c>
      <c r="N1459" s="2" t="n">
        <v>1</v>
      </c>
    </row>
    <row r="1460" customFormat="false" ht="13" hidden="false" customHeight="false" outlineLevel="0" collapsed="false">
      <c r="A1460" s="24" t="s">
        <v>3040</v>
      </c>
      <c r="B1460" s="8" t="n">
        <v>9157874</v>
      </c>
      <c r="C1460" s="24" t="s">
        <v>3061</v>
      </c>
      <c r="D1460" s="84" t="s">
        <v>1639</v>
      </c>
      <c r="E1460" s="8" t="n">
        <v>333</v>
      </c>
      <c r="F1460" s="8" t="n">
        <v>28</v>
      </c>
      <c r="G1460" s="84" t="s">
        <v>1639</v>
      </c>
      <c r="H1460" s="8" t="n">
        <v>752</v>
      </c>
      <c r="I1460" s="8" t="n">
        <v>0</v>
      </c>
      <c r="J1460" s="84" t="s">
        <v>1639</v>
      </c>
      <c r="K1460" s="8" t="n">
        <v>743</v>
      </c>
      <c r="L1460" s="8" t="n">
        <v>0</v>
      </c>
      <c r="M1460" s="2" t="n">
        <f aca="false">IF(AND(F1460&lt;&gt;0,AND(I1460=0,L1460=0)),1,0)</f>
        <v>1</v>
      </c>
      <c r="N1460" s="2" t="n">
        <v>1</v>
      </c>
    </row>
    <row r="1461" customFormat="false" ht="13" hidden="false" customHeight="false" outlineLevel="0" collapsed="false">
      <c r="A1461" s="24" t="s">
        <v>3040</v>
      </c>
      <c r="B1461" s="8" t="n">
        <v>9296893</v>
      </c>
      <c r="C1461" s="24" t="s">
        <v>3062</v>
      </c>
      <c r="D1461" s="84" t="s">
        <v>1639</v>
      </c>
      <c r="E1461" s="8" t="n">
        <v>271</v>
      </c>
      <c r="F1461" s="8" t="n">
        <v>47</v>
      </c>
      <c r="G1461" s="84" t="s">
        <v>1639</v>
      </c>
      <c r="H1461" s="8" t="n">
        <v>629</v>
      </c>
      <c r="I1461" s="8" t="n">
        <v>0</v>
      </c>
      <c r="J1461" s="84" t="s">
        <v>1639</v>
      </c>
      <c r="K1461" s="8" t="n">
        <v>584</v>
      </c>
      <c r="L1461" s="8" t="n">
        <v>0</v>
      </c>
      <c r="M1461" s="2" t="n">
        <f aca="false">IF(AND(F1461&lt;&gt;0,AND(I1461=0,L1461=0)),1,0)</f>
        <v>1</v>
      </c>
      <c r="N1461" s="2" t="n">
        <v>1</v>
      </c>
    </row>
    <row r="1462" customFormat="false" ht="13" hidden="false" customHeight="false" outlineLevel="0" collapsed="false">
      <c r="A1462" s="24" t="s">
        <v>3040</v>
      </c>
      <c r="B1462" s="8" t="n">
        <v>9330390</v>
      </c>
      <c r="C1462" s="24" t="s">
        <v>3063</v>
      </c>
      <c r="D1462" s="84" t="s">
        <v>1639</v>
      </c>
      <c r="E1462" s="8" t="n">
        <v>321</v>
      </c>
      <c r="F1462" s="8" t="n">
        <v>27</v>
      </c>
      <c r="G1462" s="84" t="s">
        <v>1639</v>
      </c>
      <c r="H1462" s="8" t="n">
        <v>1000</v>
      </c>
      <c r="I1462" s="8" t="n">
        <v>0</v>
      </c>
      <c r="J1462" s="84" t="s">
        <v>1639</v>
      </c>
      <c r="K1462" s="8" t="n">
        <v>1013</v>
      </c>
      <c r="L1462" s="8" t="n">
        <v>0</v>
      </c>
      <c r="M1462" s="2" t="n">
        <f aca="false">IF(AND(F1462&lt;&gt;0,AND(I1462=0,L1462=0)),1,0)</f>
        <v>1</v>
      </c>
      <c r="N1462" s="2" t="n">
        <v>1</v>
      </c>
    </row>
    <row r="1463" customFormat="false" ht="13" hidden="false" customHeight="false" outlineLevel="0" collapsed="false">
      <c r="A1463" s="24" t="s">
        <v>3040</v>
      </c>
      <c r="B1463" s="8" t="n">
        <v>9568011</v>
      </c>
      <c r="C1463" s="24" t="s">
        <v>3064</v>
      </c>
      <c r="D1463" s="84" t="s">
        <v>1639</v>
      </c>
      <c r="E1463" s="8" t="n">
        <v>137</v>
      </c>
      <c r="F1463" s="8" t="n">
        <v>21</v>
      </c>
      <c r="G1463" s="84" t="s">
        <v>1639</v>
      </c>
      <c r="H1463" s="8" t="n">
        <v>350</v>
      </c>
      <c r="I1463" s="8" t="n">
        <v>0</v>
      </c>
      <c r="J1463" s="84" t="s">
        <v>1639</v>
      </c>
      <c r="K1463" s="8" t="n">
        <v>368</v>
      </c>
      <c r="L1463" s="8" t="n">
        <v>0</v>
      </c>
      <c r="M1463" s="2" t="n">
        <f aca="false">IF(AND(F1463&lt;&gt;0,AND(I1463=0,L1463=0)),1,0)</f>
        <v>1</v>
      </c>
      <c r="N1463" s="2" t="n">
        <v>1</v>
      </c>
    </row>
    <row r="1464" customFormat="false" ht="13" hidden="false" customHeight="false" outlineLevel="0" collapsed="false">
      <c r="A1464" s="24" t="s">
        <v>3040</v>
      </c>
      <c r="B1464" s="8" t="n">
        <v>9586606</v>
      </c>
      <c r="C1464" s="24" t="s">
        <v>3065</v>
      </c>
      <c r="D1464" s="84" t="s">
        <v>1639</v>
      </c>
      <c r="E1464" s="8" t="n">
        <v>141</v>
      </c>
      <c r="F1464" s="8" t="n">
        <v>10</v>
      </c>
      <c r="G1464" s="84" t="s">
        <v>1639</v>
      </c>
      <c r="H1464" s="8" t="n">
        <v>183</v>
      </c>
      <c r="I1464" s="8" t="n">
        <v>0</v>
      </c>
      <c r="J1464" s="84" t="s">
        <v>1639</v>
      </c>
      <c r="K1464" s="8" t="n">
        <v>197</v>
      </c>
      <c r="L1464" s="8" t="n">
        <v>0</v>
      </c>
      <c r="M1464" s="2" t="n">
        <f aca="false">IF(AND(F1464&lt;&gt;0,AND(I1464=0,L1464=0)),1,0)</f>
        <v>1</v>
      </c>
      <c r="N1464" s="2" t="n">
        <v>1</v>
      </c>
    </row>
    <row r="1465" customFormat="false" ht="13" hidden="false" customHeight="false" outlineLevel="0" collapsed="false">
      <c r="A1465" s="24" t="s">
        <v>3040</v>
      </c>
      <c r="B1465" s="8" t="n">
        <v>9614301</v>
      </c>
      <c r="C1465" s="24" t="s">
        <v>3066</v>
      </c>
      <c r="D1465" s="84" t="s">
        <v>1639</v>
      </c>
      <c r="E1465" s="8" t="n">
        <v>133</v>
      </c>
      <c r="F1465" s="8" t="n">
        <v>27</v>
      </c>
      <c r="G1465" s="84" t="s">
        <v>1639</v>
      </c>
      <c r="H1465" s="8" t="n">
        <v>175</v>
      </c>
      <c r="I1465" s="8" t="n">
        <v>0</v>
      </c>
      <c r="J1465" s="84" t="s">
        <v>1639</v>
      </c>
      <c r="K1465" s="8" t="n">
        <v>176</v>
      </c>
      <c r="L1465" s="8" t="n">
        <v>0</v>
      </c>
      <c r="M1465" s="2" t="n">
        <f aca="false">IF(AND(F1465&lt;&gt;0,AND(I1465=0,L1465=0)),1,0)</f>
        <v>1</v>
      </c>
      <c r="N1465" s="2" t="n">
        <v>1</v>
      </c>
    </row>
    <row r="1466" customFormat="false" ht="13" hidden="false" customHeight="false" outlineLevel="0" collapsed="false">
      <c r="A1466" s="24" t="s">
        <v>3040</v>
      </c>
      <c r="B1466" s="8" t="n">
        <v>9655551</v>
      </c>
      <c r="C1466" s="24" t="s">
        <v>3067</v>
      </c>
      <c r="D1466" s="84" t="s">
        <v>1639</v>
      </c>
      <c r="E1466" s="8" t="n">
        <v>169</v>
      </c>
      <c r="F1466" s="8" t="n">
        <v>26</v>
      </c>
      <c r="G1466" s="84" t="s">
        <v>1639</v>
      </c>
      <c r="H1466" s="8" t="n">
        <v>256</v>
      </c>
      <c r="I1466" s="8" t="n">
        <v>0</v>
      </c>
      <c r="J1466" s="84" t="s">
        <v>1639</v>
      </c>
      <c r="K1466" s="8" t="n">
        <v>284</v>
      </c>
      <c r="L1466" s="8" t="n">
        <v>0</v>
      </c>
      <c r="M1466" s="2" t="n">
        <f aca="false">IF(AND(F1466&lt;&gt;0,AND(I1466=0,L1466=0)),1,0)</f>
        <v>1</v>
      </c>
      <c r="N1466" s="2" t="n">
        <v>1</v>
      </c>
    </row>
    <row r="1467" customFormat="false" ht="13" hidden="false" customHeight="false" outlineLevel="0" collapsed="false">
      <c r="A1467" s="24" t="s">
        <v>3040</v>
      </c>
      <c r="B1467" s="8" t="n">
        <v>9721651</v>
      </c>
      <c r="C1467" s="24" t="s">
        <v>3068</v>
      </c>
      <c r="D1467" s="84" t="s">
        <v>1639</v>
      </c>
      <c r="E1467" s="8" t="n">
        <v>123</v>
      </c>
      <c r="F1467" s="8" t="n">
        <v>17</v>
      </c>
      <c r="G1467" s="84" t="s">
        <v>1639</v>
      </c>
      <c r="H1467" s="8" t="n">
        <v>209</v>
      </c>
      <c r="I1467" s="8" t="n">
        <v>1</v>
      </c>
      <c r="J1467" s="84" t="s">
        <v>1639</v>
      </c>
      <c r="K1467" s="8" t="n">
        <v>225</v>
      </c>
      <c r="L1467" s="8" t="n">
        <v>3</v>
      </c>
      <c r="M1467" s="2" t="n">
        <f aca="false">IF(AND(F1467&lt;&gt;0,AND(I1467=0,L1467=0)),1,0)</f>
        <v>0</v>
      </c>
      <c r="N1467" s="2" t="n">
        <v>1</v>
      </c>
    </row>
    <row r="1468" customFormat="false" ht="13" hidden="false" customHeight="false" outlineLevel="0" collapsed="false">
      <c r="A1468" s="24" t="s">
        <v>3040</v>
      </c>
      <c r="B1468" s="8" t="n">
        <v>9736092</v>
      </c>
      <c r="C1468" s="24" t="s">
        <v>3069</v>
      </c>
      <c r="D1468" s="84" t="s">
        <v>1639</v>
      </c>
      <c r="E1468" s="8" t="n">
        <v>129</v>
      </c>
      <c r="F1468" s="8" t="n">
        <v>30</v>
      </c>
      <c r="G1468" s="84" t="s">
        <v>1639</v>
      </c>
      <c r="H1468" s="8" t="n">
        <v>382</v>
      </c>
      <c r="I1468" s="8" t="n">
        <v>0</v>
      </c>
      <c r="J1468" s="84" t="s">
        <v>1639</v>
      </c>
      <c r="K1468" s="8" t="n">
        <v>377</v>
      </c>
      <c r="L1468" s="8" t="n">
        <v>0</v>
      </c>
      <c r="M1468" s="2" t="n">
        <f aca="false">IF(AND(F1468&lt;&gt;0,AND(I1468=0,L1468=0)),1,0)</f>
        <v>1</v>
      </c>
      <c r="N1468" s="2" t="n">
        <v>1</v>
      </c>
    </row>
    <row r="1469" customFormat="false" ht="13" hidden="false" customHeight="false" outlineLevel="0" collapsed="false">
      <c r="A1469" s="24" t="s">
        <v>3040</v>
      </c>
      <c r="B1469" s="8" t="n">
        <v>9790178</v>
      </c>
      <c r="C1469" s="24" t="s">
        <v>3070</v>
      </c>
      <c r="D1469" s="84" t="s">
        <v>1639</v>
      </c>
      <c r="E1469" s="8" t="n">
        <v>114</v>
      </c>
      <c r="F1469" s="8" t="n">
        <v>28</v>
      </c>
      <c r="G1469" s="84" t="s">
        <v>1639</v>
      </c>
      <c r="H1469" s="8" t="n">
        <v>193</v>
      </c>
      <c r="I1469" s="8" t="n">
        <v>0</v>
      </c>
      <c r="J1469" s="84" t="s">
        <v>1639</v>
      </c>
      <c r="K1469" s="8" t="n">
        <v>227</v>
      </c>
      <c r="L1469" s="8" t="n">
        <v>0</v>
      </c>
      <c r="M1469" s="2" t="n">
        <f aca="false">IF(AND(F1469&lt;&gt;0,AND(I1469=0,L1469=0)),1,0)</f>
        <v>1</v>
      </c>
      <c r="N1469" s="2" t="n">
        <v>1</v>
      </c>
    </row>
    <row r="1470" customFormat="false" ht="13" hidden="false" customHeight="false" outlineLevel="0" collapsed="false">
      <c r="A1470" s="24" t="s">
        <v>3040</v>
      </c>
      <c r="B1470" s="8" t="n">
        <v>9835554</v>
      </c>
      <c r="C1470" s="24" t="s">
        <v>3071</v>
      </c>
      <c r="D1470" s="84" t="s">
        <v>1639</v>
      </c>
      <c r="E1470" s="8" t="n">
        <v>124</v>
      </c>
      <c r="F1470" s="8" t="n">
        <v>9</v>
      </c>
      <c r="G1470" s="84" t="s">
        <v>1639</v>
      </c>
      <c r="H1470" s="8" t="n">
        <v>277</v>
      </c>
      <c r="I1470" s="8" t="n">
        <v>0</v>
      </c>
      <c r="J1470" s="84" t="s">
        <v>1639</v>
      </c>
      <c r="K1470" s="8" t="n">
        <v>331</v>
      </c>
      <c r="L1470" s="8" t="n">
        <v>0</v>
      </c>
      <c r="M1470" s="2" t="n">
        <f aca="false">IF(AND(F1470&lt;&gt;0,AND(I1470=0,L1470=0)),1,0)</f>
        <v>1</v>
      </c>
      <c r="N1470" s="2" t="n">
        <v>1</v>
      </c>
    </row>
    <row r="1471" customFormat="false" ht="13" hidden="false" customHeight="false" outlineLevel="0" collapsed="false">
      <c r="A1471" s="24" t="s">
        <v>3040</v>
      </c>
      <c r="B1471" s="8" t="n">
        <v>10122697</v>
      </c>
      <c r="C1471" s="24" t="s">
        <v>3072</v>
      </c>
      <c r="D1471" s="84" t="s">
        <v>1639</v>
      </c>
      <c r="E1471" s="8" t="n">
        <v>129</v>
      </c>
      <c r="F1471" s="8" t="n">
        <v>27</v>
      </c>
      <c r="G1471" s="84" t="s">
        <v>1639</v>
      </c>
      <c r="H1471" s="8" t="n">
        <v>476</v>
      </c>
      <c r="I1471" s="8" t="n">
        <v>10</v>
      </c>
      <c r="J1471" s="84" t="s">
        <v>1639</v>
      </c>
      <c r="K1471" s="8" t="n">
        <v>473</v>
      </c>
      <c r="L1471" s="8" t="n">
        <v>9</v>
      </c>
      <c r="M1471" s="2" t="n">
        <f aca="false">IF(AND(F1471&lt;&gt;0,AND(I1471=0,L1471=0)),1,0)</f>
        <v>0</v>
      </c>
      <c r="N1471" s="2" t="n">
        <v>1</v>
      </c>
    </row>
    <row r="1472" customFormat="false" ht="13" hidden="false" customHeight="false" outlineLevel="0" collapsed="false">
      <c r="A1472" s="24" t="s">
        <v>3040</v>
      </c>
      <c r="B1472" s="8" t="n">
        <v>10366772</v>
      </c>
      <c r="C1472" s="24" t="s">
        <v>3073</v>
      </c>
      <c r="D1472" s="84" t="s">
        <v>1639</v>
      </c>
      <c r="E1472" s="8" t="n">
        <v>218</v>
      </c>
      <c r="F1472" s="8" t="n">
        <v>18</v>
      </c>
      <c r="G1472" s="84" t="s">
        <v>1639</v>
      </c>
      <c r="H1472" s="8" t="n">
        <v>41</v>
      </c>
      <c r="I1472" s="8" t="n">
        <v>0</v>
      </c>
      <c r="J1472" s="84" t="s">
        <v>1639</v>
      </c>
      <c r="K1472" s="8" t="n">
        <v>70</v>
      </c>
      <c r="L1472" s="8" t="n">
        <v>0</v>
      </c>
      <c r="M1472" s="2" t="n">
        <f aca="false">IF(AND(F1472&lt;&gt;0,AND(I1472=0,L1472=0)),1,0)</f>
        <v>1</v>
      </c>
      <c r="N1472" s="2" t="n">
        <v>1</v>
      </c>
    </row>
    <row r="1473" customFormat="false" ht="13" hidden="false" customHeight="false" outlineLevel="0" collapsed="false">
      <c r="A1473" s="24" t="s">
        <v>3040</v>
      </c>
      <c r="B1473" s="8" t="n">
        <v>10426871</v>
      </c>
      <c r="C1473" s="24" t="s">
        <v>3074</v>
      </c>
      <c r="D1473" s="84" t="s">
        <v>1639</v>
      </c>
      <c r="E1473" s="8" t="n">
        <v>331</v>
      </c>
      <c r="F1473" s="8" t="n">
        <v>19</v>
      </c>
      <c r="G1473" s="84" t="s">
        <v>1639</v>
      </c>
      <c r="H1473" s="8" t="n">
        <v>625</v>
      </c>
      <c r="I1473" s="8" t="n">
        <v>11</v>
      </c>
      <c r="J1473" s="84" t="s">
        <v>1639</v>
      </c>
      <c r="K1473" s="8" t="n">
        <v>613</v>
      </c>
      <c r="L1473" s="8" t="n">
        <v>16</v>
      </c>
      <c r="M1473" s="2" t="n">
        <f aca="false">IF(AND(F1473&lt;&gt;0,AND(I1473=0,L1473=0)),1,0)</f>
        <v>0</v>
      </c>
      <c r="N1473" s="2" t="n">
        <v>1</v>
      </c>
    </row>
    <row r="1474" customFormat="false" ht="13" hidden="false" customHeight="false" outlineLevel="0" collapsed="false">
      <c r="A1474" s="24" t="s">
        <v>3040</v>
      </c>
      <c r="B1474" s="8" t="n">
        <v>10664246</v>
      </c>
      <c r="C1474" s="24" t="s">
        <v>3075</v>
      </c>
      <c r="D1474" s="84" t="s">
        <v>1639</v>
      </c>
      <c r="E1474" s="8" t="n">
        <v>73</v>
      </c>
      <c r="F1474" s="8" t="n">
        <v>17</v>
      </c>
      <c r="G1474" s="84" t="s">
        <v>157</v>
      </c>
      <c r="H1474" s="8" t="n">
        <v>204</v>
      </c>
      <c r="I1474" s="8" t="n">
        <v>28</v>
      </c>
      <c r="J1474" s="84" t="s">
        <v>1639</v>
      </c>
      <c r="K1474" s="8" t="n">
        <v>512</v>
      </c>
      <c r="L1474" s="8" t="n">
        <v>20</v>
      </c>
      <c r="M1474" s="2" t="n">
        <f aca="false">IF(AND(F1474&lt;&gt;0,AND(I1474=0,L1474=0)),1,0)</f>
        <v>0</v>
      </c>
      <c r="N1474" s="2" t="n">
        <v>1</v>
      </c>
    </row>
    <row r="1475" customFormat="false" ht="13" hidden="false" customHeight="false" outlineLevel="0" collapsed="false">
      <c r="A1475" s="24" t="s">
        <v>3040</v>
      </c>
      <c r="B1475" s="8" t="n">
        <v>10751946</v>
      </c>
      <c r="C1475" s="24" t="s">
        <v>3076</v>
      </c>
      <c r="D1475" s="84" t="s">
        <v>1639</v>
      </c>
      <c r="E1475" s="8" t="n">
        <v>246</v>
      </c>
      <c r="F1475" s="8" t="n">
        <v>15</v>
      </c>
      <c r="G1475" s="84" t="s">
        <v>1639</v>
      </c>
      <c r="H1475" s="8" t="n">
        <v>2214</v>
      </c>
      <c r="I1475" s="8" t="n">
        <v>55</v>
      </c>
      <c r="J1475" s="84" t="s">
        <v>1639</v>
      </c>
      <c r="K1475" s="8" t="n">
        <v>2355</v>
      </c>
      <c r="L1475" s="8" t="n">
        <v>54</v>
      </c>
      <c r="M1475" s="2" t="n">
        <f aca="false">IF(AND(F1475&lt;&gt;0,AND(I1475=0,L1475=0)),1,0)</f>
        <v>0</v>
      </c>
      <c r="N1475" s="2" t="n">
        <v>1</v>
      </c>
    </row>
    <row r="1476" customFormat="false" ht="13" hidden="false" customHeight="false" outlineLevel="0" collapsed="false">
      <c r="A1476" s="24" t="s">
        <v>3040</v>
      </c>
      <c r="B1476" s="8" t="n">
        <v>10769165</v>
      </c>
      <c r="C1476" s="24" t="s">
        <v>3077</v>
      </c>
      <c r="D1476" s="84" t="s">
        <v>1639</v>
      </c>
      <c r="E1476" s="8" t="n">
        <v>258</v>
      </c>
      <c r="F1476" s="8" t="n">
        <v>40</v>
      </c>
      <c r="G1476" s="84" t="s">
        <v>1639</v>
      </c>
      <c r="H1476" s="8" t="n">
        <v>2257</v>
      </c>
      <c r="I1476" s="8" t="n">
        <v>190</v>
      </c>
      <c r="J1476" s="84" t="s">
        <v>1639</v>
      </c>
      <c r="K1476" s="8" t="n">
        <v>2270</v>
      </c>
      <c r="L1476" s="8" t="n">
        <v>208</v>
      </c>
      <c r="M1476" s="2" t="n">
        <f aca="false">IF(AND(F1476&lt;&gt;0,AND(I1476=0,L1476=0)),1,0)</f>
        <v>0</v>
      </c>
      <c r="N1476" s="2" t="n">
        <v>1</v>
      </c>
    </row>
    <row r="1477" customFormat="false" ht="13" hidden="false" customHeight="false" outlineLevel="0" collapsed="false">
      <c r="A1477" s="24" t="s">
        <v>3040</v>
      </c>
      <c r="B1477" s="8" t="n">
        <v>10772218</v>
      </c>
      <c r="C1477" s="24" t="s">
        <v>3078</v>
      </c>
      <c r="D1477" s="84" t="s">
        <v>1639</v>
      </c>
      <c r="E1477" s="8" t="n">
        <v>200</v>
      </c>
      <c r="F1477" s="8" t="n">
        <v>23</v>
      </c>
      <c r="G1477" s="84" t="s">
        <v>1639</v>
      </c>
      <c r="H1477" s="8" t="n">
        <v>351</v>
      </c>
      <c r="I1477" s="8" t="n">
        <v>7</v>
      </c>
      <c r="J1477" s="84" t="s">
        <v>1639</v>
      </c>
      <c r="K1477" s="8" t="n">
        <v>364</v>
      </c>
      <c r="L1477" s="8" t="n">
        <v>0</v>
      </c>
      <c r="M1477" s="2" t="n">
        <f aca="false">IF(AND(F1477&lt;&gt;0,AND(I1477=0,L1477=0)),1,0)</f>
        <v>0</v>
      </c>
      <c r="N1477" s="2" t="n">
        <v>1</v>
      </c>
    </row>
    <row r="1478" customFormat="false" ht="13" hidden="false" customHeight="false" outlineLevel="0" collapsed="false">
      <c r="A1478" s="24" t="s">
        <v>3040</v>
      </c>
      <c r="B1478" s="8" t="n">
        <v>10783626</v>
      </c>
      <c r="C1478" s="24" t="s">
        <v>3079</v>
      </c>
      <c r="D1478" s="84" t="s">
        <v>1639</v>
      </c>
      <c r="E1478" s="8" t="n">
        <v>128</v>
      </c>
      <c r="F1478" s="8" t="n">
        <v>14</v>
      </c>
      <c r="G1478" s="84" t="s">
        <v>1639</v>
      </c>
      <c r="H1478" s="8" t="n">
        <v>342</v>
      </c>
      <c r="I1478" s="8" t="n">
        <v>31</v>
      </c>
      <c r="J1478" s="84" t="s">
        <v>1639</v>
      </c>
      <c r="K1478" s="8" t="n">
        <v>363</v>
      </c>
      <c r="L1478" s="8" t="n">
        <v>38</v>
      </c>
      <c r="M1478" s="2" t="n">
        <f aca="false">IF(AND(F1478&lt;&gt;0,AND(I1478=0,L1478=0)),1,0)</f>
        <v>0</v>
      </c>
      <c r="N1478" s="2" t="n">
        <v>1</v>
      </c>
    </row>
    <row r="1479" customFormat="false" ht="13" hidden="false" customHeight="false" outlineLevel="0" collapsed="false">
      <c r="A1479" s="24" t="s">
        <v>3040</v>
      </c>
      <c r="B1479" s="8" t="n">
        <v>10807275</v>
      </c>
      <c r="C1479" s="24" t="s">
        <v>3080</v>
      </c>
      <c r="D1479" s="84" t="s">
        <v>1639</v>
      </c>
      <c r="E1479" s="8" t="n">
        <v>263</v>
      </c>
      <c r="F1479" s="8" t="n">
        <v>23</v>
      </c>
      <c r="G1479" s="84" t="s">
        <v>1639</v>
      </c>
      <c r="H1479" s="8" t="n">
        <v>1883</v>
      </c>
      <c r="I1479" s="8" t="n">
        <v>42</v>
      </c>
      <c r="J1479" s="84" t="s">
        <v>1639</v>
      </c>
      <c r="K1479" s="8" t="n">
        <v>1984</v>
      </c>
      <c r="L1479" s="8" t="n">
        <v>62</v>
      </c>
      <c r="M1479" s="2" t="n">
        <f aca="false">IF(AND(F1479&lt;&gt;0,AND(I1479=0,L1479=0)),1,0)</f>
        <v>0</v>
      </c>
      <c r="N1479" s="2" t="n">
        <v>1</v>
      </c>
    </row>
    <row r="1480" customFormat="false" ht="13" hidden="false" customHeight="false" outlineLevel="0" collapsed="false">
      <c r="A1480" s="24" t="s">
        <v>3040</v>
      </c>
      <c r="B1480" s="8" t="n">
        <v>10812257</v>
      </c>
      <c r="C1480" s="24" t="s">
        <v>3081</v>
      </c>
      <c r="D1480" s="84" t="s">
        <v>1639</v>
      </c>
      <c r="E1480" s="8" t="n">
        <v>184</v>
      </c>
      <c r="F1480" s="8" t="n">
        <v>18</v>
      </c>
      <c r="G1480" s="84" t="s">
        <v>1639</v>
      </c>
      <c r="H1480" s="8" t="n">
        <v>631</v>
      </c>
      <c r="I1480" s="8" t="n">
        <v>69</v>
      </c>
      <c r="J1480" s="84" t="s">
        <v>1639</v>
      </c>
      <c r="K1480" s="8" t="n">
        <v>1613</v>
      </c>
      <c r="L1480" s="8" t="n">
        <v>78</v>
      </c>
      <c r="M1480" s="2" t="n">
        <f aca="false">IF(AND(F1480&lt;&gt;0,AND(I1480=0,L1480=0)),1,0)</f>
        <v>0</v>
      </c>
      <c r="N1480" s="2" t="n">
        <v>1</v>
      </c>
    </row>
    <row r="1481" customFormat="false" ht="13" hidden="false" customHeight="false" outlineLevel="0" collapsed="false">
      <c r="A1481" s="24" t="s">
        <v>3040</v>
      </c>
      <c r="B1481" s="8" t="n">
        <v>10812631</v>
      </c>
      <c r="C1481" s="24" t="s">
        <v>3082</v>
      </c>
      <c r="D1481" s="84" t="s">
        <v>1639</v>
      </c>
      <c r="E1481" s="8" t="n">
        <v>165</v>
      </c>
      <c r="F1481" s="8" t="n">
        <v>24</v>
      </c>
      <c r="G1481" s="84" t="s">
        <v>1639</v>
      </c>
      <c r="H1481" s="8" t="n">
        <v>1047</v>
      </c>
      <c r="I1481" s="8" t="n">
        <v>0</v>
      </c>
      <c r="J1481" s="84" t="s">
        <v>1639</v>
      </c>
      <c r="K1481" s="8" t="n">
        <v>1027</v>
      </c>
      <c r="L1481" s="8" t="n">
        <v>0</v>
      </c>
      <c r="M1481" s="2" t="n">
        <f aca="false">IF(AND(F1481&lt;&gt;0,AND(I1481=0,L1481=0)),1,0)</f>
        <v>1</v>
      </c>
      <c r="N1481" s="2" t="n">
        <v>1</v>
      </c>
    </row>
    <row r="1482" customFormat="false" ht="13" hidden="false" customHeight="false" outlineLevel="0" collapsed="false">
      <c r="A1482" s="24" t="s">
        <v>3040</v>
      </c>
      <c r="B1482" s="8" t="n">
        <v>12986650</v>
      </c>
      <c r="C1482" s="24" t="s">
        <v>3083</v>
      </c>
      <c r="D1482" s="84" t="s">
        <v>1639</v>
      </c>
      <c r="E1482" s="8" t="n">
        <v>63</v>
      </c>
      <c r="F1482" s="8" t="n">
        <v>5</v>
      </c>
      <c r="G1482" s="84" t="s">
        <v>1639</v>
      </c>
      <c r="H1482" s="8" t="n">
        <v>768</v>
      </c>
      <c r="I1482" s="8" t="n">
        <v>3</v>
      </c>
      <c r="J1482" s="84" t="s">
        <v>1639</v>
      </c>
      <c r="K1482" s="8" t="n">
        <v>762</v>
      </c>
      <c r="L1482" s="8" t="n">
        <v>0</v>
      </c>
      <c r="M1482" s="2" t="n">
        <f aca="false">IF(AND(F1482&lt;&gt;0,AND(I1482=0,L1482=0)),1,0)</f>
        <v>0</v>
      </c>
      <c r="N1482" s="2" t="n">
        <v>1</v>
      </c>
    </row>
    <row r="1483" customFormat="false" ht="13" hidden="false" customHeight="false" outlineLevel="0" collapsed="false">
      <c r="A1483" s="24" t="s">
        <v>3040</v>
      </c>
      <c r="B1483" s="8" t="n">
        <v>13882978</v>
      </c>
      <c r="C1483" s="24" t="s">
        <v>3084</v>
      </c>
      <c r="D1483" s="84" t="s">
        <v>1639</v>
      </c>
      <c r="E1483" s="8" t="n">
        <v>52</v>
      </c>
      <c r="F1483" s="8" t="n">
        <v>3</v>
      </c>
      <c r="G1483" s="84" t="s">
        <v>1639</v>
      </c>
      <c r="H1483" s="8" t="n">
        <v>245</v>
      </c>
      <c r="I1483" s="8" t="n">
        <v>0</v>
      </c>
      <c r="J1483" s="84" t="s">
        <v>1639</v>
      </c>
      <c r="K1483" s="8" t="n">
        <v>284</v>
      </c>
      <c r="L1483" s="8" t="n">
        <v>0</v>
      </c>
      <c r="M1483" s="2" t="n">
        <f aca="false">IF(AND(F1483&lt;&gt;0,AND(I1483=0,L1483=0)),1,0)</f>
        <v>1</v>
      </c>
      <c r="N1483" s="2" t="n">
        <v>1</v>
      </c>
    </row>
    <row r="1484" customFormat="false" ht="13" hidden="false" customHeight="false" outlineLevel="0" collapsed="false">
      <c r="A1484" s="24" t="s">
        <v>3040</v>
      </c>
      <c r="B1484" s="8" t="n">
        <v>17954676</v>
      </c>
      <c r="C1484" s="24" t="s">
        <v>3085</v>
      </c>
      <c r="D1484" s="84" t="s">
        <v>1639</v>
      </c>
      <c r="E1484" s="8" t="n">
        <v>34</v>
      </c>
      <c r="F1484" s="8" t="n">
        <v>2</v>
      </c>
      <c r="G1484" s="84" t="s">
        <v>1640</v>
      </c>
      <c r="H1484" s="8" t="n">
        <v>0</v>
      </c>
      <c r="I1484" s="8" t="n">
        <v>0</v>
      </c>
      <c r="J1484" s="84" t="s">
        <v>1640</v>
      </c>
      <c r="K1484" s="8" t="n">
        <v>0</v>
      </c>
      <c r="L1484" s="8" t="n">
        <v>0</v>
      </c>
      <c r="M1484" s="2" t="n">
        <f aca="false">IF(AND(F1484&lt;&gt;0,AND(I1484=0,L1484=0)),1,0)</f>
        <v>1</v>
      </c>
      <c r="N1484" s="2" t="n">
        <v>1</v>
      </c>
    </row>
    <row r="1485" customFormat="false" ht="13" hidden="false" customHeight="false" outlineLevel="0" collapsed="false">
      <c r="A1485" s="24" t="s">
        <v>3040</v>
      </c>
      <c r="B1485" s="8" t="n">
        <v>20213707</v>
      </c>
      <c r="C1485" s="24" t="s">
        <v>3086</v>
      </c>
      <c r="D1485" s="84" t="s">
        <v>1639</v>
      </c>
      <c r="E1485" s="8" t="n">
        <v>55</v>
      </c>
      <c r="F1485" s="8" t="n">
        <v>3</v>
      </c>
      <c r="G1485" s="84" t="s">
        <v>157</v>
      </c>
      <c r="H1485" s="8" t="n">
        <v>183</v>
      </c>
      <c r="I1485" s="8" t="n">
        <v>28</v>
      </c>
      <c r="J1485" s="84" t="s">
        <v>157</v>
      </c>
      <c r="K1485" s="8" t="n">
        <v>212</v>
      </c>
      <c r="L1485" s="8" t="n">
        <v>32</v>
      </c>
      <c r="M1485" s="2" t="n">
        <f aca="false">IF(AND(F1485&lt;&gt;0,AND(I1485=0,L1485=0)),1,0)</f>
        <v>0</v>
      </c>
      <c r="N1485" s="2" t="n">
        <v>1</v>
      </c>
    </row>
    <row r="1486" customFormat="false" ht="13" hidden="false" customHeight="false" outlineLevel="0" collapsed="false">
      <c r="A1486" s="24" t="s">
        <v>3040</v>
      </c>
      <c r="B1486" s="8" t="n">
        <v>23001915</v>
      </c>
      <c r="C1486" s="24" t="s">
        <v>3087</v>
      </c>
      <c r="D1486" s="84" t="s">
        <v>1639</v>
      </c>
      <c r="E1486" s="8" t="n">
        <v>39</v>
      </c>
      <c r="F1486" s="8" t="n">
        <v>3</v>
      </c>
      <c r="G1486" s="84" t="s">
        <v>1639</v>
      </c>
      <c r="H1486" s="8" t="n">
        <v>236</v>
      </c>
      <c r="I1486" s="8" t="n">
        <v>0</v>
      </c>
      <c r="J1486" s="84" t="s">
        <v>1639</v>
      </c>
      <c r="K1486" s="8" t="n">
        <v>340</v>
      </c>
      <c r="L1486" s="8" t="n">
        <v>0</v>
      </c>
      <c r="M1486" s="2" t="n">
        <f aca="false">IF(AND(F1486&lt;&gt;0,AND(I1486=0,L1486=0)),1,0)</f>
        <v>1</v>
      </c>
      <c r="N1486" s="2" t="n">
        <v>1</v>
      </c>
    </row>
    <row r="1487" customFormat="false" ht="13" hidden="false" customHeight="false" outlineLevel="0" collapsed="false">
      <c r="A1487" s="24" t="s">
        <v>3040</v>
      </c>
      <c r="B1487" s="8" t="n">
        <v>31784134</v>
      </c>
      <c r="C1487" s="24" t="s">
        <v>3088</v>
      </c>
      <c r="D1487" s="84" t="s">
        <v>1639</v>
      </c>
      <c r="E1487" s="8" t="n">
        <v>48</v>
      </c>
      <c r="F1487" s="8" t="n">
        <v>8</v>
      </c>
      <c r="G1487" s="84" t="s">
        <v>1639</v>
      </c>
      <c r="H1487" s="8" t="n">
        <v>41</v>
      </c>
      <c r="I1487" s="8" t="n">
        <v>3</v>
      </c>
      <c r="J1487" s="84" t="s">
        <v>1639</v>
      </c>
      <c r="K1487" s="8" t="n">
        <v>46</v>
      </c>
      <c r="L1487" s="8" t="n">
        <v>3</v>
      </c>
      <c r="M1487" s="2" t="n">
        <f aca="false">IF(AND(F1487&lt;&gt;0,AND(I1487=0,L1487=0)),1,0)</f>
        <v>0</v>
      </c>
      <c r="N1487" s="2" t="n">
        <v>1</v>
      </c>
    </row>
    <row r="1488" customFormat="false" ht="13" hidden="false" customHeight="false" outlineLevel="0" collapsed="false">
      <c r="A1488" s="24" t="s">
        <v>3040</v>
      </c>
      <c r="B1488" s="8" t="n">
        <v>31916969</v>
      </c>
      <c r="C1488" s="24" t="s">
        <v>3089</v>
      </c>
      <c r="D1488" s="84" t="s">
        <v>1639</v>
      </c>
      <c r="E1488" s="8" t="n">
        <v>38</v>
      </c>
      <c r="F1488" s="8" t="n">
        <v>2</v>
      </c>
      <c r="G1488" s="84" t="s">
        <v>1639</v>
      </c>
      <c r="H1488" s="8" t="n">
        <v>132</v>
      </c>
      <c r="I1488" s="8" t="n">
        <v>0</v>
      </c>
      <c r="J1488" s="84" t="s">
        <v>1639</v>
      </c>
      <c r="K1488" s="8" t="n">
        <v>109</v>
      </c>
      <c r="L1488" s="8" t="n">
        <v>0</v>
      </c>
      <c r="M1488" s="2" t="n">
        <f aca="false">IF(AND(F1488&lt;&gt;0,AND(I1488=0,L1488=0)),1,0)</f>
        <v>1</v>
      </c>
      <c r="N1488" s="2" t="n">
        <v>1</v>
      </c>
    </row>
    <row r="1489" customFormat="false" ht="13" hidden="false" customHeight="false" outlineLevel="0" collapsed="false">
      <c r="A1489" s="24" t="s">
        <v>3040</v>
      </c>
      <c r="B1489" s="8" t="n">
        <v>31918918</v>
      </c>
      <c r="C1489" s="24" t="s">
        <v>3090</v>
      </c>
      <c r="D1489" s="84" t="s">
        <v>1639</v>
      </c>
      <c r="E1489" s="8" t="n">
        <v>32</v>
      </c>
      <c r="F1489" s="8" t="n">
        <v>2</v>
      </c>
      <c r="G1489" s="84" t="s">
        <v>1639</v>
      </c>
      <c r="H1489" s="8" t="n">
        <v>111</v>
      </c>
      <c r="I1489" s="8" t="n">
        <v>0</v>
      </c>
      <c r="J1489" s="84" t="s">
        <v>1639</v>
      </c>
      <c r="K1489" s="8" t="n">
        <v>82</v>
      </c>
      <c r="L1489" s="8" t="n">
        <v>0</v>
      </c>
      <c r="M1489" s="2" t="n">
        <f aca="false">IF(AND(F1489&lt;&gt;0,AND(I1489=0,L1489=0)),1,0)</f>
        <v>1</v>
      </c>
      <c r="N1489" s="2" t="n">
        <v>1</v>
      </c>
    </row>
    <row r="1490" customFormat="false" ht="13" hidden="false" customHeight="false" outlineLevel="0" collapsed="false">
      <c r="A1490" s="24" t="s">
        <v>3040</v>
      </c>
      <c r="B1490" s="8" t="n">
        <v>35630563</v>
      </c>
      <c r="C1490" s="24" t="s">
        <v>3091</v>
      </c>
      <c r="D1490" s="84" t="s">
        <v>1639</v>
      </c>
      <c r="E1490" s="8" t="n">
        <v>56</v>
      </c>
      <c r="F1490" s="8" t="n">
        <v>6</v>
      </c>
      <c r="G1490" s="84" t="s">
        <v>1639</v>
      </c>
      <c r="H1490" s="8" t="n">
        <v>86</v>
      </c>
      <c r="I1490" s="8" t="n">
        <v>0</v>
      </c>
      <c r="J1490" s="84" t="s">
        <v>1639</v>
      </c>
      <c r="K1490" s="8" t="n">
        <v>90</v>
      </c>
      <c r="L1490" s="8" t="n">
        <v>0</v>
      </c>
      <c r="M1490" s="2" t="n">
        <f aca="false">IF(AND(F1490&lt;&gt;0,AND(I1490=0,L1490=0)),1,0)</f>
        <v>1</v>
      </c>
      <c r="N1490" s="2" t="n">
        <v>1</v>
      </c>
    </row>
    <row r="1491" customFormat="false" ht="13" hidden="false" customHeight="false" outlineLevel="0" collapsed="false">
      <c r="A1491" s="24" t="s">
        <v>3040</v>
      </c>
      <c r="B1491" s="8" t="n">
        <v>37757152</v>
      </c>
      <c r="C1491" s="24" t="s">
        <v>1134</v>
      </c>
      <c r="D1491" s="84" t="s">
        <v>1639</v>
      </c>
      <c r="E1491" s="8" t="n">
        <v>55</v>
      </c>
      <c r="F1491" s="8" t="n">
        <v>3</v>
      </c>
      <c r="G1491" s="84" t="s">
        <v>1640</v>
      </c>
      <c r="H1491" s="8" t="n">
        <v>0</v>
      </c>
      <c r="I1491" s="8" t="n">
        <v>0</v>
      </c>
      <c r="J1491" s="84" t="s">
        <v>1640</v>
      </c>
      <c r="K1491" s="8" t="n">
        <v>0</v>
      </c>
      <c r="L1491" s="8" t="n">
        <v>0</v>
      </c>
      <c r="M1491" s="2" t="n">
        <f aca="false">IF(AND(F1491&lt;&gt;0,AND(I1491=0,L1491=0)),1,0)</f>
        <v>1</v>
      </c>
      <c r="N1491" s="2" t="n">
        <v>1</v>
      </c>
    </row>
    <row r="1492" customFormat="false" ht="13" hidden="false" customHeight="false" outlineLevel="0" collapsed="false">
      <c r="A1492" s="24" t="s">
        <v>3040</v>
      </c>
      <c r="B1492" s="8" t="n">
        <v>38063751</v>
      </c>
      <c r="C1492" s="24" t="s">
        <v>3092</v>
      </c>
      <c r="D1492" s="84" t="s">
        <v>1639</v>
      </c>
      <c r="E1492" s="8" t="n">
        <v>49</v>
      </c>
      <c r="F1492" s="8" t="n">
        <v>3</v>
      </c>
      <c r="G1492" s="84" t="s">
        <v>1639</v>
      </c>
      <c r="H1492" s="8" t="n">
        <v>70</v>
      </c>
      <c r="I1492" s="8" t="n">
        <v>7</v>
      </c>
      <c r="J1492" s="84" t="s">
        <v>157</v>
      </c>
      <c r="K1492" s="8" t="n">
        <v>70</v>
      </c>
      <c r="L1492" s="8" t="n">
        <v>13</v>
      </c>
      <c r="M1492" s="2" t="n">
        <f aca="false">IF(AND(F1492&lt;&gt;0,AND(I1492=0,L1492=0)),1,0)</f>
        <v>0</v>
      </c>
      <c r="N1492" s="2" t="n">
        <v>1</v>
      </c>
    </row>
    <row r="1493" customFormat="false" ht="13" hidden="false" customHeight="false" outlineLevel="0" collapsed="false">
      <c r="A1493" s="24" t="s">
        <v>3040</v>
      </c>
      <c r="B1493" s="8" t="n">
        <v>38218263</v>
      </c>
      <c r="C1493" s="24" t="s">
        <v>3093</v>
      </c>
      <c r="D1493" s="84" t="s">
        <v>1639</v>
      </c>
      <c r="E1493" s="8" t="n">
        <v>63</v>
      </c>
      <c r="F1493" s="8" t="n">
        <v>6</v>
      </c>
      <c r="G1493" s="84" t="s">
        <v>1639</v>
      </c>
      <c r="H1493" s="8" t="n">
        <v>157</v>
      </c>
      <c r="I1493" s="8" t="n">
        <v>10</v>
      </c>
      <c r="J1493" s="84" t="s">
        <v>157</v>
      </c>
      <c r="K1493" s="8" t="n">
        <v>74</v>
      </c>
      <c r="L1493" s="8" t="n">
        <v>9</v>
      </c>
      <c r="M1493" s="2" t="n">
        <f aca="false">IF(AND(F1493&lt;&gt;0,AND(I1493=0,L1493=0)),1,0)</f>
        <v>0</v>
      </c>
      <c r="N1493" s="2" t="n">
        <v>1</v>
      </c>
    </row>
    <row r="1494" customFormat="false" ht="13" hidden="false" customHeight="false" outlineLevel="0" collapsed="false">
      <c r="A1494" s="24" t="s">
        <v>3040</v>
      </c>
      <c r="B1494" s="8" t="n">
        <v>40182485</v>
      </c>
      <c r="C1494" s="24" t="s">
        <v>3094</v>
      </c>
      <c r="D1494" s="84" t="s">
        <v>1639</v>
      </c>
      <c r="E1494" s="8" t="n">
        <v>54</v>
      </c>
      <c r="F1494" s="8" t="n">
        <v>3</v>
      </c>
      <c r="G1494" s="84" t="s">
        <v>157</v>
      </c>
      <c r="H1494" s="8" t="n">
        <v>82</v>
      </c>
      <c r="I1494" s="8" t="n">
        <v>8</v>
      </c>
      <c r="J1494" s="84" t="s">
        <v>157</v>
      </c>
      <c r="K1494" s="8" t="n">
        <v>67</v>
      </c>
      <c r="L1494" s="8" t="n">
        <v>8</v>
      </c>
      <c r="M1494" s="2" t="n">
        <f aca="false">IF(AND(F1494&lt;&gt;0,AND(I1494=0,L1494=0)),1,0)</f>
        <v>0</v>
      </c>
      <c r="N1494" s="2" t="n">
        <v>1</v>
      </c>
    </row>
    <row r="1495" customFormat="false" ht="13" hidden="false" customHeight="false" outlineLevel="0" collapsed="false">
      <c r="A1495" s="24" t="s">
        <v>3040</v>
      </c>
      <c r="B1495" s="8" t="n">
        <v>41086023</v>
      </c>
      <c r="C1495" s="24" t="s">
        <v>3095</v>
      </c>
      <c r="D1495" s="84" t="s">
        <v>1639</v>
      </c>
      <c r="E1495" s="8" t="n">
        <v>51</v>
      </c>
      <c r="F1495" s="8" t="n">
        <v>3</v>
      </c>
      <c r="G1495" s="84" t="s">
        <v>157</v>
      </c>
      <c r="H1495" s="8" t="n">
        <v>161</v>
      </c>
      <c r="I1495" s="8" t="n">
        <v>27</v>
      </c>
      <c r="J1495" s="84" t="s">
        <v>157</v>
      </c>
      <c r="K1495" s="8" t="n">
        <v>153</v>
      </c>
      <c r="L1495" s="8" t="n">
        <v>18</v>
      </c>
      <c r="M1495" s="2" t="n">
        <f aca="false">IF(AND(F1495&lt;&gt;0,AND(I1495=0,L1495=0)),1,0)</f>
        <v>0</v>
      </c>
      <c r="N1495" s="2" t="n">
        <v>1</v>
      </c>
    </row>
    <row r="1496" customFormat="false" ht="13" hidden="false" customHeight="false" outlineLevel="0" collapsed="false">
      <c r="A1496" s="24" t="s">
        <v>3040</v>
      </c>
      <c r="B1496" s="8" t="n">
        <v>41604454</v>
      </c>
      <c r="C1496" s="24" t="s">
        <v>3096</v>
      </c>
      <c r="D1496" s="84" t="s">
        <v>1639</v>
      </c>
      <c r="E1496" s="8" t="n">
        <v>32</v>
      </c>
      <c r="F1496" s="8" t="n">
        <v>2</v>
      </c>
      <c r="G1496" s="84" t="s">
        <v>1639</v>
      </c>
      <c r="H1496" s="8" t="n">
        <v>128</v>
      </c>
      <c r="I1496" s="8" t="n">
        <v>0</v>
      </c>
      <c r="J1496" s="84" t="s">
        <v>1639</v>
      </c>
      <c r="K1496" s="8" t="n">
        <v>89</v>
      </c>
      <c r="L1496" s="8" t="n">
        <v>0</v>
      </c>
      <c r="M1496" s="2" t="n">
        <f aca="false">IF(AND(F1496&lt;&gt;0,AND(I1496=0,L1496=0)),1,0)</f>
        <v>1</v>
      </c>
      <c r="N1496" s="2" t="n">
        <v>1</v>
      </c>
    </row>
    <row r="1497" customFormat="false" ht="13" hidden="false" customHeight="false" outlineLevel="0" collapsed="false">
      <c r="A1497" s="24" t="s">
        <v>3040</v>
      </c>
      <c r="B1497" s="8" t="n">
        <v>41931875</v>
      </c>
      <c r="C1497" s="24" t="s">
        <v>3097</v>
      </c>
      <c r="D1497" s="84" t="s">
        <v>1639</v>
      </c>
      <c r="E1497" s="8" t="n">
        <v>40</v>
      </c>
      <c r="F1497" s="8" t="n">
        <v>5</v>
      </c>
      <c r="G1497" s="84" t="s">
        <v>1639</v>
      </c>
      <c r="H1497" s="8" t="n">
        <v>50</v>
      </c>
      <c r="I1497" s="8" t="n">
        <v>0</v>
      </c>
      <c r="J1497" s="84" t="s">
        <v>1639</v>
      </c>
      <c r="K1497" s="8" t="n">
        <v>37</v>
      </c>
      <c r="L1497" s="8" t="n">
        <v>3</v>
      </c>
      <c r="M1497" s="2" t="n">
        <f aca="false">IF(AND(F1497&lt;&gt;0,AND(I1497=0,L1497=0)),1,0)</f>
        <v>0</v>
      </c>
      <c r="N1497" s="2" t="n">
        <v>1</v>
      </c>
    </row>
    <row r="1498" customFormat="false" ht="13" hidden="false" customHeight="false" outlineLevel="0" collapsed="false">
      <c r="A1498" s="24" t="s">
        <v>3040</v>
      </c>
      <c r="B1498" s="8" t="n">
        <v>43280171</v>
      </c>
      <c r="C1498" s="24" t="s">
        <v>3098</v>
      </c>
      <c r="D1498" s="84" t="s">
        <v>1639</v>
      </c>
      <c r="E1498" s="8" t="n">
        <v>32</v>
      </c>
      <c r="F1498" s="8" t="n">
        <v>5</v>
      </c>
      <c r="G1498" s="84" t="s">
        <v>1639</v>
      </c>
      <c r="H1498" s="8" t="n">
        <v>3</v>
      </c>
      <c r="I1498" s="8" t="n">
        <v>0</v>
      </c>
      <c r="J1498" s="84" t="s">
        <v>1639</v>
      </c>
      <c r="K1498" s="8" t="n">
        <v>9</v>
      </c>
      <c r="L1498" s="8" t="n">
        <v>0</v>
      </c>
      <c r="M1498" s="2" t="n">
        <f aca="false">IF(AND(F1498&lt;&gt;0,AND(I1498=0,L1498=0)),1,0)</f>
        <v>1</v>
      </c>
      <c r="N1498" s="2" t="n">
        <v>1</v>
      </c>
    </row>
    <row r="1499" customFormat="false" ht="13" hidden="false" customHeight="false" outlineLevel="0" collapsed="false">
      <c r="A1499" s="24" t="s">
        <v>3040</v>
      </c>
      <c r="B1499" s="8" t="n">
        <v>44731949</v>
      </c>
      <c r="C1499" s="24" t="s">
        <v>3099</v>
      </c>
      <c r="D1499" s="84" t="s">
        <v>1639</v>
      </c>
      <c r="E1499" s="8" t="n">
        <v>32</v>
      </c>
      <c r="F1499" s="8" t="n">
        <v>2</v>
      </c>
      <c r="G1499" s="84" t="s">
        <v>1639</v>
      </c>
      <c r="H1499" s="8" t="n">
        <v>120</v>
      </c>
      <c r="I1499" s="8" t="n">
        <v>0</v>
      </c>
      <c r="J1499" s="84" t="s">
        <v>1639</v>
      </c>
      <c r="K1499" s="8" t="n">
        <v>84</v>
      </c>
      <c r="L1499" s="8" t="n">
        <v>0</v>
      </c>
      <c r="M1499" s="2" t="n">
        <f aca="false">IF(AND(F1499&lt;&gt;0,AND(I1499=0,L1499=0)),1,0)</f>
        <v>1</v>
      </c>
      <c r="N1499" s="2" t="n">
        <v>1</v>
      </c>
    </row>
    <row r="1500" customFormat="false" ht="13" hidden="false" customHeight="false" outlineLevel="0" collapsed="false">
      <c r="A1500" s="24" t="s">
        <v>3040</v>
      </c>
      <c r="B1500" s="8" t="n">
        <v>45379057</v>
      </c>
      <c r="C1500" s="24" t="s">
        <v>3100</v>
      </c>
      <c r="D1500" s="84" t="s">
        <v>1639</v>
      </c>
      <c r="E1500" s="8" t="n">
        <v>47</v>
      </c>
      <c r="F1500" s="8" t="n">
        <v>3</v>
      </c>
      <c r="G1500" s="84" t="s">
        <v>1639</v>
      </c>
      <c r="H1500" s="8" t="n">
        <v>71</v>
      </c>
      <c r="I1500" s="8" t="n">
        <v>0</v>
      </c>
      <c r="J1500" s="84" t="s">
        <v>1639</v>
      </c>
      <c r="K1500" s="8" t="n">
        <v>79</v>
      </c>
      <c r="L1500" s="8" t="n">
        <v>0</v>
      </c>
      <c r="M1500" s="2" t="n">
        <f aca="false">IF(AND(F1500&lt;&gt;0,AND(I1500=0,L1500=0)),1,0)</f>
        <v>1</v>
      </c>
      <c r="N1500" s="2" t="n">
        <v>1</v>
      </c>
    </row>
    <row r="1501" customFormat="false" ht="13" hidden="false" customHeight="false" outlineLevel="0" collapsed="false">
      <c r="A1501" s="24" t="s">
        <v>3040</v>
      </c>
      <c r="B1501" s="8" t="n">
        <v>45380204</v>
      </c>
      <c r="C1501" s="24" t="s">
        <v>3101</v>
      </c>
      <c r="D1501" s="84" t="s">
        <v>1639</v>
      </c>
      <c r="E1501" s="8" t="n">
        <v>40</v>
      </c>
      <c r="F1501" s="8" t="n">
        <v>4</v>
      </c>
      <c r="G1501" s="84" t="s">
        <v>1639</v>
      </c>
      <c r="H1501" s="8" t="n">
        <v>91</v>
      </c>
      <c r="I1501" s="8" t="n">
        <v>10</v>
      </c>
      <c r="J1501" s="84" t="s">
        <v>157</v>
      </c>
      <c r="K1501" s="8" t="n">
        <v>34</v>
      </c>
      <c r="L1501" s="8" t="n">
        <v>9</v>
      </c>
      <c r="M1501" s="2" t="n">
        <f aca="false">IF(AND(F1501&lt;&gt;0,AND(I1501=0,L1501=0)),1,0)</f>
        <v>0</v>
      </c>
      <c r="N1501" s="2" t="n">
        <v>1</v>
      </c>
    </row>
    <row r="1502" customFormat="false" ht="13" hidden="false" customHeight="false" outlineLevel="0" collapsed="false">
      <c r="A1502" s="24" t="s">
        <v>3040</v>
      </c>
      <c r="B1502" s="8" t="n">
        <v>45437785</v>
      </c>
      <c r="C1502" s="24" t="s">
        <v>878</v>
      </c>
      <c r="D1502" s="84" t="s">
        <v>1639</v>
      </c>
      <c r="E1502" s="8" t="n">
        <v>45</v>
      </c>
      <c r="F1502" s="8" t="n">
        <v>5</v>
      </c>
      <c r="G1502" s="84" t="s">
        <v>1639</v>
      </c>
      <c r="H1502" s="8" t="n">
        <v>35</v>
      </c>
      <c r="I1502" s="8" t="n">
        <v>0</v>
      </c>
      <c r="J1502" s="84" t="s">
        <v>1639</v>
      </c>
      <c r="K1502" s="8" t="n">
        <v>31</v>
      </c>
      <c r="L1502" s="8" t="n">
        <v>0</v>
      </c>
      <c r="M1502" s="2" t="n">
        <f aca="false">IF(AND(F1502&lt;&gt;0,AND(I1502=0,L1502=0)),1,0)</f>
        <v>1</v>
      </c>
      <c r="N1502" s="2" t="n">
        <v>1</v>
      </c>
    </row>
    <row r="1503" customFormat="false" ht="13" hidden="false" customHeight="false" outlineLevel="0" collapsed="false">
      <c r="A1503" s="24" t="s">
        <v>3040</v>
      </c>
      <c r="B1503" s="8" t="n">
        <v>45852324</v>
      </c>
      <c r="C1503" s="24" t="s">
        <v>3102</v>
      </c>
      <c r="D1503" s="84" t="s">
        <v>1639</v>
      </c>
      <c r="E1503" s="8" t="n">
        <v>38</v>
      </c>
      <c r="F1503" s="8" t="n">
        <v>3</v>
      </c>
      <c r="G1503" s="84" t="s">
        <v>1639</v>
      </c>
      <c r="H1503" s="8" t="n">
        <v>101</v>
      </c>
      <c r="I1503" s="8" t="n">
        <v>0</v>
      </c>
      <c r="J1503" s="84" t="s">
        <v>1639</v>
      </c>
      <c r="K1503" s="8" t="n">
        <v>96</v>
      </c>
      <c r="L1503" s="8" t="n">
        <v>0</v>
      </c>
      <c r="M1503" s="2" t="n">
        <f aca="false">IF(AND(F1503&lt;&gt;0,AND(I1503=0,L1503=0)),1,0)</f>
        <v>1</v>
      </c>
      <c r="N1503" s="2" t="n">
        <v>1</v>
      </c>
    </row>
    <row r="1504" customFormat="false" ht="13" hidden="false" customHeight="false" outlineLevel="0" collapsed="false">
      <c r="A1504" s="24" t="s">
        <v>3040</v>
      </c>
      <c r="B1504" s="8" t="n">
        <v>46006012</v>
      </c>
      <c r="C1504" s="24" t="s">
        <v>3103</v>
      </c>
      <c r="D1504" s="84" t="s">
        <v>1639</v>
      </c>
      <c r="E1504" s="8" t="n">
        <v>30</v>
      </c>
      <c r="F1504" s="8" t="n">
        <v>6</v>
      </c>
      <c r="G1504" s="84" t="s">
        <v>1639</v>
      </c>
      <c r="H1504" s="8" t="n">
        <v>28</v>
      </c>
      <c r="I1504" s="8" t="n">
        <v>0</v>
      </c>
      <c r="J1504" s="84" t="s">
        <v>1639</v>
      </c>
      <c r="K1504" s="8" t="n">
        <v>23</v>
      </c>
      <c r="L1504" s="8" t="n">
        <v>0</v>
      </c>
      <c r="M1504" s="2" t="n">
        <f aca="false">IF(AND(F1504&lt;&gt;0,AND(I1504=0,L1504=0)),1,0)</f>
        <v>1</v>
      </c>
      <c r="N1504" s="2" t="n">
        <v>1</v>
      </c>
    </row>
    <row r="1505" customFormat="false" ht="13" hidden="false" customHeight="false" outlineLevel="0" collapsed="false">
      <c r="A1505" s="24" t="s">
        <v>3040</v>
      </c>
      <c r="B1505" s="8" t="n">
        <v>46326776</v>
      </c>
      <c r="C1505" s="24" t="s">
        <v>1297</v>
      </c>
      <c r="D1505" s="84" t="s">
        <v>1639</v>
      </c>
      <c r="E1505" s="8" t="n">
        <v>36</v>
      </c>
      <c r="F1505" s="8" t="n">
        <v>2</v>
      </c>
      <c r="G1505" s="84" t="s">
        <v>1639</v>
      </c>
      <c r="H1505" s="8" t="n">
        <v>83</v>
      </c>
      <c r="I1505" s="8" t="n">
        <v>0</v>
      </c>
      <c r="J1505" s="84" t="s">
        <v>1639</v>
      </c>
      <c r="K1505" s="8" t="n">
        <v>89</v>
      </c>
      <c r="L1505" s="8" t="n">
        <v>0</v>
      </c>
      <c r="M1505" s="2" t="n">
        <f aca="false">IF(AND(F1505&lt;&gt;0,AND(I1505=0,L1505=0)),1,0)</f>
        <v>1</v>
      </c>
      <c r="N1505" s="2" t="n">
        <v>1</v>
      </c>
    </row>
    <row r="1506" customFormat="false" ht="13" hidden="false" customHeight="false" outlineLevel="0" collapsed="false">
      <c r="A1506" s="24" t="s">
        <v>3040</v>
      </c>
      <c r="B1506" s="8" t="n">
        <v>46381977</v>
      </c>
      <c r="C1506" s="24" t="s">
        <v>1305</v>
      </c>
      <c r="D1506" s="84" t="s">
        <v>1639</v>
      </c>
      <c r="E1506" s="8" t="n">
        <v>34</v>
      </c>
      <c r="F1506" s="8" t="n">
        <v>5</v>
      </c>
      <c r="G1506" s="84" t="s">
        <v>1639</v>
      </c>
      <c r="H1506" s="8" t="n">
        <v>145</v>
      </c>
      <c r="I1506" s="8" t="n">
        <v>0</v>
      </c>
      <c r="J1506" s="84" t="s">
        <v>1639</v>
      </c>
      <c r="K1506" s="8" t="n">
        <v>165</v>
      </c>
      <c r="L1506" s="8" t="n">
        <v>0</v>
      </c>
      <c r="M1506" s="2" t="n">
        <f aca="false">IF(AND(F1506&lt;&gt;0,AND(I1506=0,L1506=0)),1,0)</f>
        <v>1</v>
      </c>
      <c r="N1506" s="2" t="n">
        <v>1</v>
      </c>
    </row>
    <row r="1507" customFormat="false" ht="13" hidden="false" customHeight="false" outlineLevel="0" collapsed="false">
      <c r="A1507" s="24" t="s">
        <v>3040</v>
      </c>
      <c r="B1507" s="8" t="n">
        <v>46383699</v>
      </c>
      <c r="C1507" s="24" t="s">
        <v>1307</v>
      </c>
      <c r="D1507" s="84" t="s">
        <v>1639</v>
      </c>
      <c r="E1507" s="8" t="n">
        <v>35</v>
      </c>
      <c r="F1507" s="8" t="n">
        <v>4</v>
      </c>
      <c r="G1507" s="84" t="s">
        <v>1639</v>
      </c>
      <c r="H1507" s="8" t="n">
        <v>174</v>
      </c>
      <c r="I1507" s="8" t="n">
        <v>0</v>
      </c>
      <c r="J1507" s="84" t="s">
        <v>1639</v>
      </c>
      <c r="K1507" s="8" t="n">
        <v>149</v>
      </c>
      <c r="L1507" s="8" t="n">
        <v>0</v>
      </c>
      <c r="M1507" s="2" t="n">
        <f aca="false">IF(AND(F1507&lt;&gt;0,AND(I1507=0,L1507=0)),1,0)</f>
        <v>1</v>
      </c>
      <c r="N1507" s="2" t="n">
        <v>1</v>
      </c>
    </row>
    <row r="1508" customFormat="false" ht="13" hidden="false" customHeight="false" outlineLevel="0" collapsed="false">
      <c r="A1508" s="24" t="s">
        <v>3040</v>
      </c>
      <c r="B1508" s="8" t="n">
        <v>46687910</v>
      </c>
      <c r="C1508" s="24" t="s">
        <v>3104</v>
      </c>
      <c r="D1508" s="84" t="s">
        <v>1639</v>
      </c>
      <c r="E1508" s="8" t="n">
        <v>75</v>
      </c>
      <c r="F1508" s="8" t="n">
        <v>5</v>
      </c>
      <c r="G1508" s="84" t="s">
        <v>1639</v>
      </c>
      <c r="H1508" s="8" t="n">
        <v>107</v>
      </c>
      <c r="I1508" s="8" t="n">
        <v>0</v>
      </c>
      <c r="J1508" s="84" t="s">
        <v>1639</v>
      </c>
      <c r="K1508" s="8" t="n">
        <v>121</v>
      </c>
      <c r="L1508" s="8" t="n">
        <v>0</v>
      </c>
      <c r="M1508" s="2" t="n">
        <f aca="false">IF(AND(F1508&lt;&gt;0,AND(I1508=0,L1508=0)),1,0)</f>
        <v>1</v>
      </c>
      <c r="N1508" s="2" t="n">
        <v>1</v>
      </c>
    </row>
    <row r="1509" customFormat="false" ht="13" hidden="false" customHeight="false" outlineLevel="0" collapsed="false">
      <c r="A1509" s="24" t="s">
        <v>636</v>
      </c>
      <c r="B1509" s="8" t="n">
        <v>10628793</v>
      </c>
      <c r="C1509" s="24" t="s">
        <v>3105</v>
      </c>
      <c r="D1509" s="84" t="s">
        <v>1639</v>
      </c>
      <c r="E1509" s="8" t="n">
        <v>44</v>
      </c>
      <c r="F1509" s="8" t="n">
        <v>8</v>
      </c>
      <c r="G1509" s="84" t="s">
        <v>1639</v>
      </c>
      <c r="H1509" s="8" t="n">
        <v>128</v>
      </c>
      <c r="I1509" s="8" t="n">
        <v>0</v>
      </c>
      <c r="J1509" s="84" t="s">
        <v>1639</v>
      </c>
      <c r="K1509" s="8" t="n">
        <v>122</v>
      </c>
      <c r="L1509" s="8" t="n">
        <v>0</v>
      </c>
      <c r="M1509" s="2" t="n">
        <f aca="false">IF(AND(F1509&lt;&gt;0,AND(I1509=0,L1509=0)),1,0)</f>
        <v>1</v>
      </c>
      <c r="N1509" s="2" t="n">
        <v>1</v>
      </c>
    </row>
    <row r="1510" customFormat="false" ht="13" hidden="false" customHeight="false" outlineLevel="0" collapsed="false">
      <c r="A1510" s="24" t="s">
        <v>636</v>
      </c>
      <c r="B1510" s="8" t="n">
        <v>10673604</v>
      </c>
      <c r="C1510" s="24" t="s">
        <v>3106</v>
      </c>
      <c r="D1510" s="84" t="s">
        <v>1639</v>
      </c>
      <c r="E1510" s="8" t="n">
        <v>24</v>
      </c>
      <c r="F1510" s="8" t="n">
        <v>6</v>
      </c>
      <c r="G1510" s="84" t="s">
        <v>1639</v>
      </c>
      <c r="H1510" s="8" t="n">
        <v>96</v>
      </c>
      <c r="I1510" s="8" t="n">
        <v>0</v>
      </c>
      <c r="J1510" s="84" t="s">
        <v>1639</v>
      </c>
      <c r="K1510" s="8" t="n">
        <v>92</v>
      </c>
      <c r="L1510" s="8" t="n">
        <v>0</v>
      </c>
      <c r="M1510" s="2" t="n">
        <f aca="false">IF(AND(F1510&lt;&gt;0,AND(I1510=0,L1510=0)),1,0)</f>
        <v>1</v>
      </c>
      <c r="N1510" s="2" t="n">
        <v>1</v>
      </c>
    </row>
    <row r="1511" customFormat="false" ht="13" hidden="false" customHeight="false" outlineLevel="0" collapsed="false">
      <c r="A1511" s="24" t="s">
        <v>636</v>
      </c>
      <c r="B1511" s="8" t="n">
        <v>10699998</v>
      </c>
      <c r="C1511" s="24" t="s">
        <v>3107</v>
      </c>
      <c r="D1511" s="84" t="s">
        <v>1639</v>
      </c>
      <c r="E1511" s="8" t="n">
        <v>189</v>
      </c>
      <c r="F1511" s="8" t="n">
        <v>11</v>
      </c>
      <c r="G1511" s="84" t="s">
        <v>1639</v>
      </c>
      <c r="H1511" s="8" t="n">
        <v>503</v>
      </c>
      <c r="I1511" s="8" t="n">
        <v>18</v>
      </c>
      <c r="J1511" s="84" t="s">
        <v>1639</v>
      </c>
      <c r="K1511" s="8" t="n">
        <v>532</v>
      </c>
      <c r="L1511" s="8" t="n">
        <v>26</v>
      </c>
      <c r="M1511" s="2" t="n">
        <f aca="false">IF(AND(F1511&lt;&gt;0,AND(I1511=0,L1511=0)),1,0)</f>
        <v>0</v>
      </c>
      <c r="N1511" s="2" t="n">
        <v>1</v>
      </c>
    </row>
    <row r="1512" customFormat="false" ht="13" hidden="false" customHeight="false" outlineLevel="0" collapsed="false">
      <c r="A1512" s="24" t="s">
        <v>636</v>
      </c>
      <c r="B1512" s="8" t="n">
        <v>10703665</v>
      </c>
      <c r="C1512" s="24" t="s">
        <v>3108</v>
      </c>
      <c r="D1512" s="84" t="s">
        <v>1639</v>
      </c>
      <c r="E1512" s="8" t="n">
        <v>167</v>
      </c>
      <c r="F1512" s="8" t="n">
        <v>41</v>
      </c>
      <c r="G1512" s="84" t="s">
        <v>1639</v>
      </c>
      <c r="H1512" s="8" t="n">
        <v>379</v>
      </c>
      <c r="I1512" s="8" t="n">
        <v>5</v>
      </c>
      <c r="J1512" s="84" t="s">
        <v>1639</v>
      </c>
      <c r="K1512" s="8" t="n">
        <v>396</v>
      </c>
      <c r="L1512" s="8" t="n">
        <v>1</v>
      </c>
      <c r="M1512" s="2" t="n">
        <f aca="false">IF(AND(F1512&lt;&gt;0,AND(I1512=0,L1512=0)),1,0)</f>
        <v>0</v>
      </c>
      <c r="N1512" s="2" t="n">
        <v>1</v>
      </c>
    </row>
    <row r="1513" customFormat="false" ht="13" hidden="false" customHeight="false" outlineLevel="0" collapsed="false">
      <c r="A1513" s="24" t="s">
        <v>636</v>
      </c>
      <c r="B1513" s="8" t="n">
        <v>10706354</v>
      </c>
      <c r="C1513" s="24" t="s">
        <v>3109</v>
      </c>
      <c r="D1513" s="84" t="s">
        <v>1639</v>
      </c>
      <c r="E1513" s="8" t="n">
        <v>178</v>
      </c>
      <c r="F1513" s="8" t="n">
        <v>35</v>
      </c>
      <c r="G1513" s="84" t="s">
        <v>1639</v>
      </c>
      <c r="H1513" s="8" t="n">
        <v>807</v>
      </c>
      <c r="I1513" s="8" t="n">
        <v>0</v>
      </c>
      <c r="J1513" s="84" t="s">
        <v>1639</v>
      </c>
      <c r="K1513" s="8" t="n">
        <v>804</v>
      </c>
      <c r="L1513" s="8" t="n">
        <v>0</v>
      </c>
      <c r="M1513" s="2" t="n">
        <f aca="false">IF(AND(F1513&lt;&gt;0,AND(I1513=0,L1513=0)),1,0)</f>
        <v>1</v>
      </c>
      <c r="N1513" s="2" t="n">
        <v>1</v>
      </c>
    </row>
    <row r="1514" customFormat="false" ht="13" hidden="false" customHeight="false" outlineLevel="0" collapsed="false">
      <c r="A1514" s="24" t="s">
        <v>636</v>
      </c>
      <c r="B1514" s="8" t="n">
        <v>10717902</v>
      </c>
      <c r="C1514" s="24" t="s">
        <v>3110</v>
      </c>
      <c r="D1514" s="84" t="s">
        <v>1639</v>
      </c>
      <c r="E1514" s="8" t="n">
        <v>219</v>
      </c>
      <c r="F1514" s="8" t="n">
        <v>24</v>
      </c>
      <c r="G1514" s="84" t="s">
        <v>1639</v>
      </c>
      <c r="H1514" s="8" t="n">
        <v>1212</v>
      </c>
      <c r="I1514" s="8" t="n">
        <v>11</v>
      </c>
      <c r="J1514" s="84" t="s">
        <v>1639</v>
      </c>
      <c r="K1514" s="8" t="n">
        <v>1157</v>
      </c>
      <c r="L1514" s="8" t="n">
        <v>6</v>
      </c>
      <c r="M1514" s="2" t="n">
        <f aca="false">IF(AND(F1514&lt;&gt;0,AND(I1514=0,L1514=0)),1,0)</f>
        <v>0</v>
      </c>
      <c r="N1514" s="2" t="n">
        <v>1</v>
      </c>
    </row>
    <row r="1515" customFormat="false" ht="13" hidden="false" customHeight="false" outlineLevel="0" collapsed="false">
      <c r="A1515" s="24" t="s">
        <v>636</v>
      </c>
      <c r="B1515" s="8" t="n">
        <v>11031171</v>
      </c>
      <c r="C1515" s="24" t="s">
        <v>3111</v>
      </c>
      <c r="D1515" s="84" t="s">
        <v>1639</v>
      </c>
      <c r="E1515" s="8" t="n">
        <v>140</v>
      </c>
      <c r="F1515" s="8" t="n">
        <v>25</v>
      </c>
      <c r="G1515" s="84" t="s">
        <v>157</v>
      </c>
      <c r="H1515" s="8" t="n">
        <v>691</v>
      </c>
      <c r="I1515" s="8" t="n">
        <v>98</v>
      </c>
      <c r="J1515" s="84" t="s">
        <v>157</v>
      </c>
      <c r="K1515" s="8" t="n">
        <v>693</v>
      </c>
      <c r="L1515" s="8" t="n">
        <v>93</v>
      </c>
      <c r="M1515" s="2" t="n">
        <f aca="false">IF(AND(F1515&lt;&gt;0,AND(I1515=0,L1515=0)),1,0)</f>
        <v>0</v>
      </c>
      <c r="N1515" s="2" t="n">
        <v>1</v>
      </c>
    </row>
    <row r="1516" customFormat="false" ht="13" hidden="false" customHeight="false" outlineLevel="0" collapsed="false">
      <c r="A1516" s="24" t="s">
        <v>636</v>
      </c>
      <c r="B1516" s="8" t="n">
        <v>11031803</v>
      </c>
      <c r="C1516" s="24" t="s">
        <v>3112</v>
      </c>
      <c r="D1516" s="84" t="s">
        <v>1639</v>
      </c>
      <c r="E1516" s="8" t="n">
        <v>136</v>
      </c>
      <c r="F1516" s="8" t="n">
        <v>28</v>
      </c>
      <c r="G1516" s="84" t="s">
        <v>1639</v>
      </c>
      <c r="H1516" s="8" t="n">
        <v>108</v>
      </c>
      <c r="I1516" s="8" t="n">
        <v>1</v>
      </c>
      <c r="J1516" s="84" t="s">
        <v>1639</v>
      </c>
      <c r="K1516" s="8" t="n">
        <v>102</v>
      </c>
      <c r="L1516" s="8" t="n">
        <v>1</v>
      </c>
      <c r="M1516" s="2" t="n">
        <f aca="false">IF(AND(F1516&lt;&gt;0,AND(I1516=0,L1516=0)),1,0)</f>
        <v>0</v>
      </c>
      <c r="N1516" s="2" t="n">
        <v>1</v>
      </c>
    </row>
    <row r="1517" customFormat="false" ht="13" hidden="false" customHeight="false" outlineLevel="0" collapsed="false">
      <c r="A1517" s="24" t="s">
        <v>636</v>
      </c>
      <c r="B1517" s="8" t="n">
        <v>11037384</v>
      </c>
      <c r="C1517" s="24" t="s">
        <v>3113</v>
      </c>
      <c r="D1517" s="84" t="s">
        <v>1639</v>
      </c>
      <c r="E1517" s="8" t="n">
        <v>123</v>
      </c>
      <c r="F1517" s="8" t="n">
        <v>16</v>
      </c>
      <c r="G1517" s="84" t="s">
        <v>1639</v>
      </c>
      <c r="H1517" s="8" t="n">
        <v>527</v>
      </c>
      <c r="I1517" s="8" t="n">
        <v>0</v>
      </c>
      <c r="J1517" s="84" t="s">
        <v>1639</v>
      </c>
      <c r="K1517" s="8" t="n">
        <v>506</v>
      </c>
      <c r="L1517" s="8" t="n">
        <v>0</v>
      </c>
      <c r="M1517" s="2" t="n">
        <f aca="false">IF(AND(F1517&lt;&gt;0,AND(I1517=0,L1517=0)),1,0)</f>
        <v>1</v>
      </c>
      <c r="N1517" s="2" t="n">
        <v>1</v>
      </c>
    </row>
    <row r="1518" customFormat="false" ht="13" hidden="false" customHeight="false" outlineLevel="0" collapsed="false">
      <c r="A1518" s="24" t="s">
        <v>636</v>
      </c>
      <c r="B1518" s="8" t="n">
        <v>11039479</v>
      </c>
      <c r="C1518" s="24" t="s">
        <v>3114</v>
      </c>
      <c r="D1518" s="84" t="s">
        <v>1639</v>
      </c>
      <c r="E1518" s="8" t="n">
        <v>119</v>
      </c>
      <c r="F1518" s="8" t="n">
        <v>7</v>
      </c>
      <c r="G1518" s="84" t="s">
        <v>1639</v>
      </c>
      <c r="H1518" s="8" t="n">
        <v>334</v>
      </c>
      <c r="I1518" s="8" t="n">
        <v>11</v>
      </c>
      <c r="J1518" s="84" t="s">
        <v>1639</v>
      </c>
      <c r="K1518" s="8" t="n">
        <v>346</v>
      </c>
      <c r="L1518" s="8" t="n">
        <v>9</v>
      </c>
      <c r="M1518" s="2" t="n">
        <f aca="false">IF(AND(F1518&lt;&gt;0,AND(I1518=0,L1518=0)),1,0)</f>
        <v>0</v>
      </c>
      <c r="N1518" s="2" t="n">
        <v>1</v>
      </c>
    </row>
    <row r="1519" customFormat="false" ht="13" hidden="false" customHeight="false" outlineLevel="0" collapsed="false">
      <c r="A1519" s="24" t="s">
        <v>636</v>
      </c>
      <c r="B1519" s="8" t="n">
        <v>11040825</v>
      </c>
      <c r="C1519" s="24" t="s">
        <v>3115</v>
      </c>
      <c r="D1519" s="84" t="s">
        <v>1639</v>
      </c>
      <c r="E1519" s="8" t="n">
        <v>112</v>
      </c>
      <c r="F1519" s="8" t="n">
        <v>8</v>
      </c>
      <c r="G1519" s="84" t="s">
        <v>1639</v>
      </c>
      <c r="H1519" s="8" t="n">
        <v>196</v>
      </c>
      <c r="I1519" s="8" t="n">
        <v>0</v>
      </c>
      <c r="J1519" s="84" t="s">
        <v>1639</v>
      </c>
      <c r="K1519" s="8" t="n">
        <v>230</v>
      </c>
      <c r="L1519" s="8" t="n">
        <v>2</v>
      </c>
      <c r="M1519" s="2" t="n">
        <f aca="false">IF(AND(F1519&lt;&gt;0,AND(I1519=0,L1519=0)),1,0)</f>
        <v>0</v>
      </c>
      <c r="N1519" s="2" t="n">
        <v>1</v>
      </c>
    </row>
    <row r="1520" customFormat="false" ht="13" hidden="false" customHeight="false" outlineLevel="0" collapsed="false">
      <c r="A1520" s="24" t="s">
        <v>636</v>
      </c>
      <c r="B1520" s="8" t="n">
        <v>11269571</v>
      </c>
      <c r="C1520" s="24" t="s">
        <v>3116</v>
      </c>
      <c r="D1520" s="84" t="s">
        <v>1639</v>
      </c>
      <c r="E1520" s="8" t="n">
        <v>29</v>
      </c>
      <c r="F1520" s="8" t="n">
        <v>2</v>
      </c>
      <c r="G1520" s="84" t="s">
        <v>1640</v>
      </c>
      <c r="H1520" s="8" t="n">
        <v>0</v>
      </c>
      <c r="I1520" s="8" t="n">
        <v>0</v>
      </c>
      <c r="J1520" s="84" t="s">
        <v>1640</v>
      </c>
      <c r="K1520" s="8" t="n">
        <v>0</v>
      </c>
      <c r="L1520" s="8" t="n">
        <v>0</v>
      </c>
      <c r="M1520" s="2" t="n">
        <f aca="false">IF(AND(F1520&lt;&gt;0,AND(I1520=0,L1520=0)),1,0)</f>
        <v>1</v>
      </c>
      <c r="N1520" s="2" t="n">
        <v>1</v>
      </c>
    </row>
    <row r="1521" customFormat="false" ht="13" hidden="false" customHeight="false" outlineLevel="0" collapsed="false">
      <c r="A1521" s="24" t="s">
        <v>636</v>
      </c>
      <c r="B1521" s="8" t="n">
        <v>11295708</v>
      </c>
      <c r="C1521" s="24" t="s">
        <v>3117</v>
      </c>
      <c r="D1521" s="84" t="s">
        <v>1639</v>
      </c>
      <c r="E1521" s="8" t="n">
        <v>125</v>
      </c>
      <c r="F1521" s="8" t="n">
        <v>7</v>
      </c>
      <c r="G1521" s="84" t="s">
        <v>1639</v>
      </c>
      <c r="H1521" s="8" t="n">
        <v>345</v>
      </c>
      <c r="I1521" s="8" t="n">
        <v>4</v>
      </c>
      <c r="J1521" s="84" t="s">
        <v>1639</v>
      </c>
      <c r="K1521" s="8" t="n">
        <v>360</v>
      </c>
      <c r="L1521" s="8" t="n">
        <v>4</v>
      </c>
      <c r="M1521" s="2" t="n">
        <f aca="false">IF(AND(F1521&lt;&gt;0,AND(I1521=0,L1521=0)),1,0)</f>
        <v>0</v>
      </c>
      <c r="N1521" s="2" t="n">
        <v>1</v>
      </c>
    </row>
    <row r="1522" customFormat="false" ht="13" hidden="false" customHeight="false" outlineLevel="0" collapsed="false">
      <c r="A1522" s="24" t="s">
        <v>636</v>
      </c>
      <c r="B1522" s="8" t="n">
        <v>11332141</v>
      </c>
      <c r="C1522" s="24" t="s">
        <v>3118</v>
      </c>
      <c r="D1522" s="84" t="s">
        <v>1639</v>
      </c>
      <c r="E1522" s="8" t="n">
        <v>93</v>
      </c>
      <c r="F1522" s="8" t="n">
        <v>21</v>
      </c>
      <c r="G1522" s="84" t="s">
        <v>157</v>
      </c>
      <c r="H1522" s="8" t="n">
        <v>396</v>
      </c>
      <c r="I1522" s="8" t="n">
        <v>52</v>
      </c>
      <c r="J1522" s="84" t="s">
        <v>157</v>
      </c>
      <c r="K1522" s="8" t="n">
        <v>440</v>
      </c>
      <c r="L1522" s="8" t="n">
        <v>64</v>
      </c>
      <c r="M1522" s="2" t="n">
        <f aca="false">IF(AND(F1522&lt;&gt;0,AND(I1522=0,L1522=0)),1,0)</f>
        <v>0</v>
      </c>
      <c r="N1522" s="2" t="n">
        <v>1</v>
      </c>
    </row>
    <row r="1523" customFormat="false" ht="13" hidden="false" customHeight="false" outlineLevel="0" collapsed="false">
      <c r="A1523" s="24" t="s">
        <v>636</v>
      </c>
      <c r="B1523" s="8" t="n">
        <v>11348177</v>
      </c>
      <c r="C1523" s="24" t="s">
        <v>3119</v>
      </c>
      <c r="D1523" s="84" t="s">
        <v>1639</v>
      </c>
      <c r="E1523" s="8" t="n">
        <v>116</v>
      </c>
      <c r="F1523" s="8" t="n">
        <v>10</v>
      </c>
      <c r="G1523" s="84" t="s">
        <v>1639</v>
      </c>
      <c r="H1523" s="8" t="n">
        <v>330</v>
      </c>
      <c r="I1523" s="8" t="n">
        <v>0</v>
      </c>
      <c r="J1523" s="84" t="s">
        <v>1639</v>
      </c>
      <c r="K1523" s="8" t="n">
        <v>389</v>
      </c>
      <c r="L1523" s="8" t="n">
        <v>0</v>
      </c>
      <c r="M1523" s="2" t="n">
        <f aca="false">IF(AND(F1523&lt;&gt;0,AND(I1523=0,L1523=0)),1,0)</f>
        <v>1</v>
      </c>
      <c r="N1523" s="2" t="n">
        <v>1</v>
      </c>
    </row>
    <row r="1524" customFormat="false" ht="13" hidden="false" customHeight="false" outlineLevel="0" collapsed="false">
      <c r="A1524" s="24" t="s">
        <v>636</v>
      </c>
      <c r="B1524" s="8" t="n">
        <v>11372616</v>
      </c>
      <c r="C1524" s="24" t="s">
        <v>3120</v>
      </c>
      <c r="D1524" s="84" t="s">
        <v>1639</v>
      </c>
      <c r="E1524" s="8" t="n">
        <v>94</v>
      </c>
      <c r="F1524" s="8" t="n">
        <v>7</v>
      </c>
      <c r="G1524" s="84" t="s">
        <v>1639</v>
      </c>
      <c r="H1524" s="8" t="n">
        <v>311</v>
      </c>
      <c r="I1524" s="8" t="n">
        <v>0</v>
      </c>
      <c r="J1524" s="84" t="s">
        <v>1639</v>
      </c>
      <c r="K1524" s="8" t="n">
        <v>270</v>
      </c>
      <c r="L1524" s="8" t="n">
        <v>0</v>
      </c>
      <c r="M1524" s="2" t="n">
        <f aca="false">IF(AND(F1524&lt;&gt;0,AND(I1524=0,L1524=0)),1,0)</f>
        <v>1</v>
      </c>
      <c r="N1524" s="2" t="n">
        <v>1</v>
      </c>
    </row>
    <row r="1525" customFormat="false" ht="13" hidden="false" customHeight="false" outlineLevel="0" collapsed="false">
      <c r="A1525" s="24" t="s">
        <v>636</v>
      </c>
      <c r="B1525" s="8" t="n">
        <v>11488627</v>
      </c>
      <c r="C1525" s="24" t="s">
        <v>3121</v>
      </c>
      <c r="D1525" s="84" t="s">
        <v>1639</v>
      </c>
      <c r="E1525" s="8" t="n">
        <v>136</v>
      </c>
      <c r="F1525" s="8" t="n">
        <v>28</v>
      </c>
      <c r="G1525" s="84" t="s">
        <v>1639</v>
      </c>
      <c r="H1525" s="8" t="n">
        <v>252</v>
      </c>
      <c r="I1525" s="8" t="n">
        <v>26</v>
      </c>
      <c r="J1525" s="84" t="s">
        <v>157</v>
      </c>
      <c r="K1525" s="8" t="n">
        <v>269</v>
      </c>
      <c r="L1525" s="8" t="n">
        <v>31</v>
      </c>
      <c r="M1525" s="2" t="n">
        <f aca="false">IF(AND(F1525&lt;&gt;0,AND(I1525=0,L1525=0)),1,0)</f>
        <v>0</v>
      </c>
      <c r="N1525" s="2" t="n">
        <v>1</v>
      </c>
    </row>
    <row r="1526" customFormat="false" ht="13" hidden="false" customHeight="false" outlineLevel="0" collapsed="false">
      <c r="A1526" s="24" t="s">
        <v>636</v>
      </c>
      <c r="B1526" s="8" t="n">
        <v>11572431</v>
      </c>
      <c r="C1526" s="24" t="s">
        <v>3122</v>
      </c>
      <c r="D1526" s="84" t="s">
        <v>1639</v>
      </c>
      <c r="E1526" s="8" t="n">
        <v>138</v>
      </c>
      <c r="F1526" s="8" t="n">
        <v>28</v>
      </c>
      <c r="G1526" s="84" t="s">
        <v>1639</v>
      </c>
      <c r="H1526" s="8" t="n">
        <v>466</v>
      </c>
      <c r="I1526" s="8" t="n">
        <v>0</v>
      </c>
      <c r="J1526" s="84" t="s">
        <v>1639</v>
      </c>
      <c r="K1526" s="8" t="n">
        <v>495</v>
      </c>
      <c r="L1526" s="8" t="n">
        <v>0</v>
      </c>
      <c r="M1526" s="2" t="n">
        <f aca="false">IF(AND(F1526&lt;&gt;0,AND(I1526=0,L1526=0)),1,0)</f>
        <v>1</v>
      </c>
      <c r="N1526" s="2" t="n">
        <v>1</v>
      </c>
    </row>
    <row r="1527" customFormat="false" ht="13" hidden="false" customHeight="false" outlineLevel="0" collapsed="false">
      <c r="A1527" s="24" t="s">
        <v>636</v>
      </c>
      <c r="B1527" s="8" t="n">
        <v>11891597</v>
      </c>
      <c r="C1527" s="24" t="s">
        <v>3123</v>
      </c>
      <c r="D1527" s="84" t="s">
        <v>1639</v>
      </c>
      <c r="E1527" s="8" t="n">
        <v>149</v>
      </c>
      <c r="F1527" s="8" t="n">
        <v>19</v>
      </c>
      <c r="G1527" s="84" t="s">
        <v>1639</v>
      </c>
      <c r="H1527" s="8" t="n">
        <v>274</v>
      </c>
      <c r="I1527" s="8" t="n">
        <v>0</v>
      </c>
      <c r="J1527" s="84" t="s">
        <v>1639</v>
      </c>
      <c r="K1527" s="8" t="n">
        <v>306</v>
      </c>
      <c r="L1527" s="8" t="n">
        <v>0</v>
      </c>
      <c r="M1527" s="2" t="n">
        <f aca="false">IF(AND(F1527&lt;&gt;0,AND(I1527=0,L1527=0)),1,0)</f>
        <v>1</v>
      </c>
      <c r="N1527" s="2" t="n">
        <v>1</v>
      </c>
    </row>
    <row r="1528" customFormat="false" ht="13" hidden="false" customHeight="false" outlineLevel="0" collapsed="false">
      <c r="A1528" s="24" t="s">
        <v>636</v>
      </c>
      <c r="B1528" s="8" t="n">
        <v>11916860</v>
      </c>
      <c r="C1528" s="24" t="s">
        <v>3124</v>
      </c>
      <c r="D1528" s="84" t="s">
        <v>1639</v>
      </c>
      <c r="E1528" s="8" t="n">
        <v>302</v>
      </c>
      <c r="F1528" s="8" t="n">
        <v>32</v>
      </c>
      <c r="G1528" s="84" t="s">
        <v>1639</v>
      </c>
      <c r="H1528" s="8" t="n">
        <v>250</v>
      </c>
      <c r="I1528" s="8" t="n">
        <v>0</v>
      </c>
      <c r="J1528" s="84" t="s">
        <v>1639</v>
      </c>
      <c r="K1528" s="8" t="n">
        <v>253</v>
      </c>
      <c r="L1528" s="8" t="n">
        <v>1</v>
      </c>
      <c r="M1528" s="2" t="n">
        <f aca="false">IF(AND(F1528&lt;&gt;0,AND(I1528=0,L1528=0)),1,0)</f>
        <v>0</v>
      </c>
      <c r="N1528" s="2" t="n">
        <v>1</v>
      </c>
    </row>
    <row r="1529" customFormat="false" ht="13" hidden="false" customHeight="false" outlineLevel="0" collapsed="false">
      <c r="A1529" s="24" t="s">
        <v>636</v>
      </c>
      <c r="B1529" s="8" t="n">
        <v>11917307</v>
      </c>
      <c r="C1529" s="24" t="s">
        <v>3125</v>
      </c>
      <c r="D1529" s="84" t="s">
        <v>1639</v>
      </c>
      <c r="E1529" s="8" t="n">
        <v>302</v>
      </c>
      <c r="F1529" s="8" t="n">
        <v>25</v>
      </c>
      <c r="G1529" s="84" t="s">
        <v>1639</v>
      </c>
      <c r="H1529" s="8" t="n">
        <v>777</v>
      </c>
      <c r="I1529" s="8" t="n">
        <v>0</v>
      </c>
      <c r="J1529" s="84" t="s">
        <v>1639</v>
      </c>
      <c r="K1529" s="8" t="n">
        <v>811</v>
      </c>
      <c r="L1529" s="8" t="n">
        <v>0</v>
      </c>
      <c r="M1529" s="2" t="n">
        <f aca="false">IF(AND(F1529&lt;&gt;0,AND(I1529=0,L1529=0)),1,0)</f>
        <v>1</v>
      </c>
      <c r="N1529" s="2" t="n">
        <v>1</v>
      </c>
    </row>
    <row r="1530" customFormat="false" ht="13" hidden="false" customHeight="false" outlineLevel="0" collapsed="false">
      <c r="A1530" s="24" t="s">
        <v>636</v>
      </c>
      <c r="B1530" s="8" t="n">
        <v>11968150</v>
      </c>
      <c r="C1530" s="24" t="s">
        <v>3126</v>
      </c>
      <c r="D1530" s="84" t="s">
        <v>1639</v>
      </c>
      <c r="E1530" s="8" t="n">
        <v>52</v>
      </c>
      <c r="F1530" s="8" t="n">
        <v>5</v>
      </c>
      <c r="G1530" s="84" t="s">
        <v>1639</v>
      </c>
      <c r="H1530" s="8" t="n">
        <v>209</v>
      </c>
      <c r="I1530" s="8" t="n">
        <v>15</v>
      </c>
      <c r="J1530" s="84" t="s">
        <v>1639</v>
      </c>
      <c r="K1530" s="8" t="n">
        <v>223</v>
      </c>
      <c r="L1530" s="8" t="n">
        <v>11</v>
      </c>
      <c r="M1530" s="2" t="n">
        <f aca="false">IF(AND(F1530&lt;&gt;0,AND(I1530=0,L1530=0)),1,0)</f>
        <v>0</v>
      </c>
      <c r="N1530" s="2" t="n">
        <v>1</v>
      </c>
    </row>
    <row r="1531" customFormat="false" ht="13" hidden="false" customHeight="false" outlineLevel="0" collapsed="false">
      <c r="A1531" s="24" t="s">
        <v>636</v>
      </c>
      <c r="B1531" s="8" t="n">
        <v>12068640</v>
      </c>
      <c r="C1531" s="24" t="s">
        <v>3127</v>
      </c>
      <c r="D1531" s="84" t="s">
        <v>1639</v>
      </c>
      <c r="E1531" s="8" t="n">
        <v>117</v>
      </c>
      <c r="F1531" s="8" t="n">
        <v>18</v>
      </c>
      <c r="G1531" s="84" t="s">
        <v>1639</v>
      </c>
      <c r="H1531" s="8" t="n">
        <v>100</v>
      </c>
      <c r="I1531" s="8" t="n">
        <v>0</v>
      </c>
      <c r="J1531" s="84" t="s">
        <v>1639</v>
      </c>
      <c r="K1531" s="8" t="n">
        <v>88</v>
      </c>
      <c r="L1531" s="8" t="n">
        <v>0</v>
      </c>
      <c r="M1531" s="2" t="n">
        <f aca="false">IF(AND(F1531&lt;&gt;0,AND(I1531=0,L1531=0)),1,0)</f>
        <v>1</v>
      </c>
      <c r="N1531" s="2" t="n">
        <v>1</v>
      </c>
    </row>
    <row r="1532" customFormat="false" ht="13" hidden="false" customHeight="false" outlineLevel="0" collapsed="false">
      <c r="A1532" s="24" t="s">
        <v>636</v>
      </c>
      <c r="B1532" s="8" t="n">
        <v>12195833</v>
      </c>
      <c r="C1532" s="24" t="s">
        <v>3128</v>
      </c>
      <c r="D1532" s="84" t="s">
        <v>1639</v>
      </c>
      <c r="E1532" s="8" t="n">
        <v>89</v>
      </c>
      <c r="F1532" s="8" t="n">
        <v>16</v>
      </c>
      <c r="G1532" s="84" t="s">
        <v>1639</v>
      </c>
      <c r="H1532" s="8" t="n">
        <v>388</v>
      </c>
      <c r="I1532" s="8" t="n">
        <v>1</v>
      </c>
      <c r="J1532" s="84" t="s">
        <v>1639</v>
      </c>
      <c r="K1532" s="8" t="n">
        <v>424</v>
      </c>
      <c r="L1532" s="8" t="n">
        <v>2</v>
      </c>
      <c r="M1532" s="2" t="n">
        <f aca="false">IF(AND(F1532&lt;&gt;0,AND(I1532=0,L1532=0)),1,0)</f>
        <v>0</v>
      </c>
      <c r="N1532" s="2" t="n">
        <v>1</v>
      </c>
    </row>
    <row r="1533" customFormat="false" ht="13" hidden="false" customHeight="false" outlineLevel="0" collapsed="false">
      <c r="A1533" s="24" t="s">
        <v>636</v>
      </c>
      <c r="B1533" s="8" t="n">
        <v>12342912</v>
      </c>
      <c r="C1533" s="24" t="s">
        <v>3129</v>
      </c>
      <c r="D1533" s="84" t="s">
        <v>1639</v>
      </c>
      <c r="E1533" s="8" t="n">
        <v>44</v>
      </c>
      <c r="F1533" s="8" t="n">
        <v>4</v>
      </c>
      <c r="G1533" s="84" t="s">
        <v>1639</v>
      </c>
      <c r="H1533" s="8" t="n">
        <v>354</v>
      </c>
      <c r="I1533" s="8" t="n">
        <v>0</v>
      </c>
      <c r="J1533" s="84" t="s">
        <v>1639</v>
      </c>
      <c r="K1533" s="8" t="n">
        <v>176</v>
      </c>
      <c r="L1533" s="8" t="n">
        <v>1</v>
      </c>
      <c r="M1533" s="2" t="n">
        <f aca="false">IF(AND(F1533&lt;&gt;0,AND(I1533=0,L1533=0)),1,0)</f>
        <v>0</v>
      </c>
      <c r="N1533" s="2" t="n">
        <v>1</v>
      </c>
    </row>
    <row r="1534" customFormat="false" ht="13" hidden="false" customHeight="false" outlineLevel="0" collapsed="false">
      <c r="A1534" s="24" t="s">
        <v>636</v>
      </c>
      <c r="B1534" s="8" t="n">
        <v>12362411</v>
      </c>
      <c r="C1534" s="24" t="s">
        <v>3130</v>
      </c>
      <c r="D1534" s="84" t="s">
        <v>1639</v>
      </c>
      <c r="E1534" s="8" t="n">
        <v>41</v>
      </c>
      <c r="F1534" s="8" t="n">
        <v>3</v>
      </c>
      <c r="G1534" s="84" t="s">
        <v>1639</v>
      </c>
      <c r="H1534" s="8" t="n">
        <v>696</v>
      </c>
      <c r="I1534" s="8" t="n">
        <v>63</v>
      </c>
      <c r="J1534" s="84" t="s">
        <v>1639</v>
      </c>
      <c r="K1534" s="8" t="n">
        <v>683</v>
      </c>
      <c r="L1534" s="8" t="n">
        <v>73</v>
      </c>
      <c r="M1534" s="2" t="n">
        <f aca="false">IF(AND(F1534&lt;&gt;0,AND(I1534=0,L1534=0)),1,0)</f>
        <v>0</v>
      </c>
      <c r="N1534" s="2" t="n">
        <v>1</v>
      </c>
    </row>
    <row r="1535" customFormat="false" ht="13" hidden="false" customHeight="false" outlineLevel="0" collapsed="false">
      <c r="A1535" s="24" t="s">
        <v>636</v>
      </c>
      <c r="B1535" s="8" t="n">
        <v>12370309</v>
      </c>
      <c r="C1535" s="24" t="s">
        <v>3131</v>
      </c>
      <c r="D1535" s="84" t="s">
        <v>1639</v>
      </c>
      <c r="E1535" s="8" t="n">
        <v>45</v>
      </c>
      <c r="F1535" s="8" t="n">
        <v>5</v>
      </c>
      <c r="G1535" s="84" t="s">
        <v>1639</v>
      </c>
      <c r="H1535" s="8" t="n">
        <v>361</v>
      </c>
      <c r="I1535" s="8" t="n">
        <v>20</v>
      </c>
      <c r="J1535" s="84" t="s">
        <v>1639</v>
      </c>
      <c r="K1535" s="8" t="n">
        <v>417</v>
      </c>
      <c r="L1535" s="8" t="n">
        <v>27</v>
      </c>
      <c r="M1535" s="2" t="n">
        <f aca="false">IF(AND(F1535&lt;&gt;0,AND(I1535=0,L1535=0)),1,0)</f>
        <v>0</v>
      </c>
      <c r="N1535" s="2" t="n">
        <v>1</v>
      </c>
    </row>
    <row r="1536" customFormat="false" ht="13" hidden="false" customHeight="false" outlineLevel="0" collapsed="false">
      <c r="A1536" s="24" t="s">
        <v>636</v>
      </c>
      <c r="B1536" s="8" t="n">
        <v>12379425</v>
      </c>
      <c r="C1536" s="24" t="s">
        <v>3132</v>
      </c>
      <c r="D1536" s="84" t="s">
        <v>1639</v>
      </c>
      <c r="E1536" s="8" t="n">
        <v>97</v>
      </c>
      <c r="F1536" s="8" t="n">
        <v>7</v>
      </c>
      <c r="G1536" s="84" t="s">
        <v>1639</v>
      </c>
      <c r="H1536" s="8" t="n">
        <v>558</v>
      </c>
      <c r="I1536" s="8" t="n">
        <v>5</v>
      </c>
      <c r="J1536" s="84" t="s">
        <v>1639</v>
      </c>
      <c r="K1536" s="8" t="n">
        <v>567</v>
      </c>
      <c r="L1536" s="8" t="n">
        <v>3</v>
      </c>
      <c r="M1536" s="2" t="n">
        <f aca="false">IF(AND(F1536&lt;&gt;0,AND(I1536=0,L1536=0)),1,0)</f>
        <v>0</v>
      </c>
      <c r="N1536" s="2" t="n">
        <v>1</v>
      </c>
    </row>
    <row r="1537" customFormat="false" ht="13" hidden="false" customHeight="false" outlineLevel="0" collapsed="false">
      <c r="A1537" s="24" t="s">
        <v>636</v>
      </c>
      <c r="B1537" s="8" t="n">
        <v>12403541</v>
      </c>
      <c r="C1537" s="24" t="s">
        <v>3133</v>
      </c>
      <c r="D1537" s="84" t="s">
        <v>1639</v>
      </c>
      <c r="E1537" s="8" t="n">
        <v>99</v>
      </c>
      <c r="F1537" s="8" t="n">
        <v>21</v>
      </c>
      <c r="G1537" s="84" t="s">
        <v>1639</v>
      </c>
      <c r="H1537" s="8" t="n">
        <v>617</v>
      </c>
      <c r="I1537" s="8" t="n">
        <v>0</v>
      </c>
      <c r="J1537" s="84" t="s">
        <v>1639</v>
      </c>
      <c r="K1537" s="8" t="n">
        <v>504</v>
      </c>
      <c r="L1537" s="8" t="n">
        <v>0</v>
      </c>
      <c r="M1537" s="2" t="n">
        <f aca="false">IF(AND(F1537&lt;&gt;0,AND(I1537=0,L1537=0)),1,0)</f>
        <v>1</v>
      </c>
      <c r="N1537" s="2" t="n">
        <v>1</v>
      </c>
    </row>
    <row r="1538" customFormat="false" ht="13" hidden="false" customHeight="false" outlineLevel="0" collapsed="false">
      <c r="A1538" s="24" t="s">
        <v>636</v>
      </c>
      <c r="B1538" s="8" t="n">
        <v>12602953</v>
      </c>
      <c r="C1538" s="24" t="s">
        <v>3134</v>
      </c>
      <c r="D1538" s="84" t="s">
        <v>1639</v>
      </c>
      <c r="E1538" s="8" t="n">
        <v>122</v>
      </c>
      <c r="F1538" s="8" t="n">
        <v>20</v>
      </c>
      <c r="G1538" s="84" t="s">
        <v>157</v>
      </c>
      <c r="H1538" s="8" t="n">
        <v>289</v>
      </c>
      <c r="I1538" s="8" t="n">
        <v>37</v>
      </c>
      <c r="J1538" s="84" t="s">
        <v>1639</v>
      </c>
      <c r="K1538" s="8" t="n">
        <v>281</v>
      </c>
      <c r="L1538" s="8" t="n">
        <v>28</v>
      </c>
      <c r="M1538" s="2" t="n">
        <f aca="false">IF(AND(F1538&lt;&gt;0,AND(I1538=0,L1538=0)),1,0)</f>
        <v>0</v>
      </c>
      <c r="N1538" s="2" t="n">
        <v>1</v>
      </c>
    </row>
    <row r="1539" customFormat="false" ht="13" hidden="false" customHeight="false" outlineLevel="0" collapsed="false">
      <c r="A1539" s="24" t="s">
        <v>636</v>
      </c>
      <c r="B1539" s="8" t="n">
        <v>15854852</v>
      </c>
      <c r="C1539" s="24" t="s">
        <v>3135</v>
      </c>
      <c r="D1539" s="84" t="s">
        <v>1639</v>
      </c>
      <c r="E1539" s="8" t="n">
        <v>40</v>
      </c>
      <c r="F1539" s="8" t="n">
        <v>9</v>
      </c>
      <c r="G1539" s="84" t="s">
        <v>1639</v>
      </c>
      <c r="H1539" s="8" t="n">
        <v>138</v>
      </c>
      <c r="I1539" s="8" t="n">
        <v>0</v>
      </c>
      <c r="J1539" s="84" t="s">
        <v>1639</v>
      </c>
      <c r="K1539" s="8" t="n">
        <v>158</v>
      </c>
      <c r="L1539" s="8" t="n">
        <v>0</v>
      </c>
      <c r="M1539" s="2" t="n">
        <f aca="false">IF(AND(F1539&lt;&gt;0,AND(I1539=0,L1539=0)),1,0)</f>
        <v>1</v>
      </c>
      <c r="N1539" s="2" t="n">
        <v>1</v>
      </c>
    </row>
    <row r="1540" customFormat="false" ht="13" hidden="false" customHeight="false" outlineLevel="0" collapsed="false">
      <c r="A1540" s="24" t="s">
        <v>636</v>
      </c>
      <c r="B1540" s="8" t="n">
        <v>15945021</v>
      </c>
      <c r="C1540" s="24" t="s">
        <v>3136</v>
      </c>
      <c r="D1540" s="84" t="s">
        <v>1639</v>
      </c>
      <c r="E1540" s="8" t="n">
        <v>55</v>
      </c>
      <c r="F1540" s="8" t="n">
        <v>3</v>
      </c>
      <c r="G1540" s="84" t="s">
        <v>1639</v>
      </c>
      <c r="H1540" s="8" t="n">
        <v>519</v>
      </c>
      <c r="I1540" s="8" t="n">
        <v>0</v>
      </c>
      <c r="J1540" s="84" t="s">
        <v>1639</v>
      </c>
      <c r="K1540" s="8" t="n">
        <v>500</v>
      </c>
      <c r="L1540" s="8" t="n">
        <v>0</v>
      </c>
      <c r="M1540" s="2" t="n">
        <f aca="false">IF(AND(F1540&lt;&gt;0,AND(I1540=0,L1540=0)),1,0)</f>
        <v>1</v>
      </c>
      <c r="N1540" s="2" t="n">
        <v>1</v>
      </c>
    </row>
    <row r="1541" customFormat="false" ht="13" hidden="false" customHeight="false" outlineLevel="0" collapsed="false">
      <c r="A1541" s="24" t="s">
        <v>636</v>
      </c>
      <c r="B1541" s="8" t="n">
        <v>15949133</v>
      </c>
      <c r="C1541" s="24" t="s">
        <v>3137</v>
      </c>
      <c r="D1541" s="84" t="s">
        <v>1639</v>
      </c>
      <c r="E1541" s="8" t="n">
        <v>46</v>
      </c>
      <c r="F1541" s="8" t="n">
        <v>6</v>
      </c>
      <c r="G1541" s="84" t="s">
        <v>1639</v>
      </c>
      <c r="H1541" s="8" t="n">
        <v>198</v>
      </c>
      <c r="I1541" s="8" t="n">
        <v>0</v>
      </c>
      <c r="J1541" s="84" t="s">
        <v>1639</v>
      </c>
      <c r="K1541" s="8" t="n">
        <v>191</v>
      </c>
      <c r="L1541" s="8" t="n">
        <v>0</v>
      </c>
      <c r="M1541" s="2" t="n">
        <f aca="false">IF(AND(F1541&lt;&gt;0,AND(I1541=0,L1541=0)),1,0)</f>
        <v>1</v>
      </c>
      <c r="N1541" s="2" t="n">
        <v>1</v>
      </c>
    </row>
    <row r="1542" customFormat="false" ht="13" hidden="false" customHeight="false" outlineLevel="0" collapsed="false">
      <c r="A1542" s="24" t="s">
        <v>636</v>
      </c>
      <c r="B1542" s="8" t="n">
        <v>16061639</v>
      </c>
      <c r="C1542" s="24" t="s">
        <v>3138</v>
      </c>
      <c r="D1542" s="84" t="s">
        <v>1639</v>
      </c>
      <c r="E1542" s="8" t="n">
        <v>33</v>
      </c>
      <c r="F1542" s="8" t="n">
        <v>6</v>
      </c>
      <c r="G1542" s="84" t="s">
        <v>1639</v>
      </c>
      <c r="H1542" s="8" t="n">
        <v>264</v>
      </c>
      <c r="I1542" s="8" t="n">
        <v>10</v>
      </c>
      <c r="J1542" s="84" t="s">
        <v>1639</v>
      </c>
      <c r="K1542" s="8" t="n">
        <v>313</v>
      </c>
      <c r="L1542" s="8" t="n">
        <v>15</v>
      </c>
      <c r="M1542" s="2" t="n">
        <f aca="false">IF(AND(F1542&lt;&gt;0,AND(I1542=0,L1542=0)),1,0)</f>
        <v>0</v>
      </c>
      <c r="N1542" s="2" t="n">
        <v>1</v>
      </c>
    </row>
    <row r="1543" customFormat="false" ht="13" hidden="false" customHeight="false" outlineLevel="0" collapsed="false">
      <c r="A1543" s="24" t="s">
        <v>636</v>
      </c>
      <c r="B1543" s="8" t="n">
        <v>16063309</v>
      </c>
      <c r="C1543" s="24" t="s">
        <v>3139</v>
      </c>
      <c r="D1543" s="84" t="s">
        <v>1639</v>
      </c>
      <c r="E1543" s="8" t="n">
        <v>29</v>
      </c>
      <c r="F1543" s="8" t="n">
        <v>3</v>
      </c>
      <c r="G1543" s="84" t="s">
        <v>1639</v>
      </c>
      <c r="H1543" s="8" t="n">
        <v>119</v>
      </c>
      <c r="I1543" s="8" t="n">
        <v>0</v>
      </c>
      <c r="J1543" s="84" t="s">
        <v>1639</v>
      </c>
      <c r="K1543" s="8" t="n">
        <v>157</v>
      </c>
      <c r="L1543" s="8" t="n">
        <v>0</v>
      </c>
      <c r="M1543" s="2" t="n">
        <f aca="false">IF(AND(F1543&lt;&gt;0,AND(I1543=0,L1543=0)),1,0)</f>
        <v>1</v>
      </c>
      <c r="N1543" s="2" t="n">
        <v>1</v>
      </c>
    </row>
    <row r="1544" customFormat="false" ht="13" hidden="false" customHeight="false" outlineLevel="0" collapsed="false">
      <c r="A1544" s="24" t="s">
        <v>636</v>
      </c>
      <c r="B1544" s="8" t="n">
        <v>16261984</v>
      </c>
      <c r="C1544" s="24" t="s">
        <v>3140</v>
      </c>
      <c r="D1544" s="84" t="s">
        <v>1639</v>
      </c>
      <c r="E1544" s="8" t="n">
        <v>42</v>
      </c>
      <c r="F1544" s="8" t="n">
        <v>3</v>
      </c>
      <c r="G1544" s="84" t="s">
        <v>1639</v>
      </c>
      <c r="H1544" s="8" t="n">
        <v>251</v>
      </c>
      <c r="I1544" s="8" t="n">
        <v>0</v>
      </c>
      <c r="J1544" s="84" t="s">
        <v>1639</v>
      </c>
      <c r="K1544" s="8" t="n">
        <v>260</v>
      </c>
      <c r="L1544" s="8" t="n">
        <v>0</v>
      </c>
      <c r="M1544" s="2" t="n">
        <f aca="false">IF(AND(F1544&lt;&gt;0,AND(I1544=0,L1544=0)),1,0)</f>
        <v>1</v>
      </c>
      <c r="N1544" s="2" t="n">
        <v>1</v>
      </c>
    </row>
    <row r="1545" customFormat="false" ht="13" hidden="false" customHeight="false" outlineLevel="0" collapsed="false">
      <c r="A1545" s="24" t="s">
        <v>636</v>
      </c>
      <c r="B1545" s="8" t="n">
        <v>16262033</v>
      </c>
      <c r="C1545" s="24" t="s">
        <v>3141</v>
      </c>
      <c r="D1545" s="84" t="s">
        <v>1639</v>
      </c>
      <c r="E1545" s="8" t="n">
        <v>41</v>
      </c>
      <c r="F1545" s="8" t="n">
        <v>3</v>
      </c>
      <c r="G1545" s="84" t="s">
        <v>1639</v>
      </c>
      <c r="H1545" s="8" t="n">
        <v>172</v>
      </c>
      <c r="I1545" s="8" t="n">
        <v>13</v>
      </c>
      <c r="J1545" s="84" t="s">
        <v>1639</v>
      </c>
      <c r="K1545" s="8" t="n">
        <v>502</v>
      </c>
      <c r="L1545" s="8" t="n">
        <v>16</v>
      </c>
      <c r="M1545" s="2" t="n">
        <f aca="false">IF(AND(F1545&lt;&gt;0,AND(I1545=0,L1545=0)),1,0)</f>
        <v>0</v>
      </c>
      <c r="N1545" s="2" t="n">
        <v>1</v>
      </c>
    </row>
    <row r="1546" customFormat="false" ht="13" hidden="false" customHeight="false" outlineLevel="0" collapsed="false">
      <c r="A1546" s="24" t="s">
        <v>636</v>
      </c>
      <c r="B1546" s="8" t="n">
        <v>16327258</v>
      </c>
      <c r="C1546" s="24" t="s">
        <v>3142</v>
      </c>
      <c r="D1546" s="84" t="s">
        <v>1639</v>
      </c>
      <c r="E1546" s="8" t="n">
        <v>49</v>
      </c>
      <c r="F1546" s="8" t="n">
        <v>8</v>
      </c>
      <c r="G1546" s="84" t="s">
        <v>1639</v>
      </c>
      <c r="H1546" s="8" t="n">
        <v>79</v>
      </c>
      <c r="I1546" s="8" t="n">
        <v>0</v>
      </c>
      <c r="J1546" s="84" t="s">
        <v>1639</v>
      </c>
      <c r="K1546" s="8" t="n">
        <v>69</v>
      </c>
      <c r="L1546" s="8" t="n">
        <v>0</v>
      </c>
      <c r="M1546" s="2" t="n">
        <f aca="false">IF(AND(F1546&lt;&gt;0,AND(I1546=0,L1546=0)),1,0)</f>
        <v>1</v>
      </c>
      <c r="N1546" s="2" t="n">
        <v>1</v>
      </c>
    </row>
    <row r="1547" customFormat="false" ht="13" hidden="false" customHeight="false" outlineLevel="0" collapsed="false">
      <c r="A1547" s="24" t="s">
        <v>636</v>
      </c>
      <c r="B1547" s="8" t="n">
        <v>16558395</v>
      </c>
      <c r="C1547" s="24" t="s">
        <v>3143</v>
      </c>
      <c r="D1547" s="84" t="s">
        <v>1639</v>
      </c>
      <c r="E1547" s="8" t="n">
        <v>71</v>
      </c>
      <c r="F1547" s="8" t="n">
        <v>10</v>
      </c>
      <c r="G1547" s="84" t="s">
        <v>1639</v>
      </c>
      <c r="H1547" s="8" t="n">
        <v>105</v>
      </c>
      <c r="I1547" s="8" t="n">
        <v>0</v>
      </c>
      <c r="J1547" s="84" t="s">
        <v>1639</v>
      </c>
      <c r="K1547" s="8" t="n">
        <v>113</v>
      </c>
      <c r="L1547" s="8" t="n">
        <v>0</v>
      </c>
      <c r="M1547" s="2" t="n">
        <f aca="false">IF(AND(F1547&lt;&gt;0,AND(I1547=0,L1547=0)),1,0)</f>
        <v>1</v>
      </c>
      <c r="N1547" s="2" t="n">
        <v>1</v>
      </c>
    </row>
    <row r="1548" customFormat="false" ht="13" hidden="false" customHeight="false" outlineLevel="0" collapsed="false">
      <c r="A1548" s="24" t="s">
        <v>636</v>
      </c>
      <c r="B1548" s="8" t="n">
        <v>16889819</v>
      </c>
      <c r="C1548" s="24" t="s">
        <v>3144</v>
      </c>
      <c r="D1548" s="84" t="s">
        <v>1639</v>
      </c>
      <c r="E1548" s="8" t="n">
        <v>69</v>
      </c>
      <c r="F1548" s="8" t="n">
        <v>12</v>
      </c>
      <c r="G1548" s="84" t="s">
        <v>1639</v>
      </c>
      <c r="H1548" s="8" t="n">
        <v>222</v>
      </c>
      <c r="I1548" s="8" t="n">
        <v>4</v>
      </c>
      <c r="J1548" s="84" t="s">
        <v>1639</v>
      </c>
      <c r="K1548" s="8" t="n">
        <v>257</v>
      </c>
      <c r="L1548" s="8" t="n">
        <v>2</v>
      </c>
      <c r="M1548" s="2" t="n">
        <f aca="false">IF(AND(F1548&lt;&gt;0,AND(I1548=0,L1548=0)),1,0)</f>
        <v>0</v>
      </c>
      <c r="N1548" s="2" t="n">
        <v>1</v>
      </c>
    </row>
    <row r="1549" customFormat="false" ht="13" hidden="false" customHeight="false" outlineLevel="0" collapsed="false">
      <c r="A1549" s="24" t="s">
        <v>636</v>
      </c>
      <c r="B1549" s="8" t="n">
        <v>17146277</v>
      </c>
      <c r="C1549" s="24" t="s">
        <v>3145</v>
      </c>
      <c r="D1549" s="84" t="s">
        <v>1639</v>
      </c>
      <c r="E1549" s="8" t="n">
        <v>35</v>
      </c>
      <c r="F1549" s="8" t="n">
        <v>2</v>
      </c>
      <c r="G1549" s="84" t="s">
        <v>1639</v>
      </c>
      <c r="H1549" s="8" t="n">
        <v>125</v>
      </c>
      <c r="I1549" s="8" t="n">
        <v>0</v>
      </c>
      <c r="J1549" s="84" t="s">
        <v>1639</v>
      </c>
      <c r="K1549" s="8" t="n">
        <v>135</v>
      </c>
      <c r="L1549" s="8" t="n">
        <v>0</v>
      </c>
      <c r="M1549" s="2" t="n">
        <f aca="false">IF(AND(F1549&lt;&gt;0,AND(I1549=0,L1549=0)),1,0)</f>
        <v>1</v>
      </c>
      <c r="N1549" s="2" t="n">
        <v>1</v>
      </c>
    </row>
    <row r="1550" customFormat="false" ht="13" hidden="false" customHeight="false" outlineLevel="0" collapsed="false">
      <c r="A1550" s="24" t="s">
        <v>636</v>
      </c>
      <c r="B1550" s="8" t="n">
        <v>17184893</v>
      </c>
      <c r="C1550" s="24" t="s">
        <v>3146</v>
      </c>
      <c r="D1550" s="84" t="s">
        <v>1639</v>
      </c>
      <c r="E1550" s="8" t="n">
        <v>21</v>
      </c>
      <c r="F1550" s="8" t="n">
        <v>5</v>
      </c>
      <c r="G1550" s="84" t="s">
        <v>1639</v>
      </c>
      <c r="H1550" s="8" t="n">
        <v>84</v>
      </c>
      <c r="I1550" s="8" t="n">
        <v>0</v>
      </c>
      <c r="J1550" s="84" t="s">
        <v>1639</v>
      </c>
      <c r="K1550" s="8" t="n">
        <v>56</v>
      </c>
      <c r="L1550" s="8" t="n">
        <v>0</v>
      </c>
      <c r="M1550" s="2" t="n">
        <f aca="false">IF(AND(F1550&lt;&gt;0,AND(I1550=0,L1550=0)),1,0)</f>
        <v>1</v>
      </c>
      <c r="N1550" s="2" t="n">
        <v>1</v>
      </c>
    </row>
    <row r="1551" customFormat="false" ht="13" hidden="false" customHeight="false" outlineLevel="0" collapsed="false">
      <c r="A1551" s="24" t="s">
        <v>636</v>
      </c>
      <c r="B1551" s="8" t="n">
        <v>18106851</v>
      </c>
      <c r="C1551" s="24" t="s">
        <v>3147</v>
      </c>
      <c r="D1551" s="84" t="s">
        <v>1639</v>
      </c>
      <c r="E1551" s="8" t="n">
        <v>43</v>
      </c>
      <c r="F1551" s="8" t="n">
        <v>5</v>
      </c>
      <c r="G1551" s="84" t="s">
        <v>1639</v>
      </c>
      <c r="H1551" s="8" t="n">
        <v>81</v>
      </c>
      <c r="I1551" s="8" t="n">
        <v>0</v>
      </c>
      <c r="J1551" s="84" t="s">
        <v>1639</v>
      </c>
      <c r="K1551" s="8" t="n">
        <v>72</v>
      </c>
      <c r="L1551" s="8" t="n">
        <v>0</v>
      </c>
      <c r="M1551" s="2" t="n">
        <f aca="false">IF(AND(F1551&lt;&gt;0,AND(I1551=0,L1551=0)),1,0)</f>
        <v>1</v>
      </c>
      <c r="N1551" s="2" t="n">
        <v>1</v>
      </c>
    </row>
    <row r="1552" customFormat="false" ht="13" hidden="false" customHeight="false" outlineLevel="0" collapsed="false">
      <c r="A1552" s="24" t="s">
        <v>636</v>
      </c>
      <c r="B1552" s="8" t="n">
        <v>18385956</v>
      </c>
      <c r="C1552" s="24" t="s">
        <v>3148</v>
      </c>
      <c r="D1552" s="84" t="s">
        <v>1639</v>
      </c>
      <c r="E1552" s="8" t="n">
        <v>42</v>
      </c>
      <c r="F1552" s="8" t="n">
        <v>3</v>
      </c>
      <c r="G1552" s="84" t="s">
        <v>1639</v>
      </c>
      <c r="H1552" s="8" t="n">
        <v>53</v>
      </c>
      <c r="I1552" s="8" t="n">
        <v>0</v>
      </c>
      <c r="J1552" s="84" t="s">
        <v>1639</v>
      </c>
      <c r="K1552" s="8" t="n">
        <v>64</v>
      </c>
      <c r="L1552" s="8" t="n">
        <v>0</v>
      </c>
      <c r="M1552" s="2" t="n">
        <f aca="false">IF(AND(F1552&lt;&gt;0,AND(I1552=0,L1552=0)),1,0)</f>
        <v>1</v>
      </c>
      <c r="N1552" s="2" t="n">
        <v>1</v>
      </c>
    </row>
    <row r="1553" customFormat="false" ht="13" hidden="false" customHeight="false" outlineLevel="0" collapsed="false">
      <c r="A1553" s="24" t="s">
        <v>636</v>
      </c>
      <c r="B1553" s="8" t="n">
        <v>19686497</v>
      </c>
      <c r="C1553" s="24" t="s">
        <v>3149</v>
      </c>
      <c r="D1553" s="84" t="s">
        <v>1639</v>
      </c>
      <c r="E1553" s="8" t="n">
        <v>36</v>
      </c>
      <c r="F1553" s="8" t="n">
        <v>2</v>
      </c>
      <c r="G1553" s="84" t="s">
        <v>1639</v>
      </c>
      <c r="H1553" s="8" t="n">
        <v>119</v>
      </c>
      <c r="I1553" s="8" t="n">
        <v>0</v>
      </c>
      <c r="J1553" s="84" t="s">
        <v>1639</v>
      </c>
      <c r="K1553" s="8" t="n">
        <v>104</v>
      </c>
      <c r="L1553" s="8" t="n">
        <v>0</v>
      </c>
      <c r="M1553" s="2" t="n">
        <f aca="false">IF(AND(F1553&lt;&gt;0,AND(I1553=0,L1553=0)),1,0)</f>
        <v>1</v>
      </c>
      <c r="N1553" s="2" t="n">
        <v>1</v>
      </c>
    </row>
    <row r="1554" customFormat="false" ht="13" hidden="false" customHeight="false" outlineLevel="0" collapsed="false">
      <c r="A1554" s="24" t="s">
        <v>636</v>
      </c>
      <c r="B1554" s="8" t="n">
        <v>24605107</v>
      </c>
      <c r="C1554" s="24" t="s">
        <v>3150</v>
      </c>
      <c r="D1554" s="84" t="s">
        <v>1639</v>
      </c>
      <c r="E1554" s="8" t="n">
        <v>27</v>
      </c>
      <c r="F1554" s="8" t="n">
        <v>3</v>
      </c>
      <c r="G1554" s="84" t="s">
        <v>1639</v>
      </c>
      <c r="H1554" s="8" t="n">
        <v>76</v>
      </c>
      <c r="I1554" s="8" t="n">
        <v>0</v>
      </c>
      <c r="J1554" s="84" t="s">
        <v>1639</v>
      </c>
      <c r="K1554" s="8" t="n">
        <v>61</v>
      </c>
      <c r="L1554" s="8" t="n">
        <v>0</v>
      </c>
      <c r="M1554" s="2" t="n">
        <f aca="false">IF(AND(F1554&lt;&gt;0,AND(I1554=0,L1554=0)),1,0)</f>
        <v>1</v>
      </c>
      <c r="N1554" s="2" t="n">
        <v>1</v>
      </c>
    </row>
    <row r="1555" customFormat="false" ht="13" hidden="false" customHeight="false" outlineLevel="0" collapsed="false">
      <c r="A1555" s="24" t="s">
        <v>636</v>
      </c>
      <c r="B1555" s="8" t="n">
        <v>26773200</v>
      </c>
      <c r="C1555" s="24" t="s">
        <v>3151</v>
      </c>
      <c r="D1555" s="84" t="s">
        <v>1639</v>
      </c>
      <c r="E1555" s="8" t="n">
        <v>45</v>
      </c>
      <c r="F1555" s="8" t="n">
        <v>3</v>
      </c>
      <c r="G1555" s="84" t="s">
        <v>1639</v>
      </c>
      <c r="H1555" s="8" t="n">
        <v>51</v>
      </c>
      <c r="I1555" s="8" t="n">
        <v>0</v>
      </c>
      <c r="J1555" s="84" t="s">
        <v>1639</v>
      </c>
      <c r="K1555" s="8" t="n">
        <v>71</v>
      </c>
      <c r="L1555" s="8" t="n">
        <v>0</v>
      </c>
      <c r="M1555" s="2" t="n">
        <f aca="false">IF(AND(F1555&lt;&gt;0,AND(I1555=0,L1555=0)),1,0)</f>
        <v>1</v>
      </c>
      <c r="N1555" s="2" t="n">
        <v>1</v>
      </c>
    </row>
    <row r="1556" customFormat="false" ht="13" hidden="false" customHeight="false" outlineLevel="0" collapsed="false">
      <c r="A1556" s="24" t="s">
        <v>636</v>
      </c>
      <c r="B1556" s="8" t="n">
        <v>27027529</v>
      </c>
      <c r="C1556" s="24" t="s">
        <v>3152</v>
      </c>
      <c r="D1556" s="84" t="s">
        <v>1639</v>
      </c>
      <c r="E1556" s="8" t="n">
        <v>51</v>
      </c>
      <c r="F1556" s="8" t="n">
        <v>6</v>
      </c>
      <c r="G1556" s="84" t="s">
        <v>157</v>
      </c>
      <c r="H1556" s="8" t="n">
        <v>67</v>
      </c>
      <c r="I1556" s="8" t="n">
        <v>23</v>
      </c>
      <c r="J1556" s="84" t="s">
        <v>1639</v>
      </c>
      <c r="K1556" s="8" t="n">
        <v>84</v>
      </c>
      <c r="L1556" s="8" t="n">
        <v>6</v>
      </c>
      <c r="M1556" s="2" t="n">
        <f aca="false">IF(AND(F1556&lt;&gt;0,AND(I1556=0,L1556=0)),1,0)</f>
        <v>0</v>
      </c>
      <c r="N1556" s="2" t="n">
        <v>1</v>
      </c>
    </row>
    <row r="1557" customFormat="false" ht="13" hidden="false" customHeight="false" outlineLevel="0" collapsed="false">
      <c r="A1557" s="24" t="s">
        <v>636</v>
      </c>
      <c r="B1557" s="8" t="n">
        <v>27947012</v>
      </c>
      <c r="C1557" s="24" t="s">
        <v>3153</v>
      </c>
      <c r="D1557" s="84" t="s">
        <v>1639</v>
      </c>
      <c r="E1557" s="8" t="n">
        <v>44</v>
      </c>
      <c r="F1557" s="8" t="n">
        <v>3</v>
      </c>
      <c r="G1557" s="84" t="s">
        <v>1639</v>
      </c>
      <c r="H1557" s="8" t="n">
        <v>94</v>
      </c>
      <c r="I1557" s="8" t="n">
        <v>0</v>
      </c>
      <c r="J1557" s="84" t="s">
        <v>1639</v>
      </c>
      <c r="K1557" s="8" t="n">
        <v>78</v>
      </c>
      <c r="L1557" s="8" t="n">
        <v>0</v>
      </c>
      <c r="M1557" s="2" t="n">
        <f aca="false">IF(AND(F1557&lt;&gt;0,AND(I1557=0,L1557=0)),1,0)</f>
        <v>1</v>
      </c>
      <c r="N1557" s="2" t="n">
        <v>1</v>
      </c>
    </row>
    <row r="1558" customFormat="false" ht="13" hidden="false" customHeight="false" outlineLevel="0" collapsed="false">
      <c r="A1558" s="24" t="s">
        <v>636</v>
      </c>
      <c r="B1558" s="8" t="n">
        <v>29498316</v>
      </c>
      <c r="C1558" s="24" t="s">
        <v>3154</v>
      </c>
      <c r="D1558" s="84" t="s">
        <v>1639</v>
      </c>
      <c r="E1558" s="8" t="n">
        <v>37</v>
      </c>
      <c r="F1558" s="8" t="n">
        <v>2</v>
      </c>
      <c r="G1558" s="84" t="s">
        <v>1639</v>
      </c>
      <c r="H1558" s="8" t="n">
        <v>95</v>
      </c>
      <c r="I1558" s="8" t="n">
        <v>0</v>
      </c>
      <c r="J1558" s="84" t="s">
        <v>1639</v>
      </c>
      <c r="K1558" s="8" t="n">
        <v>104</v>
      </c>
      <c r="L1558" s="8" t="n">
        <v>0</v>
      </c>
      <c r="M1558" s="2" t="n">
        <f aca="false">IF(AND(F1558&lt;&gt;0,AND(I1558=0,L1558=0)),1,0)</f>
        <v>1</v>
      </c>
      <c r="N1558" s="2" t="n">
        <v>1</v>
      </c>
    </row>
    <row r="1559" customFormat="false" ht="13" hidden="false" customHeight="false" outlineLevel="0" collapsed="false">
      <c r="A1559" s="24" t="s">
        <v>636</v>
      </c>
      <c r="B1559" s="8" t="n">
        <v>30454892</v>
      </c>
      <c r="C1559" s="24" t="s">
        <v>3155</v>
      </c>
      <c r="D1559" s="84" t="s">
        <v>1639</v>
      </c>
      <c r="E1559" s="8" t="n">
        <v>44</v>
      </c>
      <c r="F1559" s="8" t="n">
        <v>9</v>
      </c>
      <c r="G1559" s="84" t="s">
        <v>1639</v>
      </c>
      <c r="H1559" s="8" t="n">
        <v>23</v>
      </c>
      <c r="I1559" s="8" t="n">
        <v>0</v>
      </c>
      <c r="J1559" s="84" t="s">
        <v>1639</v>
      </c>
      <c r="K1559" s="8" t="n">
        <v>19</v>
      </c>
      <c r="L1559" s="8" t="n">
        <v>0</v>
      </c>
      <c r="M1559" s="2" t="n">
        <f aca="false">IF(AND(F1559&lt;&gt;0,AND(I1559=0,L1559=0)),1,0)</f>
        <v>1</v>
      </c>
      <c r="N1559" s="2" t="n">
        <v>1</v>
      </c>
    </row>
    <row r="1560" customFormat="false" ht="13" hidden="false" customHeight="false" outlineLevel="0" collapsed="false">
      <c r="A1560" s="24" t="s">
        <v>636</v>
      </c>
      <c r="B1560" s="8" t="n">
        <v>33673721</v>
      </c>
      <c r="C1560" s="24" t="s">
        <v>1171</v>
      </c>
      <c r="D1560" s="84" t="s">
        <v>1639</v>
      </c>
      <c r="E1560" s="8" t="n">
        <v>50</v>
      </c>
      <c r="F1560" s="8" t="n">
        <v>5</v>
      </c>
      <c r="G1560" s="84" t="s">
        <v>157</v>
      </c>
      <c r="H1560" s="8" t="n">
        <v>68</v>
      </c>
      <c r="I1560" s="8" t="n">
        <v>14</v>
      </c>
      <c r="J1560" s="84" t="s">
        <v>157</v>
      </c>
      <c r="K1560" s="8" t="n">
        <v>69</v>
      </c>
      <c r="L1560" s="8" t="n">
        <v>11</v>
      </c>
      <c r="M1560" s="2" t="n">
        <f aca="false">IF(AND(F1560&lt;&gt;0,AND(I1560=0,L1560=0)),1,0)</f>
        <v>0</v>
      </c>
      <c r="N1560" s="2" t="n">
        <v>1</v>
      </c>
    </row>
    <row r="1561" customFormat="false" ht="13" hidden="false" customHeight="false" outlineLevel="0" collapsed="false">
      <c r="A1561" s="24" t="s">
        <v>636</v>
      </c>
      <c r="B1561" s="8" t="n">
        <v>34278998</v>
      </c>
      <c r="C1561" s="24" t="s">
        <v>3156</v>
      </c>
      <c r="D1561" s="84" t="s">
        <v>1639</v>
      </c>
      <c r="E1561" s="8" t="n">
        <v>40</v>
      </c>
      <c r="F1561" s="8" t="n">
        <v>7</v>
      </c>
      <c r="G1561" s="84" t="s">
        <v>1639</v>
      </c>
      <c r="H1561" s="8" t="n">
        <v>86</v>
      </c>
      <c r="I1561" s="8" t="n">
        <v>0</v>
      </c>
      <c r="J1561" s="84" t="s">
        <v>1639</v>
      </c>
      <c r="K1561" s="8" t="n">
        <v>55</v>
      </c>
      <c r="L1561" s="8" t="n">
        <v>0</v>
      </c>
      <c r="M1561" s="2" t="n">
        <f aca="false">IF(AND(F1561&lt;&gt;0,AND(I1561=0,L1561=0)),1,0)</f>
        <v>1</v>
      </c>
      <c r="N1561" s="2" t="n">
        <v>1</v>
      </c>
    </row>
    <row r="1562" customFormat="false" ht="13" hidden="false" customHeight="false" outlineLevel="0" collapsed="false">
      <c r="A1562" s="24" t="s">
        <v>636</v>
      </c>
      <c r="B1562" s="8" t="n">
        <v>36075696</v>
      </c>
      <c r="C1562" s="24" t="s">
        <v>3157</v>
      </c>
      <c r="D1562" s="84" t="s">
        <v>1639</v>
      </c>
      <c r="E1562" s="8" t="n">
        <v>40</v>
      </c>
      <c r="F1562" s="8" t="n">
        <v>3</v>
      </c>
      <c r="G1562" s="84" t="s">
        <v>1639</v>
      </c>
      <c r="H1562" s="8" t="n">
        <v>111</v>
      </c>
      <c r="I1562" s="8" t="n">
        <v>0</v>
      </c>
      <c r="J1562" s="84" t="s">
        <v>1639</v>
      </c>
      <c r="K1562" s="8" t="n">
        <v>103</v>
      </c>
      <c r="L1562" s="8" t="n">
        <v>0</v>
      </c>
      <c r="M1562" s="2" t="n">
        <f aca="false">IF(AND(F1562&lt;&gt;0,AND(I1562=0,L1562=0)),1,0)</f>
        <v>1</v>
      </c>
      <c r="N1562" s="2" t="n">
        <v>1</v>
      </c>
    </row>
    <row r="1563" customFormat="false" ht="13" hidden="false" customHeight="false" outlineLevel="0" collapsed="false">
      <c r="A1563" s="24" t="s">
        <v>636</v>
      </c>
      <c r="B1563" s="8" t="n">
        <v>36788611</v>
      </c>
      <c r="C1563" s="24" t="s">
        <v>3158</v>
      </c>
      <c r="D1563" s="84" t="s">
        <v>1639</v>
      </c>
      <c r="E1563" s="8" t="n">
        <v>48</v>
      </c>
      <c r="F1563" s="8" t="n">
        <v>6</v>
      </c>
      <c r="G1563" s="84" t="s">
        <v>1639</v>
      </c>
      <c r="H1563" s="8" t="n">
        <v>56</v>
      </c>
      <c r="I1563" s="8" t="n">
        <v>0</v>
      </c>
      <c r="J1563" s="84" t="s">
        <v>1639</v>
      </c>
      <c r="K1563" s="8" t="n">
        <v>52</v>
      </c>
      <c r="L1563" s="8" t="n">
        <v>0</v>
      </c>
      <c r="M1563" s="2" t="n">
        <f aca="false">IF(AND(F1563&lt;&gt;0,AND(I1563=0,L1563=0)),1,0)</f>
        <v>1</v>
      </c>
      <c r="N1563" s="2" t="n">
        <v>1</v>
      </c>
    </row>
    <row r="1564" customFormat="false" ht="13" hidden="false" customHeight="false" outlineLevel="0" collapsed="false">
      <c r="A1564" s="24" t="s">
        <v>636</v>
      </c>
      <c r="B1564" s="8" t="n">
        <v>37912313</v>
      </c>
      <c r="C1564" s="24" t="s">
        <v>3159</v>
      </c>
      <c r="D1564" s="84" t="s">
        <v>1639</v>
      </c>
      <c r="E1564" s="8" t="n">
        <v>21</v>
      </c>
      <c r="F1564" s="8" t="n">
        <v>2</v>
      </c>
      <c r="G1564" s="84" t="s">
        <v>1639</v>
      </c>
      <c r="H1564" s="8" t="n">
        <v>113</v>
      </c>
      <c r="I1564" s="8" t="n">
        <v>0</v>
      </c>
      <c r="J1564" s="84" t="s">
        <v>1639</v>
      </c>
      <c r="K1564" s="8" t="n">
        <v>110</v>
      </c>
      <c r="L1564" s="8" t="n">
        <v>0</v>
      </c>
      <c r="M1564" s="2" t="n">
        <f aca="false">IF(AND(F1564&lt;&gt;0,AND(I1564=0,L1564=0)),1,0)</f>
        <v>1</v>
      </c>
      <c r="N1564" s="2" t="n">
        <v>1</v>
      </c>
    </row>
    <row r="1565" customFormat="false" ht="13" hidden="false" customHeight="false" outlineLevel="0" collapsed="false">
      <c r="A1565" s="24" t="s">
        <v>636</v>
      </c>
      <c r="B1565" s="8" t="n">
        <v>39083987</v>
      </c>
      <c r="C1565" s="24" t="s">
        <v>3160</v>
      </c>
      <c r="D1565" s="84" t="s">
        <v>1639</v>
      </c>
      <c r="E1565" s="8" t="n">
        <v>37</v>
      </c>
      <c r="F1565" s="8" t="n">
        <v>2</v>
      </c>
      <c r="G1565" s="84" t="s">
        <v>1639</v>
      </c>
      <c r="H1565" s="8" t="n">
        <v>76</v>
      </c>
      <c r="I1565" s="8" t="n">
        <v>0</v>
      </c>
      <c r="J1565" s="84" t="s">
        <v>1639</v>
      </c>
      <c r="K1565" s="8" t="n">
        <v>105</v>
      </c>
      <c r="L1565" s="8" t="n">
        <v>0</v>
      </c>
      <c r="M1565" s="2" t="n">
        <f aca="false">IF(AND(F1565&lt;&gt;0,AND(I1565=0,L1565=0)),1,0)</f>
        <v>1</v>
      </c>
      <c r="N1565" s="2" t="n">
        <v>1</v>
      </c>
    </row>
    <row r="1566" customFormat="false" ht="13" hidden="false" customHeight="false" outlineLevel="0" collapsed="false">
      <c r="A1566" s="24" t="s">
        <v>636</v>
      </c>
      <c r="B1566" s="8" t="n">
        <v>40170167</v>
      </c>
      <c r="C1566" s="24" t="s">
        <v>1482</v>
      </c>
      <c r="D1566" s="84" t="s">
        <v>1639</v>
      </c>
      <c r="E1566" s="8" t="n">
        <v>48</v>
      </c>
      <c r="F1566" s="8" t="n">
        <v>5</v>
      </c>
      <c r="G1566" s="84" t="s">
        <v>1639</v>
      </c>
      <c r="H1566" s="8" t="n">
        <v>70</v>
      </c>
      <c r="I1566" s="8" t="n">
        <v>7</v>
      </c>
      <c r="J1566" s="84" t="s">
        <v>1639</v>
      </c>
      <c r="K1566" s="8" t="n">
        <v>148</v>
      </c>
      <c r="L1566" s="8" t="n">
        <v>13</v>
      </c>
      <c r="M1566" s="2" t="n">
        <f aca="false">IF(AND(F1566&lt;&gt;0,AND(I1566=0,L1566=0)),1,0)</f>
        <v>0</v>
      </c>
      <c r="N1566" s="2" t="n">
        <v>1</v>
      </c>
    </row>
    <row r="1567" customFormat="false" ht="13" hidden="false" customHeight="false" outlineLevel="0" collapsed="false">
      <c r="A1567" s="24" t="s">
        <v>636</v>
      </c>
      <c r="B1567" s="8" t="n">
        <v>40501145</v>
      </c>
      <c r="C1567" s="24" t="s">
        <v>3161</v>
      </c>
      <c r="D1567" s="84" t="s">
        <v>1639</v>
      </c>
      <c r="E1567" s="8" t="n">
        <v>27</v>
      </c>
      <c r="F1567" s="8" t="n">
        <v>5</v>
      </c>
      <c r="G1567" s="84" t="s">
        <v>1639</v>
      </c>
      <c r="H1567" s="8" t="n">
        <v>22</v>
      </c>
      <c r="I1567" s="8" t="n">
        <v>0</v>
      </c>
      <c r="J1567" s="84" t="s">
        <v>1639</v>
      </c>
      <c r="K1567" s="8" t="n">
        <v>25</v>
      </c>
      <c r="L1567" s="8" t="n">
        <v>0</v>
      </c>
      <c r="M1567" s="2" t="n">
        <f aca="false">IF(AND(F1567&lt;&gt;0,AND(I1567=0,L1567=0)),1,0)</f>
        <v>1</v>
      </c>
      <c r="N1567" s="2" t="n">
        <v>1</v>
      </c>
    </row>
    <row r="1568" customFormat="false" ht="13" hidden="false" customHeight="false" outlineLevel="0" collapsed="false">
      <c r="A1568" s="24" t="s">
        <v>636</v>
      </c>
      <c r="B1568" s="8" t="n">
        <v>46859127</v>
      </c>
      <c r="C1568" s="24" t="s">
        <v>3162</v>
      </c>
      <c r="D1568" s="84" t="s">
        <v>1639</v>
      </c>
      <c r="E1568" s="8" t="n">
        <v>41</v>
      </c>
      <c r="F1568" s="8" t="n">
        <v>5</v>
      </c>
      <c r="G1568" s="84" t="s">
        <v>1639</v>
      </c>
      <c r="H1568" s="8" t="n">
        <v>69</v>
      </c>
      <c r="I1568" s="8" t="n">
        <v>0</v>
      </c>
      <c r="J1568" s="84" t="s">
        <v>1639</v>
      </c>
      <c r="K1568" s="8" t="n">
        <v>78</v>
      </c>
      <c r="L1568" s="8" t="n">
        <v>0</v>
      </c>
      <c r="M1568" s="2" t="n">
        <f aca="false">IF(AND(F1568&lt;&gt;0,AND(I1568=0,L1568=0)),1,0)</f>
        <v>1</v>
      </c>
      <c r="N1568" s="2" t="n">
        <v>1</v>
      </c>
    </row>
    <row r="1569" customFormat="false" ht="13" hidden="false" customHeight="false" outlineLevel="0" collapsed="false">
      <c r="A1569" s="24" t="s">
        <v>636</v>
      </c>
      <c r="B1569" s="8" t="n">
        <v>49165999</v>
      </c>
      <c r="C1569" s="24" t="s">
        <v>3163</v>
      </c>
      <c r="D1569" s="84" t="s">
        <v>1639</v>
      </c>
      <c r="E1569" s="8" t="n">
        <v>43</v>
      </c>
      <c r="F1569" s="8" t="n">
        <v>3</v>
      </c>
      <c r="G1569" s="84" t="s">
        <v>1639</v>
      </c>
      <c r="H1569" s="8" t="n">
        <v>89</v>
      </c>
      <c r="I1569" s="8" t="n">
        <v>0</v>
      </c>
      <c r="J1569" s="84" t="s">
        <v>1639</v>
      </c>
      <c r="K1569" s="8" t="n">
        <v>104</v>
      </c>
      <c r="L1569" s="8" t="n">
        <v>0</v>
      </c>
      <c r="M1569" s="2" t="n">
        <f aca="false">IF(AND(F1569&lt;&gt;0,AND(I1569=0,L1569=0)),1,0)</f>
        <v>1</v>
      </c>
      <c r="N1569" s="2" t="n">
        <v>1</v>
      </c>
    </row>
    <row r="1570" customFormat="false" ht="13" hidden="false" customHeight="false" outlineLevel="0" collapsed="false">
      <c r="A1570" s="24" t="s">
        <v>636</v>
      </c>
      <c r="B1570" s="8" t="n">
        <v>49364373</v>
      </c>
      <c r="C1570" s="24" t="s">
        <v>3164</v>
      </c>
      <c r="D1570" s="84" t="s">
        <v>1639</v>
      </c>
      <c r="E1570" s="8" t="n">
        <v>56</v>
      </c>
      <c r="F1570" s="8" t="n">
        <v>4</v>
      </c>
      <c r="G1570" s="84" t="s">
        <v>1639</v>
      </c>
      <c r="H1570" s="8" t="n">
        <v>84</v>
      </c>
      <c r="I1570" s="8" t="n">
        <v>0</v>
      </c>
      <c r="J1570" s="84" t="s">
        <v>1639</v>
      </c>
      <c r="K1570" s="8" t="n">
        <v>83</v>
      </c>
      <c r="L1570" s="8" t="n">
        <v>0</v>
      </c>
      <c r="M1570" s="2" t="n">
        <f aca="false">IF(AND(F1570&lt;&gt;0,AND(I1570=0,L1570=0)),1,0)</f>
        <v>1</v>
      </c>
      <c r="N1570" s="2" t="n">
        <v>1</v>
      </c>
    </row>
    <row r="1571" customFormat="false" ht="13" hidden="false" customHeight="false" outlineLevel="0" collapsed="false">
      <c r="A1571" s="24" t="s">
        <v>636</v>
      </c>
      <c r="B1571" s="8" t="n">
        <v>49552926</v>
      </c>
      <c r="C1571" s="24" t="s">
        <v>3165</v>
      </c>
      <c r="D1571" s="84" t="s">
        <v>1639</v>
      </c>
      <c r="E1571" s="8" t="n">
        <v>36</v>
      </c>
      <c r="F1571" s="8" t="n">
        <v>9</v>
      </c>
      <c r="G1571" s="84" t="s">
        <v>1639</v>
      </c>
      <c r="H1571" s="8" t="n">
        <v>37</v>
      </c>
      <c r="I1571" s="8" t="n">
        <v>0</v>
      </c>
      <c r="J1571" s="84" t="s">
        <v>1639</v>
      </c>
      <c r="K1571" s="8" t="n">
        <v>36</v>
      </c>
      <c r="L1571" s="8" t="n">
        <v>0</v>
      </c>
      <c r="M1571" s="2" t="n">
        <f aca="false">IF(AND(F1571&lt;&gt;0,AND(I1571=0,L1571=0)),1,0)</f>
        <v>1</v>
      </c>
      <c r="N1571" s="2" t="n">
        <v>1</v>
      </c>
    </row>
    <row r="1572" customFormat="false" ht="13" hidden="false" customHeight="false" outlineLevel="0" collapsed="false">
      <c r="A1572" s="24" t="s">
        <v>636</v>
      </c>
      <c r="B1572" s="8" t="n">
        <v>50101045</v>
      </c>
      <c r="C1572" s="24" t="s">
        <v>3166</v>
      </c>
      <c r="D1572" s="84" t="s">
        <v>1639</v>
      </c>
      <c r="E1572" s="8" t="n">
        <v>35</v>
      </c>
      <c r="F1572" s="8" t="n">
        <v>2</v>
      </c>
      <c r="G1572" s="84" t="s">
        <v>1639</v>
      </c>
      <c r="H1572" s="8" t="n">
        <v>105</v>
      </c>
      <c r="I1572" s="8" t="n">
        <v>0</v>
      </c>
      <c r="J1572" s="84" t="s">
        <v>1639</v>
      </c>
      <c r="K1572" s="8" t="n">
        <v>101</v>
      </c>
      <c r="L1572" s="8" t="n">
        <v>0</v>
      </c>
      <c r="M1572" s="2" t="n">
        <f aca="false">IF(AND(F1572&lt;&gt;0,AND(I1572=0,L1572=0)),1,0)</f>
        <v>1</v>
      </c>
      <c r="N1572" s="2" t="n">
        <v>1</v>
      </c>
    </row>
    <row r="1573" customFormat="false" ht="13" hidden="false" customHeight="false" outlineLevel="0" collapsed="false">
      <c r="A1573" s="24" t="s">
        <v>636</v>
      </c>
      <c r="B1573" s="8" t="n">
        <v>50147204</v>
      </c>
      <c r="C1573" s="24" t="s">
        <v>3167</v>
      </c>
      <c r="D1573" s="84" t="s">
        <v>1639</v>
      </c>
      <c r="E1573" s="8" t="n">
        <v>47</v>
      </c>
      <c r="F1573" s="8" t="n">
        <v>6</v>
      </c>
      <c r="G1573" s="84" t="s">
        <v>157</v>
      </c>
      <c r="H1573" s="8" t="n">
        <v>23</v>
      </c>
      <c r="I1573" s="8" t="n">
        <v>4</v>
      </c>
      <c r="J1573" s="84" t="s">
        <v>1639</v>
      </c>
      <c r="K1573" s="8" t="n">
        <v>30</v>
      </c>
      <c r="L1573" s="8" t="n">
        <v>1</v>
      </c>
      <c r="M1573" s="2" t="n">
        <f aca="false">IF(AND(F1573&lt;&gt;0,AND(I1573=0,L1573=0)),1,0)</f>
        <v>0</v>
      </c>
      <c r="N1573" s="2" t="n">
        <v>1</v>
      </c>
    </row>
    <row r="1574" customFormat="false" ht="13" hidden="false" customHeight="false" outlineLevel="0" collapsed="false">
      <c r="A1574" s="24" t="s">
        <v>3168</v>
      </c>
      <c r="B1574" s="8" t="n">
        <v>13760</v>
      </c>
      <c r="C1574" s="24" t="s">
        <v>3169</v>
      </c>
      <c r="D1574" s="84" t="s">
        <v>1639</v>
      </c>
      <c r="E1574" s="8" t="n">
        <v>13</v>
      </c>
      <c r="F1574" s="8" t="n">
        <v>2</v>
      </c>
      <c r="G1574" s="84" t="s">
        <v>1639</v>
      </c>
      <c r="H1574" s="8" t="n">
        <v>1</v>
      </c>
      <c r="I1574" s="8" t="n">
        <v>0</v>
      </c>
      <c r="J1574" s="84" t="s">
        <v>1639</v>
      </c>
      <c r="K1574" s="8" t="n">
        <v>0</v>
      </c>
      <c r="L1574" s="8" t="n">
        <v>0</v>
      </c>
      <c r="M1574" s="2" t="n">
        <f aca="false">IF(AND(F1574&lt;&gt;0,AND(I1574=0,L1574=0)),1,0)</f>
        <v>1</v>
      </c>
      <c r="N1574" s="2" t="n">
        <v>1</v>
      </c>
    </row>
    <row r="1575" customFormat="false" ht="13" hidden="false" customHeight="false" outlineLevel="0" collapsed="false">
      <c r="A1575" s="24" t="s">
        <v>3168</v>
      </c>
      <c r="B1575" s="8" t="n">
        <v>13766</v>
      </c>
      <c r="C1575" s="24" t="s">
        <v>3170</v>
      </c>
      <c r="D1575" s="84" t="s">
        <v>1639</v>
      </c>
      <c r="E1575" s="8" t="n">
        <v>13</v>
      </c>
      <c r="F1575" s="8" t="n">
        <v>2</v>
      </c>
      <c r="G1575" s="84" t="s">
        <v>1640</v>
      </c>
      <c r="H1575" s="8" t="n">
        <v>0</v>
      </c>
      <c r="I1575" s="8" t="n">
        <v>0</v>
      </c>
      <c r="J1575" s="84" t="s">
        <v>1640</v>
      </c>
      <c r="K1575" s="8" t="n">
        <v>0</v>
      </c>
      <c r="L1575" s="8" t="n">
        <v>0</v>
      </c>
      <c r="M1575" s="2" t="n">
        <f aca="false">IF(AND(F1575&lt;&gt;0,AND(I1575=0,L1575=0)),1,0)</f>
        <v>1</v>
      </c>
      <c r="N1575" s="2" t="n">
        <v>1</v>
      </c>
    </row>
    <row r="1576" customFormat="false" ht="13" hidden="false" customHeight="false" outlineLevel="0" collapsed="false">
      <c r="A1576" s="24" t="s">
        <v>3168</v>
      </c>
      <c r="B1576" s="8" t="n">
        <v>18564</v>
      </c>
      <c r="C1576" s="24" t="s">
        <v>3171</v>
      </c>
      <c r="D1576" s="84" t="s">
        <v>1639</v>
      </c>
      <c r="E1576" s="8" t="n">
        <v>18</v>
      </c>
      <c r="F1576" s="8" t="n">
        <v>2</v>
      </c>
      <c r="G1576" s="84" t="s">
        <v>1639</v>
      </c>
      <c r="H1576" s="8" t="n">
        <v>6</v>
      </c>
      <c r="I1576" s="8" t="n">
        <v>1</v>
      </c>
      <c r="J1576" s="84" t="s">
        <v>1639</v>
      </c>
      <c r="K1576" s="8" t="n">
        <v>4</v>
      </c>
      <c r="L1576" s="8" t="n">
        <v>0</v>
      </c>
      <c r="M1576" s="2" t="n">
        <f aca="false">IF(AND(F1576&lt;&gt;0,AND(I1576=0,L1576=0)),1,0)</f>
        <v>0</v>
      </c>
      <c r="N1576" s="2" t="n">
        <v>1</v>
      </c>
    </row>
    <row r="1577" customFormat="false" ht="13" hidden="false" customHeight="false" outlineLevel="0" collapsed="false">
      <c r="A1577" s="24" t="s">
        <v>3168</v>
      </c>
      <c r="B1577" s="8" t="n">
        <v>240033</v>
      </c>
      <c r="C1577" s="24" t="s">
        <v>3172</v>
      </c>
      <c r="D1577" s="84" t="s">
        <v>1639</v>
      </c>
      <c r="E1577" s="8" t="n">
        <v>45</v>
      </c>
      <c r="F1577" s="8" t="n">
        <v>4</v>
      </c>
      <c r="G1577" s="84" t="s">
        <v>1639</v>
      </c>
      <c r="H1577" s="8" t="n">
        <v>27</v>
      </c>
      <c r="I1577" s="8" t="n">
        <v>0</v>
      </c>
      <c r="J1577" s="84" t="s">
        <v>1639</v>
      </c>
      <c r="K1577" s="8" t="n">
        <v>43</v>
      </c>
      <c r="L1577" s="8" t="n">
        <v>0</v>
      </c>
      <c r="M1577" s="2" t="n">
        <f aca="false">IF(AND(F1577&lt;&gt;0,AND(I1577=0,L1577=0)),1,0)</f>
        <v>1</v>
      </c>
      <c r="N1577" s="2" t="n">
        <v>1</v>
      </c>
    </row>
    <row r="1578" customFormat="false" ht="13" hidden="false" customHeight="false" outlineLevel="0" collapsed="false">
      <c r="A1578" s="24" t="s">
        <v>3168</v>
      </c>
      <c r="B1578" s="8" t="n">
        <v>240509</v>
      </c>
      <c r="C1578" s="24" t="s">
        <v>3173</v>
      </c>
      <c r="D1578" s="84" t="s">
        <v>1639</v>
      </c>
      <c r="E1578" s="8" t="n">
        <v>49</v>
      </c>
      <c r="F1578" s="8" t="n">
        <v>3</v>
      </c>
      <c r="G1578" s="84" t="s">
        <v>1639</v>
      </c>
      <c r="H1578" s="8" t="n">
        <v>45</v>
      </c>
      <c r="I1578" s="8" t="n">
        <v>0</v>
      </c>
      <c r="J1578" s="84" t="s">
        <v>1639</v>
      </c>
      <c r="K1578" s="8" t="n">
        <v>76</v>
      </c>
      <c r="L1578" s="8" t="n">
        <v>0</v>
      </c>
      <c r="M1578" s="2" t="n">
        <f aca="false">IF(AND(F1578&lt;&gt;0,AND(I1578=0,L1578=0)),1,0)</f>
        <v>1</v>
      </c>
      <c r="N1578" s="2" t="n">
        <v>1</v>
      </c>
    </row>
    <row r="1579" customFormat="false" ht="13" hidden="false" customHeight="false" outlineLevel="0" collapsed="false">
      <c r="A1579" s="24" t="s">
        <v>3168</v>
      </c>
      <c r="B1579" s="8" t="n">
        <v>248233</v>
      </c>
      <c r="C1579" s="24" t="s">
        <v>3174</v>
      </c>
      <c r="D1579" s="84" t="s">
        <v>1639</v>
      </c>
      <c r="E1579" s="8" t="n">
        <v>37</v>
      </c>
      <c r="F1579" s="8" t="n">
        <v>9</v>
      </c>
      <c r="G1579" s="84" t="s">
        <v>1639</v>
      </c>
      <c r="H1579" s="8" t="n">
        <v>88</v>
      </c>
      <c r="I1579" s="8" t="n">
        <v>0</v>
      </c>
      <c r="J1579" s="84" t="s">
        <v>1639</v>
      </c>
      <c r="K1579" s="8" t="n">
        <v>103</v>
      </c>
      <c r="L1579" s="8" t="n">
        <v>0</v>
      </c>
      <c r="M1579" s="2" t="n">
        <f aca="false">IF(AND(F1579&lt;&gt;0,AND(I1579=0,L1579=0)),1,0)</f>
        <v>1</v>
      </c>
      <c r="N1579" s="2" t="n">
        <v>1</v>
      </c>
    </row>
    <row r="1580" customFormat="false" ht="13" hidden="false" customHeight="false" outlineLevel="0" collapsed="false">
      <c r="A1580" s="24" t="s">
        <v>3168</v>
      </c>
      <c r="B1580" s="8" t="n">
        <v>269320</v>
      </c>
      <c r="C1580" s="24" t="s">
        <v>3175</v>
      </c>
      <c r="D1580" s="84" t="s">
        <v>1639</v>
      </c>
      <c r="E1580" s="8" t="n">
        <v>67</v>
      </c>
      <c r="F1580" s="8" t="n">
        <v>5</v>
      </c>
      <c r="G1580" s="84" t="s">
        <v>1639</v>
      </c>
      <c r="H1580" s="8" t="n">
        <v>30</v>
      </c>
      <c r="I1580" s="8" t="n">
        <v>2</v>
      </c>
      <c r="J1580" s="84" t="s">
        <v>1639</v>
      </c>
      <c r="K1580" s="8" t="n">
        <v>29</v>
      </c>
      <c r="L1580" s="8" t="n">
        <v>1</v>
      </c>
      <c r="M1580" s="2" t="n">
        <f aca="false">IF(AND(F1580&lt;&gt;0,AND(I1580=0,L1580=0)),1,0)</f>
        <v>0</v>
      </c>
      <c r="N1580" s="2" t="n">
        <v>1</v>
      </c>
    </row>
    <row r="1581" customFormat="false" ht="13" hidden="false" customHeight="false" outlineLevel="0" collapsed="false">
      <c r="A1581" s="24" t="s">
        <v>3168</v>
      </c>
      <c r="B1581" s="8" t="n">
        <v>271389</v>
      </c>
      <c r="C1581" s="24" t="s">
        <v>3176</v>
      </c>
      <c r="D1581" s="84" t="s">
        <v>1639</v>
      </c>
      <c r="E1581" s="8" t="n">
        <v>45</v>
      </c>
      <c r="F1581" s="8" t="n">
        <v>3</v>
      </c>
      <c r="G1581" s="84" t="s">
        <v>1639</v>
      </c>
      <c r="H1581" s="8" t="n">
        <v>50</v>
      </c>
      <c r="I1581" s="8" t="n">
        <v>5</v>
      </c>
      <c r="J1581" s="84" t="s">
        <v>1639</v>
      </c>
      <c r="K1581" s="8" t="n">
        <v>41</v>
      </c>
      <c r="L1581" s="8" t="n">
        <v>3</v>
      </c>
      <c r="M1581" s="2" t="n">
        <f aca="false">IF(AND(F1581&lt;&gt;0,AND(I1581=0,L1581=0)),1,0)</f>
        <v>0</v>
      </c>
      <c r="N1581" s="2" t="n">
        <v>1</v>
      </c>
    </row>
    <row r="1582" customFormat="false" ht="13" hidden="false" customHeight="false" outlineLevel="0" collapsed="false">
      <c r="A1582" s="24" t="s">
        <v>3168</v>
      </c>
      <c r="B1582" s="8" t="n">
        <v>273402</v>
      </c>
      <c r="C1582" s="24" t="s">
        <v>3177</v>
      </c>
      <c r="D1582" s="84" t="s">
        <v>1639</v>
      </c>
      <c r="E1582" s="8" t="n">
        <v>45</v>
      </c>
      <c r="F1582" s="8" t="n">
        <v>6</v>
      </c>
      <c r="G1582" s="84" t="s">
        <v>1639</v>
      </c>
      <c r="H1582" s="8" t="n">
        <v>36</v>
      </c>
      <c r="I1582" s="8" t="n">
        <v>1</v>
      </c>
      <c r="J1582" s="84" t="s">
        <v>1639</v>
      </c>
      <c r="K1582" s="8" t="n">
        <v>36</v>
      </c>
      <c r="L1582" s="8" t="n">
        <v>0</v>
      </c>
      <c r="M1582" s="2" t="n">
        <f aca="false">IF(AND(F1582&lt;&gt;0,AND(I1582=0,L1582=0)),1,0)</f>
        <v>0</v>
      </c>
      <c r="N1582" s="2" t="n">
        <v>1</v>
      </c>
    </row>
    <row r="1583" customFormat="false" ht="13" hidden="false" customHeight="false" outlineLevel="0" collapsed="false">
      <c r="A1583" s="24" t="s">
        <v>3168</v>
      </c>
      <c r="B1583" s="8" t="n">
        <v>274459</v>
      </c>
      <c r="C1583" s="24" t="s">
        <v>3178</v>
      </c>
      <c r="D1583" s="84" t="s">
        <v>1639</v>
      </c>
      <c r="E1583" s="8" t="n">
        <v>49</v>
      </c>
      <c r="F1583" s="8" t="n">
        <v>4</v>
      </c>
      <c r="G1583" s="84" t="s">
        <v>1639</v>
      </c>
      <c r="H1583" s="8" t="n">
        <v>43</v>
      </c>
      <c r="I1583" s="8" t="n">
        <v>0</v>
      </c>
      <c r="J1583" s="84" t="s">
        <v>1639</v>
      </c>
      <c r="K1583" s="8" t="n">
        <v>33</v>
      </c>
      <c r="L1583" s="8" t="n">
        <v>0</v>
      </c>
      <c r="M1583" s="2" t="n">
        <f aca="false">IF(AND(F1583&lt;&gt;0,AND(I1583=0,L1583=0)),1,0)</f>
        <v>1</v>
      </c>
      <c r="N1583" s="2" t="n">
        <v>1</v>
      </c>
    </row>
    <row r="1584" customFormat="false" ht="13" hidden="false" customHeight="false" outlineLevel="0" collapsed="false">
      <c r="A1584" s="24" t="s">
        <v>3168</v>
      </c>
      <c r="B1584" s="8" t="n">
        <v>280777</v>
      </c>
      <c r="C1584" s="24" t="s">
        <v>3179</v>
      </c>
      <c r="D1584" s="84" t="s">
        <v>1639</v>
      </c>
      <c r="E1584" s="8" t="n">
        <v>47</v>
      </c>
      <c r="F1584" s="8" t="n">
        <v>3</v>
      </c>
      <c r="G1584" s="84" t="s">
        <v>157</v>
      </c>
      <c r="H1584" s="8" t="n">
        <v>18</v>
      </c>
      <c r="I1584" s="8" t="n">
        <v>6</v>
      </c>
      <c r="J1584" s="84" t="s">
        <v>1639</v>
      </c>
      <c r="K1584" s="8" t="n">
        <v>11</v>
      </c>
      <c r="L1584" s="8" t="n">
        <v>1</v>
      </c>
      <c r="M1584" s="2" t="n">
        <f aca="false">IF(AND(F1584&lt;&gt;0,AND(I1584=0,L1584=0)),1,0)</f>
        <v>0</v>
      </c>
      <c r="N1584" s="2" t="n">
        <v>1</v>
      </c>
    </row>
    <row r="1585" customFormat="false" ht="13" hidden="false" customHeight="false" outlineLevel="0" collapsed="false">
      <c r="A1585" s="24" t="s">
        <v>3168</v>
      </c>
      <c r="B1585" s="8" t="n">
        <v>280783</v>
      </c>
      <c r="C1585" s="24" t="s">
        <v>3180</v>
      </c>
      <c r="D1585" s="84" t="s">
        <v>1639</v>
      </c>
      <c r="E1585" s="8" t="n">
        <v>41</v>
      </c>
      <c r="F1585" s="8" t="n">
        <v>10</v>
      </c>
      <c r="G1585" s="84" t="s">
        <v>1639</v>
      </c>
      <c r="H1585" s="8" t="n">
        <v>19</v>
      </c>
      <c r="I1585" s="8" t="n">
        <v>0</v>
      </c>
      <c r="J1585" s="84" t="s">
        <v>1639</v>
      </c>
      <c r="K1585" s="8" t="n">
        <v>9</v>
      </c>
      <c r="L1585" s="8" t="n">
        <v>0</v>
      </c>
      <c r="M1585" s="2" t="n">
        <f aca="false">IF(AND(F1585&lt;&gt;0,AND(I1585=0,L1585=0)),1,0)</f>
        <v>1</v>
      </c>
      <c r="N1585" s="2" t="n">
        <v>1</v>
      </c>
    </row>
    <row r="1586" customFormat="false" ht="13" hidden="false" customHeight="false" outlineLevel="0" collapsed="false">
      <c r="A1586" s="24" t="s">
        <v>3168</v>
      </c>
      <c r="B1586" s="8" t="n">
        <v>376113</v>
      </c>
      <c r="C1586" s="24" t="s">
        <v>3181</v>
      </c>
      <c r="D1586" s="84" t="s">
        <v>1639</v>
      </c>
      <c r="E1586" s="8" t="n">
        <v>35</v>
      </c>
      <c r="F1586" s="8" t="n">
        <v>4</v>
      </c>
      <c r="G1586" s="84" t="s">
        <v>1639</v>
      </c>
      <c r="H1586" s="8" t="n">
        <v>162</v>
      </c>
      <c r="I1586" s="8" t="n">
        <v>1</v>
      </c>
      <c r="J1586" s="84" t="s">
        <v>1639</v>
      </c>
      <c r="K1586" s="8" t="n">
        <v>128</v>
      </c>
      <c r="L1586" s="8" t="n">
        <v>0</v>
      </c>
      <c r="M1586" s="2" t="n">
        <f aca="false">IF(AND(F1586&lt;&gt;0,AND(I1586=0,L1586=0)),1,0)</f>
        <v>0</v>
      </c>
      <c r="N1586" s="2" t="n">
        <v>1</v>
      </c>
    </row>
    <row r="1587" customFormat="false" ht="13" hidden="false" customHeight="false" outlineLevel="0" collapsed="false">
      <c r="A1587" s="24" t="s">
        <v>3168</v>
      </c>
      <c r="B1587" s="8" t="n">
        <v>513393</v>
      </c>
      <c r="C1587" s="24" t="s">
        <v>3182</v>
      </c>
      <c r="D1587" s="84" t="s">
        <v>1639</v>
      </c>
      <c r="E1587" s="8" t="n">
        <v>37</v>
      </c>
      <c r="F1587" s="8" t="n">
        <v>4</v>
      </c>
      <c r="G1587" s="84" t="s">
        <v>1639</v>
      </c>
      <c r="H1587" s="8" t="n">
        <v>35</v>
      </c>
      <c r="I1587" s="8" t="n">
        <v>0</v>
      </c>
      <c r="J1587" s="84" t="s">
        <v>1639</v>
      </c>
      <c r="K1587" s="8" t="n">
        <v>37</v>
      </c>
      <c r="L1587" s="8" t="n">
        <v>0</v>
      </c>
      <c r="M1587" s="2" t="n">
        <f aca="false">IF(AND(F1587&lt;&gt;0,AND(I1587=0,L1587=0)),1,0)</f>
        <v>1</v>
      </c>
      <c r="N1587" s="2" t="n">
        <v>1</v>
      </c>
    </row>
    <row r="1588" customFormat="false" ht="13" hidden="false" customHeight="false" outlineLevel="0" collapsed="false">
      <c r="A1588" s="24" t="s">
        <v>3168</v>
      </c>
      <c r="B1588" s="8" t="n">
        <v>522537</v>
      </c>
      <c r="C1588" s="24" t="s">
        <v>3183</v>
      </c>
      <c r="D1588" s="84" t="s">
        <v>1639</v>
      </c>
      <c r="E1588" s="8" t="n">
        <v>35</v>
      </c>
      <c r="F1588" s="8" t="n">
        <v>3</v>
      </c>
      <c r="G1588" s="84" t="s">
        <v>1639</v>
      </c>
      <c r="H1588" s="8" t="n">
        <v>92</v>
      </c>
      <c r="I1588" s="8" t="n">
        <v>1</v>
      </c>
      <c r="J1588" s="84" t="s">
        <v>1639</v>
      </c>
      <c r="K1588" s="8" t="n">
        <v>82</v>
      </c>
      <c r="L1588" s="8" t="n">
        <v>5</v>
      </c>
      <c r="M1588" s="2" t="n">
        <f aca="false">IF(AND(F1588&lt;&gt;0,AND(I1588=0,L1588=0)),1,0)</f>
        <v>0</v>
      </c>
      <c r="N1588" s="2" t="n">
        <v>1</v>
      </c>
    </row>
    <row r="1589" customFormat="false" ht="13" hidden="false" customHeight="false" outlineLevel="0" collapsed="false">
      <c r="A1589" s="24" t="s">
        <v>3168</v>
      </c>
      <c r="B1589" s="8" t="n">
        <v>535220</v>
      </c>
      <c r="C1589" s="24" t="s">
        <v>3184</v>
      </c>
      <c r="D1589" s="84" t="s">
        <v>1639</v>
      </c>
      <c r="E1589" s="8" t="n">
        <v>34</v>
      </c>
      <c r="F1589" s="8" t="n">
        <v>2</v>
      </c>
      <c r="G1589" s="84" t="s">
        <v>1639</v>
      </c>
      <c r="H1589" s="8" t="n">
        <v>88</v>
      </c>
      <c r="I1589" s="8" t="n">
        <v>0</v>
      </c>
      <c r="J1589" s="84" t="s">
        <v>1639</v>
      </c>
      <c r="K1589" s="8" t="n">
        <v>79</v>
      </c>
      <c r="L1589" s="8" t="n">
        <v>0</v>
      </c>
      <c r="M1589" s="2" t="n">
        <f aca="false">IF(AND(F1589&lt;&gt;0,AND(I1589=0,L1589=0)),1,0)</f>
        <v>1</v>
      </c>
      <c r="N1589" s="2" t="n">
        <v>1</v>
      </c>
    </row>
    <row r="1590" customFormat="false" ht="13" hidden="false" customHeight="false" outlineLevel="0" collapsed="false">
      <c r="A1590" s="24" t="s">
        <v>3168</v>
      </c>
      <c r="B1590" s="8" t="n">
        <v>773243</v>
      </c>
      <c r="C1590" s="24" t="s">
        <v>3185</v>
      </c>
      <c r="D1590" s="84" t="s">
        <v>1639</v>
      </c>
      <c r="E1590" s="8" t="n">
        <v>33</v>
      </c>
      <c r="F1590" s="8" t="n">
        <v>2</v>
      </c>
      <c r="G1590" s="84" t="s">
        <v>1639</v>
      </c>
      <c r="H1590" s="8" t="n">
        <v>95</v>
      </c>
      <c r="I1590" s="8" t="n">
        <v>0</v>
      </c>
      <c r="J1590" s="84" t="s">
        <v>1639</v>
      </c>
      <c r="K1590" s="8" t="n">
        <v>73</v>
      </c>
      <c r="L1590" s="8" t="n">
        <v>0</v>
      </c>
      <c r="M1590" s="2" t="n">
        <f aca="false">IF(AND(F1590&lt;&gt;0,AND(I1590=0,L1590=0)),1,0)</f>
        <v>1</v>
      </c>
      <c r="N1590" s="2" t="n">
        <v>1</v>
      </c>
    </row>
    <row r="1591" customFormat="false" ht="13" hidden="false" customHeight="false" outlineLevel="0" collapsed="false">
      <c r="A1591" s="24" t="s">
        <v>3168</v>
      </c>
      <c r="B1591" s="8" t="n">
        <v>1143200</v>
      </c>
      <c r="C1591" s="24" t="s">
        <v>3186</v>
      </c>
      <c r="D1591" s="84" t="s">
        <v>1639</v>
      </c>
      <c r="E1591" s="8" t="n">
        <v>24</v>
      </c>
      <c r="F1591" s="8" t="n">
        <v>6</v>
      </c>
      <c r="G1591" s="84" t="s">
        <v>157</v>
      </c>
      <c r="H1591" s="8" t="n">
        <v>12</v>
      </c>
      <c r="I1591" s="8" t="n">
        <v>2</v>
      </c>
      <c r="J1591" s="84" t="s">
        <v>157</v>
      </c>
      <c r="K1591" s="8" t="n">
        <v>11</v>
      </c>
      <c r="L1591" s="8" t="n">
        <v>5</v>
      </c>
      <c r="M1591" s="2" t="n">
        <f aca="false">IF(AND(F1591&lt;&gt;0,AND(I1591=0,L1591=0)),1,0)</f>
        <v>0</v>
      </c>
      <c r="N1591" s="2" t="n">
        <v>1</v>
      </c>
    </row>
    <row r="1592" customFormat="false" ht="13" hidden="false" customHeight="false" outlineLevel="0" collapsed="false">
      <c r="A1592" s="24" t="s">
        <v>3168</v>
      </c>
      <c r="B1592" s="8" t="n">
        <v>1297652</v>
      </c>
      <c r="C1592" s="24" t="s">
        <v>3187</v>
      </c>
      <c r="D1592" s="84" t="s">
        <v>1639</v>
      </c>
      <c r="E1592" s="8" t="n">
        <v>28</v>
      </c>
      <c r="F1592" s="8" t="n">
        <v>7</v>
      </c>
      <c r="G1592" s="84" t="s">
        <v>1639</v>
      </c>
      <c r="H1592" s="8" t="n">
        <v>38</v>
      </c>
      <c r="I1592" s="8" t="n">
        <v>0</v>
      </c>
      <c r="J1592" s="84" t="s">
        <v>1639</v>
      </c>
      <c r="K1592" s="8" t="n">
        <v>24</v>
      </c>
      <c r="L1592" s="8" t="n">
        <v>0</v>
      </c>
      <c r="M1592" s="2" t="n">
        <f aca="false">IF(AND(F1592&lt;&gt;0,AND(I1592=0,L1592=0)),1,0)</f>
        <v>1</v>
      </c>
      <c r="N1592" s="2" t="n">
        <v>1</v>
      </c>
    </row>
    <row r="1593" customFormat="false" ht="13" hidden="false" customHeight="false" outlineLevel="0" collapsed="false">
      <c r="A1593" s="24" t="s">
        <v>3168</v>
      </c>
      <c r="B1593" s="8" t="n">
        <v>1298071</v>
      </c>
      <c r="C1593" s="24" t="s">
        <v>3188</v>
      </c>
      <c r="D1593" s="84" t="s">
        <v>1639</v>
      </c>
      <c r="E1593" s="8" t="n">
        <v>29</v>
      </c>
      <c r="F1593" s="8" t="n">
        <v>6</v>
      </c>
      <c r="G1593" s="84" t="s">
        <v>1639</v>
      </c>
      <c r="H1593" s="8" t="n">
        <v>6</v>
      </c>
      <c r="I1593" s="8" t="n">
        <v>0</v>
      </c>
      <c r="J1593" s="84" t="s">
        <v>1639</v>
      </c>
      <c r="K1593" s="8" t="n">
        <v>7</v>
      </c>
      <c r="L1593" s="8" t="n">
        <v>0</v>
      </c>
      <c r="M1593" s="2" t="n">
        <f aca="false">IF(AND(F1593&lt;&gt;0,AND(I1593=0,L1593=0)),1,0)</f>
        <v>1</v>
      </c>
      <c r="N1593" s="2" t="n">
        <v>1</v>
      </c>
    </row>
    <row r="1594" customFormat="false" ht="13" hidden="false" customHeight="false" outlineLevel="0" collapsed="false">
      <c r="A1594" s="24" t="s">
        <v>3168</v>
      </c>
      <c r="B1594" s="8" t="n">
        <v>1368809</v>
      </c>
      <c r="C1594" s="24" t="s">
        <v>3189</v>
      </c>
      <c r="D1594" s="84" t="s">
        <v>1639</v>
      </c>
      <c r="E1594" s="8" t="n">
        <v>23</v>
      </c>
      <c r="F1594" s="8" t="n">
        <v>5</v>
      </c>
      <c r="G1594" s="84" t="s">
        <v>1639</v>
      </c>
      <c r="H1594" s="8" t="n">
        <v>72</v>
      </c>
      <c r="I1594" s="8" t="n">
        <v>0</v>
      </c>
      <c r="J1594" s="84" t="s">
        <v>1639</v>
      </c>
      <c r="K1594" s="8" t="n">
        <v>80</v>
      </c>
      <c r="L1594" s="8" t="n">
        <v>0</v>
      </c>
      <c r="M1594" s="2" t="n">
        <f aca="false">IF(AND(F1594&lt;&gt;0,AND(I1594=0,L1594=0)),1,0)</f>
        <v>1</v>
      </c>
      <c r="N1594" s="2" t="n">
        <v>1</v>
      </c>
    </row>
    <row r="1595" customFormat="false" ht="13" hidden="false" customHeight="false" outlineLevel="0" collapsed="false">
      <c r="A1595" s="24" t="s">
        <v>3168</v>
      </c>
      <c r="B1595" s="8" t="n">
        <v>1376656</v>
      </c>
      <c r="C1595" s="24" t="s">
        <v>3190</v>
      </c>
      <c r="D1595" s="84" t="s">
        <v>1639</v>
      </c>
      <c r="E1595" s="8" t="n">
        <v>31</v>
      </c>
      <c r="F1595" s="8" t="n">
        <v>5</v>
      </c>
      <c r="G1595" s="84" t="s">
        <v>1639</v>
      </c>
      <c r="H1595" s="8" t="n">
        <v>126</v>
      </c>
      <c r="I1595" s="8" t="n">
        <v>12</v>
      </c>
      <c r="J1595" s="84" t="s">
        <v>1639</v>
      </c>
      <c r="K1595" s="8" t="n">
        <v>152</v>
      </c>
      <c r="L1595" s="8" t="n">
        <v>11</v>
      </c>
      <c r="M1595" s="2" t="n">
        <f aca="false">IF(AND(F1595&lt;&gt;0,AND(I1595=0,L1595=0)),1,0)</f>
        <v>0</v>
      </c>
      <c r="N1595" s="2" t="n">
        <v>1</v>
      </c>
    </row>
    <row r="1596" customFormat="false" ht="13" hidden="false" customHeight="false" outlineLevel="0" collapsed="false">
      <c r="A1596" s="24" t="s">
        <v>3168</v>
      </c>
      <c r="B1596" s="8" t="n">
        <v>1408387</v>
      </c>
      <c r="C1596" s="24" t="s">
        <v>3191</v>
      </c>
      <c r="D1596" s="84" t="s">
        <v>1639</v>
      </c>
      <c r="E1596" s="8" t="n">
        <v>36</v>
      </c>
      <c r="F1596" s="8" t="n">
        <v>4</v>
      </c>
      <c r="G1596" s="84" t="s">
        <v>1639</v>
      </c>
      <c r="H1596" s="8" t="n">
        <v>12</v>
      </c>
      <c r="I1596" s="8" t="n">
        <v>0</v>
      </c>
      <c r="J1596" s="84" t="s">
        <v>1639</v>
      </c>
      <c r="K1596" s="8" t="n">
        <v>14</v>
      </c>
      <c r="L1596" s="8" t="n">
        <v>0</v>
      </c>
      <c r="M1596" s="2" t="n">
        <f aca="false">IF(AND(F1596&lt;&gt;0,AND(I1596=0,L1596=0)),1,0)</f>
        <v>1</v>
      </c>
      <c r="N1596" s="2" t="n">
        <v>1</v>
      </c>
    </row>
    <row r="1597" customFormat="false" ht="13" hidden="false" customHeight="false" outlineLevel="0" collapsed="false">
      <c r="A1597" s="24" t="s">
        <v>3168</v>
      </c>
      <c r="B1597" s="8" t="n">
        <v>1416334</v>
      </c>
      <c r="C1597" s="24" t="s">
        <v>3192</v>
      </c>
      <c r="D1597" s="84" t="s">
        <v>1639</v>
      </c>
      <c r="E1597" s="8" t="n">
        <v>50</v>
      </c>
      <c r="F1597" s="8" t="n">
        <v>3</v>
      </c>
      <c r="G1597" s="84" t="s">
        <v>1639</v>
      </c>
      <c r="H1597" s="8" t="n">
        <v>19</v>
      </c>
      <c r="I1597" s="8" t="n">
        <v>0</v>
      </c>
      <c r="J1597" s="84" t="s">
        <v>1639</v>
      </c>
      <c r="K1597" s="8" t="n">
        <v>10</v>
      </c>
      <c r="L1597" s="8" t="n">
        <v>0</v>
      </c>
      <c r="M1597" s="2" t="n">
        <f aca="false">IF(AND(F1597&lt;&gt;0,AND(I1597=0,L1597=0)),1,0)</f>
        <v>1</v>
      </c>
      <c r="N1597" s="2" t="n">
        <v>1</v>
      </c>
    </row>
    <row r="1598" customFormat="false" ht="13" hidden="false" customHeight="false" outlineLevel="0" collapsed="false">
      <c r="A1598" s="24" t="s">
        <v>3168</v>
      </c>
      <c r="B1598" s="8" t="n">
        <v>1432586</v>
      </c>
      <c r="C1598" s="24" t="s">
        <v>3193</v>
      </c>
      <c r="D1598" s="84" t="s">
        <v>1639</v>
      </c>
      <c r="E1598" s="8" t="n">
        <v>35</v>
      </c>
      <c r="F1598" s="8" t="n">
        <v>4</v>
      </c>
      <c r="G1598" s="84" t="s">
        <v>158</v>
      </c>
      <c r="H1598" s="8" t="n">
        <v>90</v>
      </c>
      <c r="I1598" s="8" t="n">
        <v>38</v>
      </c>
      <c r="J1598" s="84" t="s">
        <v>157</v>
      </c>
      <c r="K1598" s="8" t="n">
        <v>91</v>
      </c>
      <c r="L1598" s="8" t="n">
        <v>25</v>
      </c>
      <c r="M1598" s="2" t="n">
        <f aca="false">IF(AND(F1598&lt;&gt;0,AND(I1598=0,L1598=0)),1,0)</f>
        <v>0</v>
      </c>
      <c r="N1598" s="2" t="n">
        <v>1</v>
      </c>
    </row>
    <row r="1599" customFormat="false" ht="13" hidden="false" customHeight="false" outlineLevel="0" collapsed="false">
      <c r="A1599" s="24" t="s">
        <v>3168</v>
      </c>
      <c r="B1599" s="8" t="n">
        <v>1468968</v>
      </c>
      <c r="C1599" s="24" t="s">
        <v>3194</v>
      </c>
      <c r="D1599" s="84" t="s">
        <v>1639</v>
      </c>
      <c r="E1599" s="8" t="n">
        <v>30</v>
      </c>
      <c r="F1599" s="8" t="n">
        <v>2</v>
      </c>
      <c r="G1599" s="84" t="s">
        <v>1639</v>
      </c>
      <c r="H1599" s="8" t="n">
        <v>11</v>
      </c>
      <c r="I1599" s="8" t="n">
        <v>0</v>
      </c>
      <c r="J1599" s="84" t="s">
        <v>1639</v>
      </c>
      <c r="K1599" s="8" t="n">
        <v>11</v>
      </c>
      <c r="L1599" s="8" t="n">
        <v>0</v>
      </c>
      <c r="M1599" s="2" t="n">
        <f aca="false">IF(AND(F1599&lt;&gt;0,AND(I1599=0,L1599=0)),1,0)</f>
        <v>1</v>
      </c>
      <c r="N1599" s="2" t="n">
        <v>1</v>
      </c>
    </row>
    <row r="1600" customFormat="false" ht="13" hidden="false" customHeight="false" outlineLevel="0" collapsed="false">
      <c r="A1600" s="24" t="s">
        <v>3168</v>
      </c>
      <c r="B1600" s="8" t="n">
        <v>1873728</v>
      </c>
      <c r="C1600" s="24" t="s">
        <v>3195</v>
      </c>
      <c r="D1600" s="84" t="s">
        <v>1639</v>
      </c>
      <c r="E1600" s="8" t="n">
        <v>37</v>
      </c>
      <c r="F1600" s="8" t="n">
        <v>5</v>
      </c>
      <c r="G1600" s="84" t="s">
        <v>1639</v>
      </c>
      <c r="H1600" s="8" t="n">
        <v>91</v>
      </c>
      <c r="I1600" s="8" t="n">
        <v>0</v>
      </c>
      <c r="J1600" s="84" t="s">
        <v>1639</v>
      </c>
      <c r="K1600" s="8" t="n">
        <v>81</v>
      </c>
      <c r="L1600" s="8" t="n">
        <v>0</v>
      </c>
      <c r="M1600" s="2" t="n">
        <f aca="false">IF(AND(F1600&lt;&gt;0,AND(I1600=0,L1600=0)),1,0)</f>
        <v>1</v>
      </c>
      <c r="N1600" s="2" t="n">
        <v>1</v>
      </c>
    </row>
    <row r="1601" customFormat="false" ht="13" hidden="false" customHeight="false" outlineLevel="0" collapsed="false">
      <c r="A1601" s="24" t="s">
        <v>3168</v>
      </c>
      <c r="B1601" s="8" t="n">
        <v>2276865</v>
      </c>
      <c r="C1601" s="24" t="s">
        <v>3196</v>
      </c>
      <c r="D1601" s="84" t="s">
        <v>1639</v>
      </c>
      <c r="E1601" s="8" t="n">
        <v>22</v>
      </c>
      <c r="F1601" s="8" t="n">
        <v>4</v>
      </c>
      <c r="G1601" s="84" t="s">
        <v>1639</v>
      </c>
      <c r="H1601" s="8" t="n">
        <v>56</v>
      </c>
      <c r="I1601" s="8" t="n">
        <v>0</v>
      </c>
      <c r="J1601" s="84" t="s">
        <v>1639</v>
      </c>
      <c r="K1601" s="8" t="n">
        <v>50</v>
      </c>
      <c r="L1601" s="8" t="n">
        <v>0</v>
      </c>
      <c r="M1601" s="2" t="n">
        <f aca="false">IF(AND(F1601&lt;&gt;0,AND(I1601=0,L1601=0)),1,0)</f>
        <v>1</v>
      </c>
      <c r="N1601" s="2" t="n">
        <v>1</v>
      </c>
    </row>
    <row r="1602" customFormat="false" ht="13" hidden="false" customHeight="false" outlineLevel="0" collapsed="false">
      <c r="A1602" s="24" t="s">
        <v>3168</v>
      </c>
      <c r="B1602" s="8" t="n">
        <v>2578911</v>
      </c>
      <c r="C1602" s="24" t="s">
        <v>3197</v>
      </c>
      <c r="D1602" s="84" t="s">
        <v>1639</v>
      </c>
      <c r="E1602" s="8" t="n">
        <v>31</v>
      </c>
      <c r="F1602" s="8" t="n">
        <v>3</v>
      </c>
      <c r="G1602" s="84" t="s">
        <v>157</v>
      </c>
      <c r="H1602" s="8" t="n">
        <v>58</v>
      </c>
      <c r="I1602" s="8" t="n">
        <v>23</v>
      </c>
      <c r="J1602" s="84" t="s">
        <v>157</v>
      </c>
      <c r="K1602" s="8" t="n">
        <v>52</v>
      </c>
      <c r="L1602" s="8" t="n">
        <v>17</v>
      </c>
      <c r="M1602" s="2" t="n">
        <f aca="false">IF(AND(F1602&lt;&gt;0,AND(I1602=0,L1602=0)),1,0)</f>
        <v>0</v>
      </c>
      <c r="N1602" s="2" t="n">
        <v>1</v>
      </c>
    </row>
    <row r="1603" customFormat="false" ht="13" hidden="false" customHeight="false" outlineLevel="0" collapsed="false">
      <c r="A1603" s="24" t="s">
        <v>3168</v>
      </c>
      <c r="B1603" s="8" t="n">
        <v>3524653</v>
      </c>
      <c r="C1603" s="24" t="s">
        <v>3198</v>
      </c>
      <c r="D1603" s="84" t="s">
        <v>1639</v>
      </c>
      <c r="E1603" s="8" t="n">
        <v>23</v>
      </c>
      <c r="F1603" s="8" t="n">
        <v>2</v>
      </c>
      <c r="G1603" s="84" t="s">
        <v>1639</v>
      </c>
      <c r="H1603" s="8" t="n">
        <v>250</v>
      </c>
      <c r="I1603" s="8" t="n">
        <v>0</v>
      </c>
      <c r="J1603" s="84" t="s">
        <v>1639</v>
      </c>
      <c r="K1603" s="8" t="n">
        <v>240</v>
      </c>
      <c r="L1603" s="8" t="n">
        <v>0</v>
      </c>
      <c r="M1603" s="2" t="n">
        <f aca="false">IF(AND(F1603&lt;&gt;0,AND(I1603=0,L1603=0)),1,0)</f>
        <v>1</v>
      </c>
      <c r="N1603" s="2" t="n">
        <v>1</v>
      </c>
    </row>
    <row r="1604" customFormat="false" ht="13" hidden="false" customHeight="false" outlineLevel="0" collapsed="false">
      <c r="A1604" s="24" t="s">
        <v>3168</v>
      </c>
      <c r="B1604" s="8" t="n">
        <v>4235445</v>
      </c>
      <c r="C1604" s="24" t="s">
        <v>3199</v>
      </c>
      <c r="D1604" s="84" t="s">
        <v>1639</v>
      </c>
      <c r="E1604" s="8" t="n">
        <v>26</v>
      </c>
      <c r="F1604" s="8" t="n">
        <v>2</v>
      </c>
      <c r="G1604" s="84" t="s">
        <v>1639</v>
      </c>
      <c r="H1604" s="8" t="n">
        <v>69</v>
      </c>
      <c r="I1604" s="8" t="n">
        <v>0</v>
      </c>
      <c r="J1604" s="84" t="s">
        <v>1639</v>
      </c>
      <c r="K1604" s="8" t="n">
        <v>67</v>
      </c>
      <c r="L1604" s="8" t="n">
        <v>0</v>
      </c>
      <c r="M1604" s="2" t="n">
        <f aca="false">IF(AND(F1604&lt;&gt;0,AND(I1604=0,L1604=0)),1,0)</f>
        <v>1</v>
      </c>
      <c r="N1604" s="2" t="n">
        <v>1</v>
      </c>
    </row>
    <row r="1605" customFormat="false" ht="13" hidden="false" customHeight="false" outlineLevel="0" collapsed="false">
      <c r="A1605" s="24" t="s">
        <v>3168</v>
      </c>
      <c r="B1605" s="8" t="n">
        <v>5325906</v>
      </c>
      <c r="C1605" s="24" t="s">
        <v>3200</v>
      </c>
      <c r="D1605" s="84" t="s">
        <v>1639</v>
      </c>
      <c r="E1605" s="8" t="n">
        <v>24</v>
      </c>
      <c r="F1605" s="8" t="n">
        <v>2</v>
      </c>
      <c r="G1605" s="84" t="s">
        <v>1639</v>
      </c>
      <c r="H1605" s="8" t="n">
        <v>59</v>
      </c>
      <c r="I1605" s="8" t="n">
        <v>0</v>
      </c>
      <c r="J1605" s="84" t="s">
        <v>1639</v>
      </c>
      <c r="K1605" s="8" t="n">
        <v>66</v>
      </c>
      <c r="L1605" s="8" t="n">
        <v>0</v>
      </c>
      <c r="M1605" s="2" t="n">
        <f aca="false">IF(AND(F1605&lt;&gt;0,AND(I1605=0,L1605=0)),1,0)</f>
        <v>1</v>
      </c>
      <c r="N1605" s="2" t="n">
        <v>1</v>
      </c>
    </row>
    <row r="1606" customFormat="false" ht="13" hidden="false" customHeight="false" outlineLevel="0" collapsed="false">
      <c r="A1606" s="24" t="s">
        <v>3168</v>
      </c>
      <c r="B1606" s="8" t="n">
        <v>6433924</v>
      </c>
      <c r="C1606" s="24" t="s">
        <v>3201</v>
      </c>
      <c r="D1606" s="84" t="s">
        <v>1639</v>
      </c>
      <c r="E1606" s="8" t="n">
        <v>21</v>
      </c>
      <c r="F1606" s="8" t="n">
        <v>2</v>
      </c>
      <c r="G1606" s="84" t="s">
        <v>1639</v>
      </c>
      <c r="H1606" s="8" t="n">
        <v>40</v>
      </c>
      <c r="I1606" s="8" t="n">
        <v>0</v>
      </c>
      <c r="J1606" s="84" t="s">
        <v>1639</v>
      </c>
      <c r="K1606" s="8" t="n">
        <v>63</v>
      </c>
      <c r="L1606" s="8" t="n">
        <v>0</v>
      </c>
      <c r="M1606" s="2" t="n">
        <f aca="false">IF(AND(F1606&lt;&gt;0,AND(I1606=0,L1606=0)),1,0)</f>
        <v>1</v>
      </c>
      <c r="N1606" s="2" t="n">
        <v>1</v>
      </c>
    </row>
    <row r="1607" customFormat="false" ht="13" hidden="false" customHeight="false" outlineLevel="0" collapsed="false">
      <c r="A1607" s="24" t="s">
        <v>3168</v>
      </c>
      <c r="B1607" s="8" t="n">
        <v>9407503</v>
      </c>
      <c r="C1607" s="24" t="s">
        <v>3202</v>
      </c>
      <c r="D1607" s="84" t="s">
        <v>1639</v>
      </c>
      <c r="E1607" s="8" t="n">
        <v>37</v>
      </c>
      <c r="F1607" s="8" t="n">
        <v>8</v>
      </c>
      <c r="G1607" s="84" t="s">
        <v>1639</v>
      </c>
      <c r="H1607" s="8" t="n">
        <v>41</v>
      </c>
      <c r="I1607" s="8" t="n">
        <v>0</v>
      </c>
      <c r="J1607" s="84" t="s">
        <v>1639</v>
      </c>
      <c r="K1607" s="8" t="n">
        <v>38</v>
      </c>
      <c r="L1607" s="8" t="n">
        <v>0</v>
      </c>
      <c r="M1607" s="2" t="n">
        <f aca="false">IF(AND(F1607&lt;&gt;0,AND(I1607=0,L1607=0)),1,0)</f>
        <v>1</v>
      </c>
      <c r="N1607" s="2" t="n">
        <v>1</v>
      </c>
    </row>
    <row r="1608" customFormat="false" ht="13" hidden="false" customHeight="false" outlineLevel="0" collapsed="false">
      <c r="A1608" s="24" t="s">
        <v>3168</v>
      </c>
      <c r="B1608" s="8" t="n">
        <v>13244429</v>
      </c>
      <c r="C1608" s="24" t="s">
        <v>3203</v>
      </c>
      <c r="D1608" s="84" t="s">
        <v>1639</v>
      </c>
      <c r="E1608" s="8" t="n">
        <v>25</v>
      </c>
      <c r="F1608" s="8" t="n">
        <v>2</v>
      </c>
      <c r="G1608" s="84" t="s">
        <v>1639</v>
      </c>
      <c r="H1608" s="8" t="n">
        <v>65</v>
      </c>
      <c r="I1608" s="8" t="n">
        <v>0</v>
      </c>
      <c r="J1608" s="84" t="s">
        <v>1639</v>
      </c>
      <c r="K1608" s="8" t="n">
        <v>43</v>
      </c>
      <c r="L1608" s="8" t="n">
        <v>0</v>
      </c>
      <c r="M1608" s="2" t="n">
        <f aca="false">IF(AND(F1608&lt;&gt;0,AND(I1608=0,L1608=0)),1,0)</f>
        <v>1</v>
      </c>
      <c r="N1608" s="2" t="n">
        <v>1</v>
      </c>
    </row>
    <row r="1609" customFormat="false" ht="13" hidden="false" customHeight="false" outlineLevel="0" collapsed="false">
      <c r="A1609" s="24" t="s">
        <v>3168</v>
      </c>
      <c r="B1609" s="8" t="n">
        <v>17635335</v>
      </c>
      <c r="C1609" s="24" t="s">
        <v>692</v>
      </c>
      <c r="D1609" s="84" t="s">
        <v>1639</v>
      </c>
      <c r="E1609" s="8" t="n">
        <v>32</v>
      </c>
      <c r="F1609" s="8" t="n">
        <v>2</v>
      </c>
      <c r="G1609" s="84" t="s">
        <v>1639</v>
      </c>
      <c r="H1609" s="8" t="n">
        <v>114</v>
      </c>
      <c r="I1609" s="8" t="n">
        <v>0</v>
      </c>
      <c r="J1609" s="84" t="s">
        <v>1639</v>
      </c>
      <c r="K1609" s="8" t="n">
        <v>136</v>
      </c>
      <c r="L1609" s="8" t="n">
        <v>0</v>
      </c>
      <c r="M1609" s="2" t="n">
        <f aca="false">IF(AND(F1609&lt;&gt;0,AND(I1609=0,L1609=0)),1,0)</f>
        <v>1</v>
      </c>
      <c r="N1609" s="2" t="n">
        <v>1</v>
      </c>
    </row>
    <row r="1610" customFormat="false" ht="13" hidden="false" customHeight="false" outlineLevel="0" collapsed="false">
      <c r="A1610" s="24" t="s">
        <v>3168</v>
      </c>
      <c r="B1610" s="8" t="n">
        <v>22133216</v>
      </c>
      <c r="C1610" s="24" t="s">
        <v>3204</v>
      </c>
      <c r="D1610" s="84" t="s">
        <v>1639</v>
      </c>
      <c r="E1610" s="8" t="n">
        <v>25</v>
      </c>
      <c r="F1610" s="8" t="n">
        <v>2</v>
      </c>
      <c r="G1610" s="84" t="s">
        <v>1639</v>
      </c>
      <c r="H1610" s="8" t="n">
        <v>59</v>
      </c>
      <c r="I1610" s="8" t="n">
        <v>0</v>
      </c>
      <c r="J1610" s="84" t="s">
        <v>1639</v>
      </c>
      <c r="K1610" s="8" t="n">
        <v>61</v>
      </c>
      <c r="L1610" s="8" t="n">
        <v>0</v>
      </c>
      <c r="M1610" s="2" t="n">
        <f aca="false">IF(AND(F1610&lt;&gt;0,AND(I1610=0,L1610=0)),1,0)</f>
        <v>1</v>
      </c>
      <c r="N1610" s="2" t="n">
        <v>1</v>
      </c>
    </row>
    <row r="1611" customFormat="false" ht="13" hidden="false" customHeight="false" outlineLevel="0" collapsed="false">
      <c r="A1611" s="24" t="s">
        <v>3168</v>
      </c>
      <c r="B1611" s="8" t="n">
        <v>26085373</v>
      </c>
      <c r="C1611" s="24" t="s">
        <v>3205</v>
      </c>
      <c r="D1611" s="84" t="s">
        <v>1639</v>
      </c>
      <c r="E1611" s="8" t="n">
        <v>28</v>
      </c>
      <c r="F1611" s="8" t="n">
        <v>2</v>
      </c>
      <c r="G1611" s="84" t="s">
        <v>1639</v>
      </c>
      <c r="H1611" s="8" t="n">
        <v>40</v>
      </c>
      <c r="I1611" s="8" t="n">
        <v>0</v>
      </c>
      <c r="J1611" s="84" t="s">
        <v>1639</v>
      </c>
      <c r="K1611" s="8" t="n">
        <v>23</v>
      </c>
      <c r="L1611" s="8" t="n">
        <v>0</v>
      </c>
      <c r="M1611" s="2" t="n">
        <f aca="false">IF(AND(F1611&lt;&gt;0,AND(I1611=0,L1611=0)),1,0)</f>
        <v>1</v>
      </c>
      <c r="N1611" s="2" t="n">
        <v>1</v>
      </c>
    </row>
    <row r="1612" customFormat="false" ht="13" hidden="false" customHeight="false" outlineLevel="0" collapsed="false">
      <c r="A1612" s="24" t="s">
        <v>3168</v>
      </c>
      <c r="B1612" s="8" t="n">
        <v>29188689</v>
      </c>
      <c r="C1612" s="24" t="s">
        <v>1118</v>
      </c>
      <c r="D1612" s="84" t="s">
        <v>1639</v>
      </c>
      <c r="E1612" s="8" t="n">
        <v>21</v>
      </c>
      <c r="F1612" s="8" t="n">
        <v>2</v>
      </c>
      <c r="G1612" s="84" t="s">
        <v>1639</v>
      </c>
      <c r="H1612" s="8" t="n">
        <v>53</v>
      </c>
      <c r="I1612" s="8" t="n">
        <v>0</v>
      </c>
      <c r="J1612" s="84" t="s">
        <v>1639</v>
      </c>
      <c r="K1612" s="8" t="n">
        <v>43</v>
      </c>
      <c r="L1612" s="8" t="n">
        <v>0</v>
      </c>
      <c r="M1612" s="2" t="n">
        <f aca="false">IF(AND(F1612&lt;&gt;0,AND(I1612=0,L1612=0)),1,0)</f>
        <v>1</v>
      </c>
      <c r="N1612" s="2" t="n">
        <v>1</v>
      </c>
    </row>
    <row r="1613" customFormat="false" ht="13" hidden="false" customHeight="false" outlineLevel="0" collapsed="false">
      <c r="A1613" s="24" t="s">
        <v>3168</v>
      </c>
      <c r="B1613" s="8" t="n">
        <v>45851414</v>
      </c>
      <c r="C1613" s="24" t="s">
        <v>3206</v>
      </c>
      <c r="D1613" s="84" t="s">
        <v>1639</v>
      </c>
      <c r="E1613" s="8" t="n">
        <v>24</v>
      </c>
      <c r="F1613" s="8" t="n">
        <v>2</v>
      </c>
      <c r="G1613" s="84" t="s">
        <v>1639</v>
      </c>
      <c r="H1613" s="8" t="n">
        <v>59</v>
      </c>
      <c r="I1613" s="8" t="n">
        <v>0</v>
      </c>
      <c r="J1613" s="84" t="s">
        <v>1639</v>
      </c>
      <c r="K1613" s="8" t="n">
        <v>56</v>
      </c>
      <c r="L1613" s="8" t="n">
        <v>0</v>
      </c>
      <c r="M1613" s="2" t="n">
        <f aca="false">IF(AND(F1613&lt;&gt;0,AND(I1613=0,L1613=0)),1,0)</f>
        <v>1</v>
      </c>
      <c r="N1613" s="2" t="n">
        <v>1</v>
      </c>
    </row>
    <row r="1614" customFormat="false" ht="13" hidden="false" customHeight="false" outlineLevel="0" collapsed="false">
      <c r="A1614" s="24" t="s">
        <v>3168</v>
      </c>
      <c r="B1614" s="8" t="n">
        <v>48081071</v>
      </c>
      <c r="C1614" s="24" t="s">
        <v>3207</v>
      </c>
      <c r="D1614" s="84" t="s">
        <v>1639</v>
      </c>
      <c r="E1614" s="8" t="n">
        <v>19</v>
      </c>
      <c r="F1614" s="8" t="n">
        <v>3</v>
      </c>
      <c r="G1614" s="84" t="s">
        <v>1639</v>
      </c>
      <c r="H1614" s="8" t="n">
        <v>34</v>
      </c>
      <c r="I1614" s="8" t="n">
        <v>2</v>
      </c>
      <c r="J1614" s="84" t="s">
        <v>1639</v>
      </c>
      <c r="K1614" s="8" t="n">
        <v>35</v>
      </c>
      <c r="L1614" s="8" t="n">
        <v>2</v>
      </c>
      <c r="M1614" s="2" t="n">
        <f aca="false">IF(AND(F1614&lt;&gt;0,AND(I1614=0,L1614=0)),1,0)</f>
        <v>0</v>
      </c>
      <c r="N1614" s="2" t="n">
        <v>1</v>
      </c>
    </row>
    <row r="1615" customFormat="false" ht="13" hidden="false" customHeight="false" outlineLevel="0" collapsed="false">
      <c r="A1615" s="24" t="s">
        <v>3168</v>
      </c>
      <c r="B1615" s="8" t="n">
        <v>50618183</v>
      </c>
      <c r="C1615" s="24" t="s">
        <v>3208</v>
      </c>
      <c r="D1615" s="84" t="s">
        <v>1639</v>
      </c>
      <c r="E1615" s="8" t="n">
        <v>35</v>
      </c>
      <c r="F1615" s="8" t="n">
        <v>3</v>
      </c>
      <c r="G1615" s="84" t="s">
        <v>1639</v>
      </c>
      <c r="H1615" s="8" t="n">
        <v>37</v>
      </c>
      <c r="I1615" s="8" t="n">
        <v>1</v>
      </c>
      <c r="J1615" s="84" t="s">
        <v>157</v>
      </c>
      <c r="K1615" s="8" t="n">
        <v>39</v>
      </c>
      <c r="L1615" s="8" t="n">
        <v>5</v>
      </c>
      <c r="M1615" s="2" t="n">
        <f aca="false">IF(AND(F1615&lt;&gt;0,AND(I1615=0,L1615=0)),1,0)</f>
        <v>0</v>
      </c>
      <c r="N1615" s="2" t="n">
        <v>1</v>
      </c>
    </row>
    <row r="1616" customFormat="false" ht="13" hidden="false" customHeight="false" outlineLevel="0" collapsed="false">
      <c r="A1616" s="24" t="s">
        <v>3168</v>
      </c>
      <c r="B1616" s="8" t="n">
        <v>54148674</v>
      </c>
      <c r="C1616" s="24" t="s">
        <v>3209</v>
      </c>
      <c r="D1616" s="84" t="s">
        <v>1639</v>
      </c>
      <c r="E1616" s="8" t="n">
        <v>16</v>
      </c>
      <c r="F1616" s="8" t="n">
        <v>2</v>
      </c>
      <c r="G1616" s="84" t="s">
        <v>1639</v>
      </c>
      <c r="H1616" s="8" t="n">
        <v>48</v>
      </c>
      <c r="I1616" s="8" t="n">
        <v>0</v>
      </c>
      <c r="J1616" s="84" t="s">
        <v>1639</v>
      </c>
      <c r="K1616" s="8" t="n">
        <v>35</v>
      </c>
      <c r="L1616" s="8" t="n">
        <v>0</v>
      </c>
      <c r="M1616" s="2" t="n">
        <f aca="false">IF(AND(F1616&lt;&gt;0,AND(I1616=0,L1616=0)),1,0)</f>
        <v>1</v>
      </c>
      <c r="N1616" s="2" t="n">
        <v>1</v>
      </c>
    </row>
    <row r="1617" customFormat="false" ht="13" hidden="false" customHeight="false" outlineLevel="0" collapsed="false">
      <c r="A1617" s="24" t="s">
        <v>3168</v>
      </c>
      <c r="B1617" s="8" t="n">
        <v>55113774</v>
      </c>
      <c r="C1617" s="24" t="s">
        <v>3210</v>
      </c>
      <c r="D1617" s="84" t="s">
        <v>1639</v>
      </c>
      <c r="E1617" s="8" t="n">
        <v>28</v>
      </c>
      <c r="F1617" s="8" t="n">
        <v>2</v>
      </c>
      <c r="G1617" s="84" t="s">
        <v>1639</v>
      </c>
      <c r="H1617" s="8" t="n">
        <v>47</v>
      </c>
      <c r="I1617" s="8" t="n">
        <v>0</v>
      </c>
      <c r="J1617" s="84" t="s">
        <v>1639</v>
      </c>
      <c r="K1617" s="8" t="n">
        <v>52</v>
      </c>
      <c r="L1617" s="8" t="n">
        <v>0</v>
      </c>
      <c r="M1617" s="2" t="n">
        <f aca="false">IF(AND(F1617&lt;&gt;0,AND(I1617=0,L1617=0)),1,0)</f>
        <v>1</v>
      </c>
      <c r="N1617" s="2" t="n">
        <v>1</v>
      </c>
    </row>
    <row r="1618" customFormat="false" ht="13" hidden="false" customHeight="false" outlineLevel="0" collapsed="false">
      <c r="A1618" s="24" t="s">
        <v>3168</v>
      </c>
      <c r="B1618" s="8" t="n">
        <v>56780988</v>
      </c>
      <c r="C1618" s="24" t="s">
        <v>3211</v>
      </c>
      <c r="D1618" s="84" t="s">
        <v>1639</v>
      </c>
      <c r="E1618" s="8" t="n">
        <v>25</v>
      </c>
      <c r="F1618" s="8" t="n">
        <v>3</v>
      </c>
      <c r="G1618" s="84" t="s">
        <v>1639</v>
      </c>
      <c r="H1618" s="8" t="n">
        <v>54</v>
      </c>
      <c r="I1618" s="8" t="n">
        <v>0</v>
      </c>
      <c r="J1618" s="84" t="s">
        <v>1639</v>
      </c>
      <c r="K1618" s="8" t="n">
        <v>57</v>
      </c>
      <c r="L1618" s="8" t="n">
        <v>0</v>
      </c>
      <c r="M1618" s="2" t="n">
        <f aca="false">IF(AND(F1618&lt;&gt;0,AND(I1618=0,L1618=0)),1,0)</f>
        <v>1</v>
      </c>
      <c r="N1618" s="2" t="n">
        <v>1</v>
      </c>
    </row>
    <row r="1619" customFormat="false" ht="13" hidden="false" customHeight="false" outlineLevel="0" collapsed="false">
      <c r="A1619" s="24" t="s">
        <v>3168</v>
      </c>
      <c r="B1619" s="8" t="n">
        <v>57693965</v>
      </c>
      <c r="C1619" s="24" t="s">
        <v>3212</v>
      </c>
      <c r="D1619" s="84" t="s">
        <v>1639</v>
      </c>
      <c r="E1619" s="8" t="n">
        <v>23</v>
      </c>
      <c r="F1619" s="8" t="n">
        <v>3</v>
      </c>
      <c r="G1619" s="84" t="s">
        <v>1639</v>
      </c>
      <c r="H1619" s="8" t="n">
        <v>59</v>
      </c>
      <c r="I1619" s="8" t="n">
        <v>0</v>
      </c>
      <c r="J1619" s="84" t="s">
        <v>1639</v>
      </c>
      <c r="K1619" s="8" t="n">
        <v>50</v>
      </c>
      <c r="L1619" s="8" t="n">
        <v>0</v>
      </c>
      <c r="M1619" s="2" t="n">
        <f aca="false">IF(AND(F1619&lt;&gt;0,AND(I1619=0,L1619=0)),1,0)</f>
        <v>1</v>
      </c>
      <c r="N1619" s="2" t="n">
        <v>1</v>
      </c>
    </row>
    <row r="1620" customFormat="false" ht="13" hidden="false" customHeight="false" outlineLevel="0" collapsed="false">
      <c r="A1620" s="24" t="s">
        <v>3168</v>
      </c>
      <c r="B1620" s="8" t="n">
        <v>64018772</v>
      </c>
      <c r="C1620" s="24" t="s">
        <v>3213</v>
      </c>
      <c r="D1620" s="84" t="s">
        <v>1639</v>
      </c>
      <c r="E1620" s="8" t="n">
        <v>29</v>
      </c>
      <c r="F1620" s="8" t="n">
        <v>2</v>
      </c>
      <c r="G1620" s="84" t="s">
        <v>1639</v>
      </c>
      <c r="H1620" s="8" t="n">
        <v>42</v>
      </c>
      <c r="I1620" s="8" t="n">
        <v>0</v>
      </c>
      <c r="J1620" s="84" t="s">
        <v>1639</v>
      </c>
      <c r="K1620" s="8" t="n">
        <v>55</v>
      </c>
      <c r="L1620" s="8" t="n">
        <v>0</v>
      </c>
      <c r="M1620" s="2" t="n">
        <f aca="false">IF(AND(F1620&lt;&gt;0,AND(I1620=0,L1620=0)),1,0)</f>
        <v>1</v>
      </c>
      <c r="N1620" s="2" t="n">
        <v>1</v>
      </c>
    </row>
    <row r="1621" customFormat="false" ht="13" hidden="false" customHeight="false" outlineLevel="0" collapsed="false">
      <c r="A1621" s="24" t="s">
        <v>3168</v>
      </c>
      <c r="B1621" s="8" t="n">
        <v>66995152</v>
      </c>
      <c r="C1621" s="24" t="s">
        <v>3214</v>
      </c>
      <c r="D1621" s="84" t="s">
        <v>1639</v>
      </c>
      <c r="E1621" s="8" t="n">
        <v>24</v>
      </c>
      <c r="F1621" s="8" t="n">
        <v>6</v>
      </c>
      <c r="G1621" s="84" t="s">
        <v>1639</v>
      </c>
      <c r="H1621" s="8" t="n">
        <v>28</v>
      </c>
      <c r="I1621" s="8" t="n">
        <v>0</v>
      </c>
      <c r="J1621" s="84" t="s">
        <v>1639</v>
      </c>
      <c r="K1621" s="8" t="n">
        <v>35</v>
      </c>
      <c r="L1621" s="8" t="n">
        <v>0</v>
      </c>
      <c r="M1621" s="2" t="n">
        <f aca="false">IF(AND(F1621&lt;&gt;0,AND(I1621=0,L1621=0)),1,0)</f>
        <v>1</v>
      </c>
      <c r="N1621" s="2" t="n">
        <v>1</v>
      </c>
    </row>
    <row r="1622" customFormat="false" ht="13" hidden="false" customHeight="false" outlineLevel="0" collapsed="false">
      <c r="A1622" s="24" t="s">
        <v>3168</v>
      </c>
      <c r="B1622" s="8" t="n">
        <v>73759321</v>
      </c>
      <c r="C1622" s="24" t="s">
        <v>3215</v>
      </c>
      <c r="D1622" s="84" t="s">
        <v>1639</v>
      </c>
      <c r="E1622" s="8" t="n">
        <v>32</v>
      </c>
      <c r="F1622" s="8" t="n">
        <v>2</v>
      </c>
      <c r="G1622" s="84" t="s">
        <v>1639</v>
      </c>
      <c r="H1622" s="8" t="n">
        <v>57</v>
      </c>
      <c r="I1622" s="8" t="n">
        <v>0</v>
      </c>
      <c r="J1622" s="84" t="s">
        <v>1639</v>
      </c>
      <c r="K1622" s="8" t="n">
        <v>99</v>
      </c>
      <c r="L1622" s="8" t="n">
        <v>0</v>
      </c>
      <c r="M1622" s="2" t="n">
        <f aca="false">IF(AND(F1622&lt;&gt;0,AND(I1622=0,L1622=0)),1,0)</f>
        <v>1</v>
      </c>
      <c r="N1622" s="2" t="n">
        <v>1</v>
      </c>
    </row>
    <row r="1623" customFormat="false" ht="13" hidden="false" customHeight="false" outlineLevel="0" collapsed="false">
      <c r="A1623" s="24" t="s">
        <v>3168</v>
      </c>
      <c r="B1623" s="8" t="n">
        <v>76310566</v>
      </c>
      <c r="C1623" s="24" t="s">
        <v>3216</v>
      </c>
      <c r="D1623" s="84" t="s">
        <v>1639</v>
      </c>
      <c r="E1623" s="8" t="n">
        <v>33</v>
      </c>
      <c r="F1623" s="8" t="n">
        <v>3</v>
      </c>
      <c r="G1623" s="84" t="s">
        <v>1639</v>
      </c>
      <c r="H1623" s="8" t="n">
        <v>80</v>
      </c>
      <c r="I1623" s="8" t="n">
        <v>6</v>
      </c>
      <c r="J1623" s="84" t="s">
        <v>1639</v>
      </c>
      <c r="K1623" s="8" t="n">
        <v>66</v>
      </c>
      <c r="L1623" s="8" t="n">
        <v>7</v>
      </c>
      <c r="M1623" s="2" t="n">
        <f aca="false">IF(AND(F1623&lt;&gt;0,AND(I1623=0,L1623=0)),1,0)</f>
        <v>0</v>
      </c>
      <c r="N1623" s="2" t="n">
        <v>1</v>
      </c>
    </row>
    <row r="1624" customFormat="false" ht="13" hidden="false" customHeight="false" outlineLevel="0" collapsed="false">
      <c r="A1624" s="24" t="s">
        <v>3168</v>
      </c>
      <c r="B1624" s="8" t="n">
        <v>82411733</v>
      </c>
      <c r="C1624" s="24" t="s">
        <v>3217</v>
      </c>
      <c r="D1624" s="84" t="s">
        <v>1639</v>
      </c>
      <c r="E1624" s="8" t="n">
        <v>30</v>
      </c>
      <c r="F1624" s="8" t="n">
        <v>2</v>
      </c>
      <c r="G1624" s="84" t="s">
        <v>1639</v>
      </c>
      <c r="H1624" s="8" t="n">
        <v>47</v>
      </c>
      <c r="I1624" s="8" t="n">
        <v>0</v>
      </c>
      <c r="J1624" s="84" t="s">
        <v>1639</v>
      </c>
      <c r="K1624" s="8" t="n">
        <v>61</v>
      </c>
      <c r="L1624" s="8" t="n">
        <v>0</v>
      </c>
      <c r="M1624" s="2" t="n">
        <f aca="false">IF(AND(F1624&lt;&gt;0,AND(I1624=0,L1624=0)),1,0)</f>
        <v>1</v>
      </c>
      <c r="N1624" s="2" t="n">
        <v>1</v>
      </c>
    </row>
    <row r="1625" customFormat="false" ht="13" hidden="false" customHeight="false" outlineLevel="0" collapsed="false">
      <c r="A1625" s="24" t="s">
        <v>3168</v>
      </c>
      <c r="B1625" s="8" t="n">
        <v>85568177</v>
      </c>
      <c r="C1625" s="24" t="s">
        <v>859</v>
      </c>
      <c r="D1625" s="84" t="s">
        <v>1639</v>
      </c>
      <c r="E1625" s="8" t="n">
        <v>29</v>
      </c>
      <c r="F1625" s="8" t="n">
        <v>2</v>
      </c>
      <c r="G1625" s="84" t="s">
        <v>1639</v>
      </c>
      <c r="H1625" s="8" t="n">
        <v>121</v>
      </c>
      <c r="I1625" s="8" t="n">
        <v>0</v>
      </c>
      <c r="J1625" s="84" t="s">
        <v>1639</v>
      </c>
      <c r="K1625" s="8" t="n">
        <v>104</v>
      </c>
      <c r="L1625" s="8" t="n">
        <v>0</v>
      </c>
      <c r="M1625" s="2" t="n">
        <f aca="false">IF(AND(F1625&lt;&gt;0,AND(I1625=0,L1625=0)),1,0)</f>
        <v>1</v>
      </c>
      <c r="N1625" s="2" t="n">
        <v>1</v>
      </c>
    </row>
    <row r="1626" customFormat="false" ht="13" hidden="false" customHeight="false" outlineLevel="0" collapsed="false">
      <c r="A1626" s="24" t="s">
        <v>3168</v>
      </c>
      <c r="B1626" s="8" t="n">
        <v>89205629</v>
      </c>
      <c r="C1626" s="24" t="s">
        <v>3218</v>
      </c>
      <c r="D1626" s="84" t="s">
        <v>1639</v>
      </c>
      <c r="E1626" s="8" t="n">
        <v>29</v>
      </c>
      <c r="F1626" s="8" t="n">
        <v>6</v>
      </c>
      <c r="G1626" s="84" t="s">
        <v>1639</v>
      </c>
      <c r="H1626" s="8" t="n">
        <v>298</v>
      </c>
      <c r="I1626" s="8" t="n">
        <v>30</v>
      </c>
      <c r="J1626" s="84" t="s">
        <v>1639</v>
      </c>
      <c r="K1626" s="8" t="n">
        <v>353</v>
      </c>
      <c r="L1626" s="8" t="n">
        <v>31</v>
      </c>
      <c r="M1626" s="2" t="n">
        <f aca="false">IF(AND(F1626&lt;&gt;0,AND(I1626=0,L1626=0)),1,0)</f>
        <v>0</v>
      </c>
      <c r="N1626" s="2" t="n">
        <v>1</v>
      </c>
    </row>
    <row r="1627" customFormat="false" ht="13" hidden="false" customHeight="false" outlineLevel="0" collapsed="false">
      <c r="A1627" s="24" t="s">
        <v>3168</v>
      </c>
      <c r="B1627" s="8" t="n">
        <v>92859555</v>
      </c>
      <c r="C1627" s="24" t="s">
        <v>3219</v>
      </c>
      <c r="D1627" s="84" t="s">
        <v>1639</v>
      </c>
      <c r="E1627" s="8" t="n">
        <v>35</v>
      </c>
      <c r="F1627" s="8" t="n">
        <v>2</v>
      </c>
      <c r="G1627" s="84" t="s">
        <v>1639</v>
      </c>
      <c r="H1627" s="8" t="n">
        <v>49</v>
      </c>
      <c r="I1627" s="8" t="n">
        <v>0</v>
      </c>
      <c r="J1627" s="84" t="s">
        <v>1639</v>
      </c>
      <c r="K1627" s="8" t="n">
        <v>67</v>
      </c>
      <c r="L1627" s="8" t="n">
        <v>0</v>
      </c>
      <c r="M1627" s="2" t="n">
        <f aca="false">IF(AND(F1627&lt;&gt;0,AND(I1627=0,L1627=0)),1,0)</f>
        <v>1</v>
      </c>
      <c r="N1627" s="2" t="n">
        <v>1</v>
      </c>
    </row>
    <row r="1628" customFormat="false" ht="13" hidden="false" customHeight="false" outlineLevel="0" collapsed="false">
      <c r="A1628" s="24" t="s">
        <v>3168</v>
      </c>
      <c r="B1628" s="8" t="n">
        <v>93205056</v>
      </c>
      <c r="C1628" s="24" t="s">
        <v>3220</v>
      </c>
      <c r="D1628" s="84" t="s">
        <v>1639</v>
      </c>
      <c r="E1628" s="8" t="n">
        <v>30</v>
      </c>
      <c r="F1628" s="8" t="n">
        <v>2</v>
      </c>
      <c r="G1628" s="84" t="s">
        <v>1639</v>
      </c>
      <c r="H1628" s="8" t="n">
        <v>47</v>
      </c>
      <c r="I1628" s="8" t="n">
        <v>0</v>
      </c>
      <c r="J1628" s="84" t="s">
        <v>1639</v>
      </c>
      <c r="K1628" s="8" t="n">
        <v>56</v>
      </c>
      <c r="L1628" s="8" t="n">
        <v>0</v>
      </c>
      <c r="M1628" s="2" t="n">
        <f aca="false">IF(AND(F1628&lt;&gt;0,AND(I1628=0,L1628=0)),1,0)</f>
        <v>1</v>
      </c>
      <c r="N1628" s="2" t="n">
        <v>1</v>
      </c>
    </row>
    <row r="1629" customFormat="false" ht="13" hidden="false" customHeight="false" outlineLevel="0" collapsed="false">
      <c r="A1629" s="24" t="s">
        <v>3168</v>
      </c>
      <c r="B1629" s="8" t="n">
        <v>96025946</v>
      </c>
      <c r="C1629" s="24" t="s">
        <v>3221</v>
      </c>
      <c r="D1629" s="84" t="s">
        <v>1639</v>
      </c>
      <c r="E1629" s="8" t="n">
        <v>22</v>
      </c>
      <c r="F1629" s="8" t="n">
        <v>2</v>
      </c>
      <c r="G1629" s="84" t="s">
        <v>1639</v>
      </c>
      <c r="H1629" s="8" t="n">
        <v>54</v>
      </c>
      <c r="I1629" s="8" t="n">
        <v>0</v>
      </c>
      <c r="J1629" s="84" t="s">
        <v>1639</v>
      </c>
      <c r="K1629" s="8" t="n">
        <v>46</v>
      </c>
      <c r="L1629" s="8" t="n">
        <v>0</v>
      </c>
      <c r="M1629" s="2" t="n">
        <f aca="false">IF(AND(F1629&lt;&gt;0,AND(I1629=0,L1629=0)),1,0)</f>
        <v>1</v>
      </c>
      <c r="N1629" s="2" t="n">
        <v>1</v>
      </c>
    </row>
    <row r="1630" customFormat="false" ht="13" hidden="false" customHeight="false" outlineLevel="0" collapsed="false">
      <c r="A1630" s="24" t="s">
        <v>3168</v>
      </c>
      <c r="B1630" s="8" t="n">
        <v>104306360</v>
      </c>
      <c r="C1630" s="24" t="s">
        <v>3222</v>
      </c>
      <c r="D1630" s="84" t="s">
        <v>1639</v>
      </c>
      <c r="E1630" s="8" t="n">
        <v>20</v>
      </c>
      <c r="F1630" s="8" t="n">
        <v>2</v>
      </c>
      <c r="G1630" s="84" t="s">
        <v>1639</v>
      </c>
      <c r="H1630" s="8" t="n">
        <v>43</v>
      </c>
      <c r="I1630" s="8" t="n">
        <v>0</v>
      </c>
      <c r="J1630" s="84" t="s">
        <v>1639</v>
      </c>
      <c r="K1630" s="8" t="n">
        <v>71</v>
      </c>
      <c r="L1630" s="8" t="n">
        <v>0</v>
      </c>
      <c r="M1630" s="2" t="n">
        <f aca="false">IF(AND(F1630&lt;&gt;0,AND(I1630=0,L1630=0)),1,0)</f>
        <v>1</v>
      </c>
      <c r="N1630" s="2" t="n">
        <v>1</v>
      </c>
    </row>
    <row r="1631" customFormat="false" ht="13" hidden="false" customHeight="false" outlineLevel="0" collapsed="false">
      <c r="A1631" s="24" t="s">
        <v>3168</v>
      </c>
      <c r="B1631" s="8" t="n">
        <v>116728604</v>
      </c>
      <c r="C1631" s="24" t="s">
        <v>3223</v>
      </c>
      <c r="D1631" s="84" t="s">
        <v>1639</v>
      </c>
      <c r="E1631" s="8" t="n">
        <v>26</v>
      </c>
      <c r="F1631" s="8" t="n">
        <v>2</v>
      </c>
      <c r="G1631" s="84" t="s">
        <v>1639</v>
      </c>
      <c r="H1631" s="8" t="n">
        <v>65</v>
      </c>
      <c r="I1631" s="8" t="n">
        <v>0</v>
      </c>
      <c r="J1631" s="84" t="s">
        <v>1639</v>
      </c>
      <c r="K1631" s="8" t="n">
        <v>61</v>
      </c>
      <c r="L1631" s="8" t="n">
        <v>0</v>
      </c>
      <c r="M1631" s="2" t="n">
        <f aca="false">IF(AND(F1631&lt;&gt;0,AND(I1631=0,L1631=0)),1,0)</f>
        <v>1</v>
      </c>
      <c r="N1631" s="2" t="n">
        <v>1</v>
      </c>
    </row>
    <row r="1632" customFormat="false" ht="13" hidden="false" customHeight="false" outlineLevel="0" collapsed="false">
      <c r="A1632" s="24" t="s">
        <v>3168</v>
      </c>
      <c r="B1632" s="8" t="n">
        <v>120509142</v>
      </c>
      <c r="C1632" s="24" t="s">
        <v>3224</v>
      </c>
      <c r="D1632" s="84" t="s">
        <v>1639</v>
      </c>
      <c r="E1632" s="8" t="n">
        <v>20</v>
      </c>
      <c r="F1632" s="8" t="n">
        <v>2</v>
      </c>
      <c r="G1632" s="84" t="s">
        <v>157</v>
      </c>
      <c r="H1632" s="8" t="n">
        <v>77</v>
      </c>
      <c r="I1632" s="8" t="n">
        <v>19</v>
      </c>
      <c r="J1632" s="84" t="s">
        <v>157</v>
      </c>
      <c r="K1632" s="8" t="n">
        <v>77</v>
      </c>
      <c r="L1632" s="8" t="n">
        <v>26</v>
      </c>
      <c r="M1632" s="2" t="n">
        <f aca="false">IF(AND(F1632&lt;&gt;0,AND(I1632=0,L1632=0)),1,0)</f>
        <v>0</v>
      </c>
      <c r="N1632" s="2" t="n">
        <v>1</v>
      </c>
    </row>
    <row r="1633" customFormat="false" ht="13" hidden="false" customHeight="false" outlineLevel="0" collapsed="false">
      <c r="A1633" s="24" t="s">
        <v>3168</v>
      </c>
      <c r="B1633" s="8" t="n">
        <v>126342209</v>
      </c>
      <c r="C1633" s="24" t="s">
        <v>3225</v>
      </c>
      <c r="D1633" s="84" t="s">
        <v>1639</v>
      </c>
      <c r="E1633" s="8" t="n">
        <v>33</v>
      </c>
      <c r="F1633" s="8" t="n">
        <v>2</v>
      </c>
      <c r="G1633" s="84" t="s">
        <v>1639</v>
      </c>
      <c r="H1633" s="8" t="n">
        <v>36</v>
      </c>
      <c r="I1633" s="8" t="n">
        <v>0</v>
      </c>
      <c r="J1633" s="84" t="s">
        <v>1639</v>
      </c>
      <c r="K1633" s="8" t="n">
        <v>49</v>
      </c>
      <c r="L1633" s="8" t="n">
        <v>0</v>
      </c>
      <c r="M1633" s="2" t="n">
        <f aca="false">IF(AND(F1633&lt;&gt;0,AND(I1633=0,L1633=0)),1,0)</f>
        <v>1</v>
      </c>
      <c r="N1633" s="2" t="n">
        <v>1</v>
      </c>
    </row>
    <row r="1634" customFormat="false" ht="13" hidden="false" customHeight="false" outlineLevel="0" collapsed="false">
      <c r="A1634" s="24" t="s">
        <v>3168</v>
      </c>
      <c r="B1634" s="8" t="n">
        <v>126926226</v>
      </c>
      <c r="C1634" s="24" t="s">
        <v>3226</v>
      </c>
      <c r="D1634" s="84" t="s">
        <v>1639</v>
      </c>
      <c r="E1634" s="8" t="n">
        <v>29</v>
      </c>
      <c r="F1634" s="8" t="n">
        <v>2</v>
      </c>
      <c r="G1634" s="84" t="s">
        <v>1639</v>
      </c>
      <c r="H1634" s="8" t="n">
        <v>54</v>
      </c>
      <c r="I1634" s="8" t="n">
        <v>0</v>
      </c>
      <c r="J1634" s="84" t="s">
        <v>1639</v>
      </c>
      <c r="K1634" s="8" t="n">
        <v>57</v>
      </c>
      <c r="L1634" s="8" t="n">
        <v>0</v>
      </c>
      <c r="M1634" s="2" t="n">
        <f aca="false">IF(AND(F1634&lt;&gt;0,AND(I1634=0,L1634=0)),1,0)</f>
        <v>1</v>
      </c>
      <c r="N1634" s="2" t="n">
        <v>1</v>
      </c>
    </row>
    <row r="1635" customFormat="false" ht="13" hidden="false" customHeight="false" outlineLevel="0" collapsed="false">
      <c r="A1635" s="24" t="s">
        <v>3168</v>
      </c>
      <c r="B1635" s="8" t="n">
        <v>132807477</v>
      </c>
      <c r="C1635" s="24" t="s">
        <v>3227</v>
      </c>
      <c r="D1635" s="84" t="s">
        <v>1639</v>
      </c>
      <c r="E1635" s="8" t="n">
        <v>28</v>
      </c>
      <c r="F1635" s="8" t="n">
        <v>2</v>
      </c>
      <c r="G1635" s="84" t="s">
        <v>1639</v>
      </c>
      <c r="H1635" s="8" t="n">
        <v>45</v>
      </c>
      <c r="I1635" s="8" t="n">
        <v>0</v>
      </c>
      <c r="J1635" s="84" t="s">
        <v>1639</v>
      </c>
      <c r="K1635" s="8" t="n">
        <v>60</v>
      </c>
      <c r="L1635" s="8" t="n">
        <v>0</v>
      </c>
      <c r="M1635" s="2" t="n">
        <f aca="false">IF(AND(F1635&lt;&gt;0,AND(I1635=0,L1635=0)),1,0)</f>
        <v>1</v>
      </c>
      <c r="N1635" s="2" t="n">
        <v>1</v>
      </c>
    </row>
    <row r="1636" customFormat="false" ht="13" hidden="false" customHeight="false" outlineLevel="0" collapsed="false">
      <c r="A1636" s="24" t="s">
        <v>3168</v>
      </c>
      <c r="B1636" s="8" t="n">
        <v>134320550</v>
      </c>
      <c r="C1636" s="24" t="s">
        <v>3228</v>
      </c>
      <c r="D1636" s="84" t="s">
        <v>1639</v>
      </c>
      <c r="E1636" s="8" t="n">
        <v>20</v>
      </c>
      <c r="F1636" s="8" t="n">
        <v>2</v>
      </c>
      <c r="G1636" s="84" t="s">
        <v>1639</v>
      </c>
      <c r="H1636" s="8" t="n">
        <v>53</v>
      </c>
      <c r="I1636" s="8" t="n">
        <v>0</v>
      </c>
      <c r="J1636" s="84" t="s">
        <v>1639</v>
      </c>
      <c r="K1636" s="8" t="n">
        <v>55</v>
      </c>
      <c r="L1636" s="8" t="n">
        <v>0</v>
      </c>
      <c r="M1636" s="2" t="n">
        <f aca="false">IF(AND(F1636&lt;&gt;0,AND(I1636=0,L1636=0)),1,0)</f>
        <v>1</v>
      </c>
      <c r="N1636" s="2" t="n">
        <v>1</v>
      </c>
    </row>
    <row r="1637" customFormat="false" ht="13" hidden="false" customHeight="false" outlineLevel="0" collapsed="false">
      <c r="A1637" s="24" t="s">
        <v>3168</v>
      </c>
      <c r="B1637" s="8" t="n">
        <v>142380405</v>
      </c>
      <c r="C1637" s="24" t="s">
        <v>3229</v>
      </c>
      <c r="D1637" s="84" t="s">
        <v>1639</v>
      </c>
      <c r="E1637" s="8" t="n">
        <v>18</v>
      </c>
      <c r="F1637" s="8" t="n">
        <v>4</v>
      </c>
      <c r="G1637" s="84" t="s">
        <v>1639</v>
      </c>
      <c r="H1637" s="8" t="n">
        <v>30</v>
      </c>
      <c r="I1637" s="8" t="n">
        <v>0</v>
      </c>
      <c r="J1637" s="84" t="s">
        <v>1639</v>
      </c>
      <c r="K1637" s="8" t="n">
        <v>23</v>
      </c>
      <c r="L1637" s="8" t="n">
        <v>0</v>
      </c>
      <c r="M1637" s="2" t="n">
        <f aca="false">IF(AND(F1637&lt;&gt;0,AND(I1637=0,L1637=0)),1,0)</f>
        <v>1</v>
      </c>
      <c r="N1637" s="2" t="n">
        <v>1</v>
      </c>
    </row>
    <row r="1638" customFormat="false" ht="13" hidden="false" customHeight="false" outlineLevel="0" collapsed="false">
      <c r="A1638" s="24" t="s">
        <v>3168</v>
      </c>
      <c r="B1638" s="8" t="n">
        <v>143362961</v>
      </c>
      <c r="C1638" s="24" t="s">
        <v>3230</v>
      </c>
      <c r="D1638" s="84" t="s">
        <v>1639</v>
      </c>
      <c r="E1638" s="8" t="n">
        <v>37</v>
      </c>
      <c r="F1638" s="8" t="n">
        <v>2</v>
      </c>
      <c r="G1638" s="84" t="s">
        <v>1639</v>
      </c>
      <c r="H1638" s="8" t="n">
        <v>67</v>
      </c>
      <c r="I1638" s="8" t="n">
        <v>0</v>
      </c>
      <c r="J1638" s="84" t="s">
        <v>1639</v>
      </c>
      <c r="K1638" s="8" t="n">
        <v>89</v>
      </c>
      <c r="L1638" s="8" t="n">
        <v>0</v>
      </c>
      <c r="M1638" s="2" t="n">
        <f aca="false">IF(AND(F1638&lt;&gt;0,AND(I1638=0,L1638=0)),1,0)</f>
        <v>1</v>
      </c>
      <c r="N1638" s="2" t="n">
        <v>1</v>
      </c>
    </row>
    <row r="1639" customFormat="false" ht="13" hidden="false" customHeight="false" outlineLevel="0" collapsed="false">
      <c r="A1639" s="24" t="s">
        <v>3168</v>
      </c>
      <c r="B1639" s="8" t="n">
        <v>147562977</v>
      </c>
      <c r="C1639" s="24" t="s">
        <v>3231</v>
      </c>
      <c r="D1639" s="84" t="s">
        <v>1639</v>
      </c>
      <c r="E1639" s="8" t="n">
        <v>28</v>
      </c>
      <c r="F1639" s="8" t="n">
        <v>3</v>
      </c>
      <c r="G1639" s="84" t="s">
        <v>157</v>
      </c>
      <c r="H1639" s="8" t="n">
        <v>90</v>
      </c>
      <c r="I1639" s="8" t="n">
        <v>28</v>
      </c>
      <c r="J1639" s="84" t="s">
        <v>157</v>
      </c>
      <c r="K1639" s="8" t="n">
        <v>68</v>
      </c>
      <c r="L1639" s="8" t="n">
        <v>28</v>
      </c>
      <c r="M1639" s="2" t="n">
        <f aca="false">IF(AND(F1639&lt;&gt;0,AND(I1639=0,L1639=0)),1,0)</f>
        <v>0</v>
      </c>
      <c r="N1639" s="2" t="n">
        <v>1</v>
      </c>
    </row>
    <row r="1640" customFormat="false" ht="13" hidden="false" customHeight="false" outlineLevel="0" collapsed="false">
      <c r="A1640" s="24" t="s">
        <v>3168</v>
      </c>
      <c r="B1640" s="8" t="n">
        <v>151703870</v>
      </c>
      <c r="C1640" s="24" t="s">
        <v>3232</v>
      </c>
      <c r="D1640" s="84" t="s">
        <v>1639</v>
      </c>
      <c r="E1640" s="8" t="n">
        <v>27</v>
      </c>
      <c r="F1640" s="8" t="n">
        <v>6</v>
      </c>
      <c r="G1640" s="84" t="s">
        <v>1639</v>
      </c>
      <c r="H1640" s="8" t="n">
        <v>12</v>
      </c>
      <c r="I1640" s="8" t="n">
        <v>0</v>
      </c>
      <c r="J1640" s="84" t="s">
        <v>1639</v>
      </c>
      <c r="K1640" s="8" t="n">
        <v>15</v>
      </c>
      <c r="L1640" s="8" t="n">
        <v>0</v>
      </c>
      <c r="M1640" s="2" t="n">
        <f aca="false">IF(AND(F1640&lt;&gt;0,AND(I1640=0,L1640=0)),1,0)</f>
        <v>1</v>
      </c>
      <c r="N1640" s="2" t="n">
        <v>1</v>
      </c>
    </row>
    <row r="1641" customFormat="false" ht="13" hidden="false" customHeight="false" outlineLevel="0" collapsed="false">
      <c r="A1641" s="24" t="s">
        <v>3168</v>
      </c>
      <c r="B1641" s="8" t="n">
        <v>154519630</v>
      </c>
      <c r="C1641" s="24" t="s">
        <v>3233</v>
      </c>
      <c r="D1641" s="84" t="s">
        <v>1639</v>
      </c>
      <c r="E1641" s="8" t="n">
        <v>19</v>
      </c>
      <c r="F1641" s="8" t="n">
        <v>2</v>
      </c>
      <c r="G1641" s="84" t="s">
        <v>1639</v>
      </c>
      <c r="H1641" s="8" t="n">
        <v>87</v>
      </c>
      <c r="I1641" s="8" t="n">
        <v>6</v>
      </c>
      <c r="J1641" s="84" t="s">
        <v>1639</v>
      </c>
      <c r="K1641" s="8" t="n">
        <v>74</v>
      </c>
      <c r="L1641" s="8" t="n">
        <v>9</v>
      </c>
      <c r="M1641" s="2" t="n">
        <f aca="false">IF(AND(F1641&lt;&gt;0,AND(I1641=0,L1641=0)),1,0)</f>
        <v>0</v>
      </c>
      <c r="N1641" s="2" t="n">
        <v>1</v>
      </c>
    </row>
    <row r="1642" customFormat="false" ht="13" hidden="false" customHeight="false" outlineLevel="0" collapsed="false">
      <c r="A1642" s="24" t="s">
        <v>3234</v>
      </c>
      <c r="B1642" s="8" t="n">
        <v>5075496</v>
      </c>
      <c r="C1642" s="24" t="s">
        <v>3235</v>
      </c>
      <c r="D1642" s="84" t="s">
        <v>1639</v>
      </c>
      <c r="E1642" s="8" t="n">
        <v>36</v>
      </c>
      <c r="F1642" s="8" t="n">
        <v>2</v>
      </c>
      <c r="G1642" s="84" t="s">
        <v>1639</v>
      </c>
      <c r="H1642" s="8" t="n">
        <v>72</v>
      </c>
      <c r="I1642" s="8" t="n">
        <v>0</v>
      </c>
      <c r="J1642" s="84" t="s">
        <v>1639</v>
      </c>
      <c r="K1642" s="8" t="n">
        <v>53</v>
      </c>
      <c r="L1642" s="8" t="n">
        <v>0</v>
      </c>
      <c r="M1642" s="2" t="n">
        <f aca="false">IF(AND(F1642&lt;&gt;0,AND(I1642=0,L1642=0)),1,0)</f>
        <v>1</v>
      </c>
      <c r="N1642" s="2" t="n">
        <v>1</v>
      </c>
    </row>
    <row r="1643" customFormat="false" ht="13" hidden="false" customHeight="false" outlineLevel="0" collapsed="false">
      <c r="A1643" s="24" t="s">
        <v>3234</v>
      </c>
      <c r="B1643" s="8" t="n">
        <v>7295663</v>
      </c>
      <c r="C1643" s="24" t="s">
        <v>3236</v>
      </c>
      <c r="D1643" s="84" t="s">
        <v>1639</v>
      </c>
      <c r="E1643" s="8" t="n">
        <v>20</v>
      </c>
      <c r="F1643" s="8" t="n">
        <v>2</v>
      </c>
      <c r="G1643" s="84" t="s">
        <v>1639</v>
      </c>
      <c r="H1643" s="8" t="n">
        <v>58</v>
      </c>
      <c r="I1643" s="8" t="n">
        <v>0</v>
      </c>
      <c r="J1643" s="84" t="s">
        <v>1639</v>
      </c>
      <c r="K1643" s="8" t="n">
        <v>45</v>
      </c>
      <c r="L1643" s="8" t="n">
        <v>0</v>
      </c>
      <c r="M1643" s="2" t="n">
        <f aca="false">IF(AND(F1643&lt;&gt;0,AND(I1643=0,L1643=0)),1,0)</f>
        <v>1</v>
      </c>
      <c r="N1643" s="2" t="n">
        <v>1</v>
      </c>
    </row>
    <row r="1644" customFormat="false" ht="13" hidden="false" customHeight="false" outlineLevel="0" collapsed="false">
      <c r="A1644" s="24" t="s">
        <v>3234</v>
      </c>
      <c r="B1644" s="8" t="n">
        <v>9019742</v>
      </c>
      <c r="C1644" s="24" t="s">
        <v>3237</v>
      </c>
      <c r="D1644" s="84" t="s">
        <v>1639</v>
      </c>
      <c r="E1644" s="8" t="n">
        <v>37</v>
      </c>
      <c r="F1644" s="8" t="n">
        <v>2</v>
      </c>
      <c r="G1644" s="84" t="s">
        <v>1639</v>
      </c>
      <c r="H1644" s="8" t="n">
        <v>50</v>
      </c>
      <c r="I1644" s="8" t="n">
        <v>0</v>
      </c>
      <c r="J1644" s="84" t="s">
        <v>1639</v>
      </c>
      <c r="K1644" s="8" t="n">
        <v>64</v>
      </c>
      <c r="L1644" s="8" t="n">
        <v>0</v>
      </c>
      <c r="M1644" s="2" t="n">
        <f aca="false">IF(AND(F1644&lt;&gt;0,AND(I1644=0,L1644=0)),1,0)</f>
        <v>1</v>
      </c>
      <c r="N1644" s="2" t="n">
        <v>1</v>
      </c>
    </row>
    <row r="1645" customFormat="false" ht="13" hidden="false" customHeight="false" outlineLevel="0" collapsed="false">
      <c r="A1645" s="24" t="s">
        <v>3234</v>
      </c>
      <c r="B1645" s="8" t="n">
        <v>9120904</v>
      </c>
      <c r="C1645" s="24" t="s">
        <v>3238</v>
      </c>
      <c r="D1645" s="84" t="s">
        <v>1639</v>
      </c>
      <c r="E1645" s="8" t="n">
        <v>30</v>
      </c>
      <c r="F1645" s="8" t="n">
        <v>2</v>
      </c>
      <c r="G1645" s="84" t="s">
        <v>1639</v>
      </c>
      <c r="H1645" s="8" t="n">
        <v>59</v>
      </c>
      <c r="I1645" s="8" t="n">
        <v>0</v>
      </c>
      <c r="J1645" s="84" t="s">
        <v>1639</v>
      </c>
      <c r="K1645" s="8" t="n">
        <v>63</v>
      </c>
      <c r="L1645" s="8" t="n">
        <v>0</v>
      </c>
      <c r="M1645" s="2" t="n">
        <f aca="false">IF(AND(F1645&lt;&gt;0,AND(I1645=0,L1645=0)),1,0)</f>
        <v>1</v>
      </c>
      <c r="N1645" s="2" t="n">
        <v>1</v>
      </c>
    </row>
    <row r="1646" customFormat="false" ht="13" hidden="false" customHeight="false" outlineLevel="0" collapsed="false">
      <c r="A1646" s="24" t="s">
        <v>3234</v>
      </c>
      <c r="B1646" s="8" t="n">
        <v>10224725</v>
      </c>
      <c r="C1646" s="24" t="s">
        <v>3239</v>
      </c>
      <c r="D1646" s="84" t="s">
        <v>1639</v>
      </c>
      <c r="E1646" s="8" t="n">
        <v>24</v>
      </c>
      <c r="F1646" s="8" t="n">
        <v>6</v>
      </c>
      <c r="G1646" s="84" t="s">
        <v>1639</v>
      </c>
      <c r="H1646" s="8" t="n">
        <v>134</v>
      </c>
      <c r="I1646" s="8" t="n">
        <v>0</v>
      </c>
      <c r="J1646" s="84" t="s">
        <v>1639</v>
      </c>
      <c r="K1646" s="8" t="n">
        <v>144</v>
      </c>
      <c r="L1646" s="8" t="n">
        <v>0</v>
      </c>
      <c r="M1646" s="2" t="n">
        <f aca="false">IF(AND(F1646&lt;&gt;0,AND(I1646=0,L1646=0)),1,0)</f>
        <v>1</v>
      </c>
      <c r="N1646" s="2" t="n">
        <v>1</v>
      </c>
    </row>
    <row r="1647" customFormat="false" ht="13" hidden="false" customHeight="false" outlineLevel="0" collapsed="false">
      <c r="A1647" s="24" t="s">
        <v>3234</v>
      </c>
      <c r="B1647" s="8" t="n">
        <v>11181271</v>
      </c>
      <c r="C1647" s="24" t="s">
        <v>3240</v>
      </c>
      <c r="D1647" s="84" t="s">
        <v>1639</v>
      </c>
      <c r="E1647" s="8" t="n">
        <v>24</v>
      </c>
      <c r="F1647" s="8" t="n">
        <v>5</v>
      </c>
      <c r="G1647" s="84" t="s">
        <v>1639</v>
      </c>
      <c r="H1647" s="8" t="n">
        <v>113</v>
      </c>
      <c r="I1647" s="8" t="n">
        <v>0</v>
      </c>
      <c r="J1647" s="84" t="s">
        <v>1639</v>
      </c>
      <c r="K1647" s="8" t="n">
        <v>90</v>
      </c>
      <c r="L1647" s="8" t="n">
        <v>0</v>
      </c>
      <c r="M1647" s="2" t="n">
        <f aca="false">IF(AND(F1647&lt;&gt;0,AND(I1647=0,L1647=0)),1,0)</f>
        <v>1</v>
      </c>
      <c r="N1647" s="2" t="n">
        <v>1</v>
      </c>
    </row>
    <row r="1648" customFormat="false" ht="13" hidden="false" customHeight="false" outlineLevel="0" collapsed="false">
      <c r="A1648" s="24" t="s">
        <v>3234</v>
      </c>
      <c r="B1648" s="8" t="n">
        <v>11182906</v>
      </c>
      <c r="C1648" s="24" t="s">
        <v>3241</v>
      </c>
      <c r="D1648" s="84" t="s">
        <v>1639</v>
      </c>
      <c r="E1648" s="8" t="n">
        <v>50</v>
      </c>
      <c r="F1648" s="8" t="n">
        <v>6</v>
      </c>
      <c r="G1648" s="84" t="s">
        <v>1639</v>
      </c>
      <c r="H1648" s="8" t="n">
        <v>162</v>
      </c>
      <c r="I1648" s="8" t="n">
        <v>0</v>
      </c>
      <c r="J1648" s="84" t="s">
        <v>1639</v>
      </c>
      <c r="K1648" s="8" t="n">
        <v>199</v>
      </c>
      <c r="L1648" s="8" t="n">
        <v>0</v>
      </c>
      <c r="M1648" s="2" t="n">
        <f aca="false">IF(AND(F1648&lt;&gt;0,AND(I1648=0,L1648=0)),1,0)</f>
        <v>1</v>
      </c>
      <c r="N1648" s="2" t="n">
        <v>1</v>
      </c>
    </row>
    <row r="1649" customFormat="false" ht="13" hidden="false" customHeight="false" outlineLevel="0" collapsed="false">
      <c r="A1649" s="24" t="s">
        <v>3234</v>
      </c>
      <c r="B1649" s="8" t="n">
        <v>11980602</v>
      </c>
      <c r="C1649" s="24" t="s">
        <v>3242</v>
      </c>
      <c r="D1649" s="84" t="s">
        <v>1639</v>
      </c>
      <c r="E1649" s="8" t="n">
        <v>23</v>
      </c>
      <c r="F1649" s="8" t="n">
        <v>2</v>
      </c>
      <c r="G1649" s="84" t="s">
        <v>1639</v>
      </c>
      <c r="H1649" s="8" t="n">
        <v>37</v>
      </c>
      <c r="I1649" s="8" t="n">
        <v>0</v>
      </c>
      <c r="J1649" s="84" t="s">
        <v>1639</v>
      </c>
      <c r="K1649" s="8" t="n">
        <v>30</v>
      </c>
      <c r="L1649" s="8" t="n">
        <v>0</v>
      </c>
      <c r="M1649" s="2" t="n">
        <f aca="false">IF(AND(F1649&lt;&gt;0,AND(I1649=0,L1649=0)),1,0)</f>
        <v>1</v>
      </c>
      <c r="N1649" s="2" t="n">
        <v>1</v>
      </c>
    </row>
    <row r="1650" customFormat="false" ht="13" hidden="false" customHeight="false" outlineLevel="0" collapsed="false">
      <c r="A1650" s="24" t="s">
        <v>3234</v>
      </c>
      <c r="B1650" s="8" t="n">
        <v>14437238</v>
      </c>
      <c r="C1650" s="24" t="s">
        <v>3243</v>
      </c>
      <c r="D1650" s="84" t="s">
        <v>1639</v>
      </c>
      <c r="E1650" s="8" t="n">
        <v>22</v>
      </c>
      <c r="F1650" s="8" t="n">
        <v>2</v>
      </c>
      <c r="G1650" s="84" t="s">
        <v>1639</v>
      </c>
      <c r="H1650" s="8" t="n">
        <v>56</v>
      </c>
      <c r="I1650" s="8" t="n">
        <v>0</v>
      </c>
      <c r="J1650" s="84" t="s">
        <v>1639</v>
      </c>
      <c r="K1650" s="8" t="n">
        <v>60</v>
      </c>
      <c r="L1650" s="8" t="n">
        <v>0</v>
      </c>
      <c r="M1650" s="2" t="n">
        <f aca="false">IF(AND(F1650&lt;&gt;0,AND(I1650=0,L1650=0)),1,0)</f>
        <v>1</v>
      </c>
      <c r="N1650" s="2" t="n">
        <v>1</v>
      </c>
    </row>
    <row r="1651" customFormat="false" ht="13" hidden="false" customHeight="false" outlineLevel="0" collapsed="false">
      <c r="A1651" s="24" t="s">
        <v>3234</v>
      </c>
      <c r="B1651" s="8" t="n">
        <v>14697111</v>
      </c>
      <c r="C1651" s="24" t="s">
        <v>3244</v>
      </c>
      <c r="D1651" s="84" t="s">
        <v>1639</v>
      </c>
      <c r="E1651" s="8" t="n">
        <v>30</v>
      </c>
      <c r="F1651" s="8" t="n">
        <v>2</v>
      </c>
      <c r="G1651" s="84" t="s">
        <v>1639</v>
      </c>
      <c r="H1651" s="8" t="n">
        <v>40</v>
      </c>
      <c r="I1651" s="8" t="n">
        <v>0</v>
      </c>
      <c r="J1651" s="84" t="s">
        <v>1639</v>
      </c>
      <c r="K1651" s="8" t="n">
        <v>50</v>
      </c>
      <c r="L1651" s="8" t="n">
        <v>0</v>
      </c>
      <c r="M1651" s="2" t="n">
        <f aca="false">IF(AND(F1651&lt;&gt;0,AND(I1651=0,L1651=0)),1,0)</f>
        <v>1</v>
      </c>
      <c r="N1651" s="2" t="n">
        <v>1</v>
      </c>
    </row>
    <row r="1652" customFormat="false" ht="13" hidden="false" customHeight="false" outlineLevel="0" collapsed="false">
      <c r="A1652" s="24" t="s">
        <v>3234</v>
      </c>
      <c r="B1652" s="8" t="n">
        <v>20140537</v>
      </c>
      <c r="C1652" s="24" t="s">
        <v>3245</v>
      </c>
      <c r="D1652" s="84" t="s">
        <v>1639</v>
      </c>
      <c r="E1652" s="8" t="n">
        <v>15</v>
      </c>
      <c r="F1652" s="8" t="n">
        <v>3</v>
      </c>
      <c r="G1652" s="84" t="s">
        <v>1639</v>
      </c>
      <c r="H1652" s="8" t="n">
        <v>60</v>
      </c>
      <c r="I1652" s="8" t="n">
        <v>1</v>
      </c>
      <c r="J1652" s="84" t="s">
        <v>1639</v>
      </c>
      <c r="K1652" s="8" t="n">
        <v>145</v>
      </c>
      <c r="L1652" s="8" t="n">
        <v>0</v>
      </c>
      <c r="M1652" s="2" t="n">
        <f aca="false">IF(AND(F1652&lt;&gt;0,AND(I1652=0,L1652=0)),1,0)</f>
        <v>0</v>
      </c>
      <c r="N1652" s="2" t="n">
        <v>1</v>
      </c>
    </row>
    <row r="1653" customFormat="false" ht="13" hidden="false" customHeight="false" outlineLevel="0" collapsed="false">
      <c r="A1653" s="24" t="s">
        <v>3234</v>
      </c>
      <c r="B1653" s="8" t="n">
        <v>20163538</v>
      </c>
      <c r="C1653" s="24" t="s">
        <v>3246</v>
      </c>
      <c r="D1653" s="84" t="s">
        <v>1639</v>
      </c>
      <c r="E1653" s="8" t="n">
        <v>14</v>
      </c>
      <c r="F1653" s="8" t="n">
        <v>3</v>
      </c>
      <c r="G1653" s="84" t="s">
        <v>1639</v>
      </c>
      <c r="H1653" s="8" t="n">
        <v>18</v>
      </c>
      <c r="I1653" s="8" t="n">
        <v>0</v>
      </c>
      <c r="J1653" s="84" t="s">
        <v>1639</v>
      </c>
      <c r="K1653" s="8" t="n">
        <v>35</v>
      </c>
      <c r="L1653" s="8" t="n">
        <v>0</v>
      </c>
      <c r="M1653" s="2" t="n">
        <f aca="false">IF(AND(F1653&lt;&gt;0,AND(I1653=0,L1653=0)),1,0)</f>
        <v>1</v>
      </c>
      <c r="N1653" s="2" t="n">
        <v>1</v>
      </c>
    </row>
    <row r="1654" customFormat="false" ht="13" hidden="false" customHeight="false" outlineLevel="0" collapsed="false">
      <c r="A1654" s="24" t="s">
        <v>3234</v>
      </c>
      <c r="B1654" s="8" t="n">
        <v>20165193</v>
      </c>
      <c r="C1654" s="24" t="s">
        <v>3247</v>
      </c>
      <c r="D1654" s="84" t="s">
        <v>1639</v>
      </c>
      <c r="E1654" s="8" t="n">
        <v>11</v>
      </c>
      <c r="F1654" s="8" t="n">
        <v>2</v>
      </c>
      <c r="G1654" s="84" t="s">
        <v>1639</v>
      </c>
      <c r="H1654" s="8" t="n">
        <v>15</v>
      </c>
      <c r="I1654" s="8" t="n">
        <v>0</v>
      </c>
      <c r="J1654" s="84" t="s">
        <v>1639</v>
      </c>
      <c r="K1654" s="8" t="n">
        <v>12</v>
      </c>
      <c r="L1654" s="8" t="n">
        <v>0</v>
      </c>
      <c r="M1654" s="2" t="n">
        <f aca="false">IF(AND(F1654&lt;&gt;0,AND(I1654=0,L1654=0)),1,0)</f>
        <v>1</v>
      </c>
      <c r="N1654" s="2" t="n">
        <v>1</v>
      </c>
    </row>
    <row r="1655" customFormat="false" ht="13" hidden="false" customHeight="false" outlineLevel="0" collapsed="false">
      <c r="A1655" s="24" t="s">
        <v>3234</v>
      </c>
      <c r="B1655" s="8" t="n">
        <v>20309634</v>
      </c>
      <c r="C1655" s="24" t="s">
        <v>3248</v>
      </c>
      <c r="D1655" s="84" t="s">
        <v>1639</v>
      </c>
      <c r="E1655" s="8" t="n">
        <v>12</v>
      </c>
      <c r="F1655" s="8" t="n">
        <v>2</v>
      </c>
      <c r="G1655" s="84" t="s">
        <v>1639</v>
      </c>
      <c r="H1655" s="8" t="n">
        <v>4</v>
      </c>
      <c r="I1655" s="8" t="n">
        <v>0</v>
      </c>
      <c r="J1655" s="84" t="s">
        <v>158</v>
      </c>
      <c r="K1655" s="8" t="n">
        <v>0</v>
      </c>
      <c r="L1655" s="8" t="n">
        <v>1</v>
      </c>
      <c r="M1655" s="2" t="n">
        <f aca="false">IF(AND(F1655&lt;&gt;0,AND(I1655=0,L1655=0)),1,0)</f>
        <v>0</v>
      </c>
      <c r="N1655" s="2" t="n">
        <v>1</v>
      </c>
    </row>
    <row r="1656" customFormat="false" ht="13" hidden="false" customHeight="false" outlineLevel="0" collapsed="false">
      <c r="A1656" s="24" t="s">
        <v>3234</v>
      </c>
      <c r="B1656" s="8" t="n">
        <v>21105529</v>
      </c>
      <c r="C1656" s="24" t="s">
        <v>3249</v>
      </c>
      <c r="D1656" s="84" t="s">
        <v>1639</v>
      </c>
      <c r="E1656" s="8" t="n">
        <v>29</v>
      </c>
      <c r="F1656" s="8" t="n">
        <v>2</v>
      </c>
      <c r="G1656" s="84" t="s">
        <v>1639</v>
      </c>
      <c r="H1656" s="8" t="n">
        <v>55</v>
      </c>
      <c r="I1656" s="8" t="n">
        <v>0</v>
      </c>
      <c r="J1656" s="84" t="s">
        <v>1639</v>
      </c>
      <c r="K1656" s="8" t="n">
        <v>53</v>
      </c>
      <c r="L1656" s="8" t="n">
        <v>0</v>
      </c>
      <c r="M1656" s="2" t="n">
        <f aca="false">IF(AND(F1656&lt;&gt;0,AND(I1656=0,L1656=0)),1,0)</f>
        <v>1</v>
      </c>
      <c r="N1656" s="2" t="n">
        <v>1</v>
      </c>
    </row>
    <row r="1657" customFormat="false" ht="13" hidden="false" customHeight="false" outlineLevel="0" collapsed="false">
      <c r="A1657" s="24" t="s">
        <v>3234</v>
      </c>
      <c r="B1657" s="8" t="n">
        <v>21702706</v>
      </c>
      <c r="C1657" s="24" t="s">
        <v>3250</v>
      </c>
      <c r="D1657" s="84" t="s">
        <v>1639</v>
      </c>
      <c r="E1657" s="8" t="n">
        <v>31</v>
      </c>
      <c r="F1657" s="8" t="n">
        <v>2</v>
      </c>
      <c r="G1657" s="84" t="s">
        <v>1639</v>
      </c>
      <c r="H1657" s="8" t="n">
        <v>74</v>
      </c>
      <c r="I1657" s="8" t="n">
        <v>0</v>
      </c>
      <c r="J1657" s="84" t="s">
        <v>1639</v>
      </c>
      <c r="K1657" s="8" t="n">
        <v>73</v>
      </c>
      <c r="L1657" s="8" t="n">
        <v>0</v>
      </c>
      <c r="M1657" s="2" t="n">
        <f aca="false">IF(AND(F1657&lt;&gt;0,AND(I1657=0,L1657=0)),1,0)</f>
        <v>1</v>
      </c>
      <c r="N1657" s="2" t="n">
        <v>1</v>
      </c>
    </row>
    <row r="1658" customFormat="false" ht="13" hidden="false" customHeight="false" outlineLevel="0" collapsed="false">
      <c r="A1658" s="24" t="s">
        <v>3234</v>
      </c>
      <c r="B1658" s="8" t="n">
        <v>26663957</v>
      </c>
      <c r="C1658" s="24" t="s">
        <v>3251</v>
      </c>
      <c r="D1658" s="84" t="s">
        <v>1639</v>
      </c>
      <c r="E1658" s="8" t="n">
        <v>161</v>
      </c>
      <c r="F1658" s="8" t="n">
        <v>33</v>
      </c>
      <c r="G1658" s="84" t="s">
        <v>157</v>
      </c>
      <c r="H1658" s="8" t="n">
        <v>233</v>
      </c>
      <c r="I1658" s="8" t="n">
        <v>51</v>
      </c>
      <c r="J1658" s="84" t="s">
        <v>1639</v>
      </c>
      <c r="K1658" s="8" t="n">
        <v>199</v>
      </c>
      <c r="L1658" s="8" t="n">
        <v>0</v>
      </c>
      <c r="M1658" s="2" t="n">
        <f aca="false">IF(AND(F1658&lt;&gt;0,AND(I1658=0,L1658=0)),1,0)</f>
        <v>0</v>
      </c>
      <c r="N1658" s="2" t="n">
        <v>1</v>
      </c>
    </row>
    <row r="1659" customFormat="false" ht="13" hidden="false" customHeight="false" outlineLevel="0" collapsed="false">
      <c r="A1659" s="24" t="s">
        <v>3234</v>
      </c>
      <c r="B1659" s="8" t="n">
        <v>26666810</v>
      </c>
      <c r="C1659" s="24" t="s">
        <v>3252</v>
      </c>
      <c r="D1659" s="84" t="s">
        <v>1639</v>
      </c>
      <c r="E1659" s="8" t="n">
        <v>209</v>
      </c>
      <c r="F1659" s="8" t="n">
        <v>38</v>
      </c>
      <c r="G1659" s="84" t="s">
        <v>157</v>
      </c>
      <c r="H1659" s="8" t="n">
        <v>397</v>
      </c>
      <c r="I1659" s="8" t="n">
        <v>67</v>
      </c>
      <c r="J1659" s="84" t="s">
        <v>157</v>
      </c>
      <c r="K1659" s="8" t="n">
        <v>376</v>
      </c>
      <c r="L1659" s="8" t="n">
        <v>51</v>
      </c>
      <c r="M1659" s="2" t="n">
        <f aca="false">IF(AND(F1659&lt;&gt;0,AND(I1659=0,L1659=0)),1,0)</f>
        <v>0</v>
      </c>
      <c r="N1659" s="2" t="n">
        <v>1</v>
      </c>
    </row>
    <row r="1660" customFormat="false" ht="13" hidden="false" customHeight="false" outlineLevel="0" collapsed="false">
      <c r="A1660" s="24" t="s">
        <v>3234</v>
      </c>
      <c r="B1660" s="8" t="n">
        <v>26670646</v>
      </c>
      <c r="C1660" s="24" t="s">
        <v>3253</v>
      </c>
      <c r="D1660" s="84" t="s">
        <v>1639</v>
      </c>
      <c r="E1660" s="8" t="n">
        <v>243</v>
      </c>
      <c r="F1660" s="8" t="n">
        <v>33</v>
      </c>
      <c r="G1660" s="84" t="s">
        <v>1639</v>
      </c>
      <c r="H1660" s="8" t="n">
        <v>2609</v>
      </c>
      <c r="I1660" s="8" t="n">
        <v>42</v>
      </c>
      <c r="J1660" s="84" t="s">
        <v>1639</v>
      </c>
      <c r="K1660" s="8" t="n">
        <v>2251</v>
      </c>
      <c r="L1660" s="8" t="n">
        <v>0</v>
      </c>
      <c r="M1660" s="2" t="n">
        <f aca="false">IF(AND(F1660&lt;&gt;0,AND(I1660=0,L1660=0)),1,0)</f>
        <v>0</v>
      </c>
      <c r="N1660" s="2" t="n">
        <v>1</v>
      </c>
    </row>
    <row r="1661" customFormat="false" ht="13" hidden="false" customHeight="false" outlineLevel="0" collapsed="false">
      <c r="A1661" s="24" t="s">
        <v>3234</v>
      </c>
      <c r="B1661" s="8" t="n">
        <v>56740450</v>
      </c>
      <c r="C1661" s="24" t="s">
        <v>3254</v>
      </c>
      <c r="D1661" s="84" t="s">
        <v>1639</v>
      </c>
      <c r="E1661" s="8" t="n">
        <v>30</v>
      </c>
      <c r="F1661" s="8" t="n">
        <v>2</v>
      </c>
      <c r="G1661" s="84" t="s">
        <v>1639</v>
      </c>
      <c r="H1661" s="8" t="n">
        <v>2321</v>
      </c>
      <c r="I1661" s="8" t="n">
        <v>0</v>
      </c>
      <c r="J1661" s="84" t="s">
        <v>1639</v>
      </c>
      <c r="K1661" s="8" t="n">
        <v>1894</v>
      </c>
      <c r="L1661" s="8" t="n">
        <v>0</v>
      </c>
      <c r="M1661" s="2" t="n">
        <f aca="false">IF(AND(F1661&lt;&gt;0,AND(I1661=0,L1661=0)),1,0)</f>
        <v>1</v>
      </c>
      <c r="N1661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9" min="8" style="0" width="19"/>
    <col collapsed="false" customWidth="true" hidden="false" outlineLevel="0" max="11" min="10" style="0" width="15"/>
    <col collapsed="false" customWidth="true" hidden="false" outlineLevel="0" max="12" min="12" style="0" width="19.33"/>
    <col collapsed="false" customWidth="true" hidden="false" outlineLevel="0" max="13" min="13" style="0" width="16.67"/>
    <col collapsed="false" customWidth="true" hidden="false" outlineLevel="0" max="15" min="14" style="0" width="19.16"/>
    <col collapsed="false" customWidth="true" hidden="false" outlineLevel="0" max="18" min="18" style="0" width="19.99"/>
  </cols>
  <sheetData>
    <row r="1" customFormat="false" ht="15.75" hidden="false" customHeight="true" outlineLevel="0" collapsed="false">
      <c r="A1" s="80" t="s">
        <v>3255</v>
      </c>
      <c r="B1" s="85"/>
      <c r="C1" s="86" t="s">
        <v>3256</v>
      </c>
      <c r="D1" s="87"/>
      <c r="E1" s="85"/>
      <c r="F1" s="85"/>
      <c r="G1" s="85"/>
      <c r="H1" s="85"/>
      <c r="J1" s="2"/>
      <c r="K1" s="88"/>
      <c r="L1" s="88"/>
    </row>
    <row r="2" customFormat="false" ht="15.75" hidden="false" customHeight="true" outlineLevel="0" collapsed="false">
      <c r="A2" s="89" t="s">
        <v>3257</v>
      </c>
      <c r="B2" s="89" t="s">
        <v>558</v>
      </c>
      <c r="C2" s="90" t="s">
        <v>559</v>
      </c>
      <c r="D2" s="89" t="s">
        <v>643</v>
      </c>
      <c r="E2" s="91" t="s">
        <v>3258</v>
      </c>
      <c r="F2" s="90" t="s">
        <v>143</v>
      </c>
      <c r="G2" s="90" t="s">
        <v>147</v>
      </c>
      <c r="H2" s="45" t="s">
        <v>3259</v>
      </c>
      <c r="I2" s="45" t="s">
        <v>3260</v>
      </c>
      <c r="J2" s="89" t="s">
        <v>3261</v>
      </c>
      <c r="K2" s="90" t="s">
        <v>3262</v>
      </c>
      <c r="L2" s="90" t="s">
        <v>3263</v>
      </c>
      <c r="M2" s="90" t="s">
        <v>3264</v>
      </c>
      <c r="N2" s="45" t="s">
        <v>3265</v>
      </c>
      <c r="O2" s="45" t="s">
        <v>3266</v>
      </c>
      <c r="P2" s="90" t="s">
        <v>3267</v>
      </c>
      <c r="R2" s="85"/>
      <c r="S2" s="85"/>
      <c r="T2" s="85"/>
      <c r="U2" s="85" t="s">
        <v>3268</v>
      </c>
      <c r="V2" s="2" t="s">
        <v>3269</v>
      </c>
      <c r="W2" s="2" t="s">
        <v>3270</v>
      </c>
      <c r="X2" s="2" t="s">
        <v>3271</v>
      </c>
      <c r="Y2" s="2" t="s">
        <v>3272</v>
      </c>
    </row>
    <row r="3" customFormat="false" ht="15.75" hidden="false" customHeight="false" outlineLevel="0" collapsed="false">
      <c r="A3" s="2" t="s">
        <v>564</v>
      </c>
      <c r="B3" s="2" t="n">
        <v>207807886</v>
      </c>
      <c r="C3" s="2" t="n">
        <v>207841477</v>
      </c>
      <c r="D3" s="2" t="s">
        <v>3273</v>
      </c>
      <c r="E3" s="2" t="s">
        <v>159</v>
      </c>
      <c r="F3" s="2" t="n">
        <v>33591</v>
      </c>
      <c r="G3" s="7" t="s">
        <v>157</v>
      </c>
      <c r="H3" s="92" t="s">
        <v>3274</v>
      </c>
      <c r="I3" s="92" t="s">
        <v>3275</v>
      </c>
      <c r="J3" s="8" t="n">
        <v>207807889</v>
      </c>
      <c r="K3" s="8" t="n">
        <v>207841473</v>
      </c>
      <c r="L3" s="2" t="s">
        <v>159</v>
      </c>
      <c r="M3" s="8" t="n">
        <v>-33584</v>
      </c>
      <c r="P3" s="85"/>
      <c r="Q3" s="93" t="s">
        <v>3276</v>
      </c>
      <c r="R3" s="86" t="s">
        <v>3277</v>
      </c>
      <c r="S3" s="94" t="n">
        <f aca="false">COUNTIF(P$3:P$51,Q3)</f>
        <v>4</v>
      </c>
      <c r="T3" s="93"/>
      <c r="U3" s="93" t="n">
        <v>1</v>
      </c>
      <c r="V3" s="2" t="n">
        <f aca="false">IF(ISNA(H3),0,1)</f>
        <v>1</v>
      </c>
      <c r="W3" s="2" t="n">
        <v>0</v>
      </c>
      <c r="X3" s="2" t="n">
        <f aca="false">IF(ISNA(I3),0,1)</f>
        <v>1</v>
      </c>
      <c r="Y3" s="2" t="n">
        <v>0</v>
      </c>
    </row>
    <row r="4" customFormat="false" ht="15.75" hidden="false" customHeight="false" outlineLevel="0" collapsed="false">
      <c r="A4" s="2" t="s">
        <v>564</v>
      </c>
      <c r="B4" s="2" t="n">
        <v>224458901</v>
      </c>
      <c r="C4" s="2" t="n">
        <v>224612418</v>
      </c>
      <c r="D4" s="2" t="s">
        <v>3278</v>
      </c>
      <c r="E4" s="2" t="s">
        <v>446</v>
      </c>
      <c r="F4" s="2" t="n">
        <v>153517</v>
      </c>
      <c r="G4" s="7" t="s">
        <v>157</v>
      </c>
      <c r="H4" s="92" t="s">
        <v>3279</v>
      </c>
      <c r="I4" s="92" t="s">
        <v>3280</v>
      </c>
      <c r="J4" s="8" t="n">
        <v>224458901</v>
      </c>
      <c r="K4" s="8" t="n">
        <v>224612419</v>
      </c>
      <c r="L4" s="2" t="s">
        <v>446</v>
      </c>
      <c r="M4" s="8" t="n">
        <v>153518</v>
      </c>
      <c r="P4" s="85"/>
      <c r="Q4" s="93" t="s">
        <v>3281</v>
      </c>
      <c r="R4" s="86" t="s">
        <v>3282</v>
      </c>
      <c r="S4" s="94" t="n">
        <f aca="false">COUNTIF(P$3:P$51,Q4)</f>
        <v>3</v>
      </c>
      <c r="T4" s="93"/>
      <c r="U4" s="93" t="n">
        <v>1</v>
      </c>
      <c r="V4" s="2" t="n">
        <f aca="false">IF(ISNA(H4),0,1)</f>
        <v>1</v>
      </c>
      <c r="W4" s="2" t="n">
        <v>0</v>
      </c>
      <c r="X4" s="2" t="n">
        <f aca="false">IF(ISNA(I4),0,1)</f>
        <v>1</v>
      </c>
      <c r="Y4" s="2" t="n">
        <v>0</v>
      </c>
    </row>
    <row r="5" customFormat="false" ht="15.75" hidden="false" customHeight="false" outlineLevel="0" collapsed="false">
      <c r="A5" s="2" t="s">
        <v>564</v>
      </c>
      <c r="B5" s="2" t="n">
        <v>224595093</v>
      </c>
      <c r="C5" s="2" t="n">
        <v>224598332</v>
      </c>
      <c r="D5" s="2" t="s">
        <v>3283</v>
      </c>
      <c r="E5" s="2" t="s">
        <v>159</v>
      </c>
      <c r="F5" s="2" t="n">
        <v>3239</v>
      </c>
      <c r="G5" s="7" t="s">
        <v>157</v>
      </c>
      <c r="H5" s="92" t="s">
        <v>3284</v>
      </c>
      <c r="I5" s="92" t="s">
        <v>3285</v>
      </c>
      <c r="J5" s="8" t="n">
        <v>224595103</v>
      </c>
      <c r="K5" s="8" t="n">
        <v>224598318</v>
      </c>
      <c r="L5" s="2" t="s">
        <v>159</v>
      </c>
      <c r="M5" s="8" t="n">
        <v>-3215</v>
      </c>
      <c r="P5" s="85"/>
      <c r="Q5" s="93" t="s">
        <v>3286</v>
      </c>
      <c r="R5" s="86" t="s">
        <v>3287</v>
      </c>
      <c r="S5" s="94" t="n">
        <f aca="false">COUNTIF(P$3:P$51,Q5)</f>
        <v>4</v>
      </c>
      <c r="T5" s="93"/>
      <c r="U5" s="93" t="n">
        <v>1</v>
      </c>
      <c r="V5" s="2" t="n">
        <f aca="false">IF(ISNA(H5),0,1)</f>
        <v>1</v>
      </c>
      <c r="W5" s="2" t="n">
        <v>0</v>
      </c>
      <c r="X5" s="2" t="n">
        <f aca="false">IF(ISNA(I5),0,1)</f>
        <v>1</v>
      </c>
      <c r="Y5" s="2" t="n">
        <v>0</v>
      </c>
    </row>
    <row r="6" customFormat="false" ht="15.75" hidden="false" customHeight="false" outlineLevel="0" collapsed="false">
      <c r="A6" s="2" t="s">
        <v>583</v>
      </c>
      <c r="B6" s="2" t="n">
        <v>24523617</v>
      </c>
      <c r="C6" s="2" t="n">
        <v>24524691</v>
      </c>
      <c r="D6" s="2" t="s">
        <v>3288</v>
      </c>
      <c r="E6" s="2" t="s">
        <v>451</v>
      </c>
      <c r="F6" s="2" t="n">
        <v>1074</v>
      </c>
      <c r="G6" s="7" t="s">
        <v>157</v>
      </c>
      <c r="H6" s="92" t="s">
        <v>3289</v>
      </c>
      <c r="I6" s="92" t="s">
        <v>3290</v>
      </c>
      <c r="J6" s="8" t="n">
        <v>24523615</v>
      </c>
      <c r="K6" s="8" t="n">
        <v>24524688</v>
      </c>
      <c r="L6" s="2" t="s">
        <v>451</v>
      </c>
      <c r="M6" s="8" t="n">
        <v>1073</v>
      </c>
      <c r="P6" s="93"/>
      <c r="Q6" s="93" t="s">
        <v>3291</v>
      </c>
      <c r="R6" s="86" t="s">
        <v>3292</v>
      </c>
      <c r="S6" s="94" t="n">
        <f aca="false">COUNTIF(P$3:P$51,Q6)</f>
        <v>1</v>
      </c>
      <c r="U6" s="93" t="n">
        <v>1</v>
      </c>
      <c r="V6" s="2" t="n">
        <f aca="false">IF(ISNA(H6),0,1)</f>
        <v>1</v>
      </c>
      <c r="W6" s="2" t="n">
        <v>0</v>
      </c>
      <c r="X6" s="2" t="n">
        <f aca="false">IF(ISNA(I6),0,1)</f>
        <v>1</v>
      </c>
      <c r="Y6" s="2" t="n">
        <v>0</v>
      </c>
    </row>
    <row r="7" customFormat="false" ht="15.75" hidden="false" customHeight="false" outlineLevel="0" collapsed="false">
      <c r="A7" s="2" t="s">
        <v>583</v>
      </c>
      <c r="B7" s="2" t="n">
        <v>26622431</v>
      </c>
      <c r="C7" s="2" t="n">
        <v>26623008</v>
      </c>
      <c r="D7" s="2" t="s">
        <v>3293</v>
      </c>
      <c r="E7" s="2" t="s">
        <v>451</v>
      </c>
      <c r="F7" s="2" t="n">
        <v>577</v>
      </c>
      <c r="G7" s="7" t="s">
        <v>157</v>
      </c>
      <c r="H7" s="92" t="s">
        <v>3294</v>
      </c>
      <c r="I7" s="92" t="s">
        <v>3295</v>
      </c>
      <c r="J7" s="8" t="n">
        <v>26622432</v>
      </c>
      <c r="K7" s="8" t="n">
        <v>26623009</v>
      </c>
      <c r="L7" s="2" t="s">
        <v>451</v>
      </c>
      <c r="M7" s="8" t="n">
        <v>577</v>
      </c>
      <c r="P7" s="95"/>
      <c r="Q7" s="93" t="e">
        <f aca="false">NA()</f>
        <v>#N/A</v>
      </c>
      <c r="R7" s="86" t="s">
        <v>3296</v>
      </c>
      <c r="S7" s="94" t="e">
        <f aca="false">COUNTIF(P$3:P$51,Q7)</f>
        <v>#N/A</v>
      </c>
      <c r="T7" s="93"/>
      <c r="U7" s="93" t="n">
        <v>1</v>
      </c>
      <c r="V7" s="2" t="n">
        <f aca="false">IF(ISNA(H7),0,1)</f>
        <v>1</v>
      </c>
      <c r="W7" s="2" t="n">
        <v>0</v>
      </c>
      <c r="X7" s="2" t="n">
        <f aca="false">IF(ISNA(I7),0,1)</f>
        <v>1</v>
      </c>
      <c r="Y7" s="2" t="n">
        <v>0</v>
      </c>
    </row>
    <row r="8" customFormat="false" ht="15.75" hidden="false" customHeight="false" outlineLevel="0" collapsed="false">
      <c r="A8" s="2" t="s">
        <v>583</v>
      </c>
      <c r="B8" s="2" t="n">
        <v>60147026</v>
      </c>
      <c r="C8" s="2" t="n">
        <v>60218815</v>
      </c>
      <c r="D8" s="2" t="s">
        <v>3297</v>
      </c>
      <c r="E8" s="2" t="s">
        <v>159</v>
      </c>
      <c r="F8" s="2" t="n">
        <v>71789</v>
      </c>
      <c r="G8" s="7" t="s">
        <v>157</v>
      </c>
      <c r="H8" s="92" t="e">
        <f aca="false">NA()</f>
        <v>#N/A</v>
      </c>
      <c r="I8" s="92" t="e">
        <f aca="false">NA()</f>
        <v>#N/A</v>
      </c>
      <c r="J8" s="2" t="e">
        <f aca="false">NA()</f>
        <v>#N/A</v>
      </c>
      <c r="K8" s="2" t="e">
        <f aca="false">NA()</f>
        <v>#N/A</v>
      </c>
      <c r="L8" s="2" t="e">
        <f aca="false">NA()</f>
        <v>#N/A</v>
      </c>
      <c r="M8" s="2" t="e">
        <f aca="false">NA()</f>
        <v>#N/A</v>
      </c>
      <c r="N8" s="94" t="s">
        <v>3298</v>
      </c>
      <c r="O8" s="94" t="s">
        <v>3299</v>
      </c>
      <c r="P8" s="93" t="s">
        <v>3286</v>
      </c>
      <c r="Q8" s="93"/>
      <c r="R8" s="94"/>
      <c r="S8" s="94"/>
      <c r="T8" s="93"/>
      <c r="U8" s="93" t="n">
        <v>1</v>
      </c>
      <c r="V8" s="2" t="n">
        <f aca="false">IF(ISNA(H8),0,1)</f>
        <v>0</v>
      </c>
      <c r="W8" s="2" t="n">
        <v>0</v>
      </c>
      <c r="X8" s="2" t="n">
        <f aca="false">IF(ISNA(I8),0,1)</f>
        <v>0</v>
      </c>
      <c r="Y8" s="2" t="n">
        <v>0</v>
      </c>
    </row>
    <row r="9" customFormat="false" ht="15.75" hidden="false" customHeight="false" outlineLevel="0" collapsed="false">
      <c r="A9" s="2" t="s">
        <v>583</v>
      </c>
      <c r="B9" s="2" t="n">
        <v>60886452</v>
      </c>
      <c r="C9" s="2" t="n">
        <v>61027543</v>
      </c>
      <c r="D9" s="2" t="s">
        <v>3300</v>
      </c>
      <c r="E9" s="2" t="s">
        <v>159</v>
      </c>
      <c r="F9" s="2" t="n">
        <v>141091</v>
      </c>
      <c r="G9" s="7" t="s">
        <v>157</v>
      </c>
      <c r="H9" s="92" t="e">
        <f aca="false">NA()</f>
        <v>#N/A</v>
      </c>
      <c r="I9" s="92" t="e">
        <f aca="false">NA()</f>
        <v>#N/A</v>
      </c>
      <c r="J9" s="2" t="e">
        <f aca="false">NA()</f>
        <v>#N/A</v>
      </c>
      <c r="K9" s="2" t="e">
        <f aca="false">NA()</f>
        <v>#N/A</v>
      </c>
      <c r="L9" s="2" t="e">
        <f aca="false">NA()</f>
        <v>#N/A</v>
      </c>
      <c r="M9" s="2" t="e">
        <f aca="false">NA()</f>
        <v>#N/A</v>
      </c>
      <c r="N9" s="94" t="s">
        <v>3301</v>
      </c>
      <c r="O9" s="94" t="s">
        <v>3302</v>
      </c>
      <c r="P9" s="93" t="s">
        <v>3286</v>
      </c>
      <c r="Q9" s="93"/>
      <c r="R9" s="94"/>
      <c r="S9" s="94"/>
      <c r="T9" s="93"/>
      <c r="U9" s="93" t="n">
        <v>1</v>
      </c>
      <c r="V9" s="2" t="n">
        <f aca="false">IF(ISNA(H9),0,1)</f>
        <v>0</v>
      </c>
      <c r="W9" s="2" t="n">
        <v>0</v>
      </c>
      <c r="X9" s="2" t="n">
        <f aca="false">IF(ISNA(I9),0,1)</f>
        <v>0</v>
      </c>
      <c r="Y9" s="2" t="n">
        <v>0</v>
      </c>
    </row>
    <row r="10" customFormat="false" ht="15.75" hidden="false" customHeight="false" outlineLevel="0" collapsed="false">
      <c r="A10" s="2" t="s">
        <v>583</v>
      </c>
      <c r="B10" s="2" t="n">
        <v>186724386</v>
      </c>
      <c r="C10" s="2" t="n">
        <v>186795845</v>
      </c>
      <c r="D10" s="2" t="s">
        <v>3303</v>
      </c>
      <c r="E10" s="2" t="s">
        <v>159</v>
      </c>
      <c r="F10" s="2" t="n">
        <v>71459</v>
      </c>
      <c r="G10" s="7" t="s">
        <v>157</v>
      </c>
      <c r="H10" s="92" t="e">
        <f aca="false">NA()</f>
        <v>#N/A</v>
      </c>
      <c r="I10" s="92" t="e">
        <f aca="false">NA()</f>
        <v>#N/A</v>
      </c>
      <c r="J10" s="2" t="e">
        <f aca="false">NA()</f>
        <v>#N/A</v>
      </c>
      <c r="K10" s="2" t="e">
        <f aca="false">NA()</f>
        <v>#N/A</v>
      </c>
      <c r="L10" s="2" t="e">
        <f aca="false">NA()</f>
        <v>#N/A</v>
      </c>
      <c r="M10" s="2" t="e">
        <f aca="false">NA()</f>
        <v>#N/A</v>
      </c>
      <c r="N10" s="94" t="s">
        <v>3304</v>
      </c>
      <c r="O10" s="94" t="s">
        <v>3305</v>
      </c>
      <c r="P10" s="93" t="s">
        <v>3276</v>
      </c>
      <c r="Q10" s="93"/>
      <c r="R10" s="94"/>
      <c r="S10" s="94"/>
      <c r="T10" s="93"/>
      <c r="U10" s="93" t="n">
        <v>1</v>
      </c>
      <c r="V10" s="2" t="n">
        <f aca="false">IF(ISNA(H10),0,1)</f>
        <v>0</v>
      </c>
      <c r="W10" s="2" t="n">
        <v>0</v>
      </c>
      <c r="X10" s="2" t="n">
        <f aca="false">IF(ISNA(I10),0,1)</f>
        <v>0</v>
      </c>
      <c r="Y10" s="2" t="n">
        <v>0</v>
      </c>
    </row>
    <row r="11" customFormat="false" ht="15.75" hidden="false" customHeight="false" outlineLevel="0" collapsed="false">
      <c r="A11" s="2" t="s">
        <v>587</v>
      </c>
      <c r="B11" s="2" t="n">
        <v>65346239</v>
      </c>
      <c r="C11" s="2" t="n">
        <v>65346319</v>
      </c>
      <c r="D11" s="2" t="s">
        <v>3306</v>
      </c>
      <c r="E11" s="2" t="s">
        <v>446</v>
      </c>
      <c r="F11" s="2" t="n">
        <v>80</v>
      </c>
      <c r="G11" s="7" t="s">
        <v>157</v>
      </c>
      <c r="H11" s="92" t="s">
        <v>3307</v>
      </c>
      <c r="I11" s="92" t="s">
        <v>3308</v>
      </c>
      <c r="J11" s="8" t="n">
        <v>65346237</v>
      </c>
      <c r="K11" s="8" t="n">
        <v>65346237</v>
      </c>
      <c r="L11" s="2" t="s">
        <v>156</v>
      </c>
      <c r="M11" s="8" t="n">
        <v>82</v>
      </c>
      <c r="P11" s="93"/>
      <c r="Q11" s="93"/>
      <c r="R11" s="93"/>
      <c r="S11" s="94"/>
      <c r="T11" s="93"/>
      <c r="U11" s="93" t="n">
        <v>1</v>
      </c>
      <c r="V11" s="2" t="n">
        <f aca="false">IF(ISNA(H11),0,1)</f>
        <v>1</v>
      </c>
      <c r="W11" s="2" t="n">
        <v>0</v>
      </c>
      <c r="X11" s="2" t="n">
        <f aca="false">IF(ISNA(I11),0,1)</f>
        <v>1</v>
      </c>
      <c r="Y11" s="2" t="n">
        <v>0</v>
      </c>
    </row>
    <row r="12" customFormat="false" ht="15.75" hidden="false" customHeight="false" outlineLevel="0" collapsed="false">
      <c r="A12" s="2" t="s">
        <v>587</v>
      </c>
      <c r="B12" s="2" t="n">
        <v>187075168</v>
      </c>
      <c r="C12" s="2" t="n">
        <v>187075228</v>
      </c>
      <c r="D12" s="2" t="s">
        <v>3309</v>
      </c>
      <c r="E12" s="2" t="s">
        <v>446</v>
      </c>
      <c r="F12" s="2" t="n">
        <v>60</v>
      </c>
      <c r="G12" s="7" t="s">
        <v>157</v>
      </c>
      <c r="H12" s="92" t="s">
        <v>3310</v>
      </c>
      <c r="I12" s="92" t="s">
        <v>3311</v>
      </c>
      <c r="J12" s="8" t="n">
        <v>187075167</v>
      </c>
      <c r="K12" s="8" t="n">
        <v>187075167</v>
      </c>
      <c r="L12" s="2" t="s">
        <v>156</v>
      </c>
      <c r="M12" s="8" t="n">
        <v>61</v>
      </c>
      <c r="P12" s="93"/>
      <c r="Q12" s="93"/>
      <c r="R12" s="93"/>
      <c r="S12" s="94"/>
      <c r="T12" s="93"/>
      <c r="U12" s="93" t="n">
        <v>1</v>
      </c>
      <c r="V12" s="2" t="n">
        <f aca="false">IF(ISNA(H12),0,1)</f>
        <v>1</v>
      </c>
      <c r="W12" s="2" t="n">
        <v>0</v>
      </c>
      <c r="X12" s="2" t="n">
        <f aca="false">IF(ISNA(I12),0,1)</f>
        <v>1</v>
      </c>
      <c r="Y12" s="2" t="n">
        <v>0</v>
      </c>
    </row>
    <row r="13" customFormat="false" ht="15.75" hidden="false" customHeight="false" outlineLevel="0" collapsed="false">
      <c r="A13" s="2" t="s">
        <v>589</v>
      </c>
      <c r="B13" s="2" t="n">
        <v>28787889</v>
      </c>
      <c r="C13" s="2" t="n">
        <v>28962989</v>
      </c>
      <c r="D13" s="2" t="s">
        <v>3312</v>
      </c>
      <c r="E13" s="2" t="s">
        <v>159</v>
      </c>
      <c r="F13" s="2" t="n">
        <v>175100</v>
      </c>
      <c r="G13" s="7" t="s">
        <v>157</v>
      </c>
      <c r="H13" s="92" t="s">
        <v>3313</v>
      </c>
      <c r="I13" s="92" t="s">
        <v>3314</v>
      </c>
      <c r="J13" s="8" t="n">
        <v>28787890</v>
      </c>
      <c r="K13" s="8" t="n">
        <v>28962989</v>
      </c>
      <c r="L13" s="2" t="s">
        <v>159</v>
      </c>
      <c r="M13" s="8" t="n">
        <v>-175099</v>
      </c>
      <c r="P13" s="93"/>
      <c r="Q13" s="93"/>
      <c r="R13" s="93"/>
      <c r="S13" s="94"/>
      <c r="T13" s="93"/>
      <c r="U13" s="93" t="n">
        <v>1</v>
      </c>
      <c r="V13" s="2" t="n">
        <f aca="false">IF(ISNA(H13),0,1)</f>
        <v>1</v>
      </c>
      <c r="W13" s="2" t="n">
        <v>0</v>
      </c>
      <c r="X13" s="2" t="n">
        <f aca="false">IF(ISNA(I13),0,1)</f>
        <v>1</v>
      </c>
      <c r="Y13" s="2" t="n">
        <v>0</v>
      </c>
    </row>
    <row r="14" customFormat="false" ht="15.75" hidden="false" customHeight="false" outlineLevel="0" collapsed="false">
      <c r="A14" s="2" t="s">
        <v>592</v>
      </c>
      <c r="B14" s="2" t="n">
        <v>26193889</v>
      </c>
      <c r="C14" s="2" t="n">
        <v>26194178</v>
      </c>
      <c r="D14" s="2" t="s">
        <v>3315</v>
      </c>
      <c r="E14" s="2" t="s">
        <v>451</v>
      </c>
      <c r="F14" s="2" t="n">
        <v>289</v>
      </c>
      <c r="G14" s="7" t="s">
        <v>157</v>
      </c>
      <c r="H14" s="92" t="e">
        <f aca="false">NA()</f>
        <v>#N/A</v>
      </c>
      <c r="I14" s="92" t="e">
        <f aca="false">NA()</f>
        <v>#N/A</v>
      </c>
      <c r="J14" s="2" t="e">
        <f aca="false">NA()</f>
        <v>#N/A</v>
      </c>
      <c r="K14" s="2" t="e">
        <f aca="false">NA()</f>
        <v>#N/A</v>
      </c>
      <c r="L14" s="2" t="s">
        <v>3316</v>
      </c>
      <c r="M14" s="2" t="e">
        <f aca="false">NA()</f>
        <v>#N/A</v>
      </c>
      <c r="N14" s="94" t="s">
        <v>3317</v>
      </c>
      <c r="O14" s="94" t="s">
        <v>3318</v>
      </c>
      <c r="P14" s="93" t="s">
        <v>3276</v>
      </c>
      <c r="Q14" s="93"/>
      <c r="T14" s="93"/>
      <c r="U14" s="93" t="n">
        <v>1</v>
      </c>
      <c r="V14" s="2" t="n">
        <f aca="false">IF(ISNA(H14),0,1)</f>
        <v>0</v>
      </c>
      <c r="W14" s="2" t="n">
        <v>0</v>
      </c>
      <c r="X14" s="2" t="n">
        <f aca="false">IF(ISNA(I14),0,1)</f>
        <v>0</v>
      </c>
      <c r="Y14" s="2" t="n">
        <v>0</v>
      </c>
    </row>
    <row r="15" customFormat="false" ht="15.75" hidden="false" customHeight="false" outlineLevel="0" collapsed="false">
      <c r="A15" s="2" t="s">
        <v>599</v>
      </c>
      <c r="B15" s="2" t="n">
        <v>57403873</v>
      </c>
      <c r="C15" s="2" t="n">
        <v>57436405</v>
      </c>
      <c r="D15" s="2" t="s">
        <v>3319</v>
      </c>
      <c r="E15" s="2" t="s">
        <v>159</v>
      </c>
      <c r="F15" s="2" t="n">
        <v>24534</v>
      </c>
      <c r="G15" s="7" t="s">
        <v>157</v>
      </c>
      <c r="H15" s="92" t="s">
        <v>3320</v>
      </c>
      <c r="I15" s="92" t="s">
        <v>3321</v>
      </c>
      <c r="J15" s="8" t="n">
        <v>57403876</v>
      </c>
      <c r="K15" s="8" t="n">
        <v>57436404</v>
      </c>
      <c r="L15" s="2" t="s">
        <v>159</v>
      </c>
      <c r="M15" s="8" t="n">
        <v>-32528</v>
      </c>
      <c r="P15" s="93"/>
      <c r="Q15" s="93"/>
      <c r="R15" s="93"/>
      <c r="S15" s="94"/>
      <c r="T15" s="93"/>
      <c r="U15" s="93" t="n">
        <v>1</v>
      </c>
      <c r="V15" s="2" t="n">
        <f aca="false">IF(ISNA(H15),0,1)</f>
        <v>1</v>
      </c>
      <c r="W15" s="2" t="n">
        <v>0</v>
      </c>
      <c r="X15" s="2" t="n">
        <f aca="false">IF(ISNA(I15),0,1)</f>
        <v>1</v>
      </c>
      <c r="Y15" s="2" t="n">
        <v>0</v>
      </c>
    </row>
    <row r="16" customFormat="false" ht="15.75" hidden="false" customHeight="false" outlineLevel="0" collapsed="false">
      <c r="A16" s="2" t="s">
        <v>599</v>
      </c>
      <c r="B16" s="2" t="n">
        <v>78352522</v>
      </c>
      <c r="C16" s="2" t="n">
        <v>78452931</v>
      </c>
      <c r="D16" s="2" t="s">
        <v>3322</v>
      </c>
      <c r="E16" s="2" t="s">
        <v>159</v>
      </c>
      <c r="F16" s="2" t="n">
        <v>100409</v>
      </c>
      <c r="G16" s="7" t="s">
        <v>157</v>
      </c>
      <c r="H16" s="92" t="e">
        <f aca="false">NA()</f>
        <v>#N/A</v>
      </c>
      <c r="I16" s="92" t="e">
        <f aca="false">NA()</f>
        <v>#N/A</v>
      </c>
      <c r="J16" s="2" t="e">
        <f aca="false">NA()</f>
        <v>#N/A</v>
      </c>
      <c r="K16" s="2" t="e">
        <f aca="false">NA()</f>
        <v>#N/A</v>
      </c>
      <c r="L16" s="2" t="e">
        <f aca="false">NA()</f>
        <v>#N/A</v>
      </c>
      <c r="M16" s="2" t="e">
        <f aca="false">NA()</f>
        <v>#N/A</v>
      </c>
      <c r="N16" s="94" t="s">
        <v>3323</v>
      </c>
      <c r="O16" s="94" t="s">
        <v>3324</v>
      </c>
      <c r="P16" s="93" t="s">
        <v>3286</v>
      </c>
      <c r="Q16" s="93"/>
      <c r="R16" s="94"/>
      <c r="S16" s="94"/>
      <c r="T16" s="93"/>
      <c r="U16" s="93" t="n">
        <v>1</v>
      </c>
      <c r="V16" s="2" t="n">
        <f aca="false">IF(ISNA(H16),0,1)</f>
        <v>0</v>
      </c>
      <c r="W16" s="2" t="n">
        <v>0</v>
      </c>
      <c r="X16" s="2" t="n">
        <f aca="false">IF(ISNA(I16),0,1)</f>
        <v>0</v>
      </c>
      <c r="Y16" s="2" t="n">
        <v>0</v>
      </c>
    </row>
    <row r="17" customFormat="false" ht="15.75" hidden="false" customHeight="false" outlineLevel="0" collapsed="false">
      <c r="A17" s="2" t="s">
        <v>599</v>
      </c>
      <c r="B17" s="2" t="n">
        <v>78560889</v>
      </c>
      <c r="C17" s="2" t="n">
        <v>78628369</v>
      </c>
      <c r="D17" s="2" t="s">
        <v>3325</v>
      </c>
      <c r="E17" s="2" t="s">
        <v>159</v>
      </c>
      <c r="F17" s="2" t="n">
        <v>67479</v>
      </c>
      <c r="G17" s="7" t="s">
        <v>157</v>
      </c>
      <c r="H17" s="92" t="s">
        <v>3326</v>
      </c>
      <c r="I17" s="92" t="s">
        <v>3327</v>
      </c>
      <c r="J17" s="8" t="n">
        <v>78560888</v>
      </c>
      <c r="K17" s="8" t="n">
        <v>78628371</v>
      </c>
      <c r="L17" s="2" t="s">
        <v>159</v>
      </c>
      <c r="M17" s="8" t="n">
        <v>-67483</v>
      </c>
      <c r="P17" s="93"/>
      <c r="Q17" s="93"/>
      <c r="R17" s="93"/>
      <c r="S17" s="94"/>
      <c r="T17" s="93"/>
      <c r="U17" s="93" t="n">
        <v>1</v>
      </c>
      <c r="V17" s="2" t="n">
        <f aca="false">IF(ISNA(H17),0,1)</f>
        <v>1</v>
      </c>
      <c r="W17" s="2" t="n">
        <v>0</v>
      </c>
      <c r="X17" s="2" t="n">
        <f aca="false">IF(ISNA(I17),0,1)</f>
        <v>1</v>
      </c>
      <c r="Y17" s="2" t="n">
        <v>0</v>
      </c>
    </row>
    <row r="18" customFormat="false" ht="15.75" hidden="false" customHeight="false" outlineLevel="0" collapsed="false">
      <c r="A18" s="2" t="s">
        <v>599</v>
      </c>
      <c r="B18" s="2" t="n">
        <v>86215352</v>
      </c>
      <c r="C18" s="2" t="n">
        <v>86224384</v>
      </c>
      <c r="D18" s="2" t="s">
        <v>3328</v>
      </c>
      <c r="E18" s="2" t="s">
        <v>446</v>
      </c>
      <c r="F18" s="2" t="n">
        <v>9032</v>
      </c>
      <c r="G18" s="7" t="s">
        <v>157</v>
      </c>
      <c r="H18" s="92" t="e">
        <f aca="false">NA()</f>
        <v>#N/A</v>
      </c>
      <c r="I18" s="92" t="e">
        <f aca="false">NA()</f>
        <v>#N/A</v>
      </c>
      <c r="J18" s="2" t="e">
        <f aca="false">NA()</f>
        <v>#N/A</v>
      </c>
      <c r="K18" s="2" t="e">
        <f aca="false">NA()</f>
        <v>#N/A</v>
      </c>
      <c r="L18" s="2" t="e">
        <f aca="false">NA()</f>
        <v>#N/A</v>
      </c>
      <c r="M18" s="2" t="e">
        <f aca="false">NA()</f>
        <v>#N/A</v>
      </c>
      <c r="N18" s="94" t="s">
        <v>3329</v>
      </c>
      <c r="O18" s="94" t="s">
        <v>3330</v>
      </c>
      <c r="P18" s="93" t="s">
        <v>3281</v>
      </c>
      <c r="Q18" s="93"/>
      <c r="T18" s="93"/>
      <c r="U18" s="93" t="n">
        <v>1</v>
      </c>
      <c r="V18" s="2" t="n">
        <f aca="false">IF(ISNA(H18),0,1)</f>
        <v>0</v>
      </c>
      <c r="W18" s="2" t="n">
        <v>0</v>
      </c>
      <c r="X18" s="2" t="n">
        <f aca="false">IF(ISNA(I18),0,1)</f>
        <v>0</v>
      </c>
      <c r="Y18" s="2" t="n">
        <v>0</v>
      </c>
    </row>
    <row r="19" customFormat="false" ht="15.75" hidden="false" customHeight="false" outlineLevel="0" collapsed="false">
      <c r="A19" s="2" t="s">
        <v>599</v>
      </c>
      <c r="B19" s="2" t="n">
        <v>104844621</v>
      </c>
      <c r="C19" s="2" t="n">
        <v>104971855</v>
      </c>
      <c r="D19" s="2" t="s">
        <v>3331</v>
      </c>
      <c r="E19" s="2" t="s">
        <v>446</v>
      </c>
      <c r="F19" s="2" t="n">
        <v>127234</v>
      </c>
      <c r="G19" s="7" t="s">
        <v>157</v>
      </c>
      <c r="H19" s="92" t="s">
        <v>3332</v>
      </c>
      <c r="I19" s="92" t="s">
        <v>3333</v>
      </c>
      <c r="J19" s="8" t="n">
        <v>104844620</v>
      </c>
      <c r="K19" s="8" t="n">
        <v>104971856</v>
      </c>
      <c r="L19" s="2" t="s">
        <v>446</v>
      </c>
      <c r="M19" s="8" t="n">
        <v>127236</v>
      </c>
      <c r="P19" s="93"/>
      <c r="Q19" s="93"/>
      <c r="R19" s="93"/>
      <c r="S19" s="94"/>
      <c r="T19" s="93"/>
      <c r="U19" s="93" t="n">
        <v>1</v>
      </c>
      <c r="V19" s="2" t="n">
        <f aca="false">IF(ISNA(H19),0,1)</f>
        <v>1</v>
      </c>
      <c r="W19" s="2" t="n">
        <v>0</v>
      </c>
      <c r="X19" s="2" t="n">
        <f aca="false">IF(ISNA(I19),0,1)</f>
        <v>1</v>
      </c>
      <c r="Y19" s="2" t="n">
        <v>0</v>
      </c>
    </row>
    <row r="20" customFormat="false" ht="15.75" hidden="false" customHeight="false" outlineLevel="0" collapsed="false">
      <c r="A20" s="2" t="s">
        <v>599</v>
      </c>
      <c r="B20" s="2" t="n">
        <v>110753276</v>
      </c>
      <c r="C20" s="2" t="n">
        <v>110754405</v>
      </c>
      <c r="D20" s="2" t="s">
        <v>3334</v>
      </c>
      <c r="E20" s="2" t="s">
        <v>159</v>
      </c>
      <c r="F20" s="2" t="n">
        <v>1129</v>
      </c>
      <c r="G20" s="7" t="s">
        <v>157</v>
      </c>
      <c r="H20" s="92" t="s">
        <v>3335</v>
      </c>
      <c r="I20" s="92" t="s">
        <v>3336</v>
      </c>
      <c r="J20" s="8" t="n">
        <v>110753277</v>
      </c>
      <c r="K20" s="8" t="n">
        <v>110754405</v>
      </c>
      <c r="L20" s="2" t="s">
        <v>159</v>
      </c>
      <c r="M20" s="8" t="n">
        <v>-1128</v>
      </c>
      <c r="P20" s="93"/>
      <c r="Q20" s="93"/>
      <c r="R20" s="93"/>
      <c r="S20" s="94"/>
      <c r="T20" s="93"/>
      <c r="U20" s="93" t="n">
        <v>1</v>
      </c>
      <c r="V20" s="2" t="n">
        <f aca="false">IF(ISNA(H20),0,1)</f>
        <v>1</v>
      </c>
      <c r="W20" s="2" t="n">
        <v>0</v>
      </c>
      <c r="X20" s="2" t="n">
        <f aca="false">IF(ISNA(I20),0,1)</f>
        <v>1</v>
      </c>
      <c r="Y20" s="2" t="n">
        <v>0</v>
      </c>
    </row>
    <row r="21" customFormat="false" ht="15.75" hidden="false" customHeight="false" outlineLevel="0" collapsed="false">
      <c r="A21" s="2" t="s">
        <v>599</v>
      </c>
      <c r="B21" s="2" t="n">
        <v>126106071</v>
      </c>
      <c r="C21" s="2" t="n">
        <v>126526847</v>
      </c>
      <c r="D21" s="2" t="s">
        <v>3337</v>
      </c>
      <c r="E21" s="2" t="s">
        <v>159</v>
      </c>
      <c r="F21" s="2" t="n">
        <v>420776</v>
      </c>
      <c r="G21" s="7" t="s">
        <v>157</v>
      </c>
      <c r="H21" s="92" t="s">
        <v>3338</v>
      </c>
      <c r="I21" s="92" t="s">
        <v>3339</v>
      </c>
      <c r="J21" s="8" t="n">
        <v>126106070</v>
      </c>
      <c r="K21" s="8" t="n">
        <v>126526847</v>
      </c>
      <c r="L21" s="2" t="s">
        <v>159</v>
      </c>
      <c r="M21" s="8" t="n">
        <v>-420777</v>
      </c>
      <c r="P21" s="93"/>
      <c r="Q21" s="93"/>
      <c r="R21" s="93"/>
      <c r="S21" s="94"/>
      <c r="T21" s="93"/>
      <c r="U21" s="93" t="n">
        <v>1</v>
      </c>
      <c r="V21" s="2" t="n">
        <f aca="false">IF(ISNA(H21),0,1)</f>
        <v>1</v>
      </c>
      <c r="W21" s="2" t="n">
        <v>0</v>
      </c>
      <c r="X21" s="2" t="n">
        <f aca="false">IF(ISNA(I21),0,1)</f>
        <v>1</v>
      </c>
      <c r="Y21" s="2" t="n">
        <v>0</v>
      </c>
    </row>
    <row r="22" customFormat="false" ht="15.75" hidden="false" customHeight="false" outlineLevel="0" collapsed="false">
      <c r="A22" s="2" t="s">
        <v>599</v>
      </c>
      <c r="B22" s="2" t="n">
        <v>126458436</v>
      </c>
      <c r="C22" s="2" t="n">
        <v>126527387</v>
      </c>
      <c r="D22" s="2" t="s">
        <v>3340</v>
      </c>
      <c r="E22" s="2" t="s">
        <v>451</v>
      </c>
      <c r="F22" s="2" t="n">
        <v>68951</v>
      </c>
      <c r="G22" s="7" t="s">
        <v>157</v>
      </c>
      <c r="H22" s="92" t="s">
        <v>3341</v>
      </c>
      <c r="I22" s="92" t="s">
        <v>3342</v>
      </c>
      <c r="J22" s="8" t="n">
        <v>126458434</v>
      </c>
      <c r="K22" s="8" t="n">
        <v>126527387</v>
      </c>
      <c r="L22" s="2" t="s">
        <v>451</v>
      </c>
      <c r="M22" s="8" t="n">
        <v>68953</v>
      </c>
      <c r="P22" s="93"/>
      <c r="Q22" s="93"/>
      <c r="R22" s="93"/>
      <c r="S22" s="94"/>
      <c r="T22" s="93"/>
      <c r="U22" s="93" t="n">
        <v>1</v>
      </c>
      <c r="V22" s="2" t="n">
        <f aca="false">IF(ISNA(H22),0,1)</f>
        <v>1</v>
      </c>
      <c r="W22" s="2" t="n">
        <v>0</v>
      </c>
      <c r="X22" s="2" t="n">
        <f aca="false">IF(ISNA(I22),0,1)</f>
        <v>1</v>
      </c>
      <c r="Y22" s="2" t="n">
        <v>0</v>
      </c>
    </row>
    <row r="23" customFormat="false" ht="15.75" hidden="false" customHeight="false" outlineLevel="0" collapsed="false">
      <c r="A23" s="2" t="s">
        <v>599</v>
      </c>
      <c r="B23" s="2" t="n">
        <v>144262133</v>
      </c>
      <c r="C23" s="2" t="n">
        <v>144391701</v>
      </c>
      <c r="D23" s="2" t="s">
        <v>3343</v>
      </c>
      <c r="E23" s="2" t="s">
        <v>159</v>
      </c>
      <c r="F23" s="2" t="n">
        <v>129568</v>
      </c>
      <c r="G23" s="7" t="s">
        <v>157</v>
      </c>
      <c r="H23" s="92" t="s">
        <v>3344</v>
      </c>
      <c r="I23" s="92" t="s">
        <v>3345</v>
      </c>
      <c r="J23" s="8" t="n">
        <v>144262134</v>
      </c>
      <c r="K23" s="8" t="n">
        <v>144391701</v>
      </c>
      <c r="L23" s="2" t="s">
        <v>159</v>
      </c>
      <c r="M23" s="8" t="n">
        <v>-129567</v>
      </c>
      <c r="P23" s="95"/>
      <c r="Q23" s="93"/>
      <c r="R23" s="93"/>
      <c r="S23" s="94"/>
      <c r="U23" s="93" t="n">
        <v>1</v>
      </c>
      <c r="V23" s="2" t="n">
        <f aca="false">IF(ISNA(H23),0,1)</f>
        <v>1</v>
      </c>
      <c r="W23" s="2" t="n">
        <v>0</v>
      </c>
      <c r="X23" s="2" t="n">
        <f aca="false">IF(ISNA(I23),0,1)</f>
        <v>1</v>
      </c>
      <c r="Y23" s="2" t="n">
        <v>0</v>
      </c>
    </row>
    <row r="24" customFormat="false" ht="15.75" hidden="false" customHeight="false" outlineLevel="0" collapsed="false">
      <c r="A24" s="2" t="s">
        <v>604</v>
      </c>
      <c r="B24" s="2" t="n">
        <v>111050191</v>
      </c>
      <c r="C24" s="2" t="n">
        <v>111051354</v>
      </c>
      <c r="D24" s="2" t="s">
        <v>3346</v>
      </c>
      <c r="E24" s="2" t="s">
        <v>159</v>
      </c>
      <c r="F24" s="2" t="n">
        <v>1163</v>
      </c>
      <c r="G24" s="7" t="s">
        <v>157</v>
      </c>
      <c r="H24" s="92" t="s">
        <v>3347</v>
      </c>
      <c r="I24" s="92" t="s">
        <v>3348</v>
      </c>
      <c r="J24" s="2" t="n">
        <v>111050191</v>
      </c>
      <c r="K24" s="2" t="n">
        <v>111051353</v>
      </c>
      <c r="L24" s="2" t="s">
        <v>159</v>
      </c>
      <c r="M24" s="2" t="n">
        <v>-1162</v>
      </c>
      <c r="P24" s="93" t="s">
        <v>3349</v>
      </c>
      <c r="Q24" s="93"/>
      <c r="R24" s="93"/>
      <c r="S24" s="94"/>
      <c r="U24" s="93" t="n">
        <v>1</v>
      </c>
      <c r="V24" s="2" t="n">
        <f aca="false">IF(ISNA(H24),0,1)</f>
        <v>1</v>
      </c>
      <c r="W24" s="2" t="n">
        <v>0</v>
      </c>
      <c r="X24" s="2" t="n">
        <f aca="false">IF(ISNA(I24),0,1)</f>
        <v>1</v>
      </c>
      <c r="Y24" s="2" t="n">
        <v>0</v>
      </c>
    </row>
    <row r="25" customFormat="false" ht="15.75" hidden="false" customHeight="false" outlineLevel="0" collapsed="false">
      <c r="A25" s="2" t="s">
        <v>604</v>
      </c>
      <c r="B25" s="2" t="n">
        <v>130235870</v>
      </c>
      <c r="C25" s="2" t="n">
        <v>130262401</v>
      </c>
      <c r="D25" s="2" t="s">
        <v>3350</v>
      </c>
      <c r="E25" s="2" t="s">
        <v>446</v>
      </c>
      <c r="F25" s="2" t="n">
        <v>26531</v>
      </c>
      <c r="G25" s="7" t="s">
        <v>157</v>
      </c>
      <c r="H25" s="92" t="e">
        <f aca="false">NA()</f>
        <v>#N/A</v>
      </c>
      <c r="I25" s="92" t="e">
        <f aca="false">NA()</f>
        <v>#N/A</v>
      </c>
      <c r="J25" s="2" t="e">
        <f aca="false">NA()</f>
        <v>#N/A</v>
      </c>
      <c r="K25" s="2" t="e">
        <f aca="false">NA()</f>
        <v>#N/A</v>
      </c>
      <c r="L25" s="2" t="e">
        <f aca="false">NA()</f>
        <v>#N/A</v>
      </c>
      <c r="M25" s="2" t="e">
        <f aca="false">NA()</f>
        <v>#N/A</v>
      </c>
      <c r="N25" s="94" t="s">
        <v>3351</v>
      </c>
      <c r="O25" s="94" t="s">
        <v>3352</v>
      </c>
      <c r="P25" s="93" t="s">
        <v>3281</v>
      </c>
      <c r="U25" s="93" t="n">
        <v>1</v>
      </c>
      <c r="V25" s="2" t="n">
        <f aca="false">IF(ISNA(H25),0,1)</f>
        <v>0</v>
      </c>
      <c r="W25" s="2" t="n">
        <v>0</v>
      </c>
      <c r="X25" s="2" t="n">
        <f aca="false">IF(ISNA(I25),0,1)</f>
        <v>0</v>
      </c>
      <c r="Y25" s="2" t="n">
        <v>0</v>
      </c>
    </row>
    <row r="26" customFormat="false" ht="15.75" hidden="false" customHeight="false" outlineLevel="0" collapsed="false">
      <c r="A26" s="2" t="s">
        <v>608</v>
      </c>
      <c r="B26" s="2" t="n">
        <v>28031837</v>
      </c>
      <c r="C26" s="2" t="n">
        <v>28059142</v>
      </c>
      <c r="D26" s="2" t="s">
        <v>3353</v>
      </c>
      <c r="E26" s="2" t="s">
        <v>451</v>
      </c>
      <c r="F26" s="2" t="n">
        <v>27305</v>
      </c>
      <c r="G26" s="7" t="s">
        <v>157</v>
      </c>
      <c r="H26" s="92" t="s">
        <v>3354</v>
      </c>
      <c r="I26" s="92" t="s">
        <v>3355</v>
      </c>
      <c r="J26" s="8" t="n">
        <v>28031838</v>
      </c>
      <c r="K26" s="8" t="n">
        <v>28059143</v>
      </c>
      <c r="L26" s="2" t="s">
        <v>451</v>
      </c>
      <c r="M26" s="8" t="n">
        <v>27305</v>
      </c>
      <c r="P26" s="95"/>
      <c r="Q26" s="93"/>
      <c r="R26" s="93"/>
      <c r="S26" s="94"/>
      <c r="U26" s="93" t="n">
        <v>1</v>
      </c>
      <c r="V26" s="2" t="n">
        <f aca="false">IF(ISNA(H26),0,1)</f>
        <v>1</v>
      </c>
      <c r="W26" s="2" t="n">
        <v>0</v>
      </c>
      <c r="X26" s="2" t="n">
        <f aca="false">IF(ISNA(I26),0,1)</f>
        <v>1</v>
      </c>
      <c r="Y26" s="2" t="n">
        <v>0</v>
      </c>
    </row>
    <row r="27" customFormat="false" ht="15.75" hidden="false" customHeight="false" outlineLevel="0" collapsed="false">
      <c r="A27" s="2" t="s">
        <v>608</v>
      </c>
      <c r="B27" s="2" t="n">
        <v>28031865</v>
      </c>
      <c r="C27" s="2" t="n">
        <v>28034469</v>
      </c>
      <c r="D27" s="2" t="s">
        <v>3356</v>
      </c>
      <c r="E27" s="2" t="s">
        <v>451</v>
      </c>
      <c r="F27" s="2" t="n">
        <v>2604</v>
      </c>
      <c r="G27" s="7" t="s">
        <v>157</v>
      </c>
      <c r="H27" s="92" t="s">
        <v>3357</v>
      </c>
      <c r="I27" s="92" t="s">
        <v>3344</v>
      </c>
      <c r="J27" s="8" t="n">
        <v>28031865</v>
      </c>
      <c r="K27" s="8" t="n">
        <v>28034469</v>
      </c>
      <c r="L27" s="2" t="s">
        <v>451</v>
      </c>
      <c r="M27" s="8" t="n">
        <v>2604</v>
      </c>
      <c r="P27" s="95"/>
      <c r="Q27" s="93"/>
      <c r="R27" s="93"/>
      <c r="S27" s="94"/>
      <c r="U27" s="93" t="n">
        <v>1</v>
      </c>
      <c r="V27" s="2" t="n">
        <f aca="false">IF(ISNA(H27),0,1)</f>
        <v>1</v>
      </c>
      <c r="W27" s="2" t="n">
        <v>0</v>
      </c>
      <c r="X27" s="2" t="n">
        <f aca="false">IF(ISNA(I27),0,1)</f>
        <v>1</v>
      </c>
      <c r="Y27" s="2" t="n">
        <v>0</v>
      </c>
    </row>
    <row r="28" customFormat="false" ht="15.75" hidden="false" customHeight="false" outlineLevel="0" collapsed="false">
      <c r="A28" s="2" t="s">
        <v>608</v>
      </c>
      <c r="B28" s="2" t="n">
        <v>28034301</v>
      </c>
      <c r="C28" s="2" t="n">
        <v>28157694</v>
      </c>
      <c r="D28" s="2" t="s">
        <v>3358</v>
      </c>
      <c r="E28" s="2" t="s">
        <v>159</v>
      </c>
      <c r="F28" s="2" t="n">
        <v>123393</v>
      </c>
      <c r="G28" s="7" t="s">
        <v>157</v>
      </c>
      <c r="H28" s="92" t="e">
        <f aca="false">NA()</f>
        <v>#N/A</v>
      </c>
      <c r="I28" s="92" t="e">
        <f aca="false">NA()</f>
        <v>#N/A</v>
      </c>
      <c r="J28" s="2" t="e">
        <f aca="false">NA()</f>
        <v>#N/A</v>
      </c>
      <c r="K28" s="2" t="e">
        <f aca="false">NA()</f>
        <v>#N/A</v>
      </c>
      <c r="L28" s="2" t="e">
        <f aca="false">#N/A</f>
        <v>#N/A</v>
      </c>
      <c r="M28" s="2" t="e">
        <f aca="false">NA()</f>
        <v>#N/A</v>
      </c>
      <c r="N28" s="94" t="s">
        <v>3359</v>
      </c>
      <c r="O28" s="94" t="s">
        <v>3360</v>
      </c>
      <c r="P28" s="95" t="s">
        <v>3291</v>
      </c>
      <c r="U28" s="93" t="n">
        <v>1</v>
      </c>
      <c r="V28" s="2" t="n">
        <f aca="false">IF(ISNA(H28),0,1)</f>
        <v>0</v>
      </c>
      <c r="W28" s="2" t="n">
        <v>0</v>
      </c>
      <c r="X28" s="2" t="n">
        <f aca="false">IF(ISNA(I28),0,1)</f>
        <v>0</v>
      </c>
      <c r="Y28" s="2" t="n">
        <v>0</v>
      </c>
    </row>
    <row r="29" customFormat="false" ht="15.75" hidden="false" customHeight="false" outlineLevel="0" collapsed="false">
      <c r="A29" s="2" t="s">
        <v>611</v>
      </c>
      <c r="B29" s="2" t="n">
        <v>33097525</v>
      </c>
      <c r="C29" s="2" t="n">
        <v>35830133</v>
      </c>
      <c r="D29" s="2" t="s">
        <v>3361</v>
      </c>
      <c r="E29" s="2" t="s">
        <v>159</v>
      </c>
      <c r="F29" s="2" t="n">
        <v>2732610</v>
      </c>
      <c r="G29" s="7" t="s">
        <v>157</v>
      </c>
      <c r="H29" s="92" t="e">
        <f aca="false">NA()</f>
        <v>#N/A</v>
      </c>
      <c r="I29" s="92" t="e">
        <f aca="false">NA()</f>
        <v>#N/A</v>
      </c>
      <c r="J29" s="2" t="e">
        <f aca="false">NA()</f>
        <v>#N/A</v>
      </c>
      <c r="K29" s="2" t="e">
        <f aca="false">NA()</f>
        <v>#N/A</v>
      </c>
      <c r="L29" s="2" t="e">
        <f aca="false">NA()</f>
        <v>#N/A</v>
      </c>
      <c r="M29" s="2" t="e">
        <f aca="false">NA()</f>
        <v>#N/A</v>
      </c>
      <c r="N29" s="94" t="s">
        <v>3362</v>
      </c>
      <c r="O29" s="94" t="s">
        <v>3363</v>
      </c>
      <c r="P29" s="95" t="s">
        <v>3276</v>
      </c>
      <c r="U29" s="93" t="n">
        <v>1</v>
      </c>
      <c r="V29" s="2" t="n">
        <f aca="false">IF(ISNA(H29),0,1)</f>
        <v>0</v>
      </c>
      <c r="W29" s="2" t="n">
        <v>0</v>
      </c>
      <c r="X29" s="2" t="n">
        <f aca="false">IF(ISNA(I29),0,1)</f>
        <v>0</v>
      </c>
      <c r="Y29" s="2" t="n">
        <v>0</v>
      </c>
    </row>
    <row r="30" customFormat="false" ht="15.75" hidden="false" customHeight="false" outlineLevel="0" collapsed="false">
      <c r="A30" s="2" t="s">
        <v>611</v>
      </c>
      <c r="B30" s="2" t="n">
        <v>53716587</v>
      </c>
      <c r="C30" s="2" t="n">
        <v>53717136</v>
      </c>
      <c r="D30" s="2" t="s">
        <v>3364</v>
      </c>
      <c r="E30" s="2" t="s">
        <v>159</v>
      </c>
      <c r="F30" s="2" t="n">
        <v>549</v>
      </c>
      <c r="G30" s="7" t="s">
        <v>157</v>
      </c>
      <c r="H30" s="92" t="s">
        <v>3365</v>
      </c>
      <c r="I30" s="92" t="e">
        <f aca="false">NA()</f>
        <v>#N/A</v>
      </c>
      <c r="J30" s="8" t="n">
        <v>53716587</v>
      </c>
      <c r="K30" s="8" t="n">
        <v>53717136</v>
      </c>
      <c r="L30" s="2" t="s">
        <v>159</v>
      </c>
      <c r="M30" s="8" t="n">
        <v>-549</v>
      </c>
      <c r="N30" s="2"/>
      <c r="O30" s="92" t="s">
        <v>3366</v>
      </c>
      <c r="P30" s="93" t="s">
        <v>3349</v>
      </c>
      <c r="Q30" s="93"/>
      <c r="R30" s="93"/>
      <c r="S30" s="94"/>
      <c r="U30" s="93" t="n">
        <v>1</v>
      </c>
      <c r="V30" s="2" t="n">
        <f aca="false">IF(ISNA(H30),0,1)</f>
        <v>1</v>
      </c>
      <c r="W30" s="2" t="n">
        <v>0</v>
      </c>
      <c r="X30" s="2" t="n">
        <f aca="false">IF(ISNA(I30),0,1)</f>
        <v>0</v>
      </c>
      <c r="Y30" s="2" t="n">
        <v>0</v>
      </c>
    </row>
    <row r="31" customFormat="false" ht="15.75" hidden="false" customHeight="false" outlineLevel="0" collapsed="false">
      <c r="A31" s="2" t="s">
        <v>611</v>
      </c>
      <c r="B31" s="2" t="n">
        <v>81882050</v>
      </c>
      <c r="C31" s="2" t="n">
        <v>82067910</v>
      </c>
      <c r="D31" s="2" t="s">
        <v>3367</v>
      </c>
      <c r="E31" s="2" t="s">
        <v>159</v>
      </c>
      <c r="F31" s="2" t="n">
        <v>185860</v>
      </c>
      <c r="G31" s="7" t="s">
        <v>157</v>
      </c>
      <c r="H31" s="92" t="e">
        <f aca="false">NA()</f>
        <v>#N/A</v>
      </c>
      <c r="I31" s="92" t="e">
        <f aca="false">NA()</f>
        <v>#N/A</v>
      </c>
      <c r="J31" s="2" t="e">
        <f aca="false">NA()</f>
        <v>#N/A</v>
      </c>
      <c r="K31" s="2" t="e">
        <f aca="false">NA()</f>
        <v>#N/A</v>
      </c>
      <c r="L31" s="2" t="e">
        <f aca="false">NA()</f>
        <v>#N/A</v>
      </c>
      <c r="M31" s="2" t="e">
        <f aca="false">NA()</f>
        <v>#N/A</v>
      </c>
      <c r="N31" s="94" t="s">
        <v>3368</v>
      </c>
      <c r="O31" s="94" t="s">
        <v>3369</v>
      </c>
      <c r="P31" s="95" t="s">
        <v>3281</v>
      </c>
      <c r="U31" s="93" t="n">
        <v>1</v>
      </c>
      <c r="V31" s="2" t="n">
        <f aca="false">IF(ISNA(H31),0,1)</f>
        <v>0</v>
      </c>
      <c r="W31" s="2" t="n">
        <v>0</v>
      </c>
      <c r="X31" s="2" t="n">
        <f aca="false">IF(ISNA(I31),0,1)</f>
        <v>0</v>
      </c>
      <c r="Y31" s="2" t="n">
        <v>0</v>
      </c>
    </row>
    <row r="32" customFormat="false" ht="15.75" hidden="false" customHeight="false" outlineLevel="0" collapsed="false">
      <c r="A32" s="2" t="s">
        <v>611</v>
      </c>
      <c r="B32" s="2" t="n">
        <v>87940542</v>
      </c>
      <c r="C32" s="2" t="n">
        <v>87952584</v>
      </c>
      <c r="D32" s="2" t="s">
        <v>3370</v>
      </c>
      <c r="E32" s="2" t="s">
        <v>159</v>
      </c>
      <c r="F32" s="2" t="n">
        <v>12042</v>
      </c>
      <c r="G32" s="7" t="s">
        <v>158</v>
      </c>
      <c r="H32" s="92" t="s">
        <v>3371</v>
      </c>
      <c r="I32" s="92" t="s">
        <v>3372</v>
      </c>
      <c r="J32" s="8" t="n">
        <v>87940543</v>
      </c>
      <c r="K32" s="8" t="n">
        <v>87952372</v>
      </c>
      <c r="L32" s="2" t="s">
        <v>159</v>
      </c>
      <c r="M32" s="8" t="n">
        <v>-11829</v>
      </c>
      <c r="P32" s="95"/>
      <c r="Q32" s="93"/>
      <c r="R32" s="93"/>
      <c r="S32" s="94"/>
      <c r="U32" s="93" t="n">
        <v>1</v>
      </c>
      <c r="V32" s="2" t="n">
        <f aca="false">IF(ISNA(H32),0,1)</f>
        <v>1</v>
      </c>
      <c r="W32" s="2" t="n">
        <v>0</v>
      </c>
      <c r="X32" s="2" t="n">
        <f aca="false">IF(ISNA(I32),0,1)</f>
        <v>1</v>
      </c>
      <c r="Y32" s="2" t="n">
        <v>0</v>
      </c>
    </row>
    <row r="33" customFormat="false" ht="15.75" hidden="false" customHeight="false" outlineLevel="0" collapsed="false">
      <c r="A33" s="2" t="s">
        <v>613</v>
      </c>
      <c r="B33" s="2" t="n">
        <v>81074557</v>
      </c>
      <c r="C33" s="2" t="n">
        <v>81382737</v>
      </c>
      <c r="D33" s="2" t="s">
        <v>3373</v>
      </c>
      <c r="E33" s="2" t="s">
        <v>159</v>
      </c>
      <c r="F33" s="2" t="n">
        <v>308180</v>
      </c>
      <c r="G33" s="7" t="s">
        <v>157</v>
      </c>
      <c r="H33" s="92" t="s">
        <v>3374</v>
      </c>
      <c r="I33" s="92" t="s">
        <v>3375</v>
      </c>
      <c r="J33" s="8" t="n">
        <v>81074560</v>
      </c>
      <c r="K33" s="8" t="n">
        <v>81382737</v>
      </c>
      <c r="L33" s="2" t="s">
        <v>159</v>
      </c>
      <c r="M33" s="8" t="n">
        <v>-308177</v>
      </c>
      <c r="P33" s="95"/>
      <c r="Q33" s="93"/>
      <c r="R33" s="93"/>
      <c r="S33" s="94"/>
      <c r="U33" s="93" t="n">
        <v>1</v>
      </c>
      <c r="V33" s="2" t="n">
        <f aca="false">IF(ISNA(H33),0,1)</f>
        <v>1</v>
      </c>
      <c r="W33" s="2" t="n">
        <v>0</v>
      </c>
      <c r="X33" s="2" t="n">
        <f aca="false">IF(ISNA(I33),0,1)</f>
        <v>1</v>
      </c>
      <c r="Y33" s="2" t="n">
        <v>0</v>
      </c>
    </row>
    <row r="34" customFormat="false" ht="15.75" hidden="false" customHeight="false" outlineLevel="0" collapsed="false">
      <c r="A34" s="2" t="s">
        <v>2615</v>
      </c>
      <c r="B34" s="2" t="n">
        <v>129287232</v>
      </c>
      <c r="C34" s="2" t="n">
        <v>129287232</v>
      </c>
      <c r="D34" s="2" t="s">
        <v>3376</v>
      </c>
      <c r="E34" s="2" t="s">
        <v>156</v>
      </c>
      <c r="F34" s="2" t="n">
        <v>255</v>
      </c>
      <c r="G34" s="7" t="s">
        <v>157</v>
      </c>
      <c r="H34" s="92" t="s">
        <v>3377</v>
      </c>
      <c r="I34" s="92" t="s">
        <v>3378</v>
      </c>
      <c r="J34" s="8" t="n">
        <v>129287232</v>
      </c>
      <c r="K34" s="8" t="n">
        <v>129287232</v>
      </c>
      <c r="L34" s="2" t="s">
        <v>156</v>
      </c>
      <c r="M34" s="8" t="n">
        <v>303</v>
      </c>
      <c r="P34" s="95"/>
      <c r="Q34" s="93"/>
      <c r="R34" s="93"/>
      <c r="S34" s="94"/>
      <c r="U34" s="93" t="n">
        <v>1</v>
      </c>
      <c r="V34" s="2" t="n">
        <f aca="false">IF(ISNA(H34),0,1)</f>
        <v>1</v>
      </c>
      <c r="W34" s="2" t="n">
        <v>0</v>
      </c>
      <c r="X34" s="2" t="n">
        <f aca="false">IF(ISNA(I34),0,1)</f>
        <v>1</v>
      </c>
      <c r="Y34" s="2" t="n">
        <v>0</v>
      </c>
    </row>
    <row r="35" customFormat="false" ht="15.75" hidden="false" customHeight="false" outlineLevel="0" collapsed="false">
      <c r="A35" s="2" t="s">
        <v>2720</v>
      </c>
      <c r="B35" s="2" t="n">
        <v>72547941</v>
      </c>
      <c r="C35" s="2" t="n">
        <v>72548038</v>
      </c>
      <c r="D35" s="2" t="s">
        <v>3379</v>
      </c>
      <c r="E35" s="2" t="s">
        <v>156</v>
      </c>
      <c r="F35" s="2" t="n">
        <v>96</v>
      </c>
      <c r="G35" s="7" t="s">
        <v>157</v>
      </c>
      <c r="H35" s="92" t="s">
        <v>3380</v>
      </c>
      <c r="I35" s="92" t="s">
        <v>3381</v>
      </c>
      <c r="J35" s="8" t="n">
        <v>72547941</v>
      </c>
      <c r="K35" s="8" t="n">
        <v>72547941</v>
      </c>
      <c r="L35" s="2" t="s">
        <v>156</v>
      </c>
      <c r="M35" s="8" t="n">
        <v>96</v>
      </c>
      <c r="P35" s="95"/>
      <c r="Q35" s="93"/>
      <c r="R35" s="93"/>
      <c r="S35" s="94"/>
      <c r="U35" s="93" t="n">
        <v>1</v>
      </c>
      <c r="V35" s="2" t="n">
        <f aca="false">IF(ISNA(H35),0,1)</f>
        <v>1</v>
      </c>
      <c r="W35" s="2" t="n">
        <v>0</v>
      </c>
      <c r="X35" s="2" t="n">
        <f aca="false">IF(ISNA(I35),0,1)</f>
        <v>1</v>
      </c>
      <c r="Y35" s="2" t="n">
        <v>0</v>
      </c>
    </row>
    <row r="36" customFormat="false" ht="15.75" hidden="false" customHeight="false" outlineLevel="0" collapsed="false">
      <c r="A36" s="2" t="s">
        <v>2720</v>
      </c>
      <c r="B36" s="2" t="n">
        <v>104093751</v>
      </c>
      <c r="C36" s="2" t="n">
        <v>104093806</v>
      </c>
      <c r="D36" s="2" t="s">
        <v>3382</v>
      </c>
      <c r="E36" s="2" t="s">
        <v>159</v>
      </c>
      <c r="F36" s="2" t="n">
        <v>55</v>
      </c>
      <c r="G36" s="7" t="s">
        <v>158</v>
      </c>
      <c r="H36" s="92" t="s">
        <v>3381</v>
      </c>
      <c r="I36" s="92" t="s">
        <v>3313</v>
      </c>
      <c r="J36" s="8" t="n">
        <v>104093749</v>
      </c>
      <c r="K36" s="8" t="n">
        <v>104093806</v>
      </c>
      <c r="L36" s="2" t="s">
        <v>159</v>
      </c>
      <c r="M36" s="8" t="n">
        <v>-57</v>
      </c>
      <c r="P36" s="95" t="s">
        <v>3383</v>
      </c>
      <c r="Q36" s="93"/>
      <c r="R36" s="93"/>
      <c r="S36" s="94"/>
      <c r="U36" s="93" t="n">
        <v>1</v>
      </c>
      <c r="V36" s="2" t="n">
        <f aca="false">IF(ISNA(H36),0,1)</f>
        <v>1</v>
      </c>
      <c r="W36" s="2" t="n">
        <v>0</v>
      </c>
      <c r="X36" s="2" t="n">
        <f aca="false">IF(ISNA(I36),0,1)</f>
        <v>1</v>
      </c>
      <c r="Y36" s="2" t="n">
        <v>0</v>
      </c>
    </row>
    <row r="37" customFormat="false" ht="15.75" hidden="false" customHeight="true" outlineLevel="0" collapsed="false">
      <c r="A37" s="96" t="s">
        <v>2720</v>
      </c>
      <c r="B37" s="96" t="n">
        <v>105867667</v>
      </c>
      <c r="C37" s="96" t="n">
        <v>105867667</v>
      </c>
      <c r="D37" s="96" t="s">
        <v>3384</v>
      </c>
      <c r="E37" s="96" t="s">
        <v>156</v>
      </c>
      <c r="F37" s="96" t="n">
        <v>100</v>
      </c>
      <c r="G37" s="97" t="s">
        <v>157</v>
      </c>
      <c r="H37" s="98" t="e">
        <f aca="false">NA()</f>
        <v>#N/A</v>
      </c>
      <c r="I37" s="98" t="e">
        <f aca="false">NA()</f>
        <v>#N/A</v>
      </c>
      <c r="J37" s="99" t="e">
        <f aca="false">NA()</f>
        <v>#N/A</v>
      </c>
      <c r="K37" s="99" t="e">
        <f aca="false">NA()</f>
        <v>#N/A</v>
      </c>
      <c r="L37" s="100" t="s">
        <v>3385</v>
      </c>
      <c r="M37" s="99" t="e">
        <f aca="false">NA()</f>
        <v>#N/A</v>
      </c>
      <c r="N37" s="101" t="s">
        <v>3386</v>
      </c>
      <c r="O37" s="101" t="s">
        <v>3387</v>
      </c>
      <c r="P37" s="95" t="s">
        <v>3276</v>
      </c>
      <c r="U37" s="93" t="n">
        <v>1</v>
      </c>
      <c r="V37" s="2" t="n">
        <f aca="false">IF(ISNA(H37),0,1)</f>
        <v>0</v>
      </c>
      <c r="W37" s="2" t="n">
        <v>0</v>
      </c>
      <c r="X37" s="2" t="n">
        <f aca="false">IF(ISNA(I37),0,1)</f>
        <v>0</v>
      </c>
      <c r="Y37" s="2" t="n">
        <v>0</v>
      </c>
    </row>
    <row r="38" customFormat="false" ht="15.75" hidden="false" customHeight="false" outlineLevel="0" collapsed="false">
      <c r="A38" s="2" t="s">
        <v>618</v>
      </c>
      <c r="B38" s="2" t="n">
        <v>23586513</v>
      </c>
      <c r="C38" s="2" t="n">
        <v>23747553</v>
      </c>
      <c r="D38" s="2" t="s">
        <v>3388</v>
      </c>
      <c r="E38" s="2" t="s">
        <v>451</v>
      </c>
      <c r="F38" s="2" t="n">
        <v>161040</v>
      </c>
      <c r="G38" s="7" t="s">
        <v>157</v>
      </c>
      <c r="H38" s="92" t="s">
        <v>3389</v>
      </c>
      <c r="I38" s="92" t="s">
        <v>3390</v>
      </c>
      <c r="J38" s="8" t="n">
        <v>23586515</v>
      </c>
      <c r="K38" s="8" t="n">
        <v>23747557</v>
      </c>
      <c r="L38" s="2" t="s">
        <v>451</v>
      </c>
      <c r="M38" s="8" t="n">
        <v>161042</v>
      </c>
      <c r="P38" s="95"/>
      <c r="Q38" s="93"/>
      <c r="R38" s="93"/>
      <c r="S38" s="94"/>
      <c r="U38" s="93" t="n">
        <v>1</v>
      </c>
      <c r="V38" s="2" t="n">
        <f aca="false">IF(ISNA(H38),0,1)</f>
        <v>1</v>
      </c>
      <c r="W38" s="2" t="n">
        <v>0</v>
      </c>
      <c r="X38" s="2" t="n">
        <f aca="false">IF(ISNA(I38),0,1)</f>
        <v>1</v>
      </c>
      <c r="Y38" s="2" t="n">
        <v>0</v>
      </c>
    </row>
    <row r="39" customFormat="false" ht="15.75" hidden="false" customHeight="false" outlineLevel="0" collapsed="false">
      <c r="A39" s="2" t="s">
        <v>618</v>
      </c>
      <c r="B39" s="2" t="n">
        <v>41329096</v>
      </c>
      <c r="C39" s="2" t="n">
        <v>41336308</v>
      </c>
      <c r="D39" s="2" t="s">
        <v>3391</v>
      </c>
      <c r="E39" s="2" t="s">
        <v>446</v>
      </c>
      <c r="F39" s="2" t="n">
        <v>7212</v>
      </c>
      <c r="G39" s="7" t="s">
        <v>157</v>
      </c>
      <c r="H39" s="92" t="s">
        <v>3392</v>
      </c>
      <c r="I39" s="92" t="s">
        <v>3393</v>
      </c>
      <c r="J39" s="8" t="n">
        <v>41329103</v>
      </c>
      <c r="K39" s="8" t="n">
        <v>41336300</v>
      </c>
      <c r="L39" s="2" t="s">
        <v>446</v>
      </c>
      <c r="M39" s="8" t="n">
        <v>7197</v>
      </c>
      <c r="P39" s="95"/>
      <c r="Q39" s="93"/>
      <c r="R39" s="93"/>
      <c r="S39" s="94"/>
      <c r="U39" s="93" t="n">
        <v>1</v>
      </c>
      <c r="V39" s="2" t="n">
        <f aca="false">IF(ISNA(H39),0,1)</f>
        <v>1</v>
      </c>
      <c r="W39" s="2" t="n">
        <v>0</v>
      </c>
      <c r="X39" s="2" t="n">
        <f aca="false">IF(ISNA(I39),0,1)</f>
        <v>1</v>
      </c>
      <c r="Y39" s="2" t="n">
        <v>0</v>
      </c>
    </row>
    <row r="40" customFormat="false" ht="15.75" hidden="false" customHeight="false" outlineLevel="0" collapsed="false">
      <c r="A40" s="2" t="s">
        <v>621</v>
      </c>
      <c r="B40" s="2" t="n">
        <v>58590641</v>
      </c>
      <c r="C40" s="2" t="n">
        <v>58629427</v>
      </c>
      <c r="D40" s="2" t="s">
        <v>3394</v>
      </c>
      <c r="E40" s="2" t="s">
        <v>159</v>
      </c>
      <c r="F40" s="2" t="n">
        <v>38786</v>
      </c>
      <c r="G40" s="7" t="s">
        <v>158</v>
      </c>
      <c r="H40" s="92" t="e">
        <f aca="false">NA()</f>
        <v>#N/A</v>
      </c>
      <c r="I40" s="92" t="e">
        <f aca="false">NA()</f>
        <v>#N/A</v>
      </c>
      <c r="J40" s="102" t="e">
        <f aca="false">NA()</f>
        <v>#N/A</v>
      </c>
      <c r="K40" s="102" t="e">
        <f aca="false">NA()</f>
        <v>#N/A</v>
      </c>
      <c r="L40" s="102" t="s">
        <v>3395</v>
      </c>
      <c r="M40" s="102" t="e">
        <f aca="false">NA()</f>
        <v>#N/A</v>
      </c>
      <c r="N40" s="103" t="s">
        <v>3396</v>
      </c>
      <c r="O40" s="103" t="s">
        <v>3396</v>
      </c>
      <c r="P40" s="95" t="e">
        <f aca="false">NA()</f>
        <v>#N/A</v>
      </c>
      <c r="U40" s="93" t="n">
        <v>1</v>
      </c>
      <c r="V40" s="2" t="n">
        <f aca="false">IF(ISNA(H40),0,1)</f>
        <v>0</v>
      </c>
      <c r="W40" s="2" t="n">
        <v>0</v>
      </c>
      <c r="X40" s="2" t="n">
        <f aca="false">IF(ISNA(I40),0,1)</f>
        <v>0</v>
      </c>
      <c r="Y40" s="2" t="n">
        <v>0</v>
      </c>
    </row>
    <row r="41" customFormat="false" ht="15.75" hidden="false" customHeight="false" outlineLevel="0" collapsed="false">
      <c r="A41" s="2" t="s">
        <v>621</v>
      </c>
      <c r="B41" s="2" t="n">
        <v>78894739</v>
      </c>
      <c r="C41" s="2" t="n">
        <v>79061110</v>
      </c>
      <c r="D41" s="2" t="s">
        <v>3397</v>
      </c>
      <c r="E41" s="2" t="s">
        <v>159</v>
      </c>
      <c r="F41" s="2" t="n">
        <v>166371</v>
      </c>
      <c r="G41" s="7" t="s">
        <v>157</v>
      </c>
      <c r="H41" s="92" t="s">
        <v>3313</v>
      </c>
      <c r="I41" s="92" t="s">
        <v>3398</v>
      </c>
      <c r="J41" s="8" t="n">
        <v>78894739</v>
      </c>
      <c r="K41" s="8" t="n">
        <v>79061103</v>
      </c>
      <c r="L41" s="2" t="s">
        <v>159</v>
      </c>
      <c r="M41" s="8" t="n">
        <v>-166364</v>
      </c>
      <c r="P41" s="95"/>
      <c r="Q41" s="93"/>
      <c r="R41" s="93"/>
      <c r="S41" s="94"/>
      <c r="U41" s="93" t="n">
        <v>1</v>
      </c>
      <c r="V41" s="2" t="n">
        <f aca="false">IF(ISNA(H41),0,1)</f>
        <v>1</v>
      </c>
      <c r="W41" s="2" t="n">
        <v>0</v>
      </c>
      <c r="X41" s="2" t="n">
        <f aca="false">IF(ISNA(I41),0,1)</f>
        <v>1</v>
      </c>
      <c r="Y41" s="2" t="n">
        <v>0</v>
      </c>
    </row>
    <row r="42" customFormat="false" ht="15.75" hidden="false" customHeight="false" outlineLevel="0" collapsed="false">
      <c r="A42" s="2" t="s">
        <v>2901</v>
      </c>
      <c r="B42" s="2" t="n">
        <v>68712224</v>
      </c>
      <c r="C42" s="2" t="n">
        <v>68715589</v>
      </c>
      <c r="D42" s="2" t="s">
        <v>3399</v>
      </c>
      <c r="E42" s="2" t="s">
        <v>159</v>
      </c>
      <c r="F42" s="2" t="n">
        <v>3365</v>
      </c>
      <c r="G42" s="7" t="s">
        <v>157</v>
      </c>
      <c r="H42" s="92" t="s">
        <v>3400</v>
      </c>
      <c r="I42" s="92" t="s">
        <v>3326</v>
      </c>
      <c r="J42" s="8" t="n">
        <v>68712224</v>
      </c>
      <c r="K42" s="8" t="n">
        <v>68715589</v>
      </c>
      <c r="L42" s="2" t="s">
        <v>159</v>
      </c>
      <c r="M42" s="8" t="n">
        <v>-3365</v>
      </c>
      <c r="N42" s="94"/>
      <c r="O42" s="94"/>
      <c r="P42" s="95" t="s">
        <v>3349</v>
      </c>
      <c r="Q42" s="93"/>
      <c r="R42" s="93"/>
      <c r="S42" s="94"/>
      <c r="U42" s="93" t="n">
        <v>1</v>
      </c>
      <c r="V42" s="2" t="n">
        <f aca="false">IF(ISNA(H42),0,1)</f>
        <v>1</v>
      </c>
      <c r="W42" s="2" t="n">
        <v>0</v>
      </c>
      <c r="X42" s="2" t="n">
        <f aca="false">IF(ISNA(I42),0,1)</f>
        <v>1</v>
      </c>
      <c r="Y42" s="2" t="n">
        <v>0</v>
      </c>
    </row>
    <row r="43" customFormat="false" ht="15.75" hidden="false" customHeight="false" outlineLevel="0" collapsed="false">
      <c r="A43" s="2" t="s">
        <v>2986</v>
      </c>
      <c r="B43" s="2" t="n">
        <v>13180082</v>
      </c>
      <c r="C43" s="2" t="n">
        <v>13183456</v>
      </c>
      <c r="D43" s="2" t="s">
        <v>3401</v>
      </c>
      <c r="E43" s="2" t="s">
        <v>159</v>
      </c>
      <c r="F43" s="2" t="n">
        <v>3374</v>
      </c>
      <c r="G43" s="7" t="s">
        <v>157</v>
      </c>
      <c r="H43" s="92" t="s">
        <v>3402</v>
      </c>
      <c r="I43" s="92" t="s">
        <v>3403</v>
      </c>
      <c r="J43" s="8" t="n">
        <v>13180080</v>
      </c>
      <c r="K43" s="8" t="n">
        <v>13183452</v>
      </c>
      <c r="L43" s="2" t="s">
        <v>159</v>
      </c>
      <c r="M43" s="8" t="n">
        <v>-3372</v>
      </c>
      <c r="P43" s="95"/>
      <c r="Q43" s="93"/>
      <c r="R43" s="93"/>
      <c r="S43" s="94"/>
      <c r="U43" s="93" t="n">
        <v>1</v>
      </c>
      <c r="V43" s="2" t="n">
        <f aca="false">IF(ISNA(H43),0,1)</f>
        <v>1</v>
      </c>
      <c r="W43" s="2" t="n">
        <v>0</v>
      </c>
      <c r="X43" s="2" t="n">
        <f aca="false">IF(ISNA(I43),0,1)</f>
        <v>1</v>
      </c>
      <c r="Y43" s="2" t="n">
        <v>0</v>
      </c>
    </row>
    <row r="44" customFormat="false" ht="15.75" hidden="false" customHeight="false" outlineLevel="0" collapsed="false">
      <c r="A44" s="2" t="s">
        <v>2986</v>
      </c>
      <c r="B44" s="2" t="n">
        <v>14982311</v>
      </c>
      <c r="C44" s="2" t="n">
        <v>15033302</v>
      </c>
      <c r="D44" s="2" t="s">
        <v>3404</v>
      </c>
      <c r="E44" s="2" t="s">
        <v>159</v>
      </c>
      <c r="F44" s="2" t="n">
        <v>50991</v>
      </c>
      <c r="G44" s="7" t="s">
        <v>157</v>
      </c>
      <c r="H44" s="92" t="e">
        <f aca="false">NA()</f>
        <v>#N/A</v>
      </c>
      <c r="I44" s="92" t="e">
        <f aca="false">NA()</f>
        <v>#N/A</v>
      </c>
      <c r="J44" s="2" t="e">
        <f aca="false">NA()</f>
        <v>#N/A</v>
      </c>
      <c r="K44" s="2" t="e">
        <f aca="false">NA()</f>
        <v>#N/A</v>
      </c>
      <c r="L44" s="2" t="e">
        <f aca="false">NA()</f>
        <v>#N/A</v>
      </c>
      <c r="M44" s="2" t="e">
        <f aca="false">NA()</f>
        <v>#N/A</v>
      </c>
      <c r="N44" s="94" t="s">
        <v>3405</v>
      </c>
      <c r="O44" s="94" t="s">
        <v>3406</v>
      </c>
      <c r="P44" s="95" t="s">
        <v>3286</v>
      </c>
      <c r="U44" s="93" t="n">
        <v>1</v>
      </c>
      <c r="V44" s="2" t="n">
        <f aca="false">IF(ISNA(H44),0,1)</f>
        <v>0</v>
      </c>
      <c r="W44" s="2" t="n">
        <v>0</v>
      </c>
      <c r="X44" s="2" t="n">
        <f aca="false">IF(ISNA(I44),0,1)</f>
        <v>0</v>
      </c>
      <c r="Y44" s="2" t="n">
        <v>0</v>
      </c>
    </row>
    <row r="45" customFormat="false" ht="15.75" hidden="false" customHeight="false" outlineLevel="0" collapsed="false">
      <c r="A45" s="2" t="s">
        <v>2986</v>
      </c>
      <c r="B45" s="2" t="n">
        <v>15019977</v>
      </c>
      <c r="C45" s="2" t="n">
        <v>15033196</v>
      </c>
      <c r="D45" s="2" t="s">
        <v>3407</v>
      </c>
      <c r="E45" s="2" t="s">
        <v>159</v>
      </c>
      <c r="F45" s="2" t="n">
        <v>13219</v>
      </c>
      <c r="G45" s="7" t="s">
        <v>157</v>
      </c>
      <c r="H45" s="92" t="s">
        <v>3408</v>
      </c>
      <c r="I45" s="92" t="s">
        <v>3409</v>
      </c>
      <c r="J45" s="8" t="n">
        <v>15019977</v>
      </c>
      <c r="K45" s="8" t="n">
        <v>15033196</v>
      </c>
      <c r="L45" s="2" t="s">
        <v>159</v>
      </c>
      <c r="M45" s="8" t="n">
        <v>-13219</v>
      </c>
      <c r="P45" s="95"/>
      <c r="Q45" s="93"/>
      <c r="R45" s="93"/>
      <c r="S45" s="94"/>
      <c r="U45" s="93" t="n">
        <v>1</v>
      </c>
      <c r="V45" s="2" t="n">
        <f aca="false">IF(ISNA(H45),0,1)</f>
        <v>1</v>
      </c>
      <c r="W45" s="2" t="n">
        <v>0</v>
      </c>
      <c r="X45" s="2" t="n">
        <f aca="false">IF(ISNA(I45),0,1)</f>
        <v>1</v>
      </c>
      <c r="Y45" s="2" t="n">
        <v>0</v>
      </c>
    </row>
    <row r="46" customFormat="false" ht="15.75" hidden="false" customHeight="false" outlineLevel="0" collapsed="false">
      <c r="A46" s="2" t="s">
        <v>636</v>
      </c>
      <c r="B46" s="2" t="n">
        <v>33363263</v>
      </c>
      <c r="C46" s="2" t="n">
        <v>33442413</v>
      </c>
      <c r="D46" s="2" t="s">
        <v>3410</v>
      </c>
      <c r="E46" s="2" t="s">
        <v>159</v>
      </c>
      <c r="F46" s="2" t="n">
        <v>79150</v>
      </c>
      <c r="G46" s="7" t="s">
        <v>157</v>
      </c>
      <c r="H46" s="92" t="s">
        <v>3411</v>
      </c>
      <c r="I46" s="92" t="s">
        <v>3412</v>
      </c>
      <c r="J46" s="8" t="n">
        <v>33363264</v>
      </c>
      <c r="K46" s="8" t="n">
        <v>33442413</v>
      </c>
      <c r="L46" s="2" t="s">
        <v>159</v>
      </c>
      <c r="M46" s="8" t="n">
        <v>-79149</v>
      </c>
      <c r="P46" s="95"/>
      <c r="Q46" s="93"/>
      <c r="R46" s="93"/>
      <c r="S46" s="94"/>
      <c r="U46" s="93" t="n">
        <v>1</v>
      </c>
      <c r="V46" s="2" t="n">
        <f aca="false">IF(ISNA(H46),0,1)</f>
        <v>1</v>
      </c>
      <c r="W46" s="2" t="n">
        <v>0</v>
      </c>
      <c r="X46" s="2" t="n">
        <f aca="false">IF(ISNA(I46),0,1)</f>
        <v>1</v>
      </c>
      <c r="Y46" s="2" t="n">
        <v>0</v>
      </c>
    </row>
    <row r="47" customFormat="false" ht="15.75" hidden="false" customHeight="false" outlineLevel="0" collapsed="false">
      <c r="A47" s="2" t="s">
        <v>3168</v>
      </c>
      <c r="B47" s="2" t="n">
        <v>31178826</v>
      </c>
      <c r="C47" s="2" t="n">
        <v>31198094</v>
      </c>
      <c r="D47" s="2" t="s">
        <v>3413</v>
      </c>
      <c r="E47" s="2" t="s">
        <v>159</v>
      </c>
      <c r="F47" s="2" t="n">
        <v>19268</v>
      </c>
      <c r="G47" s="7" t="s">
        <v>157</v>
      </c>
      <c r="H47" s="92" t="s">
        <v>3414</v>
      </c>
      <c r="I47" s="92" t="s">
        <v>3415</v>
      </c>
      <c r="J47" s="8" t="n">
        <v>31178834</v>
      </c>
      <c r="K47" s="8" t="n">
        <v>31198088</v>
      </c>
      <c r="L47" s="2" t="s">
        <v>159</v>
      </c>
      <c r="M47" s="8" t="n">
        <v>-19254</v>
      </c>
      <c r="P47" s="95"/>
      <c r="Q47" s="93"/>
      <c r="R47" s="93"/>
      <c r="S47" s="94"/>
      <c r="U47" s="93" t="n">
        <v>1</v>
      </c>
      <c r="V47" s="2" t="n">
        <f aca="false">IF(ISNA(H47),0,1)</f>
        <v>1</v>
      </c>
      <c r="W47" s="2" t="n">
        <v>0</v>
      </c>
      <c r="X47" s="2" t="n">
        <f aca="false">IF(ISNA(I47),0,1)</f>
        <v>1</v>
      </c>
      <c r="Y47" s="2" t="n">
        <v>0</v>
      </c>
    </row>
    <row r="48" customFormat="false" ht="15.75" hidden="false" customHeight="false" outlineLevel="0" collapsed="false">
      <c r="A48" s="2" t="s">
        <v>3168</v>
      </c>
      <c r="B48" s="2" t="n">
        <v>31283086</v>
      </c>
      <c r="C48" s="2" t="n">
        <v>32020633</v>
      </c>
      <c r="D48" s="2" t="s">
        <v>3416</v>
      </c>
      <c r="E48" s="2" t="s">
        <v>159</v>
      </c>
      <c r="F48" s="2" t="n">
        <v>737547</v>
      </c>
      <c r="G48" s="7" t="s">
        <v>157</v>
      </c>
      <c r="H48" s="92" t="s">
        <v>3417</v>
      </c>
      <c r="I48" s="92" t="s">
        <v>3418</v>
      </c>
      <c r="J48" s="8" t="n">
        <v>31283087</v>
      </c>
      <c r="K48" s="8" t="n">
        <v>32020633</v>
      </c>
      <c r="L48" s="2" t="s">
        <v>159</v>
      </c>
      <c r="M48" s="8" t="n">
        <v>-737546</v>
      </c>
      <c r="P48" s="95"/>
      <c r="Q48" s="93"/>
      <c r="R48" s="93"/>
      <c r="S48" s="94"/>
      <c r="U48" s="93" t="n">
        <v>1</v>
      </c>
      <c r="V48" s="2" t="n">
        <f aca="false">IF(ISNA(H48),0,1)</f>
        <v>1</v>
      </c>
      <c r="W48" s="2" t="n">
        <v>0</v>
      </c>
      <c r="X48" s="2" t="n">
        <f aca="false">IF(ISNA(I48),0,1)</f>
        <v>1</v>
      </c>
      <c r="Y48" s="2" t="n">
        <v>0</v>
      </c>
    </row>
    <row r="49" customFormat="false" ht="15.75" hidden="false" customHeight="false" outlineLevel="0" collapsed="false">
      <c r="A49" s="2" t="s">
        <v>3168</v>
      </c>
      <c r="B49" s="2" t="n">
        <v>32059738</v>
      </c>
      <c r="C49" s="2" t="n">
        <v>32274980</v>
      </c>
      <c r="D49" s="2" t="s">
        <v>3419</v>
      </c>
      <c r="E49" s="2" t="s">
        <v>159</v>
      </c>
      <c r="F49" s="2" t="n">
        <v>215242</v>
      </c>
      <c r="G49" s="7" t="s">
        <v>157</v>
      </c>
      <c r="H49" s="92" t="s">
        <v>3420</v>
      </c>
      <c r="I49" s="92" t="s">
        <v>3313</v>
      </c>
      <c r="J49" s="8" t="n">
        <v>32059739</v>
      </c>
      <c r="K49" s="8" t="n">
        <v>32274980</v>
      </c>
      <c r="L49" s="2" t="s">
        <v>159</v>
      </c>
      <c r="M49" s="8" t="n">
        <v>-215241</v>
      </c>
      <c r="P49" s="95"/>
      <c r="Q49" s="93"/>
      <c r="R49" s="93"/>
      <c r="S49" s="94"/>
      <c r="U49" s="93" t="n">
        <v>1</v>
      </c>
      <c r="V49" s="2" t="n">
        <f aca="false">IF(ISNA(H49),0,1)</f>
        <v>1</v>
      </c>
      <c r="W49" s="2" t="n">
        <v>0</v>
      </c>
      <c r="X49" s="2" t="n">
        <f aca="false">IF(ISNA(I49),0,1)</f>
        <v>1</v>
      </c>
      <c r="Y49" s="2" t="n">
        <v>0</v>
      </c>
    </row>
    <row r="50" customFormat="false" ht="15.75" hidden="false" customHeight="false" outlineLevel="0" collapsed="false">
      <c r="A50" s="2" t="s">
        <v>3168</v>
      </c>
      <c r="B50" s="2" t="n">
        <v>32080415</v>
      </c>
      <c r="C50" s="2" t="n">
        <v>32183134</v>
      </c>
      <c r="D50" s="2" t="s">
        <v>3421</v>
      </c>
      <c r="E50" s="2" t="s">
        <v>159</v>
      </c>
      <c r="F50" s="2" t="n">
        <v>102719</v>
      </c>
      <c r="G50" s="7" t="s">
        <v>157</v>
      </c>
      <c r="H50" s="92" t="s">
        <v>3422</v>
      </c>
      <c r="I50" s="92" t="s">
        <v>3423</v>
      </c>
      <c r="J50" s="8" t="n">
        <v>32080415</v>
      </c>
      <c r="K50" s="8" t="n">
        <v>32183133</v>
      </c>
      <c r="L50" s="2" t="s">
        <v>159</v>
      </c>
      <c r="M50" s="8" t="n">
        <v>-102718</v>
      </c>
      <c r="P50" s="95"/>
      <c r="Q50" s="93"/>
      <c r="R50" s="93"/>
      <c r="S50" s="94"/>
      <c r="U50" s="93" t="n">
        <v>1</v>
      </c>
      <c r="V50" s="2" t="n">
        <f aca="false">IF(ISNA(H50),0,1)</f>
        <v>1</v>
      </c>
      <c r="W50" s="2" t="n">
        <v>0</v>
      </c>
      <c r="X50" s="2" t="n">
        <f aca="false">IF(ISNA(I50),0,1)</f>
        <v>1</v>
      </c>
      <c r="Y50" s="2" t="n">
        <v>0</v>
      </c>
    </row>
    <row r="51" customFormat="false" ht="14" hidden="false" customHeight="false" outlineLevel="0" collapsed="false">
      <c r="A51" s="2" t="s">
        <v>3168</v>
      </c>
      <c r="B51" s="2" t="n">
        <v>34041661</v>
      </c>
      <c r="C51" s="2" t="n">
        <v>34044588</v>
      </c>
      <c r="D51" s="2" t="s">
        <v>3424</v>
      </c>
      <c r="E51" s="2" t="s">
        <v>159</v>
      </c>
      <c r="F51" s="2" t="n">
        <v>2927</v>
      </c>
      <c r="G51" s="7" t="s">
        <v>158</v>
      </c>
      <c r="H51" s="92" t="s">
        <v>3425</v>
      </c>
      <c r="I51" s="92" t="s">
        <v>3426</v>
      </c>
      <c r="J51" s="8" t="n">
        <v>34041661</v>
      </c>
      <c r="K51" s="8" t="n">
        <v>34044319</v>
      </c>
      <c r="L51" s="2" t="s">
        <v>159</v>
      </c>
      <c r="M51" s="8" t="n">
        <v>-2658</v>
      </c>
      <c r="P51" s="95"/>
      <c r="Q51" s="93"/>
      <c r="R51" s="93"/>
      <c r="S51" s="94"/>
      <c r="U51" s="93" t="n">
        <v>1</v>
      </c>
      <c r="V51" s="2" t="n">
        <f aca="false">IF(ISNA(H51),0,1)</f>
        <v>1</v>
      </c>
      <c r="W51" s="2" t="n">
        <v>0</v>
      </c>
      <c r="X51" s="2" t="n">
        <f aca="false">IF(ISNA(I51),0,1)</f>
        <v>1</v>
      </c>
      <c r="Y51" s="2" t="n">
        <v>0</v>
      </c>
    </row>
    <row r="53" customFormat="false" ht="13" hidden="false" customHeight="false" outlineLevel="0" collapsed="false">
      <c r="I53" s="83"/>
    </row>
    <row r="55" customFormat="false" ht="13" hidden="false" customHeight="false" outlineLevel="0" collapsed="false">
      <c r="P55" s="39"/>
    </row>
    <row r="56" customFormat="false" ht="13" hidden="false" customHeight="false" outlineLevel="0" collapsed="false">
      <c r="P56" s="39"/>
    </row>
    <row r="57" customFormat="false" ht="13" hidden="false" customHeight="false" outlineLevel="0" collapsed="false">
      <c r="I57" s="83"/>
    </row>
    <row r="61" customFormat="false" ht="13" hidden="false" customHeight="false" outlineLevel="0" collapsed="false">
      <c r="I61" s="83"/>
    </row>
    <row r="72" customFormat="false" ht="13" hidden="false" customHeight="false" outlineLevel="0" collapsed="false">
      <c r="I72" s="83"/>
    </row>
    <row r="91" customFormat="false" ht="13" hidden="false" customHeight="false" outlineLevel="0" collapsed="false">
      <c r="A91" s="85" t="s">
        <v>3427</v>
      </c>
    </row>
    <row r="92" customFormat="false" ht="13" hidden="false" customHeight="false" outlineLevel="0" collapsed="false">
      <c r="A92" s="104" t="s">
        <v>3268</v>
      </c>
      <c r="B92" s="104"/>
      <c r="C92" s="104"/>
      <c r="D92" s="104"/>
      <c r="E92" s="104" t="s">
        <v>3428</v>
      </c>
      <c r="F92" s="104"/>
      <c r="G92" s="104"/>
      <c r="H92" s="104"/>
      <c r="I92" s="104" t="s">
        <v>3429</v>
      </c>
      <c r="J92" s="104"/>
      <c r="K92" s="104"/>
      <c r="L92" s="104"/>
      <c r="M92" s="104"/>
      <c r="N92" s="104"/>
      <c r="O92" s="104"/>
    </row>
    <row r="93" customFormat="false" ht="13" hidden="false" customHeight="false" outlineLevel="0" collapsed="false">
      <c r="A93" s="1" t="s">
        <v>3430</v>
      </c>
      <c r="B93" s="54" t="s">
        <v>3431</v>
      </c>
      <c r="C93" s="1" t="s">
        <v>3432</v>
      </c>
      <c r="D93" s="54" t="s">
        <v>3433</v>
      </c>
      <c r="E93" s="1" t="s">
        <v>3430</v>
      </c>
      <c r="F93" s="54" t="s">
        <v>3431</v>
      </c>
      <c r="G93" s="1" t="s">
        <v>3432</v>
      </c>
      <c r="H93" s="54" t="s">
        <v>3433</v>
      </c>
      <c r="I93" s="54" t="s">
        <v>3434</v>
      </c>
      <c r="J93" s="1" t="s">
        <v>3435</v>
      </c>
      <c r="K93" s="54" t="s">
        <v>3434</v>
      </c>
      <c r="L93" s="1" t="s">
        <v>3436</v>
      </c>
      <c r="M93" s="2" t="str">
        <f aca="false">CONCATENATE("IN BOTH: ",SUM(M94:M107))</f>
        <v>IN BOTH: 4</v>
      </c>
      <c r="N93" s="2" t="str">
        <f aca="false">CONCATENATE("BENCH ONLY: ", SUM(N94:N107))</f>
        <v>BENCH ONLY: 9</v>
      </c>
      <c r="O93" s="2" t="str">
        <f aca="false">CONCATENATE("SNF2 ONLY: ", SUM(O94:O107))</f>
        <v>SNF2 ONLY: 1</v>
      </c>
    </row>
    <row r="94" customFormat="false" ht="13" hidden="false" customHeight="false" outlineLevel="0" collapsed="false">
      <c r="A94" s="2" t="s">
        <v>564</v>
      </c>
      <c r="B94" s="2" t="n">
        <v>86871328</v>
      </c>
      <c r="C94" s="2" t="s">
        <v>611</v>
      </c>
      <c r="D94" s="2" t="n">
        <v>35830199</v>
      </c>
      <c r="E94" s="2"/>
      <c r="F94" s="2"/>
      <c r="G94" s="2"/>
      <c r="H94" s="2"/>
      <c r="I94" s="2" t="n">
        <f aca="false">A94=E94</f>
        <v>0</v>
      </c>
      <c r="J94" s="2" t="e">
        <f aca="false">IF(I94,ABS(B94-F94),NA())</f>
        <v>#N/A</v>
      </c>
      <c r="K94" s="2" t="n">
        <f aca="false">C94=G94</f>
        <v>0</v>
      </c>
      <c r="L94" s="2" t="e">
        <f aca="false">IF(K94,ABS(D94-H94),NA())</f>
        <v>#N/A</v>
      </c>
      <c r="M94" s="2" t="n">
        <f aca="false">IF(AND(I94,K94),1,0)</f>
        <v>0</v>
      </c>
      <c r="N94" s="2" t="n">
        <f aca="false">IF(AND(A94&lt;&gt;"",M94=0),1,0)</f>
        <v>1</v>
      </c>
      <c r="O94" s="8" t="n">
        <f aca="false">IF(AND(E94&lt;&gt;"",M94=0),1,0)</f>
        <v>0</v>
      </c>
    </row>
    <row r="95" customFormat="false" ht="13" hidden="false" customHeight="false" outlineLevel="0" collapsed="false">
      <c r="A95" s="2" t="s">
        <v>583</v>
      </c>
      <c r="B95" s="2" t="n">
        <v>25359111</v>
      </c>
      <c r="C95" s="2" t="s">
        <v>2615</v>
      </c>
      <c r="D95" s="2" t="n">
        <v>72273112</v>
      </c>
      <c r="E95" s="2"/>
      <c r="F95" s="2"/>
      <c r="G95" s="2"/>
      <c r="H95" s="2"/>
      <c r="I95" s="2" t="n">
        <f aca="false">A95=E95</f>
        <v>0</v>
      </c>
      <c r="J95" s="2" t="e">
        <f aca="false">IF(I95,ABS(B95-F95),NA())</f>
        <v>#N/A</v>
      </c>
      <c r="K95" s="2" t="n">
        <f aca="false">C95=G95</f>
        <v>0</v>
      </c>
      <c r="L95" s="2" t="e">
        <f aca="false">IF(K95,ABS(D95-H95),NA())</f>
        <v>#N/A</v>
      </c>
      <c r="M95" s="2" t="n">
        <f aca="false">IF(AND(I95,K95),1,0)</f>
        <v>0</v>
      </c>
      <c r="N95" s="2" t="n">
        <f aca="false">IF(AND(A95&lt;&gt;"",M95=0),1,0)</f>
        <v>1</v>
      </c>
      <c r="O95" s="8" t="n">
        <f aca="false">IF(AND(E95&lt;&gt;"",M95=0),1,0)</f>
        <v>0</v>
      </c>
    </row>
    <row r="96" customFormat="false" ht="13" hidden="false" customHeight="false" outlineLevel="0" collapsed="false">
      <c r="A96" s="2" t="s">
        <v>583</v>
      </c>
      <c r="B96" s="2" t="n">
        <v>25359568</v>
      </c>
      <c r="C96" s="2" t="s">
        <v>611</v>
      </c>
      <c r="D96" s="2" t="n">
        <v>58717464</v>
      </c>
      <c r="E96" s="2"/>
      <c r="F96" s="2"/>
      <c r="G96" s="2"/>
      <c r="H96" s="2"/>
      <c r="I96" s="2" t="n">
        <f aca="false">A96=E96</f>
        <v>0</v>
      </c>
      <c r="J96" s="2" t="e">
        <f aca="false">IF(I96,ABS(B96-F96),NA())</f>
        <v>#N/A</v>
      </c>
      <c r="K96" s="2" t="n">
        <f aca="false">C96=G96</f>
        <v>0</v>
      </c>
      <c r="L96" s="2" t="e">
        <f aca="false">IF(K96,ABS(D96-H96),NA())</f>
        <v>#N/A</v>
      </c>
      <c r="M96" s="2" t="n">
        <f aca="false">IF(AND(I96,K96),1,0)</f>
        <v>0</v>
      </c>
      <c r="N96" s="2" t="n">
        <f aca="false">IF(AND(A96&lt;&gt;"",M96=0),1,0)</f>
        <v>1</v>
      </c>
      <c r="O96" s="8" t="n">
        <f aca="false">IF(AND(E96&lt;&gt;"",M96=0),1,0)</f>
        <v>0</v>
      </c>
    </row>
    <row r="97" customFormat="false" ht="13" hidden="false" customHeight="false" outlineLevel="0" collapsed="false">
      <c r="A97" s="2" t="s">
        <v>583</v>
      </c>
      <c r="B97" s="2" t="n">
        <v>26390427</v>
      </c>
      <c r="C97" s="2" t="s">
        <v>592</v>
      </c>
      <c r="D97" s="2" t="n">
        <v>26193813</v>
      </c>
      <c r="E97" s="2"/>
      <c r="F97" s="2"/>
      <c r="G97" s="2"/>
      <c r="H97" s="2"/>
      <c r="I97" s="2" t="n">
        <f aca="false">A97=E97</f>
        <v>0</v>
      </c>
      <c r="J97" s="2" t="e">
        <f aca="false">IF(I97,ABS(B97-F97),NA())</f>
        <v>#N/A</v>
      </c>
      <c r="K97" s="2" t="n">
        <f aca="false">C97=G97</f>
        <v>0</v>
      </c>
      <c r="L97" s="2" t="e">
        <f aca="false">IF(K97,ABS(D97-H97),NA())</f>
        <v>#N/A</v>
      </c>
      <c r="M97" s="2" t="n">
        <f aca="false">IF(AND(I97,K97),1,0)</f>
        <v>0</v>
      </c>
      <c r="N97" s="2" t="n">
        <f aca="false">IF(AND(A97&lt;&gt;"",M97=0),1,0)</f>
        <v>1</v>
      </c>
      <c r="O97" s="8" t="n">
        <f aca="false">IF(AND(E97&lt;&gt;"",M97=0),1,0)</f>
        <v>0</v>
      </c>
    </row>
    <row r="98" customFormat="false" ht="13" hidden="false" customHeight="false" outlineLevel="0" collapsed="false">
      <c r="A98" s="2" t="s">
        <v>592</v>
      </c>
      <c r="B98" s="2" t="n">
        <v>138452922</v>
      </c>
      <c r="C98" s="2" t="s">
        <v>618</v>
      </c>
      <c r="D98" s="2" t="n">
        <v>23472019</v>
      </c>
      <c r="E98" s="2"/>
      <c r="F98" s="2"/>
      <c r="G98" s="2"/>
      <c r="H98" s="2"/>
      <c r="I98" s="2" t="n">
        <f aca="false">A98=E98</f>
        <v>0</v>
      </c>
      <c r="J98" s="2" t="e">
        <f aca="false">IF(I98,ABS(B98-F98),NA())</f>
        <v>#N/A</v>
      </c>
      <c r="K98" s="2" t="n">
        <f aca="false">C98=G98</f>
        <v>0</v>
      </c>
      <c r="L98" s="2" t="e">
        <f aca="false">IF(K98,ABS(D98-H98),NA())</f>
        <v>#N/A</v>
      </c>
      <c r="M98" s="2" t="n">
        <f aca="false">IF(AND(I98,K98),1,0)</f>
        <v>0</v>
      </c>
      <c r="N98" s="2" t="n">
        <f aca="false">IF(AND(A98&lt;&gt;"",M98=0),1,0)</f>
        <v>1</v>
      </c>
      <c r="O98" s="8" t="n">
        <f aca="false">IF(AND(E98&lt;&gt;"",M98=0),1,0)</f>
        <v>0</v>
      </c>
    </row>
    <row r="99" customFormat="false" ht="13" hidden="false" customHeight="false" outlineLevel="0" collapsed="false">
      <c r="A99" s="2" t="s">
        <v>592</v>
      </c>
      <c r="B99" s="2" t="n">
        <v>138453044</v>
      </c>
      <c r="C99" s="2" t="s">
        <v>618</v>
      </c>
      <c r="D99" s="2" t="n">
        <v>23467470</v>
      </c>
      <c r="E99" s="2"/>
      <c r="F99" s="2"/>
      <c r="G99" s="2"/>
      <c r="H99" s="2"/>
      <c r="I99" s="2" t="n">
        <f aca="false">A99=E99</f>
        <v>0</v>
      </c>
      <c r="J99" s="2" t="e">
        <f aca="false">IF(I99,ABS(B99-F99),NA())</f>
        <v>#N/A</v>
      </c>
      <c r="K99" s="2" t="n">
        <f aca="false">C99=G99</f>
        <v>0</v>
      </c>
      <c r="L99" s="2" t="e">
        <f aca="false">IF(K99,ABS(D99-H99),NA())</f>
        <v>#N/A</v>
      </c>
      <c r="M99" s="2" t="n">
        <f aca="false">IF(AND(I99,K99),1,0)</f>
        <v>0</v>
      </c>
      <c r="N99" s="2" t="n">
        <f aca="false">IF(AND(A99&lt;&gt;"",M99=0),1,0)</f>
        <v>1</v>
      </c>
      <c r="O99" s="8" t="n">
        <f aca="false">IF(AND(E99&lt;&gt;"",M99=0),1,0)</f>
        <v>0</v>
      </c>
    </row>
    <row r="100" customFormat="false" ht="13" hidden="false" customHeight="false" outlineLevel="0" collapsed="false">
      <c r="A100" s="2" t="s">
        <v>599</v>
      </c>
      <c r="B100" s="2" t="n">
        <v>151049570</v>
      </c>
      <c r="C100" s="2" t="s">
        <v>618</v>
      </c>
      <c r="D100" s="2" t="n">
        <v>84141973</v>
      </c>
      <c r="E100" s="2" t="s">
        <v>599</v>
      </c>
      <c r="F100" s="2" t="n">
        <v>151049571</v>
      </c>
      <c r="G100" s="2" t="s">
        <v>618</v>
      </c>
      <c r="H100" s="2" t="n">
        <v>84141972</v>
      </c>
      <c r="I100" s="2" t="n">
        <f aca="false">A100=E100</f>
        <v>1</v>
      </c>
      <c r="J100" s="2" t="n">
        <f aca="false">IF(I100,ABS(B100-F100),NA())</f>
        <v>1</v>
      </c>
      <c r="K100" s="2" t="n">
        <f aca="false">C100=G100</f>
        <v>1</v>
      </c>
      <c r="L100" s="2" t="n">
        <f aca="false">IF(K100,ABS(D100-H100),NA())</f>
        <v>1</v>
      </c>
      <c r="M100" s="2" t="n">
        <f aca="false">IF(AND(I100,K100),1,0)</f>
        <v>1</v>
      </c>
      <c r="N100" s="2" t="n">
        <f aca="false">IF(AND(A100&lt;&gt;"",M100=0),1,0)</f>
        <v>0</v>
      </c>
      <c r="O100" s="8" t="n">
        <f aca="false">IF(AND(E100&lt;&gt;"",M100=0),1,0)</f>
        <v>0</v>
      </c>
    </row>
    <row r="101" customFormat="false" ht="13" hidden="false" customHeight="false" outlineLevel="0" collapsed="false">
      <c r="A101" s="2" t="s">
        <v>611</v>
      </c>
      <c r="B101" s="2" t="n">
        <v>7017550</v>
      </c>
      <c r="C101" s="2" t="s">
        <v>630</v>
      </c>
      <c r="D101" s="2" t="n">
        <v>17286001</v>
      </c>
      <c r="E101" s="2" t="s">
        <v>611</v>
      </c>
      <c r="F101" s="2" t="n">
        <v>7017548</v>
      </c>
      <c r="G101" s="2" t="s">
        <v>630</v>
      </c>
      <c r="H101" s="2" t="n">
        <v>17286003</v>
      </c>
      <c r="I101" s="2" t="n">
        <f aca="false">A101=E101</f>
        <v>1</v>
      </c>
      <c r="J101" s="2" t="n">
        <f aca="false">IF(I101,ABS(B101-F101),NA())</f>
        <v>2</v>
      </c>
      <c r="K101" s="2" t="n">
        <f aca="false">C101=G101</f>
        <v>1</v>
      </c>
      <c r="L101" s="2" t="n">
        <f aca="false">IF(K101,ABS(D101-H101),NA())</f>
        <v>2</v>
      </c>
      <c r="M101" s="2" t="n">
        <f aca="false">IF(AND(I101,K101),1,0)</f>
        <v>1</v>
      </c>
      <c r="N101" s="2" t="n">
        <f aca="false">IF(AND(A101&lt;&gt;"",M101=0),1,0)</f>
        <v>0</v>
      </c>
      <c r="O101" s="8" t="n">
        <f aca="false">IF(AND(E101&lt;&gt;"",M101=0),1,0)</f>
        <v>0</v>
      </c>
    </row>
    <row r="102" customFormat="false" ht="13" hidden="false" customHeight="false" outlineLevel="0" collapsed="false">
      <c r="A102" s="2" t="s">
        <v>611</v>
      </c>
      <c r="B102" s="2" t="n">
        <v>7090912</v>
      </c>
      <c r="C102" s="2" t="s">
        <v>630</v>
      </c>
      <c r="D102" s="2" t="n">
        <v>17286835</v>
      </c>
      <c r="E102" s="2" t="s">
        <v>611</v>
      </c>
      <c r="F102" s="2" t="n">
        <v>7090915</v>
      </c>
      <c r="G102" s="2" t="s">
        <v>630</v>
      </c>
      <c r="H102" s="2" t="n">
        <v>17286830</v>
      </c>
      <c r="I102" s="2" t="n">
        <f aca="false">A102=E102</f>
        <v>1</v>
      </c>
      <c r="J102" s="2" t="n">
        <f aca="false">IF(I102,ABS(B102-F102),NA())</f>
        <v>3</v>
      </c>
      <c r="K102" s="2" t="n">
        <f aca="false">C102=G102</f>
        <v>1</v>
      </c>
      <c r="L102" s="2" t="n">
        <f aca="false">IF(K102,ABS(D102-H102),NA())</f>
        <v>5</v>
      </c>
      <c r="M102" s="2" t="n">
        <f aca="false">IF(AND(I102,K102),1,0)</f>
        <v>1</v>
      </c>
      <c r="N102" s="2" t="n">
        <f aca="false">IF(AND(A102&lt;&gt;"",M102=0),1,0)</f>
        <v>0</v>
      </c>
      <c r="O102" s="8" t="n">
        <f aca="false">IF(AND(E102&lt;&gt;"",M102=0),1,0)</f>
        <v>0</v>
      </c>
    </row>
    <row r="103" customFormat="false" ht="13" hidden="false" customHeight="false" outlineLevel="0" collapsed="false">
      <c r="A103" s="2" t="s">
        <v>611</v>
      </c>
      <c r="B103" s="2" t="n">
        <v>7592410</v>
      </c>
      <c r="C103" s="2" t="s">
        <v>2901</v>
      </c>
      <c r="D103" s="2" t="n">
        <v>9868620</v>
      </c>
      <c r="E103" s="2" t="s">
        <v>611</v>
      </c>
      <c r="F103" s="2" t="n">
        <v>7592410</v>
      </c>
      <c r="G103" s="2" t="s">
        <v>2901</v>
      </c>
      <c r="H103" s="2" t="n">
        <v>9868619</v>
      </c>
      <c r="I103" s="2" t="n">
        <f aca="false">A103=E103</f>
        <v>1</v>
      </c>
      <c r="J103" s="2" t="n">
        <f aca="false">IF(I103,ABS(B103-F103),NA())</f>
        <v>0</v>
      </c>
      <c r="K103" s="2" t="n">
        <f aca="false">C103=G103</f>
        <v>1</v>
      </c>
      <c r="L103" s="2" t="n">
        <f aca="false">IF(K103,ABS(D103-H103),NA())</f>
        <v>1</v>
      </c>
      <c r="M103" s="2" t="n">
        <f aca="false">IF(AND(I103,K103),1,0)</f>
        <v>1</v>
      </c>
      <c r="N103" s="2" t="n">
        <f aca="false">IF(AND(A103&lt;&gt;"",M103=0),1,0)</f>
        <v>0</v>
      </c>
      <c r="O103" s="8" t="n">
        <f aca="false">IF(AND(E103&lt;&gt;"",M103=0),1,0)</f>
        <v>0</v>
      </c>
      <c r="P103" s="2" t="s">
        <v>3437</v>
      </c>
    </row>
    <row r="104" customFormat="false" ht="13" hidden="false" customHeight="false" outlineLevel="0" collapsed="false">
      <c r="A104" s="2" t="s">
        <v>611</v>
      </c>
      <c r="B104" s="2" t="n">
        <v>58717662</v>
      </c>
      <c r="C104" s="2" t="s">
        <v>2615</v>
      </c>
      <c r="D104" s="2" t="n">
        <v>72273295</v>
      </c>
      <c r="E104" s="2"/>
      <c r="F104" s="2"/>
      <c r="G104" s="2"/>
      <c r="H104" s="2"/>
      <c r="I104" s="2" t="n">
        <f aca="false">A104=E104</f>
        <v>0</v>
      </c>
      <c r="J104" s="2" t="e">
        <f aca="false">IF(I104,ABS(B104-F104),NA())</f>
        <v>#N/A</v>
      </c>
      <c r="K104" s="2" t="n">
        <f aca="false">C104=G104</f>
        <v>0</v>
      </c>
      <c r="L104" s="2" t="e">
        <f aca="false">IF(K104,ABS(D104-H104),NA())</f>
        <v>#N/A</v>
      </c>
      <c r="M104" s="2" t="n">
        <f aca="false">IF(AND(I104,K104),1,0)</f>
        <v>0</v>
      </c>
      <c r="N104" s="2" t="n">
        <f aca="false">IF(AND(A104&lt;&gt;"",M104=0),1,0)</f>
        <v>1</v>
      </c>
      <c r="O104" s="8" t="n">
        <f aca="false">IF(AND(E104&lt;&gt;"",M104=0),1,0)</f>
        <v>0</v>
      </c>
    </row>
    <row r="105" customFormat="false" ht="13" hidden="false" customHeight="false" outlineLevel="0" collapsed="false">
      <c r="A105" s="2" t="s">
        <v>618</v>
      </c>
      <c r="B105" s="2" t="n">
        <v>23440461</v>
      </c>
      <c r="C105" s="2" t="s">
        <v>2986</v>
      </c>
      <c r="D105" s="2" t="n">
        <v>38645825</v>
      </c>
      <c r="E105" s="2"/>
      <c r="F105" s="2"/>
      <c r="G105" s="2"/>
      <c r="H105" s="2"/>
      <c r="I105" s="2" t="n">
        <f aca="false">A105=E105</f>
        <v>0</v>
      </c>
      <c r="J105" s="2" t="e">
        <f aca="false">IF(I105,ABS(B105-F105),NA())</f>
        <v>#N/A</v>
      </c>
      <c r="K105" s="2" t="n">
        <f aca="false">C105=G105</f>
        <v>0</v>
      </c>
      <c r="L105" s="2" t="e">
        <f aca="false">IF(K105,ABS(D105-H105),NA())</f>
        <v>#N/A</v>
      </c>
      <c r="M105" s="2" t="n">
        <f aca="false">IF(AND(I105,K105),1,0)</f>
        <v>0</v>
      </c>
      <c r="N105" s="2" t="n">
        <f aca="false">IF(AND(A105&lt;&gt;"",M105=0),1,0)</f>
        <v>1</v>
      </c>
      <c r="O105" s="8" t="n">
        <f aca="false">IF(AND(E105&lt;&gt;"",M105=0),1,0)</f>
        <v>0</v>
      </c>
    </row>
    <row r="106" customFormat="false" ht="13" hidden="false" customHeight="false" outlineLevel="0" collapsed="false">
      <c r="A106" s="2" t="s">
        <v>618</v>
      </c>
      <c r="B106" s="2" t="n">
        <v>23461732</v>
      </c>
      <c r="C106" s="2" t="s">
        <v>2986</v>
      </c>
      <c r="D106" s="2" t="n">
        <v>38646024</v>
      </c>
      <c r="E106" s="2"/>
      <c r="F106" s="2"/>
      <c r="G106" s="2"/>
      <c r="H106" s="2"/>
      <c r="I106" s="2" t="n">
        <f aca="false">A106=E106</f>
        <v>0</v>
      </c>
      <c r="J106" s="2" t="e">
        <f aca="false">IF(I106,ABS(B106-F106),NA())</f>
        <v>#N/A</v>
      </c>
      <c r="K106" s="2" t="n">
        <f aca="false">C106=G106</f>
        <v>0</v>
      </c>
      <c r="L106" s="2" t="e">
        <f aca="false">IF(K106,ABS(D106-H106),NA())</f>
        <v>#N/A</v>
      </c>
      <c r="M106" s="2" t="n">
        <f aca="false">IF(AND(I106,K106),1,0)</f>
        <v>0</v>
      </c>
      <c r="N106" s="2" t="n">
        <f aca="false">IF(AND(A106&lt;&gt;"",M106=0),1,0)</f>
        <v>1</v>
      </c>
      <c r="O106" s="8" t="n">
        <f aca="false">IF(AND(E106&lt;&gt;"",M106=0),1,0)</f>
        <v>0</v>
      </c>
    </row>
    <row r="107" customFormat="false" ht="13" hidden="false" customHeight="false" outlineLevel="0" collapsed="false">
      <c r="A107" s="2"/>
      <c r="B107" s="2"/>
      <c r="C107" s="2"/>
      <c r="D107" s="2"/>
      <c r="E107" s="2" t="s">
        <v>618</v>
      </c>
      <c r="F107" s="2" t="n">
        <v>84141973</v>
      </c>
      <c r="G107" s="2" t="s">
        <v>599</v>
      </c>
      <c r="H107" s="2" t="n">
        <v>151044998</v>
      </c>
      <c r="I107" s="2" t="n">
        <f aca="false">A107=E107</f>
        <v>0</v>
      </c>
      <c r="J107" s="2" t="e">
        <f aca="false">IF(I107,ABS(B107-F107),NA())</f>
        <v>#N/A</v>
      </c>
      <c r="K107" s="2" t="n">
        <f aca="false">C107=G107</f>
        <v>0</v>
      </c>
      <c r="L107" s="2" t="e">
        <f aca="false">IF(K107,ABS(D107-H107),NA())</f>
        <v>#N/A</v>
      </c>
      <c r="M107" s="2" t="n">
        <f aca="false">IF(AND(I107,K107),1,0)</f>
        <v>0</v>
      </c>
      <c r="N107" s="2" t="n">
        <f aca="false">IF(AND(A107&lt;&gt;"",M107=0),1,0)</f>
        <v>0</v>
      </c>
      <c r="O107" s="8" t="n">
        <f aca="false">IF(AND(E107&lt;&gt;"",M107=0),1,0)</f>
        <v>1</v>
      </c>
    </row>
  </sheetData>
  <mergeCells count="3">
    <mergeCell ref="A92:D92"/>
    <mergeCell ref="E92:H92"/>
    <mergeCell ref="I92:O9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6796875" defaultRowHeight="15.75" zeroHeight="false" outlineLevelRow="0" outlineLevelCol="0"/>
  <sheetData>
    <row r="1" customFormat="false" ht="15.75" hidden="false" customHeight="true" outlineLevel="0" collapsed="false">
      <c r="A1" s="1" t="s">
        <v>171</v>
      </c>
      <c r="B1" s="2"/>
      <c r="C1" s="2" t="s">
        <v>172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18</v>
      </c>
      <c r="N2" s="2" t="s">
        <v>19</v>
      </c>
      <c r="O2" s="2" t="s">
        <v>23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9" t="s">
        <v>173</v>
      </c>
      <c r="B3" s="9" t="s">
        <v>82</v>
      </c>
      <c r="C3" s="9" t="s">
        <v>83</v>
      </c>
      <c r="D3" s="9" t="n">
        <v>50</v>
      </c>
      <c r="E3" s="9" t="s">
        <v>29</v>
      </c>
      <c r="F3" s="9" t="s">
        <v>30</v>
      </c>
      <c r="G3" s="10" t="n">
        <v>0.917111348274635</v>
      </c>
      <c r="H3" s="10" t="n">
        <v>0.947445791988239</v>
      </c>
      <c r="I3" s="10" t="n">
        <v>0.932031814895155</v>
      </c>
      <c r="J3" s="10" t="n">
        <v>0.886161508360014</v>
      </c>
      <c r="K3" s="10" t="n">
        <v>0.945709946848899</v>
      </c>
      <c r="L3" s="10" t="n">
        <v>0.914967860422405</v>
      </c>
      <c r="M3" s="9" t="s">
        <v>174</v>
      </c>
      <c r="N3" s="9" t="s">
        <v>32</v>
      </c>
      <c r="O3" s="9" t="s">
        <v>175</v>
      </c>
      <c r="P3" s="9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true" outlineLevel="0" collapsed="false">
      <c r="A4" s="2" t="s">
        <v>173</v>
      </c>
      <c r="B4" s="2" t="s">
        <v>82</v>
      </c>
      <c r="C4" s="2" t="s">
        <v>83</v>
      </c>
      <c r="D4" s="2" t="n">
        <v>50</v>
      </c>
      <c r="E4" s="2" t="s">
        <v>37</v>
      </c>
      <c r="F4" s="2" t="s">
        <v>30</v>
      </c>
      <c r="G4" s="2" t="n">
        <v>0.918503</v>
      </c>
      <c r="H4" s="2" t="n">
        <v>0.911246</v>
      </c>
      <c r="I4" s="2" t="n">
        <v>0.91486</v>
      </c>
      <c r="J4" s="2" t="n">
        <v>0.692165</v>
      </c>
      <c r="K4" s="2" t="n">
        <v>0.885545</v>
      </c>
      <c r="L4" s="2" t="n">
        <v>0.777004</v>
      </c>
      <c r="M4" s="2" t="s">
        <v>174</v>
      </c>
      <c r="N4" s="2" t="s">
        <v>32</v>
      </c>
      <c r="O4" s="2" t="s">
        <v>176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true" outlineLevel="0" collapsed="false">
      <c r="A5" s="2" t="s">
        <v>173</v>
      </c>
      <c r="B5" s="2" t="s">
        <v>82</v>
      </c>
      <c r="C5" s="2" t="s">
        <v>83</v>
      </c>
      <c r="D5" s="2" t="n">
        <v>50</v>
      </c>
      <c r="E5" s="2" t="s">
        <v>43</v>
      </c>
      <c r="F5" s="2" t="s">
        <v>30</v>
      </c>
      <c r="G5" s="2" t="n">
        <v>0.886915</v>
      </c>
      <c r="H5" s="2" t="n">
        <v>0.926681</v>
      </c>
      <c r="I5" s="2" t="n">
        <v>0.906362</v>
      </c>
      <c r="J5" s="2" t="n">
        <v>0.872846</v>
      </c>
      <c r="K5" s="2" t="n">
        <v>0.925587</v>
      </c>
      <c r="L5" s="2" t="n">
        <v>0.898443</v>
      </c>
      <c r="M5" s="2" t="s">
        <v>174</v>
      </c>
      <c r="N5" s="2" t="s">
        <v>32</v>
      </c>
      <c r="O5" s="2" t="s">
        <v>177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true" outlineLevel="0" collapsed="false">
      <c r="A6" s="2" t="s">
        <v>173</v>
      </c>
      <c r="B6" s="2" t="s">
        <v>82</v>
      </c>
      <c r="C6" s="2" t="s">
        <v>83</v>
      </c>
      <c r="D6" s="2" t="n">
        <v>50</v>
      </c>
      <c r="E6" s="2" t="s">
        <v>47</v>
      </c>
      <c r="F6" s="2" t="s">
        <v>30</v>
      </c>
      <c r="G6" s="2" t="n">
        <v>0.866161</v>
      </c>
      <c r="H6" s="2" t="n">
        <v>0.902609</v>
      </c>
      <c r="I6" s="2" t="n">
        <v>0.88401</v>
      </c>
      <c r="J6" s="2" t="n">
        <v>0.787339</v>
      </c>
      <c r="K6" s="2" t="n">
        <v>0.893894</v>
      </c>
      <c r="L6" s="2" t="n">
        <v>0.83724</v>
      </c>
      <c r="M6" s="2" t="s">
        <v>174</v>
      </c>
      <c r="N6" s="2" t="s">
        <v>32</v>
      </c>
      <c r="O6" s="2" t="s">
        <v>178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true" outlineLevel="0" collapsed="false">
      <c r="A7" s="2" t="s">
        <v>173</v>
      </c>
      <c r="B7" s="2" t="s">
        <v>82</v>
      </c>
      <c r="C7" s="2" t="s">
        <v>83</v>
      </c>
      <c r="D7" s="2" t="n">
        <v>50</v>
      </c>
      <c r="E7" s="2" t="s">
        <v>51</v>
      </c>
      <c r="F7" s="2" t="s">
        <v>30</v>
      </c>
      <c r="G7" s="2" t="n">
        <v>0.911119</v>
      </c>
      <c r="H7" s="2" t="n">
        <v>0.915472</v>
      </c>
      <c r="I7" s="2" t="n">
        <v>0.913291</v>
      </c>
      <c r="J7" s="2" t="n">
        <v>0.817484</v>
      </c>
      <c r="K7" s="2" t="n">
        <v>0.906694</v>
      </c>
      <c r="L7" s="2" t="n">
        <v>0.859781</v>
      </c>
      <c r="M7" s="2" t="s">
        <v>174</v>
      </c>
      <c r="N7" s="2" t="s">
        <v>32</v>
      </c>
      <c r="O7" s="2" t="s">
        <v>179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9" t="s">
        <v>180</v>
      </c>
      <c r="B8" s="9" t="s">
        <v>82</v>
      </c>
      <c r="C8" s="9" t="s">
        <v>83</v>
      </c>
      <c r="D8" s="9" t="n">
        <v>50</v>
      </c>
      <c r="E8" s="9" t="s">
        <v>29</v>
      </c>
      <c r="F8" s="9" t="s">
        <v>30</v>
      </c>
      <c r="G8" s="10" t="n">
        <v>0.941944509209605</v>
      </c>
      <c r="H8" s="10" t="n">
        <v>0.962133841390807</v>
      </c>
      <c r="I8" s="10" t="n">
        <v>0.951932139491046</v>
      </c>
      <c r="J8" s="10" t="n">
        <v>0.927488925157379</v>
      </c>
      <c r="K8" s="10" t="n">
        <v>0.961566352429296</v>
      </c>
      <c r="L8" s="10" t="n">
        <v>0.944220270591027</v>
      </c>
      <c r="M8" s="9" t="s">
        <v>181</v>
      </c>
      <c r="N8" s="9" t="s">
        <v>32</v>
      </c>
      <c r="O8" s="9" t="s">
        <v>182</v>
      </c>
      <c r="P8" s="9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 t="s">
        <v>180</v>
      </c>
      <c r="B9" s="2" t="s">
        <v>82</v>
      </c>
      <c r="C9" s="2" t="s">
        <v>83</v>
      </c>
      <c r="D9" s="2" t="n">
        <v>50</v>
      </c>
      <c r="E9" s="2" t="s">
        <v>37</v>
      </c>
      <c r="F9" s="2" t="s">
        <v>30</v>
      </c>
      <c r="G9" s="2" t="n">
        <v>0.939734</v>
      </c>
      <c r="H9" s="2" t="n">
        <v>0.958085</v>
      </c>
      <c r="I9" s="2" t="n">
        <v>0.948821</v>
      </c>
      <c r="J9" s="2" t="n">
        <v>0.823639</v>
      </c>
      <c r="K9" s="2" t="n">
        <v>0.952458</v>
      </c>
      <c r="L9" s="2" t="n">
        <v>0.883377</v>
      </c>
      <c r="M9" s="2" t="s">
        <v>181</v>
      </c>
      <c r="N9" s="2" t="s">
        <v>32</v>
      </c>
      <c r="O9" s="2" t="s">
        <v>183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 t="s">
        <v>180</v>
      </c>
      <c r="B10" s="2" t="s">
        <v>82</v>
      </c>
      <c r="C10" s="2" t="s">
        <v>83</v>
      </c>
      <c r="D10" s="2" t="n">
        <v>50</v>
      </c>
      <c r="E10" s="2" t="s">
        <v>43</v>
      </c>
      <c r="F10" s="2" t="s">
        <v>30</v>
      </c>
      <c r="G10" s="2" t="n">
        <v>0.927384</v>
      </c>
      <c r="H10" s="2" t="n">
        <v>0.970231</v>
      </c>
      <c r="I10" s="2" t="n">
        <v>0.948324</v>
      </c>
      <c r="J10" s="2" t="n">
        <v>0.916686</v>
      </c>
      <c r="K10" s="2" t="n">
        <v>0.969894</v>
      </c>
      <c r="L10" s="2" t="n">
        <v>0.942539</v>
      </c>
      <c r="M10" s="2" t="s">
        <v>181</v>
      </c>
      <c r="N10" s="2" t="s">
        <v>32</v>
      </c>
      <c r="O10" s="2" t="s">
        <v>184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 t="s">
        <v>180</v>
      </c>
      <c r="B11" s="2" t="s">
        <v>82</v>
      </c>
      <c r="C11" s="2" t="s">
        <v>83</v>
      </c>
      <c r="D11" s="2" t="n">
        <v>50</v>
      </c>
      <c r="E11" s="2" t="s">
        <v>47</v>
      </c>
      <c r="F11" s="2" t="s">
        <v>30</v>
      </c>
      <c r="G11" s="2" t="n">
        <v>0.921573</v>
      </c>
      <c r="H11" s="2" t="n">
        <v>0.954275</v>
      </c>
      <c r="I11" s="2" t="n">
        <v>0.937639</v>
      </c>
      <c r="J11" s="2" t="n">
        <v>0.908694</v>
      </c>
      <c r="K11" s="2" t="n">
        <v>0.953657</v>
      </c>
      <c r="L11" s="2" t="n">
        <v>0.930632</v>
      </c>
      <c r="M11" s="2" t="s">
        <v>181</v>
      </c>
      <c r="N11" s="2" t="s">
        <v>32</v>
      </c>
      <c r="O11" s="2" t="s">
        <v>185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true" outlineLevel="0" collapsed="false">
      <c r="A12" s="2" t="s">
        <v>180</v>
      </c>
      <c r="B12" s="2" t="s">
        <v>82</v>
      </c>
      <c r="C12" s="2" t="s">
        <v>83</v>
      </c>
      <c r="D12" s="2" t="n">
        <v>50</v>
      </c>
      <c r="E12" s="2" t="s">
        <v>51</v>
      </c>
      <c r="F12" s="2" t="s">
        <v>30</v>
      </c>
      <c r="G12" s="2" t="n">
        <v>0.934015</v>
      </c>
      <c r="H12" s="2" t="n">
        <v>0.957371</v>
      </c>
      <c r="I12" s="2" t="n">
        <v>0.945549</v>
      </c>
      <c r="J12" s="2" t="n">
        <v>0.90381</v>
      </c>
      <c r="K12" s="2" t="n">
        <v>0.956009</v>
      </c>
      <c r="L12" s="2" t="n">
        <v>0.929177</v>
      </c>
      <c r="M12" s="2" t="s">
        <v>181</v>
      </c>
      <c r="N12" s="2" t="s">
        <v>32</v>
      </c>
      <c r="O12" s="2" t="s">
        <v>186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9" t="s">
        <v>173</v>
      </c>
      <c r="B13" s="9" t="s">
        <v>27</v>
      </c>
      <c r="C13" s="9" t="s">
        <v>28</v>
      </c>
      <c r="D13" s="9" t="n">
        <v>30</v>
      </c>
      <c r="E13" s="9" t="s">
        <v>29</v>
      </c>
      <c r="F13" s="9" t="s">
        <v>30</v>
      </c>
      <c r="G13" s="10" t="n">
        <v>0.911019971469329</v>
      </c>
      <c r="H13" s="10" t="n">
        <v>0.938809261300992</v>
      </c>
      <c r="I13" s="10" t="n">
        <v>0.924705882352941</v>
      </c>
      <c r="J13" s="10" t="n">
        <v>0.882667617689015</v>
      </c>
      <c r="K13" s="10" t="n">
        <v>0.936967632027257</v>
      </c>
      <c r="L13" s="10" t="n">
        <v>0.909007437333578</v>
      </c>
      <c r="M13" s="9" t="s">
        <v>174</v>
      </c>
      <c r="N13" s="9" t="s">
        <v>32</v>
      </c>
      <c r="O13" s="9" t="s">
        <v>187</v>
      </c>
      <c r="P13" s="9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true" outlineLevel="0" collapsed="false">
      <c r="A14" s="2" t="s">
        <v>173</v>
      </c>
      <c r="B14" s="2" t="s">
        <v>27</v>
      </c>
      <c r="C14" s="2" t="s">
        <v>28</v>
      </c>
      <c r="D14" s="2" t="n">
        <v>30</v>
      </c>
      <c r="E14" s="2" t="s">
        <v>37</v>
      </c>
      <c r="F14" s="2" t="s">
        <v>30</v>
      </c>
      <c r="G14" s="2" t="n">
        <v>0.875732</v>
      </c>
      <c r="H14" s="2" t="n">
        <v>0.769202</v>
      </c>
      <c r="I14" s="2" t="n">
        <v>0.819018</v>
      </c>
      <c r="J14" s="2" t="n">
        <v>0.720084</v>
      </c>
      <c r="K14" s="2" t="n">
        <v>0.732652</v>
      </c>
      <c r="L14" s="2" t="n">
        <v>0.726314</v>
      </c>
      <c r="M14" s="2" t="s">
        <v>174</v>
      </c>
      <c r="N14" s="2" t="s">
        <v>32</v>
      </c>
      <c r="O14" s="2" t="s">
        <v>188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 t="s">
        <v>173</v>
      </c>
      <c r="B15" s="2" t="s">
        <v>27</v>
      </c>
      <c r="C15" s="2" t="s">
        <v>28</v>
      </c>
      <c r="D15" s="2" t="n">
        <v>30</v>
      </c>
      <c r="E15" s="2" t="s">
        <v>43</v>
      </c>
      <c r="F15" s="2" t="s">
        <v>30</v>
      </c>
      <c r="G15" s="2" t="n">
        <v>0.907962</v>
      </c>
      <c r="H15" s="2" t="n">
        <v>0.846564</v>
      </c>
      <c r="I15" s="2" t="n">
        <v>0.876189</v>
      </c>
      <c r="J15" s="2" t="n">
        <v>0.89259</v>
      </c>
      <c r="K15" s="2" t="n">
        <v>0.844333</v>
      </c>
      <c r="L15" s="2" t="n">
        <v>0.867791</v>
      </c>
      <c r="M15" s="2" t="s">
        <v>174</v>
      </c>
      <c r="N15" s="2" t="s">
        <v>32</v>
      </c>
      <c r="O15" s="2" t="s">
        <v>189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true" outlineLevel="0" collapsed="false">
      <c r="A16" s="2" t="s">
        <v>173</v>
      </c>
      <c r="B16" s="2" t="s">
        <v>27</v>
      </c>
      <c r="C16" s="2" t="s">
        <v>28</v>
      </c>
      <c r="D16" s="2" t="n">
        <v>30</v>
      </c>
      <c r="E16" s="2" t="s">
        <v>47</v>
      </c>
      <c r="F16" s="2" t="s">
        <v>30</v>
      </c>
      <c r="G16" s="2" t="n">
        <v>0.889129</v>
      </c>
      <c r="H16" s="2" t="n">
        <v>0.831128</v>
      </c>
      <c r="I16" s="2" t="n">
        <v>0.859151</v>
      </c>
      <c r="J16" s="2" t="n">
        <v>0.845489</v>
      </c>
      <c r="K16" s="2" t="n">
        <v>0.823946</v>
      </c>
      <c r="L16" s="2" t="n">
        <v>0.834578</v>
      </c>
      <c r="M16" s="2" t="s">
        <v>174</v>
      </c>
      <c r="N16" s="2" t="s">
        <v>32</v>
      </c>
      <c r="O16" s="2" t="s">
        <v>190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 t="s">
        <v>173</v>
      </c>
      <c r="B17" s="2" t="s">
        <v>27</v>
      </c>
      <c r="C17" s="2" t="s">
        <v>28</v>
      </c>
      <c r="D17" s="2" t="n">
        <v>30</v>
      </c>
      <c r="E17" s="2" t="s">
        <v>51</v>
      </c>
      <c r="F17" s="2" t="s">
        <v>30</v>
      </c>
      <c r="G17" s="2" t="n">
        <v>0.884438</v>
      </c>
      <c r="H17" s="2" t="n">
        <v>0.916942</v>
      </c>
      <c r="I17" s="2" t="n">
        <v>0.900397</v>
      </c>
      <c r="J17" s="2" t="n">
        <v>0.826125</v>
      </c>
      <c r="K17" s="2" t="n">
        <v>0.911598</v>
      </c>
      <c r="L17" s="2" t="n">
        <v>0.86676</v>
      </c>
      <c r="M17" s="2" t="s">
        <v>174</v>
      </c>
      <c r="N17" s="2" t="s">
        <v>32</v>
      </c>
      <c r="O17" s="2" t="s">
        <v>191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9" t="s">
        <v>180</v>
      </c>
      <c r="B18" s="9" t="s">
        <v>27</v>
      </c>
      <c r="C18" s="9" t="s">
        <v>28</v>
      </c>
      <c r="D18" s="9" t="n">
        <v>30</v>
      </c>
      <c r="E18" s="9" t="s">
        <v>29</v>
      </c>
      <c r="F18" s="9" t="s">
        <v>30</v>
      </c>
      <c r="G18" s="10" t="n">
        <v>0.934929119219149</v>
      </c>
      <c r="H18" s="10" t="n">
        <v>0.958085258394855</v>
      </c>
      <c r="I18" s="10" t="n">
        <v>0.94636556104446</v>
      </c>
      <c r="J18" s="10" t="n">
        <v>0.911224726934696</v>
      </c>
      <c r="K18" s="10" t="n">
        <v>0.957041737856968</v>
      </c>
      <c r="L18" s="10" t="n">
        <v>0.933571428571428</v>
      </c>
      <c r="M18" s="9" t="s">
        <v>181</v>
      </c>
      <c r="N18" s="9" t="s">
        <v>32</v>
      </c>
      <c r="O18" s="9" t="s">
        <v>192</v>
      </c>
      <c r="P18" s="9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 t="s">
        <v>180</v>
      </c>
      <c r="B19" s="2" t="s">
        <v>27</v>
      </c>
      <c r="C19" s="2" t="s">
        <v>28</v>
      </c>
      <c r="D19" s="2" t="n">
        <v>30</v>
      </c>
      <c r="E19" s="2" t="s">
        <v>37</v>
      </c>
      <c r="F19" s="2" t="s">
        <v>30</v>
      </c>
      <c r="G19" s="2" t="n">
        <v>0.930563</v>
      </c>
      <c r="H19" s="2" t="n">
        <v>0.826625</v>
      </c>
      <c r="I19" s="2" t="n">
        <v>0.87552</v>
      </c>
      <c r="J19" s="2" t="n">
        <v>0.799732</v>
      </c>
      <c r="K19" s="2" t="n">
        <v>0.803826</v>
      </c>
      <c r="L19" s="2" t="n">
        <v>0.801774</v>
      </c>
      <c r="M19" s="2" t="s">
        <v>181</v>
      </c>
      <c r="N19" s="2" t="s">
        <v>32</v>
      </c>
      <c r="O19" s="2" t="s">
        <v>193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true" outlineLevel="0" collapsed="false">
      <c r="A20" s="2" t="s">
        <v>180</v>
      </c>
      <c r="B20" s="2" t="s">
        <v>27</v>
      </c>
      <c r="C20" s="2" t="s">
        <v>28</v>
      </c>
      <c r="D20" s="2" t="n">
        <v>30</v>
      </c>
      <c r="E20" s="2" t="s">
        <v>43</v>
      </c>
      <c r="F20" s="2" t="s">
        <v>30</v>
      </c>
      <c r="G20" s="2" t="n">
        <v>0.946885</v>
      </c>
      <c r="H20" s="2" t="n">
        <v>0.90855</v>
      </c>
      <c r="I20" s="2" t="n">
        <v>0.927321</v>
      </c>
      <c r="J20" s="2" t="n">
        <v>0.923554</v>
      </c>
      <c r="K20" s="2" t="n">
        <v>0.906456</v>
      </c>
      <c r="L20" s="2" t="n">
        <v>0.914925</v>
      </c>
      <c r="M20" s="2" t="s">
        <v>181</v>
      </c>
      <c r="N20" s="2" t="s">
        <v>32</v>
      </c>
      <c r="O20" s="2" t="s">
        <v>194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 t="s">
        <v>180</v>
      </c>
      <c r="B21" s="2" t="s">
        <v>27</v>
      </c>
      <c r="C21" s="2" t="s">
        <v>28</v>
      </c>
      <c r="D21" s="2" t="n">
        <v>30</v>
      </c>
      <c r="E21" s="2" t="s">
        <v>47</v>
      </c>
      <c r="F21" s="2" t="s">
        <v>30</v>
      </c>
      <c r="G21" s="2" t="n">
        <v>0.934728</v>
      </c>
      <c r="H21" s="2" t="n">
        <v>0.883306</v>
      </c>
      <c r="I21" s="2" t="n">
        <v>0.908289</v>
      </c>
      <c r="J21" s="2" t="n">
        <v>0.925907</v>
      </c>
      <c r="K21" s="2" t="n">
        <v>0.882325</v>
      </c>
      <c r="L21" s="2" t="n">
        <v>0.903591</v>
      </c>
      <c r="M21" s="2" t="s">
        <v>181</v>
      </c>
      <c r="N21" s="2" t="s">
        <v>32</v>
      </c>
      <c r="O21" s="2" t="s">
        <v>195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true" outlineLevel="0" collapsed="false">
      <c r="A22" s="2" t="s">
        <v>180</v>
      </c>
      <c r="B22" s="2" t="s">
        <v>27</v>
      </c>
      <c r="C22" s="2" t="s">
        <v>28</v>
      </c>
      <c r="D22" s="2" t="n">
        <v>30</v>
      </c>
      <c r="E22" s="2" t="s">
        <v>51</v>
      </c>
      <c r="F22" s="2" t="s">
        <v>30</v>
      </c>
      <c r="G22" s="2" t="n">
        <v>0.923445</v>
      </c>
      <c r="H22" s="2" t="n">
        <v>0.96523</v>
      </c>
      <c r="I22" s="2" t="n">
        <v>0.943875</v>
      </c>
      <c r="J22" s="2" t="n">
        <v>0.89542</v>
      </c>
      <c r="K22" s="2" t="n">
        <v>0.964181</v>
      </c>
      <c r="L22" s="2" t="n">
        <v>0.928529</v>
      </c>
      <c r="M22" s="2" t="s">
        <v>181</v>
      </c>
      <c r="N22" s="2" t="s">
        <v>32</v>
      </c>
      <c r="O22" s="2" t="s">
        <v>196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11" t="n">
        <v>1</v>
      </c>
      <c r="G26" s="11"/>
      <c r="H26" s="2"/>
      <c r="I26" s="2"/>
      <c r="J26" s="12"/>
      <c r="K26" s="12"/>
      <c r="L26" s="12"/>
      <c r="M26" s="12"/>
      <c r="Q26" s="11"/>
      <c r="R26" s="11"/>
      <c r="S26" s="11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11"/>
      <c r="D27" s="2"/>
      <c r="G27" s="2"/>
      <c r="H27" s="2"/>
      <c r="I27" s="2"/>
      <c r="J27" s="2"/>
      <c r="K27" s="2"/>
      <c r="L27" s="2"/>
      <c r="M27" s="12"/>
      <c r="Q27" s="11"/>
      <c r="R27" s="11"/>
      <c r="S27" s="11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D28" s="2"/>
      <c r="G28" s="2"/>
      <c r="H28" s="2"/>
      <c r="I28" s="2"/>
      <c r="J28" s="2"/>
      <c r="K28" s="2"/>
      <c r="L28" s="2"/>
      <c r="M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M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D30" s="2"/>
      <c r="G30" s="2"/>
      <c r="H30" s="2"/>
      <c r="I30" s="2"/>
      <c r="J30" s="2"/>
      <c r="K30" s="2"/>
      <c r="L30" s="2"/>
      <c r="M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D31" s="2"/>
      <c r="G31" s="2"/>
      <c r="H31" s="2"/>
      <c r="I31" s="2"/>
      <c r="J31" s="2"/>
      <c r="K31" s="2"/>
      <c r="L31" s="2"/>
      <c r="M31" s="12"/>
      <c r="Q31" s="11"/>
      <c r="R31" s="11"/>
      <c r="S31" s="11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M32" s="12"/>
      <c r="Q32" s="11"/>
      <c r="R32" s="11"/>
      <c r="S32" s="11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M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M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2"/>
      <c r="C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2"/>
      <c r="C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2"/>
      <c r="C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3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3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3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3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3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3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3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3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3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3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3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3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3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3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3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3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3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3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3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3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3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3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3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3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3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3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3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3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3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3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3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3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3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3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3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3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3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3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3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3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3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3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3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3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3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3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3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3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3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3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3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3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3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3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3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3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3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3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3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3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3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3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3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3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3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3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3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3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3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3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3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3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3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3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3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3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3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3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3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3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3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3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3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3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3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3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3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3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3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3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3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3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3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3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3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3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3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3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3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3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3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3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3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3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3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3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3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3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3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3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3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3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3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3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3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3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3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3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3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3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3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3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3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3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3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3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3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3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3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3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3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3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3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3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3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3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3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3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3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3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3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3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3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3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3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3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3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3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3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3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3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3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3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3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3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3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3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3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3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3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3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3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3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3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3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3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3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3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3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3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3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3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3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3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3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3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3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3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3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3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3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3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3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3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3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3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3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3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3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3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3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3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3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3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3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3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3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3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3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3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3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3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3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3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3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3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3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3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3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3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3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3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3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3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3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3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3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3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3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3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3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3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3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3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3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3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3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3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3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3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3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3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3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3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3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3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3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3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3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3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3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3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3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3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3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3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3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3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3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3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3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3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3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3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3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3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3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3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3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3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3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3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3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3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3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3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3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3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3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3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3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3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3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3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3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3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3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3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3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3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3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3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3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3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3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3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3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3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3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3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3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3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3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3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3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3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3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3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3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3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3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3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3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3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3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3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3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3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3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3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3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3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3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3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3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3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3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3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3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3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3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3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3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3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3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3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3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3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3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3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3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3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3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3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3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3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3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3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3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3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3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3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3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3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3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3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3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3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3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3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3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3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3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3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3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3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3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3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3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3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3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3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3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3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3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3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3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3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3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3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3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3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3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3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3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3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3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3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3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3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3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3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3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3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3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3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3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3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3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3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3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3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3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3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3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3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3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3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3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3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3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3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3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3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3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3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3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3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3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3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3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3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3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3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3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3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3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3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3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3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3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3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3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3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3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3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3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3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3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3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3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3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3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3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3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3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3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3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3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3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3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3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3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3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3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3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3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3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3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3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3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3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3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3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3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3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3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3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3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3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3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3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3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3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3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3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3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3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3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3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3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3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3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3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3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3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3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3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3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3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3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3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3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3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3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3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3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3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3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3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3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3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3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3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3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3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3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3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3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3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3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3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3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3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3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3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3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3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3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3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3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3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3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3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3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3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3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3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3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3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3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3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3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3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3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3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3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3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3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3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3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3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3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3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3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3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3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3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3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3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3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3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3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3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3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3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3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3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3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3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3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3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3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3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3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3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3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3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3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3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3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3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3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3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3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3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3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3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3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3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3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3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3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3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3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3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3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3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3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3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3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3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3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3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3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3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3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3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3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3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3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3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3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3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3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3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3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3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3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3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3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3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3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3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3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3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3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3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3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3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3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3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3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3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3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3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3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3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3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3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3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3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3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3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3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3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3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3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3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3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3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3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3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3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3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3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3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3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3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3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3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3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3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3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3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3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3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3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3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3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3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3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3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3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3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3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3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3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3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3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3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3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3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3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3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3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3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3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3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3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3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3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3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3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3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3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3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3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3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3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3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3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3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3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3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3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3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3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3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3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3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3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3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3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3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3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3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3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3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3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3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3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3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3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3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3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3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3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3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3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3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3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3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3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3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3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3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3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3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3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3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3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3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3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3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3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3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3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3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3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3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3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3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3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3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3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3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3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3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3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3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3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3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3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3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3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3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3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3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3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3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3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3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3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3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3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3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3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3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3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3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3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3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3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3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3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3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3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3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3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3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3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3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3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3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3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3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3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3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3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3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3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3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3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3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3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3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3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3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3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3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3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3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3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3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3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3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3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3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3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3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3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3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3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3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3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3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3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3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3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3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3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3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3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3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3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3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3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3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3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3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3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3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3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3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3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3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3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3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3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3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3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3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3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3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3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3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3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3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3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3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3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3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3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3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3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3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3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3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3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3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3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3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3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3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3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3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3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3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3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3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3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3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3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3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3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3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3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3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3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3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3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3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3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3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3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3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3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3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3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3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3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3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3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3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3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3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3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3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3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3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3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3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3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3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3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3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3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3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3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3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3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3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3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3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3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3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3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3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3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3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3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3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3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3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3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3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3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3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3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3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3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3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3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3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3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3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3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3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3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3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3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3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3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3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3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3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3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3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3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3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3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3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3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3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3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3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3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3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3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13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6.67"/>
    <col collapsed="false" customWidth="true" hidden="false" outlineLevel="0" max="7" min="7" style="0" width="18.16"/>
    <col collapsed="false" customWidth="true" hidden="false" outlineLevel="0" max="8" min="8" style="0" width="19.99"/>
    <col collapsed="false" customWidth="true" hidden="false" outlineLevel="0" max="9" min="9" style="0" width="6.34"/>
  </cols>
  <sheetData>
    <row r="1" customFormat="false" ht="15.75" hidden="false" customHeight="true" outlineLevel="0" collapsed="false">
      <c r="A1" s="1" t="s">
        <v>3438</v>
      </c>
      <c r="C1" s="2" t="s">
        <v>3439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customFormat="false" ht="15.75" hidden="false" customHeight="true" outlineLevel="0" collapsed="false">
      <c r="A2" s="2" t="s">
        <v>400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customFormat="false" ht="15.75" hidden="false" customHeight="true" outlineLevel="0" collapsed="false">
      <c r="B3" s="2" t="s">
        <v>385</v>
      </c>
      <c r="C3" s="2" t="s">
        <v>386</v>
      </c>
      <c r="D3" s="2" t="s">
        <v>51</v>
      </c>
      <c r="E3" s="2" t="s">
        <v>387</v>
      </c>
      <c r="F3" s="2" t="s">
        <v>388</v>
      </c>
      <c r="G3" s="16" t="s">
        <v>389</v>
      </c>
      <c r="H3" s="105" t="s">
        <v>390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customFormat="false" ht="15.75" hidden="false" customHeight="true" outlineLevel="0" collapsed="false">
      <c r="A4" s="2" t="s">
        <v>3440</v>
      </c>
      <c r="B4" s="2" t="n">
        <v>0.894082453024212</v>
      </c>
      <c r="C4" s="2" t="n">
        <v>0.85463991035958</v>
      </c>
      <c r="D4" s="2" t="n">
        <v>0.857807606263982</v>
      </c>
      <c r="E4" s="2" t="n">
        <v>0.673020046007229</v>
      </c>
      <c r="F4" s="2" t="n">
        <v>0.812712605695402</v>
      </c>
      <c r="G4" s="2" t="n">
        <v>6938</v>
      </c>
      <c r="H4" s="5" t="n">
        <f aca="false">G4/SUM(G4+G5)</f>
        <v>0.544370341310318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customFormat="false" ht="15.75" hidden="false" customHeight="true" outlineLevel="0" collapsed="false">
      <c r="A5" s="2" t="s">
        <v>3441</v>
      </c>
      <c r="B5" s="2" t="n">
        <v>0.933694792725629</v>
      </c>
      <c r="C5" s="2" t="n">
        <v>0.918227706113292</v>
      </c>
      <c r="D5" s="2" t="n">
        <v>0.906522251000706</v>
      </c>
      <c r="E5" s="2" t="n">
        <v>0.757925394869497</v>
      </c>
      <c r="F5" s="2" t="n">
        <v>0.907079119571683</v>
      </c>
      <c r="G5" s="2" t="n">
        <v>5807</v>
      </c>
      <c r="H5" s="5" t="n">
        <f aca="false">G5/SUM(G4+G5)</f>
        <v>0.455629658689682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customFormat="false" ht="15.75" hidden="false" customHeight="true" outlineLevel="0" collapsed="false">
      <c r="A6" s="2" t="s">
        <v>3442</v>
      </c>
      <c r="B6" s="2" t="n">
        <v>0.925024645877652</v>
      </c>
      <c r="C6" s="2" t="n">
        <v>0.892659018689071</v>
      </c>
      <c r="D6" s="2" t="n">
        <v>0.900411694199801</v>
      </c>
      <c r="E6" s="2" t="n">
        <v>0.76419394944053</v>
      </c>
      <c r="F6" s="2" t="n">
        <v>0.868096660331251</v>
      </c>
      <c r="G6" s="2" t="n">
        <v>12048</v>
      </c>
      <c r="H6" s="5" t="n">
        <f aca="false">G6/SUM(G$6:G$12)</f>
        <v>0.945311887014515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customFormat="false" ht="15.75" hidden="false" customHeight="true" outlineLevel="0" collapsed="false">
      <c r="A7" s="2" t="s">
        <v>3443</v>
      </c>
      <c r="B7" s="2" t="n">
        <v>0.806666666666666</v>
      </c>
      <c r="C7" s="2" t="n">
        <v>0.760611205432937</v>
      </c>
      <c r="D7" s="2" t="n">
        <v>0.742496050552922</v>
      </c>
      <c r="E7" s="2" t="n">
        <v>0.549356223175965</v>
      </c>
      <c r="F7" s="2" t="n">
        <v>0.685148514851485</v>
      </c>
      <c r="G7" s="2" t="n">
        <v>388</v>
      </c>
      <c r="H7" s="5" t="n">
        <f aca="false">G7/SUM(G$6:G$12)</f>
        <v>0.0304433111023931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customFormat="false" ht="15.75" hidden="false" customHeight="true" outlineLevel="0" collapsed="false">
      <c r="A8" s="2" t="s">
        <v>3444</v>
      </c>
      <c r="B8" s="2" t="n">
        <v>0.740484429065743</v>
      </c>
      <c r="C8" s="2" t="n">
        <v>0.70358306188925</v>
      </c>
      <c r="D8" s="2" t="n">
        <v>0.701639344262295</v>
      </c>
      <c r="E8" s="2" t="n">
        <v>0.590551181102362</v>
      </c>
      <c r="F8" s="2" t="n">
        <v>0.550607287449392</v>
      </c>
      <c r="G8" s="2" t="n">
        <v>194</v>
      </c>
      <c r="H8" s="5" t="n">
        <f aca="false">G8/SUM(G$6:G$12)</f>
        <v>0.0152216555511965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customFormat="false" ht="15.75" hidden="false" customHeight="true" outlineLevel="0" collapsed="false">
      <c r="A9" s="2" t="s">
        <v>3445</v>
      </c>
      <c r="B9" s="2" t="n">
        <v>0.341463414634146</v>
      </c>
      <c r="C9" s="2" t="n">
        <v>0.541666666666666</v>
      </c>
      <c r="D9" s="2" t="n">
        <v>0.555555555555555</v>
      </c>
      <c r="E9" s="2" t="n">
        <v>0.409090909090909</v>
      </c>
      <c r="F9" s="2" t="n">
        <v>0.3</v>
      </c>
      <c r="G9" s="2" t="n">
        <v>44</v>
      </c>
      <c r="H9" s="5" t="n">
        <f aca="false">G9/SUM(G$6:G$12)</f>
        <v>0.00345233424872499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customFormat="false" ht="15.75" hidden="false" customHeight="true" outlineLevel="0" collapsed="false">
      <c r="A10" s="2" t="s">
        <v>3446</v>
      </c>
      <c r="B10" s="2" t="n">
        <v>0.2</v>
      </c>
      <c r="C10" s="2" t="n">
        <v>0.571428571428571</v>
      </c>
      <c r="D10" s="2" t="n">
        <v>0.148148148148148</v>
      </c>
      <c r="E10" s="2" t="n">
        <v>0.48</v>
      </c>
      <c r="F10" s="2" t="n">
        <v>0.434782608695652</v>
      </c>
      <c r="G10" s="2" t="n">
        <v>23</v>
      </c>
      <c r="H10" s="5" t="n">
        <f aca="false">G10/SUM(G$6:G$12)</f>
        <v>0.00180462926637897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customFormat="false" ht="15.75" hidden="false" customHeight="true" outlineLevel="0" collapsed="false">
      <c r="A11" s="2" t="s">
        <v>3447</v>
      </c>
      <c r="B11" s="2" t="s">
        <v>3448</v>
      </c>
      <c r="C11" s="2" t="n">
        <v>0.545454545454545</v>
      </c>
      <c r="D11" s="2" t="n">
        <v>0.210526315789473</v>
      </c>
      <c r="E11" s="2" t="n">
        <v>0.4</v>
      </c>
      <c r="F11" s="2" t="n">
        <v>0.476190476190476</v>
      </c>
      <c r="G11" s="2" t="n">
        <v>14</v>
      </c>
      <c r="H11" s="5" t="n">
        <f aca="false">G11/SUM(G$6:G$12)</f>
        <v>0.00109846998823068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customFormat="false" ht="15.75" hidden="false" customHeight="true" outlineLevel="0" collapsed="false">
      <c r="A12" s="2" t="s">
        <v>3449</v>
      </c>
      <c r="B12" s="2" t="s">
        <v>3448</v>
      </c>
      <c r="C12" s="2" t="n">
        <v>0.628571428571428</v>
      </c>
      <c r="D12" s="2" t="n">
        <v>0.333333333333333</v>
      </c>
      <c r="E12" s="2" t="n">
        <v>0.451612903225806</v>
      </c>
      <c r="F12" s="2" t="n">
        <v>0.533333333333333</v>
      </c>
      <c r="G12" s="2" t="n">
        <v>34</v>
      </c>
      <c r="H12" s="5" t="n">
        <f aca="false">G12/SUM(G$6:G$12)</f>
        <v>0.00266771282856022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customFormat="false" ht="15.75" hidden="false" customHeight="true" outlineLevel="0" collapsed="false"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customFormat="false" ht="15.75" hidden="false" customHeight="true" outlineLevel="0" collapsed="false"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</row>
    <row r="15" customFormat="false" ht="15.75" hidden="false" customHeight="true" outlineLevel="0" collapsed="false">
      <c r="A15" s="2" t="s">
        <v>83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</row>
    <row r="16" customFormat="false" ht="15.75" hidden="false" customHeight="true" outlineLevel="0" collapsed="false">
      <c r="B16" s="2" t="s">
        <v>385</v>
      </c>
      <c r="C16" s="2" t="s">
        <v>386</v>
      </c>
      <c r="D16" s="2" t="s">
        <v>51</v>
      </c>
      <c r="E16" s="2" t="s">
        <v>387</v>
      </c>
      <c r="F16" s="2" t="s">
        <v>388</v>
      </c>
      <c r="G16" s="2"/>
      <c r="H16" s="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</row>
    <row r="17" customFormat="false" ht="15.75" hidden="false" customHeight="true" outlineLevel="0" collapsed="false">
      <c r="A17" s="2" t="s">
        <v>3440</v>
      </c>
      <c r="B17" s="2" t="n">
        <v>0.896091694851559</v>
      </c>
      <c r="C17" s="2" t="n">
        <v>0.830226498296251</v>
      </c>
      <c r="D17" s="2" t="n">
        <v>0.848224666845541</v>
      </c>
      <c r="E17" s="2" t="n">
        <v>0.721862348178137</v>
      </c>
      <c r="F17" s="2" t="n">
        <v>0.791295938104448</v>
      </c>
      <c r="G17" s="2" t="n">
        <v>6938</v>
      </c>
      <c r="H17" s="5" t="n">
        <f aca="false">G17/SUM(G17+G18)</f>
        <v>0.544370341310318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r="18" customFormat="false" ht="15.75" hidden="false" customHeight="true" outlineLevel="0" collapsed="false">
      <c r="A18" s="2" t="s">
        <v>3441</v>
      </c>
      <c r="B18" s="2" t="n">
        <v>0.936488169364881</v>
      </c>
      <c r="C18" s="2" t="n">
        <v>0.923111510791367</v>
      </c>
      <c r="D18" s="2" t="n">
        <v>0.881306361199122</v>
      </c>
      <c r="E18" s="2" t="n">
        <v>0.791692575550304</v>
      </c>
      <c r="F18" s="2" t="n">
        <v>0.883402591053532</v>
      </c>
      <c r="G18" s="2" t="n">
        <v>5807</v>
      </c>
      <c r="H18" s="5" t="n">
        <f aca="false">G18/SUM(G17+G18)</f>
        <v>0.455629658689682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customFormat="false" ht="15.75" hidden="false" customHeight="true" outlineLevel="0" collapsed="false">
      <c r="A19" s="2" t="s">
        <v>3442</v>
      </c>
      <c r="B19" s="2" t="n">
        <v>0.928362877997914</v>
      </c>
      <c r="C19" s="2" t="n">
        <v>0.883411915987998</v>
      </c>
      <c r="D19" s="2" t="n">
        <v>0.893594267992728</v>
      </c>
      <c r="E19" s="2" t="n">
        <v>0.803117748557148</v>
      </c>
      <c r="F19" s="2" t="n">
        <v>0.853345148427115</v>
      </c>
      <c r="G19" s="2" t="n">
        <v>12048</v>
      </c>
      <c r="H19" s="5" t="n">
        <f aca="false">G19/SUM(G$19:G$25)</f>
        <v>0.945311887014515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customFormat="false" ht="15.75" hidden="false" customHeight="true" outlineLevel="0" collapsed="false">
      <c r="A20" s="2" t="s">
        <v>3443</v>
      </c>
      <c r="B20" s="2" t="n">
        <v>0.808441558441558</v>
      </c>
      <c r="C20" s="2" t="n">
        <v>0.779896013864818</v>
      </c>
      <c r="D20" s="2" t="n">
        <v>0.740237691001697</v>
      </c>
      <c r="E20" s="2" t="n">
        <v>0.539956803455723</v>
      </c>
      <c r="F20" s="2" t="n">
        <v>0.661386138613861</v>
      </c>
      <c r="G20" s="2" t="n">
        <v>388</v>
      </c>
      <c r="H20" s="5" t="n">
        <f aca="false">G20/SUM(G$19:G$25)</f>
        <v>0.0304433111023931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customFormat="false" ht="15.75" hidden="false" customHeight="true" outlineLevel="0" collapsed="false">
      <c r="A21" s="2" t="s">
        <v>3444</v>
      </c>
      <c r="B21" s="2" t="n">
        <v>0.811501597444089</v>
      </c>
      <c r="C21" s="2" t="n">
        <v>0.748344370860927</v>
      </c>
      <c r="D21" s="2" t="n">
        <v>0.669039145907473</v>
      </c>
      <c r="E21" s="2" t="n">
        <v>0.512396694214876</v>
      </c>
      <c r="F21" s="2" t="n">
        <v>0.605363984674329</v>
      </c>
      <c r="G21" s="2" t="n">
        <v>194</v>
      </c>
      <c r="H21" s="5" t="n">
        <f aca="false">G21/SUM(G$19:G$25)</f>
        <v>0.0152216555511965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customFormat="false" ht="15.75" hidden="false" customHeight="true" outlineLevel="0" collapsed="false">
      <c r="A22" s="2" t="s">
        <v>3445</v>
      </c>
      <c r="B22" s="2" t="n">
        <v>0.52</v>
      </c>
      <c r="C22" s="2" t="n">
        <v>0.478260869565217</v>
      </c>
      <c r="D22" s="2" t="n">
        <v>0.44</v>
      </c>
      <c r="E22" s="2" t="n">
        <v>0.444444444444444</v>
      </c>
      <c r="F22" s="2" t="n">
        <v>0.256410256410256</v>
      </c>
      <c r="G22" s="2" t="n">
        <v>44</v>
      </c>
      <c r="H22" s="5" t="n">
        <f aca="false">G22/SUM(G$19:G$25)</f>
        <v>0.00345233424872499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customFormat="false" ht="15.75" hidden="false" customHeight="true" outlineLevel="0" collapsed="false">
      <c r="A23" s="2" t="s">
        <v>3446</v>
      </c>
      <c r="B23" s="2" t="n">
        <v>0.709677419354838</v>
      </c>
      <c r="C23" s="2" t="n">
        <v>0.620689655172413</v>
      </c>
      <c r="D23" s="2" t="n">
        <v>0.344827586206896</v>
      </c>
      <c r="E23" s="2" t="n">
        <v>0.434782608695652</v>
      </c>
      <c r="F23" s="2" t="n">
        <v>0.434782608695652</v>
      </c>
      <c r="G23" s="2" t="n">
        <v>23</v>
      </c>
      <c r="H23" s="5" t="n">
        <f aca="false">G23/SUM(G$19:G$25)</f>
        <v>0.00180462926637897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customFormat="false" ht="15.75" hidden="false" customHeight="true" outlineLevel="0" collapsed="false">
      <c r="A24" s="2" t="s">
        <v>3447</v>
      </c>
      <c r="B24" s="2" t="n">
        <v>0.5</v>
      </c>
      <c r="C24" s="2" t="n">
        <v>0.666666666666666</v>
      </c>
      <c r="D24" s="2" t="n">
        <v>0.416666666666666</v>
      </c>
      <c r="E24" s="2" t="n">
        <v>0.421052631578947</v>
      </c>
      <c r="F24" s="2" t="n">
        <v>0.545454545454545</v>
      </c>
      <c r="G24" s="2" t="n">
        <v>14</v>
      </c>
      <c r="H24" s="5" t="n">
        <f aca="false">G24/SUM(G$19:G$25)</f>
        <v>0.00109846998823068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customFormat="false" ht="15.75" hidden="false" customHeight="true" outlineLevel="0" collapsed="false">
      <c r="A25" s="2" t="s">
        <v>3449</v>
      </c>
      <c r="B25" s="2" t="n">
        <v>0.4</v>
      </c>
      <c r="C25" s="2" t="n">
        <v>0.580645161290322</v>
      </c>
      <c r="D25" s="2" t="n">
        <v>0.4</v>
      </c>
      <c r="E25" s="2" t="n">
        <v>0.466666666666666</v>
      </c>
      <c r="F25" s="2" t="n">
        <v>0.428571428571428</v>
      </c>
      <c r="G25" s="2" t="n">
        <v>34</v>
      </c>
      <c r="H25" s="5" t="n">
        <f aca="false">G25/SUM(G$19:G$25)</f>
        <v>0.00266771282856022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customFormat="false" ht="15.75" hidden="false" customHeight="true" outlineLevel="0" collapsed="false"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customFormat="false" ht="15.75" hidden="false" customHeight="true" outlineLevel="0" collapsed="false"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customFormat="false" ht="15.75" hidden="false" customHeight="true" outlineLevel="0" collapsed="false"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customFormat="false" ht="15.75" hidden="false" customHeight="true" outlineLevel="0" collapsed="false"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customFormat="false" ht="15.75" hidden="false" customHeight="true" outlineLevel="0" collapsed="false"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customFormat="false" ht="15.75" hidden="false" customHeight="true" outlineLevel="0" collapsed="false"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customFormat="false" ht="15.75" hidden="false" customHeight="true" outlineLevel="0" collapsed="false"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customFormat="false" ht="15.75" hidden="false" customHeight="true" outlineLevel="0" collapsed="false"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customFormat="false" ht="15.75" hidden="false" customHeight="true" outlineLevel="0" collapsed="false"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customFormat="false" ht="15.75" hidden="false" customHeight="true" outlineLevel="0" collapsed="false"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customFormat="false" ht="15.75" hidden="false" customHeight="true" outlineLevel="0" collapsed="false"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customFormat="false" ht="15.75" hidden="false" customHeight="true" outlineLevel="0" collapsed="false"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customFormat="false" ht="15.75" hidden="false" customHeight="true" outlineLevel="0" collapsed="false"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customFormat="false" ht="15.75" hidden="false" customHeight="true" outlineLevel="0" collapsed="false"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customFormat="false" ht="15.75" hidden="false" customHeight="true" outlineLevel="0" collapsed="false"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customFormat="false" ht="15.75" hidden="false" customHeight="true" outlineLevel="0" collapsed="false"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customFormat="false" ht="15.75" hidden="false" customHeight="true" outlineLevel="0" collapsed="false"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3" min="3" style="0" width="41.16"/>
  </cols>
  <sheetData>
    <row r="1" customFormat="false" ht="15.75" hidden="false" customHeight="true" outlineLevel="0" collapsed="false">
      <c r="A1" s="1" t="s">
        <v>3450</v>
      </c>
      <c r="C1" s="2" t="s">
        <v>3451</v>
      </c>
    </row>
    <row r="2" customFormat="false" ht="15.75" hidden="false" customHeight="true" outlineLevel="0" collapsed="false">
      <c r="A2" s="106" t="s">
        <v>3452</v>
      </c>
      <c r="B2" s="106" t="s">
        <v>3453</v>
      </c>
      <c r="C2" s="107" t="s">
        <v>3454</v>
      </c>
    </row>
    <row r="3" customFormat="false" ht="15.75" hidden="false" customHeight="true" outlineLevel="0" collapsed="false">
      <c r="A3" s="108" t="s">
        <v>3455</v>
      </c>
      <c r="B3" s="109" t="s">
        <v>3456</v>
      </c>
      <c r="C3" s="110" t="s">
        <v>3457</v>
      </c>
    </row>
    <row r="4" customFormat="false" ht="15.75" hidden="false" customHeight="true" outlineLevel="0" collapsed="false">
      <c r="A4" s="108" t="s">
        <v>3458</v>
      </c>
      <c r="B4" s="109" t="s">
        <v>3459</v>
      </c>
      <c r="C4" s="110" t="s">
        <v>3460</v>
      </c>
    </row>
    <row r="5" customFormat="false" ht="15.75" hidden="false" customHeight="true" outlineLevel="0" collapsed="false">
      <c r="A5" s="108" t="s">
        <v>3461</v>
      </c>
      <c r="B5" s="109" t="s">
        <v>3462</v>
      </c>
      <c r="C5" s="110" t="s">
        <v>3463</v>
      </c>
    </row>
    <row r="6" customFormat="false" ht="15.75" hidden="false" customHeight="true" outlineLevel="0" collapsed="false">
      <c r="A6" s="108" t="s">
        <v>3464</v>
      </c>
      <c r="B6" s="109" t="s">
        <v>3465</v>
      </c>
      <c r="C6" s="110" t="s">
        <v>3466</v>
      </c>
    </row>
    <row r="7" customFormat="false" ht="15.75" hidden="false" customHeight="true" outlineLevel="0" collapsed="false">
      <c r="A7" s="108" t="s">
        <v>3467</v>
      </c>
      <c r="B7" s="109" t="s">
        <v>3468</v>
      </c>
      <c r="C7" s="110" t="s">
        <v>3469</v>
      </c>
    </row>
    <row r="8" customFormat="false" ht="15.75" hidden="false" customHeight="true" outlineLevel="0" collapsed="false">
      <c r="A8" s="108" t="s">
        <v>388</v>
      </c>
      <c r="B8" s="109" t="s">
        <v>3470</v>
      </c>
      <c r="C8" s="110" t="s">
        <v>3471</v>
      </c>
    </row>
    <row r="9" customFormat="false" ht="15.75" hidden="false" customHeight="true" outlineLevel="0" collapsed="false">
      <c r="A9" s="108" t="s">
        <v>3472</v>
      </c>
      <c r="B9" s="109" t="s">
        <v>3473</v>
      </c>
      <c r="C9" s="110" t="s">
        <v>3474</v>
      </c>
    </row>
    <row r="10" customFormat="false" ht="15.75" hidden="false" customHeight="true" outlineLevel="0" collapsed="false">
      <c r="A10" s="108" t="s">
        <v>386</v>
      </c>
      <c r="B10" s="109" t="s">
        <v>3475</v>
      </c>
      <c r="C10" s="110" t="s">
        <v>3476</v>
      </c>
    </row>
    <row r="11" customFormat="false" ht="15.75" hidden="false" customHeight="true" outlineLevel="0" collapsed="false">
      <c r="A11" s="108" t="s">
        <v>51</v>
      </c>
      <c r="B11" s="109" t="s">
        <v>3477</v>
      </c>
      <c r="C11" s="110" t="s">
        <v>3478</v>
      </c>
    </row>
    <row r="12" customFormat="false" ht="15.75" hidden="false" customHeight="true" outlineLevel="0" collapsed="false">
      <c r="A12" s="108" t="s">
        <v>3479</v>
      </c>
      <c r="B12" s="109" t="s">
        <v>3480</v>
      </c>
      <c r="C12" s="110" t="s">
        <v>3481</v>
      </c>
    </row>
    <row r="13" customFormat="false" ht="15.75" hidden="false" customHeight="true" outlineLevel="0" collapsed="false">
      <c r="A13" s="108" t="s">
        <v>3482</v>
      </c>
      <c r="B13" s="109" t="s">
        <v>3483</v>
      </c>
      <c r="C13" s="110" t="s">
        <v>3484</v>
      </c>
    </row>
    <row r="14" customFormat="false" ht="15.75" hidden="false" customHeight="true" outlineLevel="0" collapsed="false">
      <c r="A14" s="108" t="s">
        <v>3485</v>
      </c>
      <c r="B14" s="109" t="s">
        <v>3486</v>
      </c>
      <c r="C14" s="110" t="s">
        <v>3487</v>
      </c>
    </row>
    <row r="15" customFormat="false" ht="15.75" hidden="false" customHeight="true" outlineLevel="0" collapsed="false">
      <c r="A15" s="108" t="s">
        <v>3488</v>
      </c>
      <c r="B15" s="111"/>
      <c r="C15" s="110" t="s">
        <v>3489</v>
      </c>
    </row>
    <row r="16" customFormat="false" ht="15.75" hidden="false" customHeight="true" outlineLevel="0" collapsed="false">
      <c r="A16" s="108" t="s">
        <v>3490</v>
      </c>
      <c r="B16" s="109" t="s">
        <v>3491</v>
      </c>
      <c r="C16" s="110" t="s">
        <v>3492</v>
      </c>
    </row>
    <row r="17" customFormat="false" ht="15.75" hidden="false" customHeight="true" outlineLevel="0" collapsed="false">
      <c r="A17" s="108" t="s">
        <v>3493</v>
      </c>
      <c r="B17" s="109" t="s">
        <v>3494</v>
      </c>
      <c r="C17" s="110" t="s">
        <v>3495</v>
      </c>
    </row>
    <row r="18" customFormat="false" ht="15.75" hidden="false" customHeight="true" outlineLevel="0" collapsed="false">
      <c r="A18" s="108" t="s">
        <v>1605</v>
      </c>
      <c r="B18" s="109" t="s">
        <v>3496</v>
      </c>
      <c r="C18" s="110" t="s">
        <v>3497</v>
      </c>
    </row>
    <row r="19" customFormat="false" ht="15.75" hidden="false" customHeight="true" outlineLevel="0" collapsed="false">
      <c r="A19" s="108" t="s">
        <v>3498</v>
      </c>
      <c r="B19" s="109" t="s">
        <v>3499</v>
      </c>
      <c r="C19" s="110" t="s">
        <v>3500</v>
      </c>
    </row>
    <row r="20" customFormat="false" ht="15.75" hidden="false" customHeight="true" outlineLevel="0" collapsed="false">
      <c r="A20" s="108" t="s">
        <v>3501</v>
      </c>
      <c r="B20" s="109" t="s">
        <v>3502</v>
      </c>
      <c r="C20" s="110" t="s">
        <v>3503</v>
      </c>
    </row>
  </sheetData>
  <hyperlinks>
    <hyperlink ref="C3" r:id="rId1" display="https://github.com/lh3/minimap2"/>
    <hyperlink ref="C4" r:id="rId2" display="http://htslib.org/"/>
    <hyperlink ref="C5" r:id="rId3" display="https://github.com/brentp/mosdepth"/>
    <hyperlink ref="C6" r:id="rId4" display="https://github.com/lh3/dipcall"/>
    <hyperlink ref="C7" r:id="rId5" display="https://github.com/ACEnglish/truvari"/>
    <hyperlink ref="C8" r:id="rId6" display="https://github.com/eldariont/svim"/>
    <hyperlink ref="C9" r:id="rId7" display="https://github.com/fritzsedlazeck/Sniffles"/>
    <hyperlink ref="C10" r:id="rId8" display="https://github.com/tjiangHIT/cuteSV"/>
    <hyperlink ref="C11" r:id="rId9" display="https://github.com/PacificBiosciences/pbsv"/>
    <hyperlink ref="C12" r:id="rId10" display="http://snpeff.sourceforge.net/SnpSift.html"/>
    <hyperlink ref="C13" r:id="rId11" display="https://github.com/fritzsedlazeck/SURVIVOR"/>
    <hyperlink ref="C14" r:id="rId12" display="http://biopython.org"/>
    <hyperlink ref="C15" r:id="rId13" display="https://bionanogenomics.com/products/saphyr/"/>
    <hyperlink ref="C16" r:id="rId14" display="https://bionanogenomics.com/technology/genome-assembly/"/>
    <hyperlink ref="C17" r:id="rId15" display="http://bio-bwa.sourceforge.net/"/>
    <hyperlink ref="C18" r:id="rId16" display="https://getmanta.com/"/>
    <hyperlink ref="C19" r:id="rId17" display="https://github.com/hall-lab/svtyper"/>
    <hyperlink ref="C20" r:id="rId18" display="http://samtools.sourceforge.net/mpileup.s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ColWidth="10.6875" defaultRowHeight="13" zeroHeight="false" outlineLevelRow="0" outlineLevelCol="0"/>
  <cols>
    <col collapsed="false" customWidth="true" hidden="false" outlineLevel="0" max="1" min="1" style="0" width="22.83"/>
    <col collapsed="false" customWidth="true" hidden="false" outlineLevel="0" max="2" min="2" style="0" width="34"/>
  </cols>
  <sheetData>
    <row r="1" customFormat="false" ht="13" hidden="false" customHeight="false" outlineLevel="0" collapsed="false">
      <c r="A1" s="1" t="s">
        <v>3450</v>
      </c>
      <c r="C1" s="2" t="s">
        <v>3451</v>
      </c>
    </row>
    <row r="2" customFormat="false" ht="26" hidden="false" customHeight="false" outlineLevel="0" collapsed="false">
      <c r="A2" s="106" t="s">
        <v>3452</v>
      </c>
      <c r="B2" s="106" t="s">
        <v>3453</v>
      </c>
      <c r="C2" s="107" t="s">
        <v>3454</v>
      </c>
    </row>
    <row r="3" customFormat="false" ht="13" hidden="false" customHeight="false" outlineLevel="0" collapsed="false">
      <c r="A3" s="0" t="s">
        <v>3472</v>
      </c>
      <c r="B3" s="0" t="s">
        <v>3504</v>
      </c>
      <c r="C3" s="0" t="s">
        <v>3474</v>
      </c>
    </row>
    <row r="4" customFormat="false" ht="13" hidden="false" customHeight="false" outlineLevel="0" collapsed="false">
      <c r="A4" s="0" t="s">
        <v>3505</v>
      </c>
      <c r="B4" s="0" t="s">
        <v>3506</v>
      </c>
      <c r="C4" s="0" t="s">
        <v>3457</v>
      </c>
    </row>
    <row r="5" customFormat="false" ht="13" hidden="false" customHeight="false" outlineLevel="0" collapsed="false">
      <c r="A5" s="0" t="s">
        <v>3507</v>
      </c>
      <c r="B5" s="0" t="s">
        <v>3508</v>
      </c>
      <c r="C5" s="0" t="s">
        <v>3460</v>
      </c>
    </row>
    <row r="6" customFormat="false" ht="13" hidden="false" customHeight="false" outlineLevel="0" collapsed="false">
      <c r="A6" s="0" t="s">
        <v>3461</v>
      </c>
      <c r="B6" s="0" t="s">
        <v>3509</v>
      </c>
      <c r="C6" s="0" t="s">
        <v>3463</v>
      </c>
    </row>
    <row r="7" customFormat="false" ht="13" hidden="false" customHeight="false" outlineLevel="0" collapsed="false">
      <c r="A7" s="0" t="s">
        <v>3479</v>
      </c>
      <c r="B7" s="0" t="s">
        <v>3510</v>
      </c>
      <c r="C7" s="0" t="s">
        <v>3481</v>
      </c>
    </row>
    <row r="8" customFormat="false" ht="13" hidden="false" customHeight="false" outlineLevel="0" collapsed="false">
      <c r="A8" s="0" t="s">
        <v>3511</v>
      </c>
      <c r="B8" s="0" t="s">
        <v>3512</v>
      </c>
      <c r="C8" s="0" t="s">
        <v>3513</v>
      </c>
    </row>
    <row r="9" customFormat="false" ht="13" hidden="false" customHeight="false" outlineLevel="0" collapsed="false">
      <c r="A9" s="0" t="s">
        <v>3514</v>
      </c>
      <c r="B9" s="0" t="s">
        <v>3515</v>
      </c>
      <c r="C9" s="0" t="s">
        <v>3516</v>
      </c>
    </row>
    <row r="10" customFormat="false" ht="13" hidden="false" customHeight="false" outlineLevel="0" collapsed="false">
      <c r="A10" s="0" t="s">
        <v>3482</v>
      </c>
      <c r="B10" s="0" t="s">
        <v>3517</v>
      </c>
      <c r="C10" s="0" t="s">
        <v>3484</v>
      </c>
    </row>
    <row r="11" customFormat="false" ht="13" hidden="false" customHeight="false" outlineLevel="0" collapsed="false">
      <c r="A11" s="0" t="s">
        <v>3485</v>
      </c>
      <c r="B11" s="0" t="s">
        <v>3518</v>
      </c>
      <c r="C11" s="0" t="s">
        <v>3487</v>
      </c>
    </row>
    <row r="12" customFormat="false" ht="13" hidden="false" customHeight="false" outlineLevel="0" collapsed="false">
      <c r="A12" s="0" t="s">
        <v>3519</v>
      </c>
      <c r="B12" s="0" t="s">
        <v>3520</v>
      </c>
      <c r="C12" s="0" t="s">
        <v>3489</v>
      </c>
    </row>
    <row r="13" customFormat="false" ht="13" hidden="false" customHeight="false" outlineLevel="0" collapsed="false">
      <c r="A13" s="0" t="s">
        <v>3521</v>
      </c>
      <c r="B13" s="0" t="s">
        <v>3522</v>
      </c>
      <c r="C13" s="0" t="s">
        <v>3492</v>
      </c>
    </row>
    <row r="14" customFormat="false" ht="13" hidden="false" customHeight="false" outlineLevel="0" collapsed="false">
      <c r="A14" s="0" t="s">
        <v>3523</v>
      </c>
      <c r="B14" s="0" t="s">
        <v>3524</v>
      </c>
      <c r="C14" s="0" t="s">
        <v>3495</v>
      </c>
    </row>
    <row r="15" customFormat="false" ht="13" hidden="false" customHeight="false" outlineLevel="0" collapsed="false">
      <c r="A15" s="0" t="s">
        <v>3525</v>
      </c>
      <c r="B15" s="0" t="s">
        <v>3526</v>
      </c>
      <c r="C15" s="0" t="s">
        <v>3503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true" outlineLevel="0" collapsed="false">
      <c r="A1" s="1" t="s">
        <v>197</v>
      </c>
      <c r="B1" s="2"/>
      <c r="C1" s="2" t="s">
        <v>198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5.75" hidden="false" customHeight="tru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199</v>
      </c>
      <c r="P2" s="2" t="s">
        <v>200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</row>
    <row r="3" customFormat="false" ht="15.75" hidden="false" customHeight="true" outlineLevel="0" collapsed="false">
      <c r="A3" s="2" t="s">
        <v>26</v>
      </c>
      <c r="B3" s="2" t="s">
        <v>27</v>
      </c>
      <c r="C3" s="2" t="s">
        <v>28</v>
      </c>
      <c r="D3" s="2" t="n">
        <v>5</v>
      </c>
      <c r="E3" s="2" t="s">
        <v>29</v>
      </c>
      <c r="F3" s="2" t="s">
        <v>30</v>
      </c>
      <c r="G3" s="2" t="n">
        <v>0.574326</v>
      </c>
      <c r="H3" s="2" t="n">
        <v>0.69449</v>
      </c>
      <c r="I3" s="2" t="n">
        <v>0.628718</v>
      </c>
      <c r="J3" s="2" t="n">
        <v>0.508352</v>
      </c>
      <c r="K3" s="2" t="n">
        <v>0.668005</v>
      </c>
      <c r="L3" s="2" t="n">
        <v>0.577345</v>
      </c>
      <c r="M3" s="2" t="n">
        <v>8836</v>
      </c>
      <c r="N3" s="2" t="n">
        <v>7821</v>
      </c>
      <c r="O3" s="2" t="n">
        <v>2.34</v>
      </c>
      <c r="P3" s="2" t="n">
        <v>5.44</v>
      </c>
      <c r="Q3" s="2" t="s">
        <v>31</v>
      </c>
      <c r="R3" s="2" t="s">
        <v>201</v>
      </c>
      <c r="S3" s="2" t="n">
        <f aca="false">TRUE()</f>
        <v>1</v>
      </c>
      <c r="T3" s="2" t="n">
        <f aca="false">FALSE()</f>
        <v>0</v>
      </c>
      <c r="U3" s="2" t="s">
        <v>33</v>
      </c>
      <c r="V3" s="2" t="s">
        <v>202</v>
      </c>
      <c r="W3" s="2" t="s">
        <v>35</v>
      </c>
      <c r="X3" s="2" t="s">
        <v>203</v>
      </c>
    </row>
    <row r="4" customFormat="false" ht="15.75" hidden="false" customHeight="true" outlineLevel="0" collapsed="false">
      <c r="A4" s="2" t="s">
        <v>26</v>
      </c>
      <c r="B4" s="2" t="s">
        <v>27</v>
      </c>
      <c r="C4" s="2" t="s">
        <v>28</v>
      </c>
      <c r="D4" s="2" t="n">
        <v>5</v>
      </c>
      <c r="E4" s="2" t="s">
        <v>37</v>
      </c>
      <c r="F4" s="2" t="s">
        <v>30</v>
      </c>
      <c r="G4" s="2" t="n">
        <v>0.268987</v>
      </c>
      <c r="H4" s="2" t="n">
        <v>0.006681</v>
      </c>
      <c r="I4" s="2" t="n">
        <v>0.013038</v>
      </c>
      <c r="J4" s="2" t="n">
        <v>0.253165</v>
      </c>
      <c r="K4" s="2" t="n">
        <v>0.00629</v>
      </c>
      <c r="L4" s="2" t="n">
        <v>0.012276</v>
      </c>
      <c r="M4" s="2" t="n">
        <v>85</v>
      </c>
      <c r="N4" s="2" t="n">
        <v>80</v>
      </c>
      <c r="O4" s="2" t="n">
        <v>24.74</v>
      </c>
      <c r="P4" s="2" t="n">
        <v>99.63</v>
      </c>
      <c r="Q4" s="2" t="s">
        <v>31</v>
      </c>
      <c r="R4" s="2" t="s">
        <v>201</v>
      </c>
      <c r="S4" s="2" t="n">
        <f aca="false">TRUE()</f>
        <v>1</v>
      </c>
      <c r="T4" s="2" t="n">
        <f aca="false">FALSE()</f>
        <v>0</v>
      </c>
      <c r="U4" s="2" t="s">
        <v>33</v>
      </c>
      <c r="V4" s="2" t="s">
        <v>204</v>
      </c>
      <c r="W4" s="2" t="s">
        <v>39</v>
      </c>
    </row>
    <row r="5" customFormat="false" ht="15.75" hidden="false" customHeight="true" outlineLevel="0" collapsed="false">
      <c r="A5" s="2" t="s">
        <v>26</v>
      </c>
      <c r="B5" s="2" t="s">
        <v>27</v>
      </c>
      <c r="C5" s="2" t="s">
        <v>28</v>
      </c>
      <c r="D5" s="2" t="n">
        <v>5</v>
      </c>
      <c r="E5" s="2" t="s">
        <v>37</v>
      </c>
      <c r="F5" s="2" t="s">
        <v>41</v>
      </c>
      <c r="G5" s="2" t="n">
        <v>0.567511</v>
      </c>
      <c r="H5" s="2" t="n">
        <v>0.572506</v>
      </c>
      <c r="I5" s="2" t="n">
        <v>0.569998</v>
      </c>
      <c r="J5" s="2" t="n">
        <v>0.429607</v>
      </c>
      <c r="K5" s="2" t="n">
        <v>0.503424</v>
      </c>
      <c r="L5" s="2" t="n">
        <v>0.463595</v>
      </c>
      <c r="M5" s="2" t="n">
        <v>7284</v>
      </c>
      <c r="N5" s="2" t="n">
        <v>5514</v>
      </c>
      <c r="O5" s="2" t="n">
        <v>22.65</v>
      </c>
      <c r="P5" s="2" t="n">
        <v>98.55</v>
      </c>
      <c r="Q5" s="2" t="s">
        <v>31</v>
      </c>
      <c r="R5" s="2" t="s">
        <v>201</v>
      </c>
      <c r="S5" s="2" t="n">
        <f aca="false">TRUE()</f>
        <v>1</v>
      </c>
      <c r="T5" s="2" t="n">
        <f aca="false">FALSE()</f>
        <v>0</v>
      </c>
      <c r="U5" s="2" t="s">
        <v>33</v>
      </c>
      <c r="V5" s="2" t="s">
        <v>205</v>
      </c>
      <c r="W5" s="2" t="s">
        <v>39</v>
      </c>
    </row>
    <row r="6" customFormat="false" ht="15.75" hidden="false" customHeight="true" outlineLevel="0" collapsed="false">
      <c r="A6" s="2" t="s">
        <v>26</v>
      </c>
      <c r="B6" s="2" t="s">
        <v>27</v>
      </c>
      <c r="C6" s="2" t="s">
        <v>28</v>
      </c>
      <c r="D6" s="2" t="n">
        <v>5</v>
      </c>
      <c r="E6" s="2" t="s">
        <v>43</v>
      </c>
      <c r="F6" s="2" t="s">
        <v>30</v>
      </c>
      <c r="G6" s="2" t="n">
        <v>0.292776</v>
      </c>
      <c r="H6" s="2" t="n">
        <v>0.012104</v>
      </c>
      <c r="I6" s="2" t="n">
        <v>0.023247</v>
      </c>
      <c r="J6" s="2" t="n">
        <v>0.273764</v>
      </c>
      <c r="K6" s="2" t="n">
        <v>0.011327</v>
      </c>
      <c r="L6" s="2" t="n">
        <v>0.021754</v>
      </c>
      <c r="M6" s="2" t="n">
        <v>154</v>
      </c>
      <c r="N6" s="2" t="n">
        <v>144</v>
      </c>
      <c r="O6" s="2" t="n">
        <v>4.98</v>
      </c>
      <c r="P6" s="2" t="n">
        <v>8.11</v>
      </c>
      <c r="Q6" s="2" t="s">
        <v>31</v>
      </c>
      <c r="R6" s="2" t="s">
        <v>201</v>
      </c>
      <c r="S6" s="2" t="n">
        <f aca="false">TRUE()</f>
        <v>1</v>
      </c>
      <c r="T6" s="2" t="n">
        <f aca="false">FALSE()</f>
        <v>0</v>
      </c>
      <c r="U6" s="2" t="s">
        <v>33</v>
      </c>
      <c r="V6" s="2" t="s">
        <v>206</v>
      </c>
      <c r="W6" s="2" t="s">
        <v>39</v>
      </c>
      <c r="X6" s="2" t="s">
        <v>45</v>
      </c>
    </row>
    <row r="7" customFormat="false" ht="15.75" hidden="false" customHeight="true" outlineLevel="0" collapsed="false">
      <c r="A7" s="2" t="s">
        <v>26</v>
      </c>
      <c r="B7" s="2" t="s">
        <v>27</v>
      </c>
      <c r="C7" s="2" t="s">
        <v>28</v>
      </c>
      <c r="D7" s="2" t="n">
        <v>5</v>
      </c>
      <c r="E7" s="2" t="s">
        <v>43</v>
      </c>
      <c r="F7" s="2" t="s">
        <v>41</v>
      </c>
      <c r="G7" s="2" t="n">
        <v>0.596368</v>
      </c>
      <c r="H7" s="2" t="n">
        <v>0.699442</v>
      </c>
      <c r="I7" s="2" t="n">
        <v>0.643805</v>
      </c>
      <c r="J7" s="2" t="n">
        <v>0.502547</v>
      </c>
      <c r="K7" s="2" t="n">
        <v>0.66228</v>
      </c>
      <c r="L7" s="2" t="n">
        <v>0.571461</v>
      </c>
      <c r="M7" s="2" t="n">
        <v>8899</v>
      </c>
      <c r="N7" s="2" t="n">
        <v>7499</v>
      </c>
      <c r="O7" s="2" t="n">
        <v>18.09</v>
      </c>
      <c r="P7" s="2" t="n">
        <v>20.69</v>
      </c>
      <c r="Q7" s="2" t="s">
        <v>31</v>
      </c>
      <c r="R7" s="2" t="s">
        <v>201</v>
      </c>
      <c r="S7" s="2" t="n">
        <f aca="false">TRUE()</f>
        <v>1</v>
      </c>
      <c r="T7" s="2" t="n">
        <f aca="false">FALSE()</f>
        <v>0</v>
      </c>
      <c r="U7" s="2" t="s">
        <v>33</v>
      </c>
      <c r="V7" s="2" t="s">
        <v>207</v>
      </c>
      <c r="W7" s="2" t="s">
        <v>39</v>
      </c>
      <c r="X7" s="2" t="s">
        <v>45</v>
      </c>
    </row>
    <row r="8" customFormat="false" ht="15.75" hidden="false" customHeight="true" outlineLevel="0" collapsed="false">
      <c r="A8" s="2" t="s">
        <v>26</v>
      </c>
      <c r="B8" s="2" t="s">
        <v>27</v>
      </c>
      <c r="C8" s="2" t="s">
        <v>28</v>
      </c>
      <c r="D8" s="2" t="n">
        <v>5</v>
      </c>
      <c r="E8" s="2" t="s">
        <v>47</v>
      </c>
      <c r="F8" s="2" t="s">
        <v>30</v>
      </c>
      <c r="G8" s="2" t="n">
        <v>0.389068</v>
      </c>
      <c r="H8" s="2" t="n">
        <v>0.00951</v>
      </c>
      <c r="I8" s="2" t="n">
        <v>0.018567</v>
      </c>
      <c r="J8" s="2" t="n">
        <v>0.379421</v>
      </c>
      <c r="K8" s="2" t="n">
        <v>0.009277</v>
      </c>
      <c r="L8" s="2" t="n">
        <v>0.018111</v>
      </c>
      <c r="M8" s="2" t="n">
        <v>121</v>
      </c>
      <c r="N8" s="2" t="n">
        <v>118</v>
      </c>
      <c r="O8" s="2" t="n">
        <v>20.59</v>
      </c>
      <c r="P8" s="2" t="n">
        <v>14.95</v>
      </c>
      <c r="Q8" s="2" t="s">
        <v>31</v>
      </c>
      <c r="R8" s="2" t="s">
        <v>201</v>
      </c>
      <c r="S8" s="2" t="n">
        <f aca="false">TRUE()</f>
        <v>1</v>
      </c>
      <c r="T8" s="2" t="n">
        <f aca="false">FALSE()</f>
        <v>0</v>
      </c>
      <c r="U8" s="2" t="s">
        <v>33</v>
      </c>
      <c r="V8" s="2" t="s">
        <v>208</v>
      </c>
      <c r="W8" s="2" t="s">
        <v>39</v>
      </c>
      <c r="X8" s="2" t="s">
        <v>49</v>
      </c>
    </row>
    <row r="9" customFormat="false" ht="15.75" hidden="false" customHeight="true" outlineLevel="0" collapsed="false">
      <c r="A9" s="2" t="s">
        <v>26</v>
      </c>
      <c r="B9" s="2" t="s">
        <v>27</v>
      </c>
      <c r="C9" s="2" t="s">
        <v>28</v>
      </c>
      <c r="D9" s="2" t="n">
        <v>5</v>
      </c>
      <c r="E9" s="2" t="s">
        <v>47</v>
      </c>
      <c r="F9" s="2" t="s">
        <v>41</v>
      </c>
      <c r="G9" s="2" t="n">
        <v>0.498185</v>
      </c>
      <c r="H9" s="2" t="n">
        <v>0.701328</v>
      </c>
      <c r="I9" s="2" t="n">
        <v>0.582555</v>
      </c>
      <c r="J9" s="2" t="n">
        <v>0.283178</v>
      </c>
      <c r="K9" s="2" t="n">
        <v>0.571686</v>
      </c>
      <c r="L9" s="2" t="n">
        <v>0.378748</v>
      </c>
      <c r="M9" s="2" t="n">
        <v>8923</v>
      </c>
      <c r="N9" s="2" t="n">
        <v>5072</v>
      </c>
      <c r="O9" s="2" t="n">
        <v>20.02</v>
      </c>
      <c r="P9" s="2" t="n">
        <v>14.25</v>
      </c>
      <c r="Q9" s="2" t="s">
        <v>31</v>
      </c>
      <c r="R9" s="2" t="s">
        <v>201</v>
      </c>
      <c r="S9" s="2" t="n">
        <f aca="false">TRUE()</f>
        <v>1</v>
      </c>
      <c r="T9" s="2" t="n">
        <f aca="false">FALSE()</f>
        <v>0</v>
      </c>
      <c r="U9" s="2" t="s">
        <v>33</v>
      </c>
      <c r="V9" s="2" t="s">
        <v>209</v>
      </c>
      <c r="W9" s="2" t="s">
        <v>39</v>
      </c>
      <c r="X9" s="2" t="s">
        <v>49</v>
      </c>
    </row>
    <row r="10" customFormat="false" ht="15.75" hidden="false" customHeight="true" outlineLevel="0" collapsed="false">
      <c r="A10" s="2" t="s">
        <v>26</v>
      </c>
      <c r="B10" s="2" t="s">
        <v>27</v>
      </c>
      <c r="C10" s="2" t="s">
        <v>28</v>
      </c>
      <c r="D10" s="2" t="n">
        <v>5</v>
      </c>
      <c r="E10" s="2" t="s">
        <v>51</v>
      </c>
      <c r="F10" s="2" t="s">
        <v>30</v>
      </c>
      <c r="G10" s="2" t="n">
        <v>0.549588</v>
      </c>
      <c r="H10" s="2" t="n">
        <v>0.843669</v>
      </c>
      <c r="I10" s="2" t="n">
        <v>0.665592</v>
      </c>
      <c r="J10" s="2" t="n">
        <v>0.468179</v>
      </c>
      <c r="K10" s="2" t="n">
        <v>0.821342</v>
      </c>
      <c r="L10" s="2" t="n">
        <v>0.5964</v>
      </c>
      <c r="M10" s="2" t="n">
        <v>10734</v>
      </c>
      <c r="N10" s="2" t="n">
        <v>9144</v>
      </c>
      <c r="O10" s="2" t="n">
        <v>134.89</v>
      </c>
      <c r="P10" s="2" t="n">
        <v>341.82</v>
      </c>
      <c r="Q10" s="2" t="s">
        <v>31</v>
      </c>
      <c r="R10" s="2" t="s">
        <v>201</v>
      </c>
      <c r="S10" s="2" t="n">
        <f aca="false">TRUE()</f>
        <v>1</v>
      </c>
      <c r="T10" s="2" t="n">
        <f aca="false">FALSE()</f>
        <v>0</v>
      </c>
      <c r="U10" s="2" t="s">
        <v>33</v>
      </c>
      <c r="V10" s="2" t="s">
        <v>210</v>
      </c>
      <c r="W10" s="2" t="s">
        <v>39</v>
      </c>
      <c r="X10" s="2" t="s">
        <v>53</v>
      </c>
    </row>
    <row r="11" customFormat="false" ht="15.75" hidden="false" customHeight="true" outlineLevel="0" collapsed="false">
      <c r="A11" s="2" t="s">
        <v>26</v>
      </c>
      <c r="B11" s="2" t="s">
        <v>27</v>
      </c>
      <c r="C11" s="2" t="s">
        <v>28</v>
      </c>
      <c r="D11" s="2" t="n">
        <v>5</v>
      </c>
      <c r="E11" s="2" t="s">
        <v>51</v>
      </c>
      <c r="F11" s="2" t="s">
        <v>41</v>
      </c>
      <c r="G11" s="2" t="n">
        <v>0.578246</v>
      </c>
      <c r="H11" s="2" t="n">
        <v>0.696141</v>
      </c>
      <c r="I11" s="2" t="n">
        <v>0.63174</v>
      </c>
      <c r="J11" s="2" t="n">
        <v>0.491806</v>
      </c>
      <c r="K11" s="2" t="n">
        <v>0.660847</v>
      </c>
      <c r="L11" s="2" t="n">
        <v>0.563932</v>
      </c>
      <c r="M11" s="2" t="n">
        <v>8857</v>
      </c>
      <c r="N11" s="2" t="n">
        <v>7533</v>
      </c>
      <c r="O11" s="2" t="n">
        <v>102.1</v>
      </c>
      <c r="P11" s="2" t="n">
        <v>238.6</v>
      </c>
      <c r="Q11" s="2" t="s">
        <v>31</v>
      </c>
      <c r="R11" s="2" t="s">
        <v>201</v>
      </c>
      <c r="S11" s="2" t="n">
        <f aca="false">TRUE()</f>
        <v>1</v>
      </c>
      <c r="T11" s="2" t="n">
        <f aca="false">FALSE()</f>
        <v>0</v>
      </c>
      <c r="U11" s="2" t="s">
        <v>33</v>
      </c>
      <c r="V11" s="2" t="s">
        <v>211</v>
      </c>
      <c r="W11" s="2" t="s">
        <v>39</v>
      </c>
      <c r="X11" s="2" t="s">
        <v>53</v>
      </c>
    </row>
    <row r="12" customFormat="false" ht="15.75" hidden="false" customHeight="true" outlineLevel="0" collapsed="false">
      <c r="A12" s="2" t="s">
        <v>26</v>
      </c>
      <c r="B12" s="2" t="s">
        <v>27</v>
      </c>
      <c r="C12" s="2" t="s">
        <v>28</v>
      </c>
      <c r="D12" s="2" t="n">
        <v>10</v>
      </c>
      <c r="E12" s="2" t="s">
        <v>29</v>
      </c>
      <c r="F12" s="2" t="s">
        <v>30</v>
      </c>
      <c r="G12" s="2" t="n">
        <v>0.577996</v>
      </c>
      <c r="H12" s="2" t="n">
        <v>0.844848</v>
      </c>
      <c r="I12" s="2" t="n">
        <v>0.686398</v>
      </c>
      <c r="J12" s="2" t="n">
        <v>0.542077</v>
      </c>
      <c r="K12" s="2" t="n">
        <v>0.836251</v>
      </c>
      <c r="L12" s="2" t="n">
        <v>0.657771</v>
      </c>
      <c r="M12" s="2" t="n">
        <v>10749</v>
      </c>
      <c r="N12" s="2" t="n">
        <v>10081</v>
      </c>
      <c r="O12" s="2" t="n">
        <v>12.81</v>
      </c>
      <c r="P12" s="2" t="n">
        <v>17.61</v>
      </c>
      <c r="Q12" s="2" t="s">
        <v>31</v>
      </c>
      <c r="R12" s="2" t="s">
        <v>201</v>
      </c>
      <c r="S12" s="2" t="n">
        <f aca="false">TRUE()</f>
        <v>1</v>
      </c>
      <c r="T12" s="2" t="n">
        <f aca="false">FALSE()</f>
        <v>0</v>
      </c>
      <c r="U12" s="2" t="s">
        <v>33</v>
      </c>
      <c r="V12" s="2" t="s">
        <v>212</v>
      </c>
      <c r="W12" s="2" t="s">
        <v>35</v>
      </c>
      <c r="X12" s="2" t="s">
        <v>203</v>
      </c>
    </row>
    <row r="13" customFormat="false" ht="15.75" hidden="false" customHeight="true" outlineLevel="0" collapsed="false">
      <c r="A13" s="2" t="s">
        <v>26</v>
      </c>
      <c r="B13" s="2" t="s">
        <v>27</v>
      </c>
      <c r="C13" s="2" t="s">
        <v>28</v>
      </c>
      <c r="D13" s="2" t="n">
        <v>10</v>
      </c>
      <c r="E13" s="2" t="s">
        <v>37</v>
      </c>
      <c r="F13" s="2" t="s">
        <v>30</v>
      </c>
      <c r="G13" s="2" t="n">
        <v>0.5471</v>
      </c>
      <c r="H13" s="2" t="n">
        <v>0.14014</v>
      </c>
      <c r="I13" s="2" t="n">
        <v>0.223126</v>
      </c>
      <c r="J13" s="2" t="n">
        <v>0.492482</v>
      </c>
      <c r="K13" s="2" t="n">
        <v>0.127939</v>
      </c>
      <c r="L13" s="2" t="n">
        <v>0.203113</v>
      </c>
      <c r="M13" s="2" t="n">
        <v>1783</v>
      </c>
      <c r="N13" s="2" t="n">
        <v>1605</v>
      </c>
      <c r="O13" s="2" t="n">
        <v>45.49</v>
      </c>
      <c r="P13" s="2" t="n">
        <v>198.52</v>
      </c>
      <c r="Q13" s="2" t="s">
        <v>31</v>
      </c>
      <c r="R13" s="2" t="s">
        <v>201</v>
      </c>
      <c r="S13" s="2" t="n">
        <f aca="false">TRUE()</f>
        <v>1</v>
      </c>
      <c r="T13" s="2" t="n">
        <f aca="false">FALSE()</f>
        <v>0</v>
      </c>
      <c r="U13" s="2" t="s">
        <v>33</v>
      </c>
      <c r="V13" s="2" t="s">
        <v>213</v>
      </c>
      <c r="W13" s="2" t="s">
        <v>39</v>
      </c>
    </row>
    <row r="14" customFormat="false" ht="15.75" hidden="false" customHeight="true" outlineLevel="0" collapsed="false">
      <c r="A14" s="2" t="s">
        <v>26</v>
      </c>
      <c r="B14" s="2" t="s">
        <v>27</v>
      </c>
      <c r="C14" s="2" t="s">
        <v>28</v>
      </c>
      <c r="D14" s="2" t="n">
        <v>10</v>
      </c>
      <c r="E14" s="2" t="s">
        <v>37</v>
      </c>
      <c r="F14" s="2" t="s">
        <v>41</v>
      </c>
      <c r="G14" s="2" t="n">
        <v>0.558529</v>
      </c>
      <c r="H14" s="2" t="n">
        <v>0.710288</v>
      </c>
      <c r="I14" s="2" t="n">
        <v>0.625333</v>
      </c>
      <c r="J14" s="2" t="n">
        <v>0.409642</v>
      </c>
      <c r="K14" s="2" t="n">
        <v>0.642622</v>
      </c>
      <c r="L14" s="2" t="n">
        <v>0.50034</v>
      </c>
      <c r="M14" s="2" t="n">
        <v>9037</v>
      </c>
      <c r="N14" s="2" t="n">
        <v>6628</v>
      </c>
      <c r="O14" s="2" t="n">
        <v>50.73</v>
      </c>
      <c r="P14" s="2" t="n">
        <v>201.67</v>
      </c>
      <c r="Q14" s="2" t="s">
        <v>31</v>
      </c>
      <c r="R14" s="2" t="s">
        <v>201</v>
      </c>
      <c r="S14" s="2" t="n">
        <f aca="false">TRUE()</f>
        <v>1</v>
      </c>
      <c r="T14" s="2" t="n">
        <f aca="false">FALSE()</f>
        <v>0</v>
      </c>
      <c r="U14" s="2" t="s">
        <v>33</v>
      </c>
      <c r="V14" s="2" t="s">
        <v>214</v>
      </c>
      <c r="W14" s="2" t="s">
        <v>39</v>
      </c>
    </row>
    <row r="15" customFormat="false" ht="15.75" hidden="false" customHeight="true" outlineLevel="0" collapsed="false">
      <c r="A15" s="2" t="s">
        <v>26</v>
      </c>
      <c r="B15" s="2" t="s">
        <v>27</v>
      </c>
      <c r="C15" s="2" t="s">
        <v>28</v>
      </c>
      <c r="D15" s="2" t="n">
        <v>10</v>
      </c>
      <c r="E15" s="2" t="s">
        <v>43</v>
      </c>
      <c r="F15" s="2" t="s">
        <v>30</v>
      </c>
      <c r="G15" s="2" t="n">
        <v>0.549507</v>
      </c>
      <c r="H15" s="2" t="n">
        <v>0.201525</v>
      </c>
      <c r="I15" s="2" t="n">
        <v>0.294899</v>
      </c>
      <c r="J15" s="2" t="n">
        <v>0.509644</v>
      </c>
      <c r="K15" s="2" t="n">
        <v>0.189679</v>
      </c>
      <c r="L15" s="2" t="n">
        <v>0.276463</v>
      </c>
      <c r="M15" s="2" t="n">
        <v>2564</v>
      </c>
      <c r="N15" s="2" t="n">
        <v>2378</v>
      </c>
      <c r="O15" s="2" t="n">
        <v>17.03</v>
      </c>
      <c r="P15" s="2" t="n">
        <v>21.82</v>
      </c>
      <c r="Q15" s="2" t="s">
        <v>31</v>
      </c>
      <c r="R15" s="2" t="s">
        <v>201</v>
      </c>
      <c r="S15" s="2" t="n">
        <f aca="false">TRUE()</f>
        <v>1</v>
      </c>
      <c r="T15" s="2" t="n">
        <f aca="false">FALSE()</f>
        <v>0</v>
      </c>
      <c r="U15" s="2" t="s">
        <v>33</v>
      </c>
      <c r="V15" s="2" t="s">
        <v>215</v>
      </c>
      <c r="W15" s="2" t="s">
        <v>39</v>
      </c>
      <c r="X15" s="2" t="s">
        <v>45</v>
      </c>
    </row>
    <row r="16" customFormat="false" ht="15.75" hidden="false" customHeight="true" outlineLevel="0" collapsed="false">
      <c r="A16" s="2" t="s">
        <v>26</v>
      </c>
      <c r="B16" s="2" t="s">
        <v>27</v>
      </c>
      <c r="C16" s="2" t="s">
        <v>28</v>
      </c>
      <c r="D16" s="2" t="n">
        <v>10</v>
      </c>
      <c r="E16" s="2" t="s">
        <v>43</v>
      </c>
      <c r="F16" s="2" t="s">
        <v>41</v>
      </c>
      <c r="G16" s="2" t="n">
        <v>0.594503</v>
      </c>
      <c r="H16" s="2" t="n">
        <v>0.845005</v>
      </c>
      <c r="I16" s="2" t="n">
        <v>0.697958</v>
      </c>
      <c r="J16" s="2" t="n">
        <v>0.539704</v>
      </c>
      <c r="K16" s="2" t="n">
        <v>0.831913</v>
      </c>
      <c r="L16" s="2" t="n">
        <v>0.654682</v>
      </c>
      <c r="M16" s="2" t="n">
        <v>10751</v>
      </c>
      <c r="N16" s="2" t="n">
        <v>9760</v>
      </c>
      <c r="O16" s="2" t="n">
        <v>44.69</v>
      </c>
      <c r="P16" s="2" t="n">
        <v>43.55</v>
      </c>
      <c r="Q16" s="2" t="s">
        <v>31</v>
      </c>
      <c r="R16" s="2" t="s">
        <v>201</v>
      </c>
      <c r="S16" s="2" t="n">
        <f aca="false">TRUE()</f>
        <v>1</v>
      </c>
      <c r="T16" s="2" t="n">
        <f aca="false">FALSE()</f>
        <v>0</v>
      </c>
      <c r="U16" s="2" t="s">
        <v>33</v>
      </c>
      <c r="V16" s="2" t="s">
        <v>216</v>
      </c>
      <c r="W16" s="2" t="s">
        <v>39</v>
      </c>
      <c r="X16" s="2" t="s">
        <v>45</v>
      </c>
    </row>
    <row r="17" customFormat="false" ht="15.75" hidden="false" customHeight="true" outlineLevel="0" collapsed="false">
      <c r="A17" s="2" t="s">
        <v>26</v>
      </c>
      <c r="B17" s="2" t="s">
        <v>27</v>
      </c>
      <c r="C17" s="2" t="s">
        <v>28</v>
      </c>
      <c r="D17" s="2" t="n">
        <v>10</v>
      </c>
      <c r="E17" s="2" t="s">
        <v>47</v>
      </c>
      <c r="F17" s="2" t="s">
        <v>30</v>
      </c>
      <c r="G17" s="2" t="n">
        <v>0.617974</v>
      </c>
      <c r="H17" s="2" t="n">
        <v>0.174566</v>
      </c>
      <c r="I17" s="2" t="n">
        <v>0.272231</v>
      </c>
      <c r="J17" s="2" t="n">
        <v>0.594046</v>
      </c>
      <c r="K17" s="2" t="n">
        <v>0.168948</v>
      </c>
      <c r="L17" s="2" t="n">
        <v>0.263077</v>
      </c>
      <c r="M17" s="2" t="n">
        <v>2221</v>
      </c>
      <c r="N17" s="2" t="n">
        <v>2135</v>
      </c>
      <c r="O17" s="2" t="n">
        <v>40.47</v>
      </c>
      <c r="P17" s="2" t="n">
        <v>30.13</v>
      </c>
      <c r="Q17" s="2" t="s">
        <v>31</v>
      </c>
      <c r="R17" s="2" t="s">
        <v>201</v>
      </c>
      <c r="S17" s="2" t="n">
        <f aca="false">TRUE()</f>
        <v>1</v>
      </c>
      <c r="T17" s="2" t="n">
        <f aca="false">FALSE()</f>
        <v>0</v>
      </c>
      <c r="U17" s="2" t="s">
        <v>33</v>
      </c>
      <c r="V17" s="2" t="s">
        <v>217</v>
      </c>
      <c r="W17" s="2" t="s">
        <v>39</v>
      </c>
      <c r="X17" s="2" t="s">
        <v>49</v>
      </c>
    </row>
    <row r="18" customFormat="false" ht="15.75" hidden="false" customHeight="true" outlineLevel="0" collapsed="false">
      <c r="A18" s="2" t="s">
        <v>26</v>
      </c>
      <c r="B18" s="2" t="s">
        <v>27</v>
      </c>
      <c r="C18" s="2" t="s">
        <v>28</v>
      </c>
      <c r="D18" s="2" t="n">
        <v>10</v>
      </c>
      <c r="E18" s="2" t="s">
        <v>47</v>
      </c>
      <c r="F18" s="2" t="s">
        <v>41</v>
      </c>
      <c r="G18" s="2" t="n">
        <v>0.467924</v>
      </c>
      <c r="H18" s="2" t="n">
        <v>0.871964</v>
      </c>
      <c r="I18" s="2" t="n">
        <v>0.609025</v>
      </c>
      <c r="J18" s="2" t="n">
        <v>0.392298</v>
      </c>
      <c r="K18" s="2" t="n">
        <v>0.850961</v>
      </c>
      <c r="L18" s="2" t="n">
        <v>0.537025</v>
      </c>
      <c r="M18" s="2" t="n">
        <v>11094</v>
      </c>
      <c r="N18" s="2" t="n">
        <v>9301</v>
      </c>
      <c r="O18" s="2" t="n">
        <v>45.11</v>
      </c>
      <c r="P18" s="2" t="n">
        <v>30.67</v>
      </c>
      <c r="Q18" s="2" t="s">
        <v>31</v>
      </c>
      <c r="R18" s="2" t="s">
        <v>201</v>
      </c>
      <c r="S18" s="2" t="n">
        <f aca="false">TRUE()</f>
        <v>1</v>
      </c>
      <c r="T18" s="2" t="n">
        <f aca="false">FALSE()</f>
        <v>0</v>
      </c>
      <c r="U18" s="2" t="s">
        <v>33</v>
      </c>
      <c r="V18" s="2" t="s">
        <v>218</v>
      </c>
      <c r="W18" s="2" t="s">
        <v>39</v>
      </c>
      <c r="X18" s="2" t="s">
        <v>49</v>
      </c>
    </row>
    <row r="19" customFormat="false" ht="15.75" hidden="false" customHeight="true" outlineLevel="0" collapsed="false">
      <c r="A19" s="2" t="s">
        <v>26</v>
      </c>
      <c r="B19" s="2" t="s">
        <v>27</v>
      </c>
      <c r="C19" s="2" t="s">
        <v>28</v>
      </c>
      <c r="D19" s="2" t="n">
        <v>10</v>
      </c>
      <c r="E19" s="2" t="s">
        <v>51</v>
      </c>
      <c r="F19" s="2" t="s">
        <v>30</v>
      </c>
      <c r="G19" s="2" t="n">
        <v>0.544343</v>
      </c>
      <c r="H19" s="2" t="n">
        <v>0.899238</v>
      </c>
      <c r="I19" s="2" t="n">
        <v>0.678166</v>
      </c>
      <c r="J19" s="2" t="n">
        <v>0.489485</v>
      </c>
      <c r="K19" s="2" t="n">
        <v>0.889196</v>
      </c>
      <c r="L19" s="2" t="n">
        <v>0.631398</v>
      </c>
      <c r="M19" s="2" t="n">
        <v>11441</v>
      </c>
      <c r="N19" s="2" t="n">
        <v>10288</v>
      </c>
      <c r="O19" s="2" t="n">
        <v>154.16</v>
      </c>
      <c r="P19" s="2" t="n">
        <v>389.91</v>
      </c>
      <c r="Q19" s="2" t="s">
        <v>31</v>
      </c>
      <c r="R19" s="2" t="s">
        <v>201</v>
      </c>
      <c r="S19" s="2" t="n">
        <f aca="false">TRUE()</f>
        <v>1</v>
      </c>
      <c r="T19" s="2" t="n">
        <f aca="false">FALSE()</f>
        <v>0</v>
      </c>
      <c r="U19" s="2" t="s">
        <v>33</v>
      </c>
      <c r="V19" s="2" t="s">
        <v>219</v>
      </c>
      <c r="W19" s="2" t="s">
        <v>39</v>
      </c>
      <c r="X19" s="2" t="s">
        <v>53</v>
      </c>
    </row>
    <row r="20" customFormat="false" ht="15.75" hidden="false" customHeight="true" outlineLevel="0" collapsed="false">
      <c r="A20" s="2" t="s">
        <v>26</v>
      </c>
      <c r="B20" s="2" t="s">
        <v>27</v>
      </c>
      <c r="C20" s="2" t="s">
        <v>28</v>
      </c>
      <c r="D20" s="2" t="n">
        <v>10</v>
      </c>
      <c r="E20" s="2" t="s">
        <v>51</v>
      </c>
      <c r="F20" s="2" t="s">
        <v>41</v>
      </c>
      <c r="G20" s="2" t="n">
        <v>0.559817</v>
      </c>
      <c r="H20" s="2" t="n">
        <v>0.867248</v>
      </c>
      <c r="I20" s="2" t="n">
        <v>0.680418</v>
      </c>
      <c r="J20" s="2" t="n">
        <v>0.503754</v>
      </c>
      <c r="K20" s="2" t="n">
        <v>0.854622</v>
      </c>
      <c r="L20" s="2" t="n">
        <v>0.633874</v>
      </c>
      <c r="M20" s="2" t="n">
        <v>11034</v>
      </c>
      <c r="N20" s="2" t="n">
        <v>9929</v>
      </c>
      <c r="O20" s="2" t="n">
        <v>140.19</v>
      </c>
      <c r="P20" s="2" t="n">
        <v>352.37</v>
      </c>
      <c r="Q20" s="2" t="s">
        <v>31</v>
      </c>
      <c r="R20" s="2" t="s">
        <v>201</v>
      </c>
      <c r="S20" s="2" t="n">
        <f aca="false">TRUE()</f>
        <v>1</v>
      </c>
      <c r="T20" s="2" t="n">
        <f aca="false">FALSE()</f>
        <v>0</v>
      </c>
      <c r="U20" s="2" t="s">
        <v>33</v>
      </c>
      <c r="V20" s="2" t="s">
        <v>220</v>
      </c>
      <c r="W20" s="2" t="s">
        <v>39</v>
      </c>
      <c r="X20" s="2" t="s">
        <v>53</v>
      </c>
    </row>
    <row r="21" customFormat="false" ht="15.75" hidden="false" customHeight="true" outlineLevel="0" collapsed="false">
      <c r="A21" s="2" t="s">
        <v>26</v>
      </c>
      <c r="B21" s="2" t="s">
        <v>27</v>
      </c>
      <c r="C21" s="2" t="s">
        <v>28</v>
      </c>
      <c r="D21" s="2" t="n">
        <v>20</v>
      </c>
      <c r="E21" s="2" t="s">
        <v>29</v>
      </c>
      <c r="F21" s="2" t="s">
        <v>30</v>
      </c>
      <c r="G21" s="2" t="n">
        <v>0.579715</v>
      </c>
      <c r="H21" s="2" t="n">
        <v>0.883675</v>
      </c>
      <c r="I21" s="2" t="n">
        <v>0.700128</v>
      </c>
      <c r="J21" s="2" t="n">
        <v>0.560689</v>
      </c>
      <c r="K21" s="2" t="n">
        <v>0.880201</v>
      </c>
      <c r="L21" s="2" t="n">
        <v>0.68502</v>
      </c>
      <c r="M21" s="2" t="n">
        <v>11243</v>
      </c>
      <c r="N21" s="2" t="n">
        <v>10874</v>
      </c>
      <c r="O21" s="2" t="n">
        <v>14.36</v>
      </c>
      <c r="P21" s="2" t="n">
        <v>21.87</v>
      </c>
      <c r="Q21" s="2" t="s">
        <v>31</v>
      </c>
      <c r="R21" s="2" t="s">
        <v>201</v>
      </c>
      <c r="S21" s="2" t="n">
        <f aca="false">TRUE()</f>
        <v>1</v>
      </c>
      <c r="T21" s="2" t="n">
        <f aca="false">FALSE()</f>
        <v>0</v>
      </c>
      <c r="U21" s="2" t="s">
        <v>33</v>
      </c>
      <c r="V21" s="2" t="s">
        <v>221</v>
      </c>
      <c r="W21" s="2" t="s">
        <v>35</v>
      </c>
      <c r="X21" s="2" t="s">
        <v>203</v>
      </c>
    </row>
    <row r="22" customFormat="false" ht="15.75" hidden="false" customHeight="true" outlineLevel="0" collapsed="false">
      <c r="A22" s="2" t="s">
        <v>26</v>
      </c>
      <c r="B22" s="2" t="s">
        <v>27</v>
      </c>
      <c r="C22" s="2" t="s">
        <v>28</v>
      </c>
      <c r="D22" s="2" t="n">
        <v>20</v>
      </c>
      <c r="E22" s="2" t="s">
        <v>37</v>
      </c>
      <c r="F22" s="2" t="s">
        <v>30</v>
      </c>
      <c r="G22" s="2" t="n">
        <v>0.568184</v>
      </c>
      <c r="H22" s="2" t="n">
        <v>0.5112</v>
      </c>
      <c r="I22" s="2" t="n">
        <v>0.538188</v>
      </c>
      <c r="J22" s="2" t="n">
        <v>0.483795</v>
      </c>
      <c r="K22" s="2" t="n">
        <v>0.471039</v>
      </c>
      <c r="L22" s="2" t="n">
        <v>0.477331</v>
      </c>
      <c r="M22" s="2" t="n">
        <v>6504</v>
      </c>
      <c r="N22" s="2" t="n">
        <v>5538</v>
      </c>
      <c r="O22" s="2" t="n">
        <v>102.82</v>
      </c>
      <c r="P22" s="2" t="n">
        <v>390.2</v>
      </c>
      <c r="Q22" s="2" t="s">
        <v>31</v>
      </c>
      <c r="R22" s="2" t="s">
        <v>201</v>
      </c>
      <c r="S22" s="2" t="n">
        <f aca="false">TRUE()</f>
        <v>1</v>
      </c>
      <c r="T22" s="2" t="n">
        <f aca="false">FALSE()</f>
        <v>0</v>
      </c>
      <c r="U22" s="2" t="s">
        <v>33</v>
      </c>
      <c r="V22" s="2" t="s">
        <v>222</v>
      </c>
      <c r="W22" s="2" t="s">
        <v>39</v>
      </c>
    </row>
    <row r="23" customFormat="false" ht="15.75" hidden="false" customHeight="true" outlineLevel="0" collapsed="false">
      <c r="A23" s="2" t="s">
        <v>26</v>
      </c>
      <c r="B23" s="2" t="s">
        <v>27</v>
      </c>
      <c r="C23" s="2" t="s">
        <v>28</v>
      </c>
      <c r="D23" s="2" t="n">
        <v>20</v>
      </c>
      <c r="E23" s="2" t="s">
        <v>37</v>
      </c>
      <c r="F23" s="2" t="s">
        <v>41</v>
      </c>
      <c r="G23" s="2" t="n">
        <v>0.532779</v>
      </c>
      <c r="H23" s="2" t="n">
        <v>0.770337</v>
      </c>
      <c r="I23" s="2" t="n">
        <v>0.629905</v>
      </c>
      <c r="J23" s="2" t="n">
        <v>0.408948</v>
      </c>
      <c r="K23" s="2" t="n">
        <v>0.720249</v>
      </c>
      <c r="L23" s="2" t="n">
        <v>0.521688</v>
      </c>
      <c r="M23" s="2" t="n">
        <v>9801</v>
      </c>
      <c r="N23" s="2" t="n">
        <v>7523</v>
      </c>
      <c r="O23" s="2" t="n">
        <v>103.84</v>
      </c>
      <c r="P23" s="2" t="n">
        <v>391.34</v>
      </c>
      <c r="Q23" s="2" t="s">
        <v>31</v>
      </c>
      <c r="R23" s="2" t="s">
        <v>201</v>
      </c>
      <c r="S23" s="2" t="n">
        <f aca="false">TRUE()</f>
        <v>1</v>
      </c>
      <c r="T23" s="2" t="n">
        <f aca="false">FALSE()</f>
        <v>0</v>
      </c>
      <c r="U23" s="2" t="s">
        <v>33</v>
      </c>
      <c r="V23" s="2" t="s">
        <v>223</v>
      </c>
      <c r="W23" s="2" t="s">
        <v>39</v>
      </c>
    </row>
    <row r="24" customFormat="false" ht="15.75" hidden="false" customHeight="true" outlineLevel="0" collapsed="false">
      <c r="A24" s="2" t="s">
        <v>26</v>
      </c>
      <c r="B24" s="2" t="s">
        <v>27</v>
      </c>
      <c r="C24" s="2" t="s">
        <v>28</v>
      </c>
      <c r="D24" s="2" t="n">
        <v>20</v>
      </c>
      <c r="E24" s="2" t="s">
        <v>43</v>
      </c>
      <c r="F24" s="2" t="s">
        <v>30</v>
      </c>
      <c r="G24" s="2" t="n">
        <v>0.582378</v>
      </c>
      <c r="H24" s="2" t="n">
        <v>0.630669</v>
      </c>
      <c r="I24" s="2" t="n">
        <v>0.605562</v>
      </c>
      <c r="J24" s="2" t="n">
        <v>0.549572</v>
      </c>
      <c r="K24" s="2" t="n">
        <v>0.617065</v>
      </c>
      <c r="L24" s="2" t="n">
        <v>0.581366</v>
      </c>
      <c r="M24" s="2" t="n">
        <v>8024</v>
      </c>
      <c r="N24" s="2" t="n">
        <v>7572</v>
      </c>
      <c r="O24" s="2" t="n">
        <v>32.47</v>
      </c>
      <c r="P24" s="2" t="n">
        <v>55.41</v>
      </c>
      <c r="Q24" s="2" t="s">
        <v>31</v>
      </c>
      <c r="R24" s="2" t="s">
        <v>201</v>
      </c>
      <c r="S24" s="2" t="n">
        <f aca="false">TRUE()</f>
        <v>1</v>
      </c>
      <c r="T24" s="2" t="n">
        <f aca="false">FALSE()</f>
        <v>0</v>
      </c>
      <c r="U24" s="2" t="s">
        <v>33</v>
      </c>
      <c r="V24" s="2" t="s">
        <v>224</v>
      </c>
      <c r="W24" s="2" t="s">
        <v>39</v>
      </c>
      <c r="X24" s="2" t="s">
        <v>45</v>
      </c>
    </row>
    <row r="25" customFormat="false" ht="15.75" hidden="false" customHeight="true" outlineLevel="0" collapsed="false">
      <c r="A25" s="2" t="s">
        <v>26</v>
      </c>
      <c r="B25" s="2" t="s">
        <v>27</v>
      </c>
      <c r="C25" s="2" t="s">
        <v>28</v>
      </c>
      <c r="D25" s="2" t="n">
        <v>20</v>
      </c>
      <c r="E25" s="2" t="s">
        <v>43</v>
      </c>
      <c r="F25" s="2" t="s">
        <v>41</v>
      </c>
      <c r="G25" s="2" t="n">
        <v>0.589824</v>
      </c>
      <c r="H25" s="2" t="n">
        <v>0.887448</v>
      </c>
      <c r="I25" s="2" t="n">
        <v>0.708655</v>
      </c>
      <c r="J25" s="2" t="n">
        <v>0.561772</v>
      </c>
      <c r="K25" s="2" t="n">
        <v>0.882488</v>
      </c>
      <c r="L25" s="2" t="n">
        <v>0.68652</v>
      </c>
      <c r="M25" s="2" t="n">
        <v>11291</v>
      </c>
      <c r="N25" s="2" t="n">
        <v>10754</v>
      </c>
      <c r="O25" s="2" t="n">
        <v>64.61</v>
      </c>
      <c r="P25" s="2" t="n">
        <v>83.44</v>
      </c>
      <c r="Q25" s="2" t="s">
        <v>31</v>
      </c>
      <c r="R25" s="2" t="s">
        <v>201</v>
      </c>
      <c r="S25" s="2" t="n">
        <f aca="false">TRUE()</f>
        <v>1</v>
      </c>
      <c r="T25" s="2" t="n">
        <f aca="false">FALSE()</f>
        <v>0</v>
      </c>
      <c r="U25" s="2" t="s">
        <v>33</v>
      </c>
      <c r="V25" s="2" t="s">
        <v>225</v>
      </c>
      <c r="W25" s="2" t="s">
        <v>39</v>
      </c>
      <c r="X25" s="2" t="s">
        <v>45</v>
      </c>
    </row>
    <row r="26" customFormat="false" ht="15.75" hidden="false" customHeight="true" outlineLevel="0" collapsed="false">
      <c r="A26" s="2" t="s">
        <v>26</v>
      </c>
      <c r="B26" s="2" t="s">
        <v>27</v>
      </c>
      <c r="C26" s="2" t="s">
        <v>28</v>
      </c>
      <c r="D26" s="2" t="n">
        <v>20</v>
      </c>
      <c r="E26" s="2" t="s">
        <v>47</v>
      </c>
      <c r="F26" s="2" t="s">
        <v>30</v>
      </c>
      <c r="G26" s="2" t="n">
        <v>0.581515</v>
      </c>
      <c r="H26" s="2" t="n">
        <v>0.594907</v>
      </c>
      <c r="I26" s="2" t="n">
        <v>0.588135</v>
      </c>
      <c r="J26" s="2" t="n">
        <v>0.550707</v>
      </c>
      <c r="K26" s="2" t="n">
        <v>0.581724</v>
      </c>
      <c r="L26" s="2" t="n">
        <v>0.565791</v>
      </c>
      <c r="M26" s="2" t="n">
        <v>7569</v>
      </c>
      <c r="N26" s="2" t="n">
        <v>7168</v>
      </c>
      <c r="O26" s="2" t="n">
        <v>69.38</v>
      </c>
      <c r="P26" s="2" t="n">
        <v>56.17</v>
      </c>
      <c r="Q26" s="2" t="s">
        <v>31</v>
      </c>
      <c r="R26" s="2" t="s">
        <v>201</v>
      </c>
      <c r="S26" s="2" t="n">
        <f aca="false">TRUE()</f>
        <v>1</v>
      </c>
      <c r="T26" s="2" t="n">
        <f aca="false">FALSE()</f>
        <v>0</v>
      </c>
      <c r="U26" s="2" t="s">
        <v>33</v>
      </c>
      <c r="V26" s="2" t="s">
        <v>226</v>
      </c>
      <c r="W26" s="2" t="s">
        <v>39</v>
      </c>
      <c r="X26" s="2" t="s">
        <v>49</v>
      </c>
    </row>
    <row r="27" customFormat="false" ht="15.75" hidden="false" customHeight="true" outlineLevel="0" collapsed="false">
      <c r="A27" s="2" t="s">
        <v>26</v>
      </c>
      <c r="B27" s="2" t="s">
        <v>27</v>
      </c>
      <c r="C27" s="2" t="s">
        <v>28</v>
      </c>
      <c r="D27" s="2" t="n">
        <v>20</v>
      </c>
      <c r="E27" s="2" t="s">
        <v>47</v>
      </c>
      <c r="F27" s="2" t="s">
        <v>41</v>
      </c>
      <c r="G27" s="2" t="n">
        <v>0.451118</v>
      </c>
      <c r="H27" s="2" t="n">
        <v>0.907412</v>
      </c>
      <c r="I27" s="2" t="n">
        <v>0.602636</v>
      </c>
      <c r="J27" s="2" t="n">
        <v>0.415325</v>
      </c>
      <c r="K27" s="2" t="n">
        <v>0.900229</v>
      </c>
      <c r="L27" s="2" t="n">
        <v>0.568411</v>
      </c>
      <c r="M27" s="2" t="n">
        <v>11545</v>
      </c>
      <c r="N27" s="2" t="n">
        <v>10629</v>
      </c>
      <c r="O27" s="2" t="n">
        <v>76.79</v>
      </c>
      <c r="P27" s="2" t="n">
        <v>56.76</v>
      </c>
      <c r="Q27" s="2" t="s">
        <v>31</v>
      </c>
      <c r="R27" s="2" t="s">
        <v>201</v>
      </c>
      <c r="S27" s="2" t="n">
        <f aca="false">TRUE()</f>
        <v>1</v>
      </c>
      <c r="T27" s="2" t="n">
        <f aca="false">FALSE()</f>
        <v>0</v>
      </c>
      <c r="U27" s="2" t="s">
        <v>33</v>
      </c>
      <c r="V27" s="2" t="s">
        <v>227</v>
      </c>
      <c r="W27" s="2" t="s">
        <v>39</v>
      </c>
      <c r="X27" s="2" t="s">
        <v>49</v>
      </c>
    </row>
    <row r="28" customFormat="false" ht="15.75" hidden="false" customHeight="true" outlineLevel="0" collapsed="false">
      <c r="A28" s="2" t="s">
        <v>26</v>
      </c>
      <c r="B28" s="2" t="s">
        <v>27</v>
      </c>
      <c r="C28" s="2" t="s">
        <v>28</v>
      </c>
      <c r="D28" s="2" t="n">
        <v>20</v>
      </c>
      <c r="E28" s="2" t="s">
        <v>51</v>
      </c>
      <c r="F28" s="2" t="s">
        <v>30</v>
      </c>
      <c r="G28" s="2" t="n">
        <v>0.542386</v>
      </c>
      <c r="H28" s="2" t="n">
        <v>0.908198</v>
      </c>
      <c r="I28" s="2" t="n">
        <v>0.679167</v>
      </c>
      <c r="J28" s="2" t="n">
        <v>0.498686</v>
      </c>
      <c r="K28" s="2" t="n">
        <v>0.90095</v>
      </c>
      <c r="L28" s="2" t="n">
        <v>0.642011</v>
      </c>
      <c r="M28" s="2" t="n">
        <v>11555</v>
      </c>
      <c r="N28" s="2" t="n">
        <v>10624</v>
      </c>
      <c r="O28" s="2" t="n">
        <v>180.33</v>
      </c>
      <c r="P28" s="2" t="n">
        <v>446.07</v>
      </c>
      <c r="Q28" s="2" t="s">
        <v>31</v>
      </c>
      <c r="R28" s="2" t="s">
        <v>201</v>
      </c>
      <c r="S28" s="2" t="n">
        <f aca="false">TRUE()</f>
        <v>1</v>
      </c>
      <c r="T28" s="2" t="n">
        <f aca="false">FALSE()</f>
        <v>0</v>
      </c>
      <c r="U28" s="2" t="s">
        <v>33</v>
      </c>
      <c r="V28" s="2" t="s">
        <v>228</v>
      </c>
      <c r="W28" s="2" t="s">
        <v>39</v>
      </c>
      <c r="X28" s="2" t="s">
        <v>53</v>
      </c>
    </row>
    <row r="29" customFormat="false" ht="15.75" hidden="false" customHeight="true" outlineLevel="0" collapsed="false">
      <c r="A29" s="2" t="s">
        <v>26</v>
      </c>
      <c r="B29" s="2" t="s">
        <v>27</v>
      </c>
      <c r="C29" s="2" t="s">
        <v>28</v>
      </c>
      <c r="D29" s="2" t="n">
        <v>20</v>
      </c>
      <c r="E29" s="2" t="s">
        <v>51</v>
      </c>
      <c r="F29" s="2" t="s">
        <v>41</v>
      </c>
      <c r="G29" s="2" t="n">
        <v>0.547549</v>
      </c>
      <c r="H29" s="2" t="n">
        <v>0.905997</v>
      </c>
      <c r="I29" s="2" t="n">
        <v>0.682576</v>
      </c>
      <c r="J29" s="2" t="n">
        <v>0.503658</v>
      </c>
      <c r="K29" s="2" t="n">
        <v>0.898635</v>
      </c>
      <c r="L29" s="2" t="n">
        <v>0.645521</v>
      </c>
      <c r="M29" s="2" t="n">
        <v>11527</v>
      </c>
      <c r="N29" s="2" t="n">
        <v>10603</v>
      </c>
      <c r="O29" s="2" t="n">
        <v>174.94</v>
      </c>
      <c r="P29" s="2" t="n">
        <v>435.99</v>
      </c>
      <c r="Q29" s="2" t="s">
        <v>31</v>
      </c>
      <c r="R29" s="2" t="s">
        <v>201</v>
      </c>
      <c r="S29" s="2" t="n">
        <f aca="false">TRUE()</f>
        <v>1</v>
      </c>
      <c r="T29" s="2" t="n">
        <f aca="false">FALSE()</f>
        <v>0</v>
      </c>
      <c r="U29" s="2" t="s">
        <v>33</v>
      </c>
      <c r="V29" s="2" t="s">
        <v>229</v>
      </c>
      <c r="W29" s="2" t="s">
        <v>39</v>
      </c>
      <c r="X29" s="2" t="s">
        <v>53</v>
      </c>
    </row>
    <row r="30" customFormat="false" ht="15.75" hidden="false" customHeight="true" outlineLevel="0" collapsed="false">
      <c r="A30" s="2" t="s">
        <v>26</v>
      </c>
      <c r="B30" s="2" t="s">
        <v>27</v>
      </c>
      <c r="C30" s="2" t="s">
        <v>28</v>
      </c>
      <c r="D30" s="2" t="n">
        <v>30</v>
      </c>
      <c r="E30" s="2" t="s">
        <v>29</v>
      </c>
      <c r="F30" s="2" t="s">
        <v>30</v>
      </c>
      <c r="G30" s="2" t="n">
        <v>0.58196</v>
      </c>
      <c r="H30" s="2" t="n">
        <v>0.8935</v>
      </c>
      <c r="I30" s="2" t="n">
        <v>0.704839</v>
      </c>
      <c r="J30" s="2" t="n">
        <v>0.565168</v>
      </c>
      <c r="K30" s="2" t="n">
        <v>0.890682</v>
      </c>
      <c r="L30" s="2" t="n">
        <v>0.691534</v>
      </c>
      <c r="M30" s="2" t="n">
        <v>11368</v>
      </c>
      <c r="N30" s="2" t="n">
        <v>11040</v>
      </c>
      <c r="O30" s="2" t="n">
        <v>14.37</v>
      </c>
      <c r="P30" s="2" t="n">
        <v>34.16</v>
      </c>
      <c r="Q30" s="2" t="s">
        <v>31</v>
      </c>
      <c r="R30" s="2" t="s">
        <v>201</v>
      </c>
      <c r="S30" s="2" t="n">
        <f aca="false">TRUE()</f>
        <v>1</v>
      </c>
      <c r="T30" s="2" t="n">
        <f aca="false">FALSE()</f>
        <v>0</v>
      </c>
      <c r="U30" s="2" t="s">
        <v>33</v>
      </c>
      <c r="V30" s="2" t="s">
        <v>230</v>
      </c>
      <c r="W30" s="2" t="s">
        <v>35</v>
      </c>
      <c r="X30" s="2" t="s">
        <v>203</v>
      </c>
    </row>
    <row r="31" customFormat="false" ht="15.75" hidden="false" customHeight="true" outlineLevel="0" collapsed="false">
      <c r="A31" s="2" t="s">
        <v>26</v>
      </c>
      <c r="B31" s="2" t="s">
        <v>27</v>
      </c>
      <c r="C31" s="2" t="s">
        <v>28</v>
      </c>
      <c r="D31" s="2" t="n">
        <v>30</v>
      </c>
      <c r="E31" s="2" t="s">
        <v>37</v>
      </c>
      <c r="F31" s="2" t="s">
        <v>30</v>
      </c>
      <c r="G31" s="2" t="n">
        <v>0.57001</v>
      </c>
      <c r="H31" s="2" t="n">
        <v>0.726322</v>
      </c>
      <c r="I31" s="2" t="n">
        <v>0.638742</v>
      </c>
      <c r="J31" s="2" t="n">
        <v>0.475944</v>
      </c>
      <c r="K31" s="2" t="n">
        <v>0.689052</v>
      </c>
      <c r="L31" s="2" t="n">
        <v>0.563006</v>
      </c>
      <c r="M31" s="2" t="n">
        <v>9241</v>
      </c>
      <c r="N31" s="2" t="n">
        <v>7716</v>
      </c>
      <c r="O31" s="2" t="n">
        <v>156.87</v>
      </c>
      <c r="P31" s="2" t="n">
        <v>575.74</v>
      </c>
      <c r="Q31" s="2" t="s">
        <v>31</v>
      </c>
      <c r="R31" s="2" t="s">
        <v>201</v>
      </c>
      <c r="S31" s="2" t="n">
        <f aca="false">TRUE()</f>
        <v>1</v>
      </c>
      <c r="T31" s="2" t="n">
        <f aca="false">FALSE()</f>
        <v>0</v>
      </c>
      <c r="U31" s="2" t="s">
        <v>33</v>
      </c>
      <c r="V31" s="2" t="s">
        <v>231</v>
      </c>
      <c r="W31" s="2" t="s">
        <v>39</v>
      </c>
    </row>
    <row r="32" customFormat="false" ht="15.75" hidden="false" customHeight="true" outlineLevel="0" collapsed="false">
      <c r="A32" s="2" t="s">
        <v>26</v>
      </c>
      <c r="B32" s="2" t="s">
        <v>27</v>
      </c>
      <c r="C32" s="2" t="s">
        <v>28</v>
      </c>
      <c r="D32" s="2" t="n">
        <v>30</v>
      </c>
      <c r="E32" s="2" t="s">
        <v>37</v>
      </c>
      <c r="F32" s="2" t="s">
        <v>41</v>
      </c>
      <c r="G32" s="2" t="n">
        <v>0.519688</v>
      </c>
      <c r="H32" s="2" t="n">
        <v>0.81223</v>
      </c>
      <c r="I32" s="2" t="n">
        <v>0.633832</v>
      </c>
      <c r="J32" s="2" t="n">
        <v>0.396329</v>
      </c>
      <c r="K32" s="2" t="n">
        <v>0.767381</v>
      </c>
      <c r="L32" s="2" t="n">
        <v>0.522699</v>
      </c>
      <c r="M32" s="2" t="n">
        <v>10334</v>
      </c>
      <c r="N32" s="2" t="n">
        <v>7881</v>
      </c>
      <c r="O32" s="2" t="n">
        <v>101.46</v>
      </c>
      <c r="P32" s="2" t="n">
        <v>447.19</v>
      </c>
      <c r="Q32" s="2" t="s">
        <v>31</v>
      </c>
      <c r="R32" s="2" t="s">
        <v>201</v>
      </c>
      <c r="S32" s="2" t="n">
        <f aca="false">TRUE()</f>
        <v>1</v>
      </c>
      <c r="T32" s="2" t="n">
        <f aca="false">FALSE()</f>
        <v>0</v>
      </c>
      <c r="U32" s="2" t="s">
        <v>33</v>
      </c>
      <c r="V32" s="2" t="s">
        <v>232</v>
      </c>
      <c r="W32" s="2" t="s">
        <v>39</v>
      </c>
    </row>
    <row r="33" customFormat="false" ht="15.75" hidden="false" customHeight="true" outlineLevel="0" collapsed="false">
      <c r="A33" s="2" t="s">
        <v>26</v>
      </c>
      <c r="B33" s="2" t="s">
        <v>27</v>
      </c>
      <c r="C33" s="2" t="s">
        <v>28</v>
      </c>
      <c r="D33" s="2" t="n">
        <v>30</v>
      </c>
      <c r="E33" s="2" t="s">
        <v>43</v>
      </c>
      <c r="F33" s="2" t="s">
        <v>30</v>
      </c>
      <c r="G33" s="2" t="s">
        <v>233</v>
      </c>
      <c r="H33" s="2" t="s">
        <v>233</v>
      </c>
      <c r="I33" s="2" t="s">
        <v>233</v>
      </c>
      <c r="J33" s="2" t="s">
        <v>233</v>
      </c>
      <c r="K33" s="2" t="s">
        <v>233</v>
      </c>
      <c r="L33" s="2" t="s">
        <v>233</v>
      </c>
      <c r="M33" s="2" t="s">
        <v>233</v>
      </c>
      <c r="N33" s="2" t="s">
        <v>233</v>
      </c>
      <c r="O33" s="2" t="s">
        <v>233</v>
      </c>
      <c r="P33" s="2" t="s">
        <v>233</v>
      </c>
      <c r="Q33" s="2" t="s">
        <v>31</v>
      </c>
      <c r="R33" s="2" t="s">
        <v>201</v>
      </c>
      <c r="S33" s="2" t="n">
        <f aca="false">TRUE()</f>
        <v>1</v>
      </c>
      <c r="T33" s="2" t="n">
        <f aca="false">FALSE()</f>
        <v>0</v>
      </c>
      <c r="U33" s="2" t="s">
        <v>33</v>
      </c>
      <c r="V33" s="2" t="s">
        <v>234</v>
      </c>
      <c r="W33" s="2" t="s">
        <v>39</v>
      </c>
      <c r="X33" s="2" t="s">
        <v>45</v>
      </c>
    </row>
    <row r="34" customFormat="false" ht="15.75" hidden="false" customHeight="true" outlineLevel="0" collapsed="false">
      <c r="A34" s="2" t="s">
        <v>26</v>
      </c>
      <c r="B34" s="2" t="s">
        <v>27</v>
      </c>
      <c r="C34" s="2" t="s">
        <v>28</v>
      </c>
      <c r="D34" s="2" t="n">
        <v>30</v>
      </c>
      <c r="E34" s="2" t="s">
        <v>43</v>
      </c>
      <c r="F34" s="2" t="s">
        <v>41</v>
      </c>
      <c r="G34" s="2" t="n">
        <v>0.588593</v>
      </c>
      <c r="H34" s="2" t="n">
        <v>0.897901</v>
      </c>
      <c r="I34" s="2" t="n">
        <v>0.711067</v>
      </c>
      <c r="J34" s="2" t="n">
        <v>0.567984</v>
      </c>
      <c r="K34" s="2" t="n">
        <v>0.894587</v>
      </c>
      <c r="L34" s="2" t="n">
        <v>0.694819</v>
      </c>
      <c r="M34" s="2" t="n">
        <v>11424</v>
      </c>
      <c r="N34" s="2" t="n">
        <v>11024</v>
      </c>
      <c r="O34" s="2" t="n">
        <v>80.62</v>
      </c>
      <c r="P34" s="2" t="n">
        <v>124.59</v>
      </c>
      <c r="Q34" s="2" t="s">
        <v>31</v>
      </c>
      <c r="R34" s="2" t="s">
        <v>201</v>
      </c>
      <c r="S34" s="2" t="n">
        <f aca="false">TRUE()</f>
        <v>1</v>
      </c>
      <c r="T34" s="2" t="n">
        <f aca="false">FALSE()</f>
        <v>0</v>
      </c>
      <c r="U34" s="2" t="s">
        <v>33</v>
      </c>
      <c r="V34" s="2" t="s">
        <v>235</v>
      </c>
      <c r="W34" s="2" t="s">
        <v>39</v>
      </c>
      <c r="X34" s="2" t="s">
        <v>45</v>
      </c>
    </row>
    <row r="35" customFormat="false" ht="15.75" hidden="false" customHeight="true" outlineLevel="0" collapsed="false">
      <c r="A35" s="2" t="s">
        <v>26</v>
      </c>
      <c r="B35" s="2" t="s">
        <v>27</v>
      </c>
      <c r="C35" s="2" t="s">
        <v>28</v>
      </c>
      <c r="D35" s="2" t="n">
        <v>30</v>
      </c>
      <c r="E35" s="2" t="s">
        <v>47</v>
      </c>
      <c r="F35" s="2" t="s">
        <v>30</v>
      </c>
      <c r="G35" s="2" t="s">
        <v>233</v>
      </c>
      <c r="H35" s="2" t="s">
        <v>233</v>
      </c>
      <c r="I35" s="2" t="s">
        <v>233</v>
      </c>
      <c r="J35" s="2" t="s">
        <v>233</v>
      </c>
      <c r="K35" s="2" t="s">
        <v>233</v>
      </c>
      <c r="L35" s="2" t="s">
        <v>233</v>
      </c>
      <c r="M35" s="2" t="s">
        <v>233</v>
      </c>
      <c r="N35" s="2" t="s">
        <v>233</v>
      </c>
      <c r="O35" s="2" t="s">
        <v>233</v>
      </c>
      <c r="P35" s="2" t="s">
        <v>233</v>
      </c>
      <c r="Q35" s="2" t="s">
        <v>31</v>
      </c>
      <c r="R35" s="2" t="s">
        <v>201</v>
      </c>
      <c r="S35" s="2" t="n">
        <f aca="false">TRUE()</f>
        <v>1</v>
      </c>
      <c r="T35" s="2" t="n">
        <f aca="false">FALSE()</f>
        <v>0</v>
      </c>
      <c r="U35" s="2" t="s">
        <v>33</v>
      </c>
      <c r="V35" s="2" t="s">
        <v>236</v>
      </c>
      <c r="W35" s="2" t="s">
        <v>39</v>
      </c>
      <c r="X35" s="2" t="s">
        <v>49</v>
      </c>
    </row>
    <row r="36" customFormat="false" ht="15.75" hidden="false" customHeight="true" outlineLevel="0" collapsed="false">
      <c r="A36" s="2" t="s">
        <v>26</v>
      </c>
      <c r="B36" s="2" t="s">
        <v>27</v>
      </c>
      <c r="C36" s="2" t="s">
        <v>28</v>
      </c>
      <c r="D36" s="2" t="n">
        <v>30</v>
      </c>
      <c r="E36" s="2" t="s">
        <v>47</v>
      </c>
      <c r="F36" s="2" t="s">
        <v>41</v>
      </c>
      <c r="G36" s="2" t="n">
        <v>0.449358</v>
      </c>
      <c r="H36" s="2" t="n">
        <v>0.910477</v>
      </c>
      <c r="I36" s="2" t="n">
        <v>0.601735</v>
      </c>
      <c r="J36" s="2" t="n">
        <v>0.416269</v>
      </c>
      <c r="K36" s="2" t="n">
        <v>0.904044</v>
      </c>
      <c r="L36" s="2" t="n">
        <v>0.570055</v>
      </c>
      <c r="M36" s="2" t="n">
        <v>11584</v>
      </c>
      <c r="N36" s="2" t="n">
        <v>10731</v>
      </c>
      <c r="O36" s="2" t="n">
        <v>91</v>
      </c>
      <c r="P36" s="2" t="n">
        <v>67.85</v>
      </c>
      <c r="Q36" s="2" t="s">
        <v>31</v>
      </c>
      <c r="R36" s="2" t="s">
        <v>201</v>
      </c>
      <c r="S36" s="2" t="n">
        <f aca="false">TRUE()</f>
        <v>1</v>
      </c>
      <c r="T36" s="2" t="n">
        <f aca="false">FALSE()</f>
        <v>0</v>
      </c>
      <c r="U36" s="2" t="s">
        <v>33</v>
      </c>
      <c r="V36" s="2" t="s">
        <v>237</v>
      </c>
      <c r="W36" s="2" t="s">
        <v>39</v>
      </c>
      <c r="X36" s="2" t="s">
        <v>49</v>
      </c>
    </row>
    <row r="37" customFormat="false" ht="15.75" hidden="false" customHeight="true" outlineLevel="0" collapsed="false">
      <c r="A37" s="2" t="s">
        <v>26</v>
      </c>
      <c r="B37" s="2" t="s">
        <v>27</v>
      </c>
      <c r="C37" s="2" t="s">
        <v>28</v>
      </c>
      <c r="D37" s="2" t="n">
        <v>30</v>
      </c>
      <c r="E37" s="2" t="s">
        <v>51</v>
      </c>
      <c r="F37" s="2" t="s">
        <v>30</v>
      </c>
      <c r="G37" s="2" t="n">
        <v>0.543151</v>
      </c>
      <c r="H37" s="2" t="n">
        <v>0.908198</v>
      </c>
      <c r="I37" s="2" t="n">
        <v>0.679766</v>
      </c>
      <c r="J37" s="2" t="n">
        <v>0.502538</v>
      </c>
      <c r="K37" s="2" t="n">
        <v>0.901509</v>
      </c>
      <c r="L37" s="2" t="n">
        <v>0.645338</v>
      </c>
      <c r="M37" s="2" t="n">
        <v>11555</v>
      </c>
      <c r="N37" s="2" t="n">
        <v>10691</v>
      </c>
      <c r="O37" s="2" t="n">
        <v>207.91</v>
      </c>
      <c r="P37" s="2" t="n">
        <v>494.92</v>
      </c>
      <c r="Q37" s="2" t="s">
        <v>31</v>
      </c>
      <c r="R37" s="2" t="s">
        <v>201</v>
      </c>
      <c r="S37" s="2" t="n">
        <f aca="false">TRUE()</f>
        <v>1</v>
      </c>
      <c r="T37" s="2" t="n">
        <f aca="false">FALSE()</f>
        <v>0</v>
      </c>
      <c r="U37" s="2" t="s">
        <v>33</v>
      </c>
      <c r="V37" s="2" t="s">
        <v>238</v>
      </c>
      <c r="W37" s="2" t="s">
        <v>39</v>
      </c>
      <c r="X37" s="2" t="s">
        <v>53</v>
      </c>
    </row>
    <row r="38" customFormat="false" ht="15.75" hidden="false" customHeight="true" outlineLevel="0" collapsed="false">
      <c r="A38" s="2" t="s">
        <v>26</v>
      </c>
      <c r="B38" s="2" t="s">
        <v>27</v>
      </c>
      <c r="C38" s="2" t="s">
        <v>28</v>
      </c>
      <c r="D38" s="2" t="n">
        <v>30</v>
      </c>
      <c r="E38" s="2" t="s">
        <v>51</v>
      </c>
      <c r="F38" s="2" t="s">
        <v>41</v>
      </c>
      <c r="G38" s="2" t="n">
        <v>0.545618</v>
      </c>
      <c r="H38" s="2" t="n">
        <v>0.907648</v>
      </c>
      <c r="I38" s="2" t="n">
        <v>0.681539</v>
      </c>
      <c r="J38" s="2" t="n">
        <v>0.505032</v>
      </c>
      <c r="K38" s="2" t="n">
        <v>0.900961</v>
      </c>
      <c r="L38" s="2" t="n">
        <v>0.647249</v>
      </c>
      <c r="M38" s="2" t="n">
        <v>11548</v>
      </c>
      <c r="N38" s="2" t="n">
        <v>10689</v>
      </c>
      <c r="O38" s="2" t="n">
        <v>201.02</v>
      </c>
      <c r="P38" s="2" t="n">
        <v>486.09</v>
      </c>
      <c r="Q38" s="2" t="s">
        <v>31</v>
      </c>
      <c r="R38" s="2" t="s">
        <v>201</v>
      </c>
      <c r="S38" s="2" t="n">
        <f aca="false">TRUE()</f>
        <v>1</v>
      </c>
      <c r="T38" s="2" t="n">
        <f aca="false">FALSE()</f>
        <v>0</v>
      </c>
      <c r="U38" s="2" t="s">
        <v>33</v>
      </c>
      <c r="V38" s="2" t="s">
        <v>239</v>
      </c>
      <c r="W38" s="2" t="s">
        <v>39</v>
      </c>
      <c r="X38" s="2" t="s">
        <v>53</v>
      </c>
    </row>
    <row r="39" customFormat="false" ht="15.75" hidden="false" customHeight="true" outlineLevel="0" collapsed="false">
      <c r="A39" s="2" t="s">
        <v>26</v>
      </c>
      <c r="B39" s="2" t="s">
        <v>82</v>
      </c>
      <c r="C39" s="2" t="s">
        <v>83</v>
      </c>
      <c r="D39" s="2" t="n">
        <v>5</v>
      </c>
      <c r="E39" s="2" t="s">
        <v>29</v>
      </c>
      <c r="F39" s="2" t="s">
        <v>30</v>
      </c>
      <c r="G39" s="2" t="n">
        <v>0.575668</v>
      </c>
      <c r="H39" s="2" t="n">
        <v>0.690639</v>
      </c>
      <c r="I39" s="2" t="n">
        <v>0.627934</v>
      </c>
      <c r="J39" s="2" t="n">
        <v>0.499541</v>
      </c>
      <c r="K39" s="2" t="n">
        <v>0.659545</v>
      </c>
      <c r="L39" s="2" t="n">
        <v>0.5685</v>
      </c>
      <c r="M39" s="2" t="n">
        <v>8787</v>
      </c>
      <c r="N39" s="2" t="n">
        <v>7625</v>
      </c>
      <c r="O39" s="2" t="n">
        <v>5.77</v>
      </c>
      <c r="P39" s="2" t="n">
        <v>12.11</v>
      </c>
      <c r="Q39" s="2" t="s">
        <v>31</v>
      </c>
      <c r="R39" s="2" t="s">
        <v>201</v>
      </c>
      <c r="S39" s="2" t="n">
        <f aca="false">TRUE()</f>
        <v>1</v>
      </c>
      <c r="T39" s="2" t="n">
        <f aca="false">FALSE()</f>
        <v>0</v>
      </c>
      <c r="U39" s="2" t="s">
        <v>33</v>
      </c>
      <c r="V39" s="2" t="s">
        <v>240</v>
      </c>
      <c r="W39" s="2" t="s">
        <v>35</v>
      </c>
      <c r="X39" s="2" t="s">
        <v>203</v>
      </c>
    </row>
    <row r="40" customFormat="false" ht="15.75" hidden="false" customHeight="true" outlineLevel="0" collapsed="false">
      <c r="A40" s="2" t="s">
        <v>26</v>
      </c>
      <c r="B40" s="2" t="s">
        <v>82</v>
      </c>
      <c r="C40" s="2" t="s">
        <v>83</v>
      </c>
      <c r="D40" s="2" t="n">
        <v>5</v>
      </c>
      <c r="E40" s="2" t="s">
        <v>37</v>
      </c>
      <c r="F40" s="2" t="s">
        <v>30</v>
      </c>
      <c r="G40" s="2" t="n">
        <v>0.184758</v>
      </c>
      <c r="H40" s="2" t="n">
        <v>0.006288</v>
      </c>
      <c r="I40" s="2" t="n">
        <v>0.012162</v>
      </c>
      <c r="J40" s="2" t="n">
        <v>0.170901</v>
      </c>
      <c r="K40" s="2" t="n">
        <v>0.005819</v>
      </c>
      <c r="L40" s="2" t="n">
        <v>0.011255</v>
      </c>
      <c r="M40" s="2" t="n">
        <v>80</v>
      </c>
      <c r="N40" s="2" t="n">
        <v>74</v>
      </c>
      <c r="O40" s="2" t="n">
        <v>36.6</v>
      </c>
      <c r="P40" s="2" t="n">
        <v>148.05</v>
      </c>
      <c r="Q40" s="2" t="s">
        <v>31</v>
      </c>
      <c r="R40" s="2" t="s">
        <v>201</v>
      </c>
      <c r="S40" s="2" t="n">
        <f aca="false">TRUE()</f>
        <v>1</v>
      </c>
      <c r="T40" s="2" t="n">
        <f aca="false">FALSE()</f>
        <v>0</v>
      </c>
      <c r="U40" s="2" t="s">
        <v>33</v>
      </c>
      <c r="V40" s="2" t="s">
        <v>241</v>
      </c>
      <c r="W40" s="2" t="s">
        <v>39</v>
      </c>
    </row>
    <row r="41" customFormat="false" ht="15.75" hidden="false" customHeight="true" outlineLevel="0" collapsed="false">
      <c r="A41" s="2" t="s">
        <v>26</v>
      </c>
      <c r="B41" s="2" t="s">
        <v>82</v>
      </c>
      <c r="C41" s="2" t="s">
        <v>83</v>
      </c>
      <c r="D41" s="2" t="n">
        <v>5</v>
      </c>
      <c r="E41" s="2" t="s">
        <v>37</v>
      </c>
      <c r="F41" s="2" t="s">
        <v>41</v>
      </c>
      <c r="G41" s="2" t="n">
        <v>0.580913</v>
      </c>
      <c r="H41" s="2" t="n">
        <v>0.627211</v>
      </c>
      <c r="I41" s="2" t="n">
        <v>0.603175</v>
      </c>
      <c r="J41" s="2" t="n">
        <v>0.417995</v>
      </c>
      <c r="K41" s="2" t="n">
        <v>0.547639</v>
      </c>
      <c r="L41" s="2" t="n">
        <v>0.474114</v>
      </c>
      <c r="M41" s="2" t="n">
        <v>7980</v>
      </c>
      <c r="N41" s="2" t="n">
        <v>5742</v>
      </c>
      <c r="O41" s="2" t="n">
        <v>28.67</v>
      </c>
      <c r="P41" s="2" t="n">
        <v>123.87</v>
      </c>
      <c r="Q41" s="2" t="s">
        <v>31</v>
      </c>
      <c r="R41" s="2" t="s">
        <v>201</v>
      </c>
      <c r="S41" s="2" t="n">
        <f aca="false">TRUE()</f>
        <v>1</v>
      </c>
      <c r="T41" s="2" t="n">
        <f aca="false">FALSE()</f>
        <v>0</v>
      </c>
      <c r="U41" s="2" t="s">
        <v>33</v>
      </c>
      <c r="V41" s="2" t="s">
        <v>242</v>
      </c>
      <c r="W41" s="2" t="s">
        <v>39</v>
      </c>
    </row>
    <row r="42" customFormat="false" ht="15.75" hidden="false" customHeight="true" outlineLevel="0" collapsed="false">
      <c r="A42" s="2" t="s">
        <v>26</v>
      </c>
      <c r="B42" s="2" t="s">
        <v>82</v>
      </c>
      <c r="C42" s="2" t="s">
        <v>83</v>
      </c>
      <c r="D42" s="2" t="n">
        <v>5</v>
      </c>
      <c r="E42" s="2" t="s">
        <v>43</v>
      </c>
      <c r="F42" s="2" t="s">
        <v>30</v>
      </c>
      <c r="G42" s="2" t="n">
        <v>0.206093</v>
      </c>
      <c r="H42" s="2" t="n">
        <v>0.009039</v>
      </c>
      <c r="I42" s="2" t="n">
        <v>0.017318</v>
      </c>
      <c r="J42" s="2" t="n">
        <v>0.18638</v>
      </c>
      <c r="K42" s="2" t="n">
        <v>0.008181</v>
      </c>
      <c r="L42" s="2" t="n">
        <v>0.015674</v>
      </c>
      <c r="M42" s="2" t="n">
        <v>115</v>
      </c>
      <c r="N42" s="2" t="n">
        <v>104</v>
      </c>
      <c r="O42" s="2" t="n">
        <v>12.49</v>
      </c>
      <c r="P42" s="2" t="n">
        <v>34.84</v>
      </c>
      <c r="Q42" s="2" t="s">
        <v>31</v>
      </c>
      <c r="R42" s="2" t="s">
        <v>201</v>
      </c>
      <c r="S42" s="2" t="n">
        <f aca="false">TRUE()</f>
        <v>1</v>
      </c>
      <c r="T42" s="2" t="n">
        <f aca="false">FALSE()</f>
        <v>0</v>
      </c>
      <c r="U42" s="2" t="s">
        <v>33</v>
      </c>
      <c r="V42" s="2" t="s">
        <v>243</v>
      </c>
      <c r="W42" s="2" t="s">
        <v>39</v>
      </c>
      <c r="X42" s="2" t="s">
        <v>45</v>
      </c>
    </row>
    <row r="43" customFormat="false" ht="15.75" hidden="false" customHeight="true" outlineLevel="0" collapsed="false">
      <c r="A43" s="2" t="s">
        <v>26</v>
      </c>
      <c r="B43" s="2" t="s">
        <v>82</v>
      </c>
      <c r="C43" s="2" t="s">
        <v>83</v>
      </c>
      <c r="D43" s="2" t="n">
        <v>5</v>
      </c>
      <c r="E43" s="2" t="s">
        <v>43</v>
      </c>
      <c r="F43" s="2" t="s">
        <v>41</v>
      </c>
      <c r="G43" s="2" t="n">
        <v>0.533059</v>
      </c>
      <c r="H43" s="2" t="n">
        <v>0.683094</v>
      </c>
      <c r="I43" s="2" t="n">
        <v>0.598822</v>
      </c>
      <c r="J43" s="2" t="n">
        <v>0.441977</v>
      </c>
      <c r="K43" s="2" t="n">
        <v>0.641217</v>
      </c>
      <c r="L43" s="2" t="n">
        <v>0.523274</v>
      </c>
      <c r="M43" s="2" t="n">
        <v>8691</v>
      </c>
      <c r="N43" s="2" t="n">
        <v>7206</v>
      </c>
      <c r="O43" s="2" t="n">
        <v>34.36</v>
      </c>
      <c r="P43" s="2" t="n">
        <v>216.45</v>
      </c>
      <c r="Q43" s="2" t="s">
        <v>31</v>
      </c>
      <c r="R43" s="2" t="s">
        <v>201</v>
      </c>
      <c r="S43" s="2" t="n">
        <f aca="false">TRUE()</f>
        <v>1</v>
      </c>
      <c r="T43" s="2" t="n">
        <f aca="false">FALSE()</f>
        <v>0</v>
      </c>
      <c r="U43" s="2" t="s">
        <v>33</v>
      </c>
      <c r="V43" s="2" t="s">
        <v>244</v>
      </c>
      <c r="W43" s="2" t="s">
        <v>39</v>
      </c>
      <c r="X43" s="2" t="s">
        <v>45</v>
      </c>
    </row>
    <row r="44" customFormat="false" ht="15.75" hidden="false" customHeight="true" outlineLevel="0" collapsed="false">
      <c r="A44" s="2" t="s">
        <v>26</v>
      </c>
      <c r="B44" s="2" t="s">
        <v>82</v>
      </c>
      <c r="C44" s="2" t="s">
        <v>83</v>
      </c>
      <c r="D44" s="2" t="n">
        <v>5</v>
      </c>
      <c r="E44" s="2" t="s">
        <v>47</v>
      </c>
      <c r="F44" s="2" t="s">
        <v>30</v>
      </c>
      <c r="G44" s="2" t="n">
        <v>0.376</v>
      </c>
      <c r="H44" s="2" t="n">
        <v>0.007388</v>
      </c>
      <c r="I44" s="2" t="n">
        <v>0.014492</v>
      </c>
      <c r="J44" s="2" t="n">
        <v>0.36</v>
      </c>
      <c r="K44" s="2" t="n">
        <v>0.007076</v>
      </c>
      <c r="L44" s="2" t="n">
        <v>0.013879</v>
      </c>
      <c r="M44" s="2" t="n">
        <v>94</v>
      </c>
      <c r="N44" s="2" t="n">
        <v>90</v>
      </c>
      <c r="O44" s="2" t="n">
        <v>28.65</v>
      </c>
      <c r="P44" s="2" t="n">
        <v>21.85</v>
      </c>
      <c r="Q44" s="2" t="s">
        <v>31</v>
      </c>
      <c r="R44" s="2" t="s">
        <v>201</v>
      </c>
      <c r="S44" s="2" t="n">
        <f aca="false">TRUE()</f>
        <v>1</v>
      </c>
      <c r="T44" s="2" t="n">
        <f aca="false">FALSE()</f>
        <v>0</v>
      </c>
      <c r="U44" s="2" t="s">
        <v>33</v>
      </c>
      <c r="V44" s="2" t="s">
        <v>245</v>
      </c>
      <c r="W44" s="2" t="s">
        <v>39</v>
      </c>
      <c r="X44" s="2" t="s">
        <v>49</v>
      </c>
    </row>
    <row r="45" customFormat="false" ht="15.75" hidden="false" customHeight="true" outlineLevel="0" collapsed="false">
      <c r="A45" s="2" t="s">
        <v>26</v>
      </c>
      <c r="B45" s="2" t="s">
        <v>82</v>
      </c>
      <c r="C45" s="2" t="s">
        <v>83</v>
      </c>
      <c r="D45" s="2" t="n">
        <v>5</v>
      </c>
      <c r="E45" s="2" t="s">
        <v>47</v>
      </c>
      <c r="F45" s="2" t="s">
        <v>41</v>
      </c>
      <c r="G45" s="2" t="n">
        <v>0.482411</v>
      </c>
      <c r="H45" s="2" t="n">
        <v>0.68443</v>
      </c>
      <c r="I45" s="2" t="n">
        <v>0.565932</v>
      </c>
      <c r="J45" s="2" t="n">
        <v>0.261925</v>
      </c>
      <c r="K45" s="2" t="n">
        <v>0.540775</v>
      </c>
      <c r="L45" s="2" t="n">
        <v>0.352915</v>
      </c>
      <c r="M45" s="2" t="n">
        <v>8708</v>
      </c>
      <c r="N45" s="2" t="n">
        <v>4728</v>
      </c>
      <c r="O45" s="2" t="n">
        <v>19.61</v>
      </c>
      <c r="P45" s="2" t="n">
        <v>16.06</v>
      </c>
      <c r="Q45" s="2" t="s">
        <v>31</v>
      </c>
      <c r="R45" s="2" t="s">
        <v>201</v>
      </c>
      <c r="S45" s="2" t="n">
        <f aca="false">TRUE()</f>
        <v>1</v>
      </c>
      <c r="T45" s="2" t="n">
        <f aca="false">FALSE()</f>
        <v>0</v>
      </c>
      <c r="U45" s="2" t="s">
        <v>33</v>
      </c>
      <c r="V45" s="2" t="s">
        <v>246</v>
      </c>
      <c r="W45" s="2" t="s">
        <v>39</v>
      </c>
      <c r="X45" s="2" t="s">
        <v>49</v>
      </c>
    </row>
    <row r="46" customFormat="false" ht="15.75" hidden="false" customHeight="true" outlineLevel="0" collapsed="false">
      <c r="A46" s="2" t="s">
        <v>26</v>
      </c>
      <c r="B46" s="2" t="s">
        <v>82</v>
      </c>
      <c r="C46" s="2" t="s">
        <v>83</v>
      </c>
      <c r="D46" s="2" t="n">
        <v>5</v>
      </c>
      <c r="E46" s="2" t="s">
        <v>51</v>
      </c>
      <c r="F46" s="2" t="s">
        <v>30</v>
      </c>
      <c r="G46" s="2" t="n">
        <v>0.594487</v>
      </c>
      <c r="H46" s="2" t="n">
        <v>0.530614</v>
      </c>
      <c r="I46" s="2" t="n">
        <v>0.560738</v>
      </c>
      <c r="J46" s="2" t="n">
        <v>0.494805</v>
      </c>
      <c r="K46" s="2" t="n">
        <v>0.484773</v>
      </c>
      <c r="L46" s="2" t="n">
        <v>0.489737</v>
      </c>
      <c r="M46" s="2" t="n">
        <v>6751</v>
      </c>
      <c r="N46" s="2" t="n">
        <v>5619</v>
      </c>
      <c r="O46" s="2" t="n">
        <v>174.06</v>
      </c>
      <c r="P46" s="2" t="n">
        <v>351.63</v>
      </c>
      <c r="Q46" s="2" t="s">
        <v>31</v>
      </c>
      <c r="R46" s="2" t="s">
        <v>201</v>
      </c>
      <c r="S46" s="2" t="n">
        <f aca="false">TRUE()</f>
        <v>1</v>
      </c>
      <c r="T46" s="2" t="n">
        <f aca="false">FALSE()</f>
        <v>0</v>
      </c>
      <c r="U46" s="2" t="s">
        <v>33</v>
      </c>
      <c r="V46" s="2" t="s">
        <v>247</v>
      </c>
      <c r="W46" s="2" t="s">
        <v>39</v>
      </c>
      <c r="X46" s="2" t="s">
        <v>53</v>
      </c>
    </row>
    <row r="47" customFormat="false" ht="15.75" hidden="false" customHeight="true" outlineLevel="0" collapsed="false">
      <c r="A47" s="2" t="s">
        <v>26</v>
      </c>
      <c r="B47" s="2" t="s">
        <v>82</v>
      </c>
      <c r="C47" s="2" t="s">
        <v>83</v>
      </c>
      <c r="D47" s="2" t="n">
        <v>5</v>
      </c>
      <c r="E47" s="2" t="s">
        <v>51</v>
      </c>
      <c r="F47" s="2" t="s">
        <v>41</v>
      </c>
      <c r="G47" s="2" t="n">
        <v>0.594487</v>
      </c>
      <c r="H47" s="2" t="n">
        <v>0.530614</v>
      </c>
      <c r="I47" s="2" t="n">
        <v>0.560738</v>
      </c>
      <c r="J47" s="2" t="n">
        <v>0.494805</v>
      </c>
      <c r="K47" s="2" t="n">
        <v>0.484773</v>
      </c>
      <c r="L47" s="2" t="n">
        <v>0.489737</v>
      </c>
      <c r="M47" s="2" t="n">
        <v>6751</v>
      </c>
      <c r="N47" s="2" t="n">
        <v>5619</v>
      </c>
      <c r="O47" s="2" t="n">
        <v>176.66</v>
      </c>
      <c r="P47" s="2" t="n">
        <v>354.17</v>
      </c>
      <c r="Q47" s="2" t="s">
        <v>31</v>
      </c>
      <c r="R47" s="2" t="s">
        <v>201</v>
      </c>
      <c r="S47" s="2" t="n">
        <f aca="false">TRUE()</f>
        <v>1</v>
      </c>
      <c r="T47" s="2" t="n">
        <f aca="false">FALSE()</f>
        <v>0</v>
      </c>
      <c r="U47" s="2" t="s">
        <v>33</v>
      </c>
      <c r="V47" s="2" t="s">
        <v>248</v>
      </c>
      <c r="W47" s="2" t="s">
        <v>39</v>
      </c>
      <c r="X47" s="2" t="s">
        <v>53</v>
      </c>
    </row>
    <row r="48" customFormat="false" ht="15.75" hidden="false" customHeight="true" outlineLevel="0" collapsed="false">
      <c r="A48" s="2" t="s">
        <v>26</v>
      </c>
      <c r="B48" s="2" t="s">
        <v>82</v>
      </c>
      <c r="C48" s="2" t="s">
        <v>83</v>
      </c>
      <c r="D48" s="2" t="n">
        <v>10</v>
      </c>
      <c r="E48" s="2" t="s">
        <v>29</v>
      </c>
      <c r="F48" s="2" t="s">
        <v>30</v>
      </c>
      <c r="G48" s="2" t="n">
        <v>0.581661</v>
      </c>
      <c r="H48" s="2" t="n">
        <v>0.845084</v>
      </c>
      <c r="I48" s="2" t="n">
        <v>0.689054</v>
      </c>
      <c r="J48" s="2" t="n">
        <v>0.539519</v>
      </c>
      <c r="K48" s="2" t="n">
        <v>0.83498</v>
      </c>
      <c r="L48" s="2" t="n">
        <v>0.655493</v>
      </c>
      <c r="M48" s="2" t="n">
        <v>10752</v>
      </c>
      <c r="N48" s="2" t="n">
        <v>9973</v>
      </c>
      <c r="O48" s="2" t="n">
        <v>13.63</v>
      </c>
      <c r="P48" s="2" t="n">
        <v>23.13</v>
      </c>
      <c r="Q48" s="2" t="s">
        <v>31</v>
      </c>
      <c r="R48" s="2" t="s">
        <v>201</v>
      </c>
      <c r="S48" s="2" t="n">
        <f aca="false">TRUE()</f>
        <v>1</v>
      </c>
      <c r="T48" s="2" t="n">
        <f aca="false">FALSE()</f>
        <v>0</v>
      </c>
      <c r="U48" s="2" t="s">
        <v>33</v>
      </c>
      <c r="V48" s="2" t="s">
        <v>249</v>
      </c>
      <c r="W48" s="2" t="s">
        <v>35</v>
      </c>
      <c r="X48" s="2" t="s">
        <v>203</v>
      </c>
    </row>
    <row r="49" customFormat="false" ht="15.75" hidden="false" customHeight="true" outlineLevel="0" collapsed="false">
      <c r="A49" s="2" t="s">
        <v>26</v>
      </c>
      <c r="B49" s="2" t="s">
        <v>82</v>
      </c>
      <c r="C49" s="2" t="s">
        <v>83</v>
      </c>
      <c r="D49" s="2" t="n">
        <v>10</v>
      </c>
      <c r="E49" s="2" t="s">
        <v>37</v>
      </c>
      <c r="F49" s="2" t="s">
        <v>30</v>
      </c>
      <c r="G49" s="2" t="n">
        <v>0.542813</v>
      </c>
      <c r="H49" s="2" t="n">
        <v>0.136524</v>
      </c>
      <c r="I49" s="2" t="n">
        <v>0.218175</v>
      </c>
      <c r="J49" s="2" t="n">
        <v>0.475938</v>
      </c>
      <c r="K49" s="2" t="n">
        <v>0.121752</v>
      </c>
      <c r="L49" s="2" t="n">
        <v>0.193902</v>
      </c>
      <c r="M49" s="2" t="n">
        <v>1737</v>
      </c>
      <c r="N49" s="2" t="n">
        <v>1523</v>
      </c>
      <c r="O49" s="2" t="n">
        <v>61.17</v>
      </c>
      <c r="P49" s="2" t="n">
        <v>255.1</v>
      </c>
      <c r="Q49" s="2" t="s">
        <v>31</v>
      </c>
      <c r="R49" s="2" t="s">
        <v>201</v>
      </c>
      <c r="S49" s="2" t="n">
        <f aca="false">TRUE()</f>
        <v>1</v>
      </c>
      <c r="T49" s="2" t="n">
        <f aca="false">FALSE()</f>
        <v>0</v>
      </c>
      <c r="U49" s="2" t="s">
        <v>33</v>
      </c>
      <c r="V49" s="2" t="s">
        <v>250</v>
      </c>
      <c r="W49" s="2" t="s">
        <v>39</v>
      </c>
    </row>
    <row r="50" customFormat="false" ht="15.75" hidden="false" customHeight="true" outlineLevel="0" collapsed="false">
      <c r="A50" s="2" t="s">
        <v>26</v>
      </c>
      <c r="B50" s="2" t="s">
        <v>82</v>
      </c>
      <c r="C50" s="2" t="s">
        <v>83</v>
      </c>
      <c r="D50" s="2" t="n">
        <v>10</v>
      </c>
      <c r="E50" s="2" t="s">
        <v>37</v>
      </c>
      <c r="F50" s="2" t="s">
        <v>41</v>
      </c>
      <c r="G50" s="2" t="n">
        <v>0.564938</v>
      </c>
      <c r="H50" s="2" t="n">
        <v>0.793524</v>
      </c>
      <c r="I50" s="2" t="n">
        <v>0.659999</v>
      </c>
      <c r="J50" s="2" t="n">
        <v>0.399698</v>
      </c>
      <c r="K50" s="2" t="n">
        <v>0.731116</v>
      </c>
      <c r="L50" s="2" t="n">
        <v>0.516841</v>
      </c>
      <c r="M50" s="2" t="n">
        <v>10096</v>
      </c>
      <c r="N50" s="2" t="n">
        <v>7143</v>
      </c>
      <c r="O50" s="2" t="n">
        <v>83.2</v>
      </c>
      <c r="P50" s="2" t="n">
        <v>237.72</v>
      </c>
      <c r="Q50" s="2" t="s">
        <v>31</v>
      </c>
      <c r="R50" s="2" t="s">
        <v>201</v>
      </c>
      <c r="S50" s="2" t="n">
        <f aca="false">TRUE()</f>
        <v>1</v>
      </c>
      <c r="T50" s="2" t="n">
        <f aca="false">FALSE()</f>
        <v>0</v>
      </c>
      <c r="U50" s="2" t="s">
        <v>33</v>
      </c>
      <c r="V50" s="2" t="s">
        <v>251</v>
      </c>
      <c r="W50" s="2" t="s">
        <v>39</v>
      </c>
    </row>
    <row r="51" customFormat="false" ht="13" hidden="false" customHeight="false" outlineLevel="0" collapsed="false">
      <c r="A51" s="2" t="s">
        <v>26</v>
      </c>
      <c r="B51" s="2" t="s">
        <v>82</v>
      </c>
      <c r="C51" s="2" t="s">
        <v>83</v>
      </c>
      <c r="D51" s="2" t="n">
        <v>10</v>
      </c>
      <c r="E51" s="2" t="s">
        <v>43</v>
      </c>
      <c r="F51" s="2" t="s">
        <v>30</v>
      </c>
      <c r="G51" s="2" t="n">
        <v>0.505492</v>
      </c>
      <c r="H51" s="2" t="n">
        <v>0.177238</v>
      </c>
      <c r="I51" s="2" t="n">
        <v>0.262453</v>
      </c>
      <c r="J51" s="2" t="n">
        <v>0.468505</v>
      </c>
      <c r="K51" s="2" t="n">
        <v>0.166428</v>
      </c>
      <c r="L51" s="2" t="n">
        <v>0.245608</v>
      </c>
      <c r="M51" s="2" t="n">
        <v>2255</v>
      </c>
      <c r="N51" s="2" t="n">
        <v>2090</v>
      </c>
      <c r="O51" s="2" t="n">
        <v>24.1</v>
      </c>
      <c r="P51" s="2" t="n">
        <v>81.61</v>
      </c>
      <c r="Q51" s="2" t="s">
        <v>31</v>
      </c>
      <c r="R51" s="2" t="s">
        <v>201</v>
      </c>
      <c r="S51" s="2" t="n">
        <f aca="false">TRUE()</f>
        <v>1</v>
      </c>
      <c r="T51" s="2" t="n">
        <f aca="false">FALSE()</f>
        <v>0</v>
      </c>
      <c r="U51" s="2" t="s">
        <v>33</v>
      </c>
      <c r="V51" s="2" t="s">
        <v>252</v>
      </c>
      <c r="W51" s="2" t="s">
        <v>39</v>
      </c>
      <c r="X51" s="2" t="s">
        <v>45</v>
      </c>
    </row>
    <row r="52" customFormat="false" ht="13" hidden="false" customHeight="false" outlineLevel="0" collapsed="false">
      <c r="A52" s="2" t="s">
        <v>26</v>
      </c>
      <c r="B52" s="2" t="s">
        <v>82</v>
      </c>
      <c r="C52" s="2" t="s">
        <v>83</v>
      </c>
      <c r="D52" s="2" t="n">
        <v>10</v>
      </c>
      <c r="E52" s="2" t="s">
        <v>43</v>
      </c>
      <c r="F52" s="2" t="s">
        <v>41</v>
      </c>
      <c r="G52" s="2" t="n">
        <v>0.518936</v>
      </c>
      <c r="H52" s="2" t="n">
        <v>0.840053</v>
      </c>
      <c r="I52" s="2" t="n">
        <v>0.641556</v>
      </c>
      <c r="J52" s="2" t="n">
        <v>0.461449</v>
      </c>
      <c r="K52" s="2" t="n">
        <v>0.823642</v>
      </c>
      <c r="L52" s="2" t="n">
        <v>0.591505</v>
      </c>
      <c r="M52" s="2" t="n">
        <v>10688</v>
      </c>
      <c r="N52" s="2" t="n">
        <v>9504</v>
      </c>
      <c r="O52" s="2" t="n">
        <v>56.68</v>
      </c>
      <c r="P52" s="2" t="n">
        <v>362.61</v>
      </c>
      <c r="Q52" s="2" t="s">
        <v>31</v>
      </c>
      <c r="R52" s="2" t="s">
        <v>201</v>
      </c>
      <c r="S52" s="2" t="n">
        <f aca="false">TRUE()</f>
        <v>1</v>
      </c>
      <c r="T52" s="2" t="n">
        <f aca="false">FALSE()</f>
        <v>0</v>
      </c>
      <c r="U52" s="2" t="s">
        <v>33</v>
      </c>
      <c r="V52" s="2" t="s">
        <v>253</v>
      </c>
      <c r="W52" s="2" t="s">
        <v>39</v>
      </c>
      <c r="X52" s="2" t="s">
        <v>45</v>
      </c>
    </row>
    <row r="53" customFormat="false" ht="13" hidden="false" customHeight="false" outlineLevel="0" collapsed="false">
      <c r="A53" s="2" t="s">
        <v>26</v>
      </c>
      <c r="B53" s="2" t="s">
        <v>82</v>
      </c>
      <c r="C53" s="2" t="s">
        <v>83</v>
      </c>
      <c r="D53" s="2" t="n">
        <v>10</v>
      </c>
      <c r="E53" s="2" t="s">
        <v>47</v>
      </c>
      <c r="F53" s="2" t="s">
        <v>30</v>
      </c>
      <c r="G53" s="2" t="n">
        <v>0.640345</v>
      </c>
      <c r="H53" s="2" t="n">
        <v>0.151694</v>
      </c>
      <c r="I53" s="2" t="n">
        <v>0.245282</v>
      </c>
      <c r="J53" s="2" t="n">
        <v>0.609821</v>
      </c>
      <c r="K53" s="2" t="n">
        <v>0.145515</v>
      </c>
      <c r="L53" s="2" t="n">
        <v>0.234963</v>
      </c>
      <c r="M53" s="2" t="n">
        <v>1930</v>
      </c>
      <c r="N53" s="2" t="n">
        <v>1838</v>
      </c>
      <c r="O53" s="2" t="n">
        <v>54.36</v>
      </c>
      <c r="P53" s="2" t="n">
        <v>45.11</v>
      </c>
      <c r="Q53" s="2" t="s">
        <v>31</v>
      </c>
      <c r="R53" s="2" t="s">
        <v>201</v>
      </c>
      <c r="S53" s="2" t="n">
        <f aca="false">TRUE()</f>
        <v>1</v>
      </c>
      <c r="T53" s="2" t="n">
        <f aca="false">FALSE()</f>
        <v>0</v>
      </c>
      <c r="U53" s="2" t="s">
        <v>33</v>
      </c>
      <c r="V53" s="2" t="s">
        <v>254</v>
      </c>
      <c r="W53" s="2" t="s">
        <v>39</v>
      </c>
      <c r="X53" s="2" t="s">
        <v>49</v>
      </c>
    </row>
    <row r="54" customFormat="false" ht="13" hidden="false" customHeight="false" outlineLevel="0" collapsed="false">
      <c r="A54" s="2" t="s">
        <v>26</v>
      </c>
      <c r="B54" s="2" t="s">
        <v>82</v>
      </c>
      <c r="C54" s="2" t="s">
        <v>83</v>
      </c>
      <c r="D54" s="2" t="n">
        <v>10</v>
      </c>
      <c r="E54" s="2" t="s">
        <v>47</v>
      </c>
      <c r="F54" s="2" t="s">
        <v>41</v>
      </c>
      <c r="G54" s="2" t="n">
        <v>0.430143</v>
      </c>
      <c r="H54" s="2" t="n">
        <v>0.872593</v>
      </c>
      <c r="I54" s="2" t="n">
        <v>0.576233</v>
      </c>
      <c r="J54" s="2" t="n">
        <v>0.347152</v>
      </c>
      <c r="K54" s="2" t="n">
        <v>0.846801</v>
      </c>
      <c r="L54" s="2" t="n">
        <v>0.492429</v>
      </c>
      <c r="M54" s="2" t="n">
        <v>11102</v>
      </c>
      <c r="N54" s="2" t="n">
        <v>8960</v>
      </c>
      <c r="O54" s="2" t="n">
        <v>43.9</v>
      </c>
      <c r="P54" s="2" t="n">
        <v>37.87</v>
      </c>
      <c r="Q54" s="2" t="s">
        <v>31</v>
      </c>
      <c r="R54" s="2" t="s">
        <v>201</v>
      </c>
      <c r="S54" s="2" t="n">
        <f aca="false">TRUE()</f>
        <v>1</v>
      </c>
      <c r="T54" s="2" t="n">
        <f aca="false">FALSE()</f>
        <v>0</v>
      </c>
      <c r="U54" s="2" t="s">
        <v>33</v>
      </c>
      <c r="V54" s="2" t="s">
        <v>255</v>
      </c>
      <c r="W54" s="2" t="s">
        <v>39</v>
      </c>
      <c r="X54" s="2" t="s">
        <v>49</v>
      </c>
    </row>
    <row r="55" customFormat="false" ht="13" hidden="false" customHeight="false" outlineLevel="0" collapsed="false">
      <c r="A55" s="2" t="s">
        <v>26</v>
      </c>
      <c r="B55" s="2" t="s">
        <v>82</v>
      </c>
      <c r="C55" s="2" t="s">
        <v>83</v>
      </c>
      <c r="D55" s="2" t="n">
        <v>10</v>
      </c>
      <c r="E55" s="2" t="s">
        <v>51</v>
      </c>
      <c r="F55" s="2" t="s">
        <v>30</v>
      </c>
      <c r="G55" s="2" t="n">
        <v>0.584932</v>
      </c>
      <c r="H55" s="2" t="n">
        <v>0.778669</v>
      </c>
      <c r="I55" s="2" t="n">
        <v>0.668038</v>
      </c>
      <c r="J55" s="2" t="n">
        <v>0.512842</v>
      </c>
      <c r="K55" s="2" t="n">
        <v>0.755173</v>
      </c>
      <c r="L55" s="2" t="n">
        <v>0.610851</v>
      </c>
      <c r="M55" s="2" t="n">
        <v>9907</v>
      </c>
      <c r="N55" s="2" t="n">
        <v>8686</v>
      </c>
      <c r="O55" s="2" t="n">
        <v>367.25</v>
      </c>
      <c r="P55" s="2" t="n">
        <v>646.61</v>
      </c>
      <c r="Q55" s="2" t="s">
        <v>31</v>
      </c>
      <c r="R55" s="2" t="s">
        <v>201</v>
      </c>
      <c r="S55" s="2" t="n">
        <f aca="false">TRUE()</f>
        <v>1</v>
      </c>
      <c r="T55" s="2" t="n">
        <f aca="false">FALSE()</f>
        <v>0</v>
      </c>
      <c r="U55" s="2" t="s">
        <v>33</v>
      </c>
      <c r="V55" s="2" t="s">
        <v>256</v>
      </c>
      <c r="W55" s="2" t="s">
        <v>39</v>
      </c>
      <c r="X55" s="2" t="s">
        <v>53</v>
      </c>
    </row>
    <row r="56" customFormat="false" ht="13" hidden="false" customHeight="false" outlineLevel="0" collapsed="false">
      <c r="A56" s="2" t="s">
        <v>26</v>
      </c>
      <c r="B56" s="2" t="s">
        <v>82</v>
      </c>
      <c r="C56" s="2" t="s">
        <v>83</v>
      </c>
      <c r="D56" s="2" t="n">
        <v>10</v>
      </c>
      <c r="E56" s="2" t="s">
        <v>51</v>
      </c>
      <c r="F56" s="2" t="s">
        <v>41</v>
      </c>
      <c r="G56" s="2" t="n">
        <v>0.584932</v>
      </c>
      <c r="H56" s="2" t="n">
        <v>0.778669</v>
      </c>
      <c r="I56" s="2" t="n">
        <v>0.668038</v>
      </c>
      <c r="J56" s="2" t="n">
        <v>0.512842</v>
      </c>
      <c r="K56" s="2" t="n">
        <v>0.755173</v>
      </c>
      <c r="L56" s="2" t="n">
        <v>0.610851</v>
      </c>
      <c r="M56" s="2" t="n">
        <v>9907</v>
      </c>
      <c r="N56" s="2" t="n">
        <v>8686</v>
      </c>
      <c r="O56" s="2" t="n">
        <v>373.51</v>
      </c>
      <c r="P56" s="2" t="n">
        <v>652.9</v>
      </c>
      <c r="Q56" s="2" t="s">
        <v>31</v>
      </c>
      <c r="R56" s="2" t="s">
        <v>201</v>
      </c>
      <c r="S56" s="2" t="n">
        <f aca="false">TRUE()</f>
        <v>1</v>
      </c>
      <c r="T56" s="2" t="n">
        <f aca="false">FALSE()</f>
        <v>0</v>
      </c>
      <c r="U56" s="2" t="s">
        <v>33</v>
      </c>
      <c r="V56" s="2" t="s">
        <v>257</v>
      </c>
      <c r="W56" s="2" t="s">
        <v>39</v>
      </c>
      <c r="X56" s="2" t="s">
        <v>53</v>
      </c>
    </row>
    <row r="57" customFormat="false" ht="13" hidden="false" customHeight="false" outlineLevel="0" collapsed="false">
      <c r="A57" s="2" t="s">
        <v>26</v>
      </c>
      <c r="B57" s="2" t="s">
        <v>82</v>
      </c>
      <c r="C57" s="2" t="s">
        <v>83</v>
      </c>
      <c r="D57" s="2" t="n">
        <v>20</v>
      </c>
      <c r="E57" s="2" t="s">
        <v>29</v>
      </c>
      <c r="F57" s="2" t="s">
        <v>30</v>
      </c>
      <c r="G57" s="2" t="n">
        <v>0.589018</v>
      </c>
      <c r="H57" s="2" t="n">
        <v>0.890356</v>
      </c>
      <c r="I57" s="2" t="n">
        <v>0.708997</v>
      </c>
      <c r="J57" s="2" t="n">
        <v>0.566348</v>
      </c>
      <c r="K57" s="2" t="n">
        <v>0.886465</v>
      </c>
      <c r="L57" s="2" t="n">
        <v>0.691139</v>
      </c>
      <c r="M57" s="2" t="n">
        <v>11328</v>
      </c>
      <c r="N57" s="2" t="n">
        <v>10892</v>
      </c>
      <c r="O57" s="2" t="n">
        <v>20.74</v>
      </c>
      <c r="P57" s="2" t="n">
        <v>46.34</v>
      </c>
      <c r="Q57" s="2" t="s">
        <v>31</v>
      </c>
      <c r="R57" s="2" t="s">
        <v>201</v>
      </c>
      <c r="S57" s="2" t="n">
        <f aca="false">TRUE()</f>
        <v>1</v>
      </c>
      <c r="T57" s="2" t="n">
        <f aca="false">FALSE()</f>
        <v>0</v>
      </c>
      <c r="U57" s="2" t="s">
        <v>33</v>
      </c>
      <c r="V57" s="2" t="s">
        <v>258</v>
      </c>
      <c r="W57" s="2" t="s">
        <v>35</v>
      </c>
      <c r="X57" s="2" t="s">
        <v>203</v>
      </c>
    </row>
    <row r="58" customFormat="false" ht="13" hidden="false" customHeight="false" outlineLevel="0" collapsed="false">
      <c r="A58" s="2" t="s">
        <v>26</v>
      </c>
      <c r="B58" s="2" t="s">
        <v>82</v>
      </c>
      <c r="C58" s="2" t="s">
        <v>83</v>
      </c>
      <c r="D58" s="2" t="n">
        <v>20</v>
      </c>
      <c r="E58" s="2" t="s">
        <v>37</v>
      </c>
      <c r="F58" s="2" t="s">
        <v>30</v>
      </c>
      <c r="G58" s="2" t="n">
        <v>0.578361</v>
      </c>
      <c r="H58" s="2" t="n">
        <v>0.538631</v>
      </c>
      <c r="I58" s="2" t="n">
        <v>0.557789</v>
      </c>
      <c r="J58" s="2" t="n">
        <v>0.471517</v>
      </c>
      <c r="K58" s="2" t="n">
        <v>0.487649</v>
      </c>
      <c r="L58" s="2" t="n">
        <v>0.479447</v>
      </c>
      <c r="M58" s="2" t="n">
        <v>6853</v>
      </c>
      <c r="N58" s="2" t="n">
        <v>5587</v>
      </c>
      <c r="O58" s="2" t="n">
        <v>119.81</v>
      </c>
      <c r="P58" s="2" t="n">
        <v>500.91</v>
      </c>
      <c r="Q58" s="2" t="s">
        <v>31</v>
      </c>
      <c r="R58" s="2" t="s">
        <v>201</v>
      </c>
      <c r="S58" s="2" t="n">
        <f aca="false">TRUE()</f>
        <v>1</v>
      </c>
      <c r="T58" s="2" t="n">
        <f aca="false">FALSE()</f>
        <v>0</v>
      </c>
      <c r="U58" s="2" t="s">
        <v>33</v>
      </c>
      <c r="V58" s="2" t="s">
        <v>259</v>
      </c>
      <c r="W58" s="2" t="s">
        <v>39</v>
      </c>
    </row>
    <row r="59" customFormat="false" ht="13" hidden="false" customHeight="false" outlineLevel="0" collapsed="false">
      <c r="A59" s="2" t="s">
        <v>26</v>
      </c>
      <c r="B59" s="2" t="s">
        <v>82</v>
      </c>
      <c r="C59" s="2" t="s">
        <v>83</v>
      </c>
      <c r="D59" s="2" t="n">
        <v>20</v>
      </c>
      <c r="E59" s="2" t="s">
        <v>37</v>
      </c>
      <c r="F59" s="2" t="s">
        <v>41</v>
      </c>
      <c r="G59" s="2" t="n">
        <v>0.531963</v>
      </c>
      <c r="H59" s="2" t="n">
        <v>0.852236</v>
      </c>
      <c r="I59" s="2" t="n">
        <v>0.655047</v>
      </c>
      <c r="J59" s="2" t="n">
        <v>0.391257</v>
      </c>
      <c r="K59" s="2" t="n">
        <v>0.809234</v>
      </c>
      <c r="L59" s="2" t="n">
        <v>0.527482</v>
      </c>
      <c r="M59" s="2" t="n">
        <v>10843</v>
      </c>
      <c r="N59" s="2" t="n">
        <v>7975</v>
      </c>
      <c r="O59" s="2" t="n">
        <v>156.03</v>
      </c>
      <c r="P59" s="2" t="n">
        <v>610.07</v>
      </c>
      <c r="Q59" s="2" t="s">
        <v>31</v>
      </c>
      <c r="R59" s="2" t="s">
        <v>201</v>
      </c>
      <c r="S59" s="2" t="n">
        <f aca="false">TRUE()</f>
        <v>1</v>
      </c>
      <c r="T59" s="2" t="n">
        <f aca="false">FALSE()</f>
        <v>0</v>
      </c>
      <c r="U59" s="2" t="s">
        <v>33</v>
      </c>
      <c r="V59" s="2" t="s">
        <v>260</v>
      </c>
      <c r="W59" s="2" t="s">
        <v>39</v>
      </c>
    </row>
    <row r="60" customFormat="false" ht="13" hidden="false" customHeight="false" outlineLevel="0" collapsed="false">
      <c r="A60" s="2" t="s">
        <v>26</v>
      </c>
      <c r="B60" s="2" t="s">
        <v>82</v>
      </c>
      <c r="C60" s="2" t="s">
        <v>83</v>
      </c>
      <c r="D60" s="2" t="n">
        <v>20</v>
      </c>
      <c r="E60" s="2" t="s">
        <v>43</v>
      </c>
      <c r="F60" s="2" t="s">
        <v>30</v>
      </c>
      <c r="G60" s="2" t="n">
        <v>0.529515</v>
      </c>
      <c r="H60" s="2" t="n">
        <v>0.618329</v>
      </c>
      <c r="I60" s="2" t="n">
        <v>0.570486</v>
      </c>
      <c r="J60" s="2" t="n">
        <v>0.489466</v>
      </c>
      <c r="K60" s="2" t="n">
        <v>0.599604</v>
      </c>
      <c r="L60" s="2" t="n">
        <v>0.538966</v>
      </c>
      <c r="M60" s="2" t="n">
        <v>7867</v>
      </c>
      <c r="N60" s="2" t="n">
        <v>7272</v>
      </c>
      <c r="O60" s="2" t="n">
        <v>51.63</v>
      </c>
      <c r="P60" s="2" t="n">
        <v>240.05</v>
      </c>
      <c r="Q60" s="2" t="s">
        <v>31</v>
      </c>
      <c r="R60" s="2" t="s">
        <v>201</v>
      </c>
      <c r="S60" s="2" t="n">
        <f aca="false">TRUE()</f>
        <v>1</v>
      </c>
      <c r="T60" s="2" t="n">
        <f aca="false">FALSE()</f>
        <v>0</v>
      </c>
      <c r="U60" s="2" t="s">
        <v>33</v>
      </c>
      <c r="V60" s="2" t="s">
        <v>261</v>
      </c>
      <c r="W60" s="2" t="s">
        <v>39</v>
      </c>
      <c r="X60" s="2" t="s">
        <v>45</v>
      </c>
    </row>
    <row r="61" customFormat="false" ht="13" hidden="false" customHeight="false" outlineLevel="0" collapsed="false">
      <c r="A61" s="2" t="s">
        <v>26</v>
      </c>
      <c r="B61" s="2" t="s">
        <v>82</v>
      </c>
      <c r="C61" s="2" t="s">
        <v>83</v>
      </c>
      <c r="D61" s="2" t="n">
        <v>20</v>
      </c>
      <c r="E61" s="2" t="s">
        <v>43</v>
      </c>
      <c r="F61" s="2" t="s">
        <v>41</v>
      </c>
      <c r="G61" s="2" t="n">
        <v>0.520126</v>
      </c>
      <c r="H61" s="2" t="n">
        <v>0.895779</v>
      </c>
      <c r="I61" s="2" t="n">
        <v>0.65812</v>
      </c>
      <c r="J61" s="2" t="n">
        <v>0.486309</v>
      </c>
      <c r="K61" s="2" t="n">
        <v>0.889334</v>
      </c>
      <c r="L61" s="2" t="n">
        <v>0.628784</v>
      </c>
      <c r="M61" s="2" t="n">
        <v>11397</v>
      </c>
      <c r="N61" s="2" t="n">
        <v>10656</v>
      </c>
      <c r="O61" s="2" t="n">
        <v>74.72</v>
      </c>
      <c r="P61" s="2" t="n">
        <v>436.04</v>
      </c>
      <c r="Q61" s="2" t="s">
        <v>31</v>
      </c>
      <c r="R61" s="2" t="s">
        <v>201</v>
      </c>
      <c r="S61" s="2" t="n">
        <f aca="false">TRUE()</f>
        <v>1</v>
      </c>
      <c r="T61" s="2" t="n">
        <f aca="false">FALSE()</f>
        <v>0</v>
      </c>
      <c r="U61" s="2" t="s">
        <v>33</v>
      </c>
      <c r="V61" s="2" t="s">
        <v>262</v>
      </c>
      <c r="W61" s="2" t="s">
        <v>39</v>
      </c>
      <c r="X61" s="2" t="s">
        <v>45</v>
      </c>
    </row>
    <row r="62" customFormat="false" ht="13" hidden="false" customHeight="false" outlineLevel="0" collapsed="false">
      <c r="A62" s="2" t="s">
        <v>26</v>
      </c>
      <c r="B62" s="2" t="s">
        <v>82</v>
      </c>
      <c r="C62" s="2" t="s">
        <v>83</v>
      </c>
      <c r="D62" s="2" t="n">
        <v>20</v>
      </c>
      <c r="E62" s="2" t="s">
        <v>47</v>
      </c>
      <c r="F62" s="2" t="s">
        <v>30</v>
      </c>
      <c r="G62" s="2" t="n">
        <v>0.607651</v>
      </c>
      <c r="H62" s="2" t="n">
        <v>0.56056</v>
      </c>
      <c r="I62" s="2" t="n">
        <v>0.583156</v>
      </c>
      <c r="J62" s="2" t="n">
        <v>0.55832</v>
      </c>
      <c r="K62" s="2" t="n">
        <v>0.539608</v>
      </c>
      <c r="L62" s="2" t="n">
        <v>0.548804</v>
      </c>
      <c r="M62" s="2" t="n">
        <v>7132</v>
      </c>
      <c r="N62" s="2" t="n">
        <v>6553</v>
      </c>
      <c r="O62" s="2" t="n">
        <v>105.46</v>
      </c>
      <c r="P62" s="2" t="n">
        <v>91.33</v>
      </c>
      <c r="Q62" s="2" t="s">
        <v>31</v>
      </c>
      <c r="R62" s="2" t="s">
        <v>201</v>
      </c>
      <c r="S62" s="2" t="n">
        <f aca="false">TRUE()</f>
        <v>1</v>
      </c>
      <c r="T62" s="2" t="n">
        <f aca="false">FALSE()</f>
        <v>0</v>
      </c>
      <c r="U62" s="2" t="s">
        <v>33</v>
      </c>
      <c r="V62" s="2" t="s">
        <v>263</v>
      </c>
      <c r="W62" s="2" t="s">
        <v>39</v>
      </c>
      <c r="X62" s="2" t="s">
        <v>49</v>
      </c>
    </row>
    <row r="63" customFormat="false" ht="13" hidden="false" customHeight="false" outlineLevel="0" collapsed="false">
      <c r="A63" s="2" t="s">
        <v>26</v>
      </c>
      <c r="B63" s="2" t="s">
        <v>82</v>
      </c>
      <c r="C63" s="2" t="s">
        <v>83</v>
      </c>
      <c r="D63" s="2" t="n">
        <v>20</v>
      </c>
      <c r="E63" s="2" t="s">
        <v>47</v>
      </c>
      <c r="F63" s="2" t="s">
        <v>41</v>
      </c>
      <c r="G63" s="2" t="n">
        <v>0.393052</v>
      </c>
      <c r="H63" s="2" t="n">
        <v>0.910634</v>
      </c>
      <c r="I63" s="2" t="n">
        <v>0.5491</v>
      </c>
      <c r="J63" s="2" t="n">
        <v>0.349255</v>
      </c>
      <c r="K63" s="2" t="n">
        <v>0.900542</v>
      </c>
      <c r="L63" s="2" t="n">
        <v>0.503312</v>
      </c>
      <c r="M63" s="2" t="n">
        <v>11586</v>
      </c>
      <c r="N63" s="2" t="n">
        <v>10295</v>
      </c>
      <c r="O63" s="2" t="n">
        <v>93.45</v>
      </c>
      <c r="P63" s="2" t="n">
        <v>79.31</v>
      </c>
      <c r="Q63" s="2" t="s">
        <v>31</v>
      </c>
      <c r="R63" s="2" t="s">
        <v>201</v>
      </c>
      <c r="S63" s="2" t="n">
        <f aca="false">TRUE()</f>
        <v>1</v>
      </c>
      <c r="T63" s="2" t="n">
        <f aca="false">FALSE()</f>
        <v>0</v>
      </c>
      <c r="U63" s="2" t="s">
        <v>33</v>
      </c>
      <c r="V63" s="2" t="s">
        <v>264</v>
      </c>
      <c r="W63" s="2" t="s">
        <v>39</v>
      </c>
      <c r="X63" s="2" t="s">
        <v>49</v>
      </c>
    </row>
    <row r="64" customFormat="false" ht="13" hidden="false" customHeight="false" outlineLevel="0" collapsed="false">
      <c r="A64" s="2" t="s">
        <v>26</v>
      </c>
      <c r="B64" s="2" t="s">
        <v>82</v>
      </c>
      <c r="C64" s="2" t="s">
        <v>83</v>
      </c>
      <c r="D64" s="2" t="n">
        <v>20</v>
      </c>
      <c r="E64" s="2" t="s">
        <v>51</v>
      </c>
      <c r="F64" s="2" t="s">
        <v>30</v>
      </c>
      <c r="G64" s="2" t="n">
        <v>0.573627</v>
      </c>
      <c r="H64" s="2" t="n">
        <v>0.884854</v>
      </c>
      <c r="I64" s="2" t="n">
        <v>0.696034</v>
      </c>
      <c r="J64" s="2" t="n">
        <v>0.516662</v>
      </c>
      <c r="K64" s="2" t="n">
        <v>0.873761</v>
      </c>
      <c r="L64" s="2" t="n">
        <v>0.649355</v>
      </c>
      <c r="M64" s="2" t="n">
        <v>11258</v>
      </c>
      <c r="N64" s="2" t="n">
        <v>10140</v>
      </c>
      <c r="O64" s="2" t="n">
        <v>954.09</v>
      </c>
      <c r="P64" s="2" t="n">
        <v>1293.75</v>
      </c>
      <c r="Q64" s="2" t="s">
        <v>31</v>
      </c>
      <c r="R64" s="2" t="s">
        <v>201</v>
      </c>
      <c r="S64" s="2" t="n">
        <f aca="false">TRUE()</f>
        <v>1</v>
      </c>
      <c r="T64" s="2" t="n">
        <f aca="false">FALSE()</f>
        <v>0</v>
      </c>
      <c r="U64" s="2" t="s">
        <v>33</v>
      </c>
      <c r="V64" s="2" t="s">
        <v>265</v>
      </c>
      <c r="W64" s="2" t="s">
        <v>39</v>
      </c>
      <c r="X64" s="2" t="s">
        <v>53</v>
      </c>
    </row>
    <row r="65" customFormat="false" ht="13" hidden="false" customHeight="false" outlineLevel="0" collapsed="false">
      <c r="A65" s="2" t="s">
        <v>26</v>
      </c>
      <c r="B65" s="2" t="s">
        <v>82</v>
      </c>
      <c r="C65" s="2" t="s">
        <v>83</v>
      </c>
      <c r="D65" s="2" t="n">
        <v>20</v>
      </c>
      <c r="E65" s="2" t="s">
        <v>51</v>
      </c>
      <c r="F65" s="2" t="s">
        <v>41</v>
      </c>
      <c r="G65" s="2" t="n">
        <v>0.573627</v>
      </c>
      <c r="H65" s="2" t="n">
        <v>0.884854</v>
      </c>
      <c r="I65" s="2" t="n">
        <v>0.696034</v>
      </c>
      <c r="J65" s="2" t="n">
        <v>0.516662</v>
      </c>
      <c r="K65" s="2" t="n">
        <v>0.873761</v>
      </c>
      <c r="L65" s="2" t="n">
        <v>0.649355</v>
      </c>
      <c r="M65" s="2" t="n">
        <v>11258</v>
      </c>
      <c r="N65" s="2" t="n">
        <v>10140</v>
      </c>
      <c r="O65" s="2" t="n">
        <v>1030.54</v>
      </c>
      <c r="P65" s="2" t="n">
        <v>1370.12</v>
      </c>
      <c r="Q65" s="2" t="s">
        <v>31</v>
      </c>
      <c r="R65" s="2" t="s">
        <v>201</v>
      </c>
      <c r="S65" s="2" t="n">
        <f aca="false">TRUE()</f>
        <v>1</v>
      </c>
      <c r="T65" s="2" t="n">
        <f aca="false">FALSE()</f>
        <v>0</v>
      </c>
      <c r="U65" s="2" t="s">
        <v>33</v>
      </c>
      <c r="V65" s="2" t="s">
        <v>266</v>
      </c>
      <c r="W65" s="2" t="s">
        <v>39</v>
      </c>
      <c r="X65" s="2" t="s">
        <v>53</v>
      </c>
    </row>
    <row r="66" customFormat="false" ht="13" hidden="false" customHeight="false" outlineLevel="0" collapsed="false">
      <c r="A66" s="2" t="s">
        <v>26</v>
      </c>
      <c r="B66" s="2" t="s">
        <v>82</v>
      </c>
      <c r="C66" s="2" t="s">
        <v>83</v>
      </c>
      <c r="D66" s="2" t="n">
        <v>30</v>
      </c>
      <c r="E66" s="2" t="s">
        <v>29</v>
      </c>
      <c r="F66" s="2" t="s">
        <v>30</v>
      </c>
      <c r="G66" s="2" t="n">
        <v>0.595316</v>
      </c>
      <c r="H66" s="2" t="n">
        <v>0.901045</v>
      </c>
      <c r="I66" s="2" t="n">
        <v>0.716948</v>
      </c>
      <c r="J66" s="2" t="n">
        <v>0.576985</v>
      </c>
      <c r="K66" s="2" t="n">
        <v>0.898222</v>
      </c>
      <c r="L66" s="2" t="n">
        <v>0.702628</v>
      </c>
      <c r="M66" s="2" t="n">
        <v>11464</v>
      </c>
      <c r="N66" s="2" t="n">
        <v>11111</v>
      </c>
      <c r="O66" s="2" t="n">
        <v>19.81</v>
      </c>
      <c r="P66" s="2" t="n">
        <v>66.18</v>
      </c>
      <c r="Q66" s="2" t="s">
        <v>31</v>
      </c>
      <c r="R66" s="2" t="s">
        <v>201</v>
      </c>
      <c r="S66" s="2" t="n">
        <f aca="false">TRUE()</f>
        <v>1</v>
      </c>
      <c r="T66" s="2" t="n">
        <f aca="false">FALSE()</f>
        <v>0</v>
      </c>
      <c r="U66" s="2" t="s">
        <v>33</v>
      </c>
      <c r="V66" s="2" t="s">
        <v>267</v>
      </c>
      <c r="W66" s="2" t="s">
        <v>35</v>
      </c>
      <c r="X66" s="2" t="s">
        <v>203</v>
      </c>
    </row>
    <row r="67" customFormat="false" ht="13" hidden="false" customHeight="false" outlineLevel="0" collapsed="false">
      <c r="A67" s="2" t="s">
        <v>26</v>
      </c>
      <c r="B67" s="2" t="s">
        <v>82</v>
      </c>
      <c r="C67" s="2" t="s">
        <v>83</v>
      </c>
      <c r="D67" s="2" t="n">
        <v>30</v>
      </c>
      <c r="E67" s="2" t="s">
        <v>37</v>
      </c>
      <c r="F67" s="2" t="s">
        <v>30</v>
      </c>
      <c r="G67" s="2" t="n">
        <v>0.575298</v>
      </c>
      <c r="H67" s="2" t="n">
        <v>0.77466</v>
      </c>
      <c r="I67" s="2" t="n">
        <v>0.660258</v>
      </c>
      <c r="J67" s="2" t="n">
        <v>0.479979</v>
      </c>
      <c r="K67" s="2" t="n">
        <v>0.741479</v>
      </c>
      <c r="L67" s="2" t="n">
        <v>0.582737</v>
      </c>
      <c r="M67" s="2" t="n">
        <v>9856</v>
      </c>
      <c r="N67" s="2" t="n">
        <v>8223</v>
      </c>
      <c r="O67" s="2" t="n">
        <v>284.29</v>
      </c>
      <c r="P67" s="2" t="n">
        <v>745.61</v>
      </c>
      <c r="Q67" s="2" t="s">
        <v>31</v>
      </c>
      <c r="R67" s="2" t="s">
        <v>201</v>
      </c>
      <c r="S67" s="2" t="n">
        <f aca="false">TRUE()</f>
        <v>1</v>
      </c>
      <c r="T67" s="2" t="n">
        <f aca="false">FALSE()</f>
        <v>0</v>
      </c>
      <c r="U67" s="2" t="s">
        <v>33</v>
      </c>
      <c r="V67" s="2" t="s">
        <v>268</v>
      </c>
      <c r="W67" s="2" t="s">
        <v>39</v>
      </c>
    </row>
    <row r="68" customFormat="false" ht="13" hidden="false" customHeight="false" outlineLevel="0" collapsed="false">
      <c r="A68" s="2" t="s">
        <v>26</v>
      </c>
      <c r="B68" s="2" t="s">
        <v>82</v>
      </c>
      <c r="C68" s="2" t="s">
        <v>83</v>
      </c>
      <c r="D68" s="2" t="n">
        <v>30</v>
      </c>
      <c r="E68" s="2" t="s">
        <v>37</v>
      </c>
      <c r="F68" s="2" t="s">
        <v>41</v>
      </c>
      <c r="G68" s="2" t="n">
        <v>0.509316</v>
      </c>
      <c r="H68" s="2" t="n">
        <v>0.874479</v>
      </c>
      <c r="I68" s="2" t="n">
        <v>0.643717</v>
      </c>
      <c r="J68" s="2" t="n">
        <v>0.406729</v>
      </c>
      <c r="K68" s="2" t="n">
        <v>0.847644</v>
      </c>
      <c r="L68" s="2" t="n">
        <v>0.549695</v>
      </c>
      <c r="M68" s="2" t="n">
        <v>11126</v>
      </c>
      <c r="N68" s="2" t="n">
        <v>8885</v>
      </c>
      <c r="O68" s="2" t="n">
        <v>244.18</v>
      </c>
      <c r="P68" s="2" t="n">
        <v>777.1</v>
      </c>
      <c r="Q68" s="2" t="s">
        <v>31</v>
      </c>
      <c r="R68" s="2" t="s">
        <v>201</v>
      </c>
      <c r="S68" s="2" t="n">
        <f aca="false">TRUE()</f>
        <v>1</v>
      </c>
      <c r="T68" s="2" t="n">
        <f aca="false">FALSE()</f>
        <v>0</v>
      </c>
      <c r="U68" s="2" t="s">
        <v>33</v>
      </c>
      <c r="V68" s="2" t="s">
        <v>269</v>
      </c>
      <c r="W68" s="2" t="s">
        <v>39</v>
      </c>
    </row>
    <row r="69" customFormat="false" ht="13" hidden="false" customHeight="false" outlineLevel="0" collapsed="false">
      <c r="A69" s="2" t="s">
        <v>26</v>
      </c>
      <c r="B69" s="2" t="s">
        <v>82</v>
      </c>
      <c r="C69" s="2" t="s">
        <v>83</v>
      </c>
      <c r="D69" s="2" t="n">
        <v>30</v>
      </c>
      <c r="E69" s="2" t="s">
        <v>43</v>
      </c>
      <c r="F69" s="2" t="s">
        <v>30</v>
      </c>
      <c r="G69" s="2" t="n">
        <v>0.535034</v>
      </c>
      <c r="H69" s="2" t="n">
        <v>0.840839</v>
      </c>
      <c r="I69" s="2" t="n">
        <v>0.653952</v>
      </c>
      <c r="J69" s="2" t="n">
        <v>0.510178</v>
      </c>
      <c r="K69" s="2" t="n">
        <v>0.834369</v>
      </c>
      <c r="L69" s="2" t="n">
        <v>0.63319</v>
      </c>
      <c r="M69" s="2" t="n">
        <v>10698</v>
      </c>
      <c r="N69" s="2" t="n">
        <v>10201</v>
      </c>
      <c r="O69" s="2" t="n">
        <v>81.02</v>
      </c>
      <c r="P69" s="2" t="n">
        <v>435.33</v>
      </c>
      <c r="Q69" s="2" t="s">
        <v>31</v>
      </c>
      <c r="R69" s="2" t="s">
        <v>201</v>
      </c>
      <c r="S69" s="2" t="n">
        <f aca="false">TRUE()</f>
        <v>1</v>
      </c>
      <c r="T69" s="2" t="n">
        <f aca="false">FALSE()</f>
        <v>0</v>
      </c>
      <c r="U69" s="2" t="s">
        <v>33</v>
      </c>
      <c r="V69" s="2" t="s">
        <v>270</v>
      </c>
      <c r="W69" s="2" t="s">
        <v>39</v>
      </c>
      <c r="X69" s="2" t="s">
        <v>45</v>
      </c>
    </row>
    <row r="70" customFormat="false" ht="13" hidden="false" customHeight="false" outlineLevel="0" collapsed="false">
      <c r="A70" s="2" t="s">
        <v>26</v>
      </c>
      <c r="B70" s="2" t="s">
        <v>82</v>
      </c>
      <c r="C70" s="2" t="s">
        <v>83</v>
      </c>
      <c r="D70" s="2" t="n">
        <v>30</v>
      </c>
      <c r="E70" s="2" t="s">
        <v>43</v>
      </c>
      <c r="F70" s="2" t="s">
        <v>41</v>
      </c>
      <c r="G70" s="2" t="n">
        <v>0.521918</v>
      </c>
      <c r="H70" s="2" t="n">
        <v>0.909613</v>
      </c>
      <c r="I70" s="2" t="n">
        <v>0.663266</v>
      </c>
      <c r="J70" s="2" t="n">
        <v>0.497925</v>
      </c>
      <c r="K70" s="2" t="n">
        <v>0.905668</v>
      </c>
      <c r="L70" s="2" t="n">
        <v>0.642572</v>
      </c>
      <c r="M70" s="2" t="n">
        <v>11573</v>
      </c>
      <c r="N70" s="2" t="n">
        <v>11041</v>
      </c>
      <c r="O70" s="2" t="n">
        <v>239.41</v>
      </c>
      <c r="P70" s="2" t="n">
        <v>986.76</v>
      </c>
      <c r="Q70" s="2" t="s">
        <v>31</v>
      </c>
      <c r="R70" s="2" t="s">
        <v>201</v>
      </c>
      <c r="S70" s="2" t="n">
        <f aca="false">TRUE()</f>
        <v>1</v>
      </c>
      <c r="T70" s="2" t="n">
        <f aca="false">FALSE()</f>
        <v>0</v>
      </c>
      <c r="U70" s="2" t="s">
        <v>33</v>
      </c>
      <c r="V70" s="2" t="s">
        <v>271</v>
      </c>
      <c r="W70" s="2" t="s">
        <v>39</v>
      </c>
      <c r="X70" s="2" t="s">
        <v>45</v>
      </c>
    </row>
    <row r="71" customFormat="false" ht="13" hidden="false" customHeight="false" outlineLevel="0" collapsed="false">
      <c r="A71" s="2" t="s">
        <v>26</v>
      </c>
      <c r="B71" s="2" t="s">
        <v>82</v>
      </c>
      <c r="C71" s="2" t="s">
        <v>83</v>
      </c>
      <c r="D71" s="2" t="n">
        <v>30</v>
      </c>
      <c r="E71" s="2" t="s">
        <v>47</v>
      </c>
      <c r="F71" s="2" t="s">
        <v>30</v>
      </c>
      <c r="G71" s="2" t="n">
        <v>0.573357</v>
      </c>
      <c r="H71" s="2" t="n">
        <v>0.801069</v>
      </c>
      <c r="I71" s="2" t="n">
        <v>0.66835</v>
      </c>
      <c r="J71" s="2" t="n">
        <v>0.525596</v>
      </c>
      <c r="K71" s="2" t="n">
        <v>0.786845</v>
      </c>
      <c r="L71" s="2" t="n">
        <v>0.630219</v>
      </c>
      <c r="M71" s="2" t="n">
        <v>10192</v>
      </c>
      <c r="N71" s="2" t="n">
        <v>9343</v>
      </c>
      <c r="O71" s="2" t="n">
        <v>150.51</v>
      </c>
      <c r="P71" s="2" t="n">
        <v>130.94</v>
      </c>
      <c r="Q71" s="2" t="s">
        <v>31</v>
      </c>
      <c r="R71" s="2" t="s">
        <v>201</v>
      </c>
      <c r="S71" s="2" t="n">
        <f aca="false">TRUE()</f>
        <v>1</v>
      </c>
      <c r="T71" s="2" t="n">
        <f aca="false">FALSE()</f>
        <v>0</v>
      </c>
      <c r="U71" s="2" t="s">
        <v>33</v>
      </c>
      <c r="V71" s="2" t="s">
        <v>272</v>
      </c>
      <c r="W71" s="2" t="s">
        <v>39</v>
      </c>
      <c r="X71" s="2" t="s">
        <v>49</v>
      </c>
    </row>
    <row r="72" customFormat="false" ht="13" hidden="false" customHeight="false" outlineLevel="0" collapsed="false">
      <c r="A72" s="2" t="s">
        <v>26</v>
      </c>
      <c r="B72" s="2" t="s">
        <v>82</v>
      </c>
      <c r="C72" s="2" t="s">
        <v>83</v>
      </c>
      <c r="D72" s="2" t="n">
        <v>30</v>
      </c>
      <c r="E72" s="2" t="s">
        <v>47</v>
      </c>
      <c r="F72" s="2" t="s">
        <v>41</v>
      </c>
      <c r="G72" s="2" t="n">
        <v>0.38679</v>
      </c>
      <c r="H72" s="2" t="n">
        <v>0.909927</v>
      </c>
      <c r="I72" s="2" t="n">
        <v>0.542833</v>
      </c>
      <c r="J72" s="2" t="n">
        <v>0.346631</v>
      </c>
      <c r="K72" s="2" t="n">
        <v>0.900529</v>
      </c>
      <c r="L72" s="2" t="n">
        <v>0.500579</v>
      </c>
      <c r="M72" s="2" t="n">
        <v>11577</v>
      </c>
      <c r="N72" s="2" t="n">
        <v>10375</v>
      </c>
      <c r="O72" s="2" t="n">
        <v>184.98</v>
      </c>
      <c r="P72" s="2" t="n">
        <v>137.88</v>
      </c>
      <c r="Q72" s="2" t="s">
        <v>31</v>
      </c>
      <c r="R72" s="2" t="s">
        <v>201</v>
      </c>
      <c r="S72" s="2" t="n">
        <f aca="false">TRUE()</f>
        <v>1</v>
      </c>
      <c r="T72" s="2" t="n">
        <f aca="false">FALSE()</f>
        <v>0</v>
      </c>
      <c r="U72" s="2" t="s">
        <v>33</v>
      </c>
      <c r="V72" s="2" t="s">
        <v>273</v>
      </c>
      <c r="W72" s="2" t="s">
        <v>39</v>
      </c>
      <c r="X72" s="2" t="s">
        <v>49</v>
      </c>
    </row>
    <row r="73" customFormat="false" ht="13" hidden="false" customHeight="false" outlineLevel="0" collapsed="false">
      <c r="A73" s="2" t="s">
        <v>26</v>
      </c>
      <c r="B73" s="2" t="s">
        <v>82</v>
      </c>
      <c r="C73" s="2" t="s">
        <v>83</v>
      </c>
      <c r="D73" s="2" t="n">
        <v>30</v>
      </c>
      <c r="E73" s="2" t="s">
        <v>51</v>
      </c>
      <c r="F73" s="2" t="s">
        <v>30</v>
      </c>
      <c r="G73" s="2" t="n">
        <v>0.568313</v>
      </c>
      <c r="H73" s="2" t="n">
        <v>0.897115</v>
      </c>
      <c r="I73" s="2" t="n">
        <v>0.695827</v>
      </c>
      <c r="J73" s="2" t="n">
        <v>0.51434</v>
      </c>
      <c r="K73" s="2" t="n">
        <v>0.887533</v>
      </c>
      <c r="L73" s="2" t="n">
        <v>0.651262</v>
      </c>
      <c r="M73" s="2" t="n">
        <v>11414</v>
      </c>
      <c r="N73" s="2" t="n">
        <v>10330</v>
      </c>
      <c r="O73" s="2" t="n">
        <v>2049.91</v>
      </c>
      <c r="P73" s="2" t="n">
        <v>2417.05</v>
      </c>
      <c r="Q73" s="2" t="s">
        <v>31</v>
      </c>
      <c r="R73" s="2" t="s">
        <v>201</v>
      </c>
      <c r="S73" s="2" t="n">
        <f aca="false">TRUE()</f>
        <v>1</v>
      </c>
      <c r="T73" s="2" t="n">
        <f aca="false">FALSE()</f>
        <v>0</v>
      </c>
      <c r="U73" s="2" t="s">
        <v>33</v>
      </c>
      <c r="V73" s="2" t="s">
        <v>274</v>
      </c>
      <c r="W73" s="2" t="s">
        <v>39</v>
      </c>
      <c r="X73" s="2" t="s">
        <v>53</v>
      </c>
    </row>
    <row r="74" customFormat="false" ht="13" hidden="false" customHeight="false" outlineLevel="0" collapsed="false">
      <c r="A74" s="2" t="s">
        <v>26</v>
      </c>
      <c r="B74" s="2" t="s">
        <v>82</v>
      </c>
      <c r="C74" s="2" t="s">
        <v>83</v>
      </c>
      <c r="D74" s="2" t="n">
        <v>30</v>
      </c>
      <c r="E74" s="2" t="s">
        <v>51</v>
      </c>
      <c r="F74" s="2" t="s">
        <v>41</v>
      </c>
      <c r="G74" s="2" t="n">
        <v>0.568313</v>
      </c>
      <c r="H74" s="2" t="n">
        <v>0.897115</v>
      </c>
      <c r="I74" s="2" t="n">
        <v>0.695827</v>
      </c>
      <c r="J74" s="2" t="n">
        <v>0.51434</v>
      </c>
      <c r="K74" s="2" t="n">
        <v>0.887533</v>
      </c>
      <c r="L74" s="2" t="n">
        <v>0.651262</v>
      </c>
      <c r="M74" s="2" t="n">
        <v>11414</v>
      </c>
      <c r="N74" s="2" t="n">
        <v>10330</v>
      </c>
      <c r="O74" s="2" t="n">
        <v>2070.86</v>
      </c>
      <c r="P74" s="2" t="n">
        <v>2440.15</v>
      </c>
      <c r="Q74" s="2" t="s">
        <v>31</v>
      </c>
      <c r="R74" s="2" t="s">
        <v>201</v>
      </c>
      <c r="S74" s="2" t="n">
        <f aca="false">TRUE()</f>
        <v>1</v>
      </c>
      <c r="T74" s="2" t="n">
        <f aca="false">FALSE()</f>
        <v>0</v>
      </c>
      <c r="U74" s="2" t="s">
        <v>33</v>
      </c>
      <c r="V74" s="2" t="s">
        <v>275</v>
      </c>
      <c r="W74" s="2" t="s">
        <v>39</v>
      </c>
      <c r="X74" s="2" t="s">
        <v>53</v>
      </c>
    </row>
    <row r="75" customFormat="false" ht="13" hidden="false" customHeight="false" outlineLevel="0" collapsed="false">
      <c r="A75" s="2" t="s">
        <v>26</v>
      </c>
      <c r="B75" s="2" t="s">
        <v>82</v>
      </c>
      <c r="C75" s="2" t="s">
        <v>83</v>
      </c>
      <c r="D75" s="2" t="n">
        <v>50</v>
      </c>
      <c r="E75" s="2" t="s">
        <v>29</v>
      </c>
      <c r="F75" s="2" t="s">
        <v>30</v>
      </c>
      <c r="G75" s="2" t="n">
        <v>0.602273</v>
      </c>
      <c r="H75" s="2" t="n">
        <v>0.903953</v>
      </c>
      <c r="I75" s="2" t="n">
        <v>0.722901</v>
      </c>
      <c r="J75" s="2" t="n">
        <v>0.585829</v>
      </c>
      <c r="K75" s="2" t="n">
        <v>0.901523</v>
      </c>
      <c r="L75" s="2" t="n">
        <v>0.710173</v>
      </c>
      <c r="M75" s="2" t="n">
        <v>11501</v>
      </c>
      <c r="N75" s="2" t="n">
        <v>11187</v>
      </c>
      <c r="O75" s="2" t="n">
        <v>48.71</v>
      </c>
      <c r="P75" s="2" t="n">
        <v>120.25</v>
      </c>
      <c r="Q75" s="2" t="s">
        <v>31</v>
      </c>
      <c r="R75" s="2" t="s">
        <v>201</v>
      </c>
      <c r="S75" s="2" t="n">
        <f aca="false">TRUE()</f>
        <v>1</v>
      </c>
      <c r="T75" s="2" t="n">
        <f aca="false">FALSE()</f>
        <v>0</v>
      </c>
      <c r="U75" s="2" t="s">
        <v>33</v>
      </c>
      <c r="V75" s="2" t="s">
        <v>276</v>
      </c>
      <c r="W75" s="2" t="s">
        <v>35</v>
      </c>
      <c r="X75" s="2" t="s">
        <v>203</v>
      </c>
    </row>
    <row r="76" customFormat="false" ht="13" hidden="false" customHeight="false" outlineLevel="0" collapsed="false">
      <c r="A76" s="2" t="s">
        <v>26</v>
      </c>
      <c r="B76" s="2" t="s">
        <v>82</v>
      </c>
      <c r="C76" s="2" t="s">
        <v>83</v>
      </c>
      <c r="D76" s="2" t="n">
        <v>50</v>
      </c>
      <c r="E76" s="2" t="s">
        <v>37</v>
      </c>
      <c r="F76" s="2" t="s">
        <v>30</v>
      </c>
      <c r="G76" s="2" t="n">
        <v>0.543676</v>
      </c>
      <c r="H76" s="2" t="n">
        <v>0.873693</v>
      </c>
      <c r="I76" s="2" t="n">
        <v>0.670264</v>
      </c>
      <c r="J76" s="2" t="n">
        <v>0.434853</v>
      </c>
      <c r="K76" s="2" t="n">
        <v>0.846923</v>
      </c>
      <c r="L76" s="2" t="n">
        <v>0.574651</v>
      </c>
      <c r="M76" s="2" t="n">
        <v>11116</v>
      </c>
      <c r="N76" s="2" t="n">
        <v>8891</v>
      </c>
      <c r="O76" s="2" t="n">
        <v>572.41</v>
      </c>
      <c r="P76" s="2" t="n">
        <v>1349.07</v>
      </c>
      <c r="Q76" s="2" t="s">
        <v>31</v>
      </c>
      <c r="R76" s="2" t="s">
        <v>201</v>
      </c>
      <c r="S76" s="2" t="n">
        <f aca="false">TRUE()</f>
        <v>1</v>
      </c>
      <c r="T76" s="2" t="n">
        <f aca="false">FALSE()</f>
        <v>0</v>
      </c>
      <c r="U76" s="2" t="s">
        <v>33</v>
      </c>
      <c r="V76" s="2" t="s">
        <v>277</v>
      </c>
      <c r="W76" s="2" t="s">
        <v>39</v>
      </c>
    </row>
    <row r="77" customFormat="false" ht="13" hidden="false" customHeight="false" outlineLevel="0" collapsed="false">
      <c r="A77" s="2" t="s">
        <v>26</v>
      </c>
      <c r="B77" s="2" t="s">
        <v>82</v>
      </c>
      <c r="C77" s="2" t="s">
        <v>83</v>
      </c>
      <c r="D77" s="2" t="n">
        <v>50</v>
      </c>
      <c r="E77" s="2" t="s">
        <v>37</v>
      </c>
      <c r="F77" s="2" t="s">
        <v>41</v>
      </c>
      <c r="G77" s="2" t="n">
        <v>0.477384</v>
      </c>
      <c r="H77" s="2" t="n">
        <v>0.889256</v>
      </c>
      <c r="I77" s="2" t="n">
        <v>0.621256</v>
      </c>
      <c r="J77" s="2" t="n">
        <v>0.395992</v>
      </c>
      <c r="K77" s="2" t="n">
        <v>0.869465</v>
      </c>
      <c r="L77" s="2" t="n">
        <v>0.544153</v>
      </c>
      <c r="M77" s="2" t="n">
        <v>11314</v>
      </c>
      <c r="N77" s="2" t="n">
        <v>9385</v>
      </c>
      <c r="O77" s="2" t="n">
        <v>573.2</v>
      </c>
      <c r="P77" s="2" t="n">
        <v>1347.07</v>
      </c>
      <c r="Q77" s="2" t="s">
        <v>31</v>
      </c>
      <c r="R77" s="2" t="s">
        <v>201</v>
      </c>
      <c r="S77" s="2" t="n">
        <f aca="false">TRUE()</f>
        <v>1</v>
      </c>
      <c r="T77" s="2" t="n">
        <f aca="false">FALSE()</f>
        <v>0</v>
      </c>
      <c r="U77" s="2" t="s">
        <v>33</v>
      </c>
      <c r="V77" s="2" t="s">
        <v>278</v>
      </c>
      <c r="W77" s="2" t="s">
        <v>39</v>
      </c>
    </row>
    <row r="78" customFormat="false" ht="13" hidden="false" customHeight="false" outlineLevel="0" collapsed="false">
      <c r="A78" s="2" t="s">
        <v>26</v>
      </c>
      <c r="B78" s="2" t="s">
        <v>82</v>
      </c>
      <c r="C78" s="2" t="s">
        <v>83</v>
      </c>
      <c r="D78" s="2" t="n">
        <v>50</v>
      </c>
      <c r="E78" s="2" t="s">
        <v>43</v>
      </c>
      <c r="F78" s="2" t="s">
        <v>30</v>
      </c>
      <c r="G78" s="2" t="n">
        <v>0.526965</v>
      </c>
      <c r="H78" s="2" t="n">
        <v>0.909298</v>
      </c>
      <c r="I78" s="2" t="n">
        <v>0.667243</v>
      </c>
      <c r="J78" s="2" t="n">
        <v>0.50952</v>
      </c>
      <c r="K78" s="2" t="n">
        <v>0.906483</v>
      </c>
      <c r="L78" s="2" t="n">
        <v>0.652359</v>
      </c>
      <c r="M78" s="2" t="n">
        <v>11569</v>
      </c>
      <c r="N78" s="2" t="n">
        <v>11186</v>
      </c>
      <c r="O78" s="2" t="n">
        <v>102.33</v>
      </c>
      <c r="P78" s="2" t="n">
        <v>442</v>
      </c>
      <c r="Q78" s="2" t="s">
        <v>31</v>
      </c>
      <c r="R78" s="2" t="s">
        <v>201</v>
      </c>
      <c r="S78" s="2" t="n">
        <f aca="false">TRUE()</f>
        <v>1</v>
      </c>
      <c r="T78" s="2" t="n">
        <f aca="false">FALSE()</f>
        <v>0</v>
      </c>
      <c r="U78" s="2" t="s">
        <v>33</v>
      </c>
      <c r="V78" s="2" t="s">
        <v>279</v>
      </c>
      <c r="W78" s="2" t="s">
        <v>39</v>
      </c>
      <c r="X78" s="2" t="s">
        <v>45</v>
      </c>
    </row>
    <row r="79" customFormat="false" ht="13" hidden="false" customHeight="false" outlineLevel="0" collapsed="false">
      <c r="A79" s="2" t="s">
        <v>26</v>
      </c>
      <c r="B79" s="2" t="s">
        <v>82</v>
      </c>
      <c r="C79" s="2" t="s">
        <v>83</v>
      </c>
      <c r="D79" s="2" t="n">
        <v>50</v>
      </c>
      <c r="E79" s="2" t="s">
        <v>43</v>
      </c>
      <c r="F79" s="2" t="s">
        <v>41</v>
      </c>
      <c r="G79" s="2" t="n">
        <v>0.520165</v>
      </c>
      <c r="H79" s="2" t="n">
        <v>0.913385</v>
      </c>
      <c r="I79" s="2" t="n">
        <v>0.662845</v>
      </c>
      <c r="J79" s="2" t="n">
        <v>0.502753</v>
      </c>
      <c r="K79" s="2" t="n">
        <v>0.910653</v>
      </c>
      <c r="L79" s="2" t="n">
        <v>0.647844</v>
      </c>
      <c r="M79" s="2" t="n">
        <v>11621</v>
      </c>
      <c r="N79" s="2" t="n">
        <v>11232</v>
      </c>
      <c r="O79" s="2" t="n">
        <v>251.88</v>
      </c>
      <c r="P79" s="2" t="n">
        <v>1183.84</v>
      </c>
      <c r="Q79" s="2" t="s">
        <v>31</v>
      </c>
      <c r="R79" s="2" t="s">
        <v>201</v>
      </c>
      <c r="S79" s="2" t="n">
        <f aca="false">TRUE()</f>
        <v>1</v>
      </c>
      <c r="T79" s="2" t="n">
        <f aca="false">FALSE()</f>
        <v>0</v>
      </c>
      <c r="U79" s="2" t="s">
        <v>33</v>
      </c>
      <c r="V79" s="2" t="s">
        <v>280</v>
      </c>
      <c r="W79" s="2" t="s">
        <v>39</v>
      </c>
      <c r="X79" s="2" t="s">
        <v>45</v>
      </c>
    </row>
    <row r="80" customFormat="false" ht="13" hidden="false" customHeight="false" outlineLevel="0" collapsed="false">
      <c r="A80" s="2" t="s">
        <v>26</v>
      </c>
      <c r="B80" s="2" t="s">
        <v>82</v>
      </c>
      <c r="C80" s="2" t="s">
        <v>83</v>
      </c>
      <c r="D80" s="2" t="n">
        <v>50</v>
      </c>
      <c r="E80" s="2" t="s">
        <v>47</v>
      </c>
      <c r="F80" s="2" t="s">
        <v>30</v>
      </c>
      <c r="G80" s="2" t="n">
        <v>0.527584</v>
      </c>
      <c r="H80" s="2" t="n">
        <v>0.887684</v>
      </c>
      <c r="I80" s="2" t="n">
        <v>0.661822</v>
      </c>
      <c r="J80" s="2" t="n">
        <v>0.480544</v>
      </c>
      <c r="K80" s="2" t="n">
        <v>0.87803</v>
      </c>
      <c r="L80" s="2" t="n">
        <v>0.621139</v>
      </c>
      <c r="M80" s="2" t="n">
        <v>11294</v>
      </c>
      <c r="N80" s="2" t="n">
        <v>10287</v>
      </c>
      <c r="O80" s="2" t="n">
        <v>227.73</v>
      </c>
      <c r="P80" s="2" t="n">
        <v>200.23</v>
      </c>
      <c r="Q80" s="2" t="s">
        <v>31</v>
      </c>
      <c r="R80" s="2" t="s">
        <v>201</v>
      </c>
      <c r="S80" s="2" t="n">
        <f aca="false">TRUE()</f>
        <v>1</v>
      </c>
      <c r="T80" s="2" t="n">
        <f aca="false">FALSE()</f>
        <v>0</v>
      </c>
      <c r="U80" s="2" t="s">
        <v>33</v>
      </c>
      <c r="V80" s="2" t="s">
        <v>281</v>
      </c>
      <c r="W80" s="2" t="s">
        <v>39</v>
      </c>
      <c r="X80" s="2" t="s">
        <v>49</v>
      </c>
    </row>
    <row r="81" customFormat="false" ht="13" hidden="false" customHeight="false" outlineLevel="0" collapsed="false">
      <c r="A81" s="2" t="s">
        <v>26</v>
      </c>
      <c r="B81" s="2" t="s">
        <v>82</v>
      </c>
      <c r="C81" s="2" t="s">
        <v>83</v>
      </c>
      <c r="D81" s="2" t="n">
        <v>50</v>
      </c>
      <c r="E81" s="2" t="s">
        <v>47</v>
      </c>
      <c r="F81" s="2" t="s">
        <v>41</v>
      </c>
      <c r="G81" s="2" t="n">
        <v>0.385185</v>
      </c>
      <c r="H81" s="2" t="n">
        <v>0.907726</v>
      </c>
      <c r="I81" s="2" t="n">
        <v>0.540861</v>
      </c>
      <c r="J81" s="2" t="n">
        <v>0.345162</v>
      </c>
      <c r="K81" s="2" t="n">
        <v>0.898117</v>
      </c>
      <c r="L81" s="2" t="n">
        <v>0.498675</v>
      </c>
      <c r="M81" s="2" t="n">
        <v>11549</v>
      </c>
      <c r="N81" s="2" t="n">
        <v>10349</v>
      </c>
      <c r="O81" s="2" t="n">
        <v>277.01</v>
      </c>
      <c r="P81" s="2" t="n">
        <v>240.4</v>
      </c>
      <c r="Q81" s="2" t="s">
        <v>31</v>
      </c>
      <c r="R81" s="2" t="s">
        <v>201</v>
      </c>
      <c r="S81" s="2" t="n">
        <f aca="false">TRUE()</f>
        <v>1</v>
      </c>
      <c r="T81" s="2" t="n">
        <f aca="false">FALSE()</f>
        <v>0</v>
      </c>
      <c r="U81" s="2" t="s">
        <v>33</v>
      </c>
      <c r="V81" s="2" t="s">
        <v>282</v>
      </c>
      <c r="W81" s="2" t="s">
        <v>39</v>
      </c>
      <c r="X81" s="2" t="s">
        <v>49</v>
      </c>
    </row>
    <row r="82" customFormat="false" ht="13" hidden="false" customHeight="false" outlineLevel="0" collapsed="false">
      <c r="A82" s="2" t="s">
        <v>26</v>
      </c>
      <c r="B82" s="2" t="s">
        <v>82</v>
      </c>
      <c r="C82" s="2" t="s">
        <v>83</v>
      </c>
      <c r="D82" s="2" t="n">
        <v>50</v>
      </c>
      <c r="E82" s="2" t="s">
        <v>51</v>
      </c>
      <c r="F82" s="2" t="s">
        <v>30</v>
      </c>
      <c r="G82" s="2" t="n">
        <v>0.567114</v>
      </c>
      <c r="H82" s="2" t="n">
        <v>0.900259</v>
      </c>
      <c r="I82" s="2" t="n">
        <v>0.695869</v>
      </c>
      <c r="J82" s="2" t="n">
        <v>0.513492</v>
      </c>
      <c r="K82" s="2" t="n">
        <v>0.890979</v>
      </c>
      <c r="L82" s="2" t="n">
        <v>0.651506</v>
      </c>
      <c r="M82" s="2" t="n">
        <v>11454</v>
      </c>
      <c r="N82" s="2" t="n">
        <v>10371</v>
      </c>
      <c r="O82" s="2" t="n">
        <v>5199.22</v>
      </c>
      <c r="P82" s="2" t="n">
        <v>5628.25</v>
      </c>
      <c r="Q82" s="2" t="s">
        <v>31</v>
      </c>
      <c r="R82" s="2" t="s">
        <v>201</v>
      </c>
      <c r="S82" s="2" t="n">
        <f aca="false">TRUE()</f>
        <v>1</v>
      </c>
      <c r="T82" s="2" t="n">
        <f aca="false">FALSE()</f>
        <v>0</v>
      </c>
      <c r="U82" s="2" t="s">
        <v>33</v>
      </c>
      <c r="V82" s="2" t="s">
        <v>283</v>
      </c>
      <c r="W82" s="2" t="s">
        <v>39</v>
      </c>
      <c r="X82" s="2" t="s">
        <v>53</v>
      </c>
    </row>
    <row r="83" customFormat="false" ht="13" hidden="false" customHeight="false" outlineLevel="0" collapsed="false">
      <c r="A83" s="2" t="s">
        <v>26</v>
      </c>
      <c r="B83" s="2" t="s">
        <v>82</v>
      </c>
      <c r="C83" s="2" t="s">
        <v>83</v>
      </c>
      <c r="D83" s="2" t="n">
        <v>50</v>
      </c>
      <c r="E83" s="2" t="s">
        <v>51</v>
      </c>
      <c r="F83" s="2" t="s">
        <v>41</v>
      </c>
      <c r="G83" s="2" t="n">
        <v>0.567114</v>
      </c>
      <c r="H83" s="2" t="n">
        <v>0.900259</v>
      </c>
      <c r="I83" s="2" t="n">
        <v>0.695869</v>
      </c>
      <c r="J83" s="2" t="n">
        <v>0.513492</v>
      </c>
      <c r="K83" s="2" t="n">
        <v>0.890979</v>
      </c>
      <c r="L83" s="2" t="n">
        <v>0.651506</v>
      </c>
      <c r="M83" s="2" t="n">
        <v>11454</v>
      </c>
      <c r="N83" s="2" t="n">
        <v>10371</v>
      </c>
      <c r="O83" s="2" t="n">
        <v>5391.12</v>
      </c>
      <c r="P83" s="2" t="n">
        <v>5801.01</v>
      </c>
      <c r="Q83" s="2" t="s">
        <v>31</v>
      </c>
      <c r="R83" s="2" t="s">
        <v>201</v>
      </c>
      <c r="S83" s="2" t="n">
        <f aca="false">TRUE()</f>
        <v>1</v>
      </c>
      <c r="T83" s="2" t="n">
        <f aca="false">FALSE()</f>
        <v>0</v>
      </c>
      <c r="U83" s="2" t="s">
        <v>33</v>
      </c>
      <c r="V83" s="2" t="s">
        <v>284</v>
      </c>
      <c r="W83" s="2" t="s">
        <v>39</v>
      </c>
      <c r="X83" s="2" t="s">
        <v>53</v>
      </c>
    </row>
    <row r="91" customFormat="false" ht="13" hidden="false" customHeight="false" outlineLevel="0" collapsed="false">
      <c r="G91" s="13"/>
      <c r="H91" s="13"/>
      <c r="I91" s="13"/>
      <c r="J91" s="13"/>
      <c r="K91" s="13"/>
      <c r="L91" s="13"/>
      <c r="O91" s="3"/>
      <c r="P91" s="3"/>
    </row>
    <row r="92" customFormat="false" ht="13" hidden="false" customHeight="false" outlineLevel="0" collapsed="false">
      <c r="G92" s="13"/>
      <c r="H92" s="13"/>
      <c r="I92" s="13"/>
      <c r="J92" s="13"/>
      <c r="K92" s="13"/>
      <c r="L92" s="13"/>
      <c r="O92" s="3"/>
      <c r="P92" s="3"/>
    </row>
    <row r="93" customFormat="false" ht="13" hidden="false" customHeight="false" outlineLevel="0" collapsed="false">
      <c r="G93" s="13"/>
      <c r="H93" s="13"/>
      <c r="I93" s="13"/>
      <c r="J93" s="13"/>
      <c r="K93" s="13"/>
      <c r="L93" s="13"/>
      <c r="O93" s="3"/>
      <c r="P93" s="3"/>
    </row>
    <row r="94" customFormat="false" ht="13" hidden="false" customHeight="false" outlineLevel="0" collapsed="false">
      <c r="G94" s="13"/>
      <c r="H94" s="13"/>
      <c r="I94" s="13"/>
      <c r="J94" s="13"/>
      <c r="K94" s="13"/>
      <c r="L94" s="13"/>
      <c r="O94" s="3"/>
      <c r="P94" s="3"/>
    </row>
    <row r="95" customFormat="false" ht="13" hidden="false" customHeight="false" outlineLevel="0" collapsed="false">
      <c r="G95" s="13"/>
      <c r="H95" s="13"/>
      <c r="I95" s="13"/>
      <c r="J95" s="13"/>
      <c r="K95" s="13"/>
      <c r="L95" s="13"/>
      <c r="P95" s="3"/>
    </row>
    <row r="96" customFormat="false" ht="13" hidden="false" customHeight="false" outlineLevel="0" collapsed="false">
      <c r="G96" s="13"/>
      <c r="H96" s="13"/>
      <c r="I96" s="13"/>
      <c r="J96" s="13"/>
      <c r="K96" s="13"/>
      <c r="L96" s="13"/>
      <c r="O96" s="3"/>
      <c r="P96" s="3"/>
    </row>
    <row r="97" customFormat="false" ht="13" hidden="false" customHeight="false" outlineLevel="0" collapsed="false">
      <c r="G97" s="13"/>
      <c r="H97" s="13"/>
      <c r="I97" s="13"/>
      <c r="J97" s="13"/>
      <c r="K97" s="13"/>
      <c r="L97" s="13"/>
      <c r="O97" s="3"/>
      <c r="P97" s="3"/>
    </row>
    <row r="98" customFormat="false" ht="13" hidden="false" customHeight="false" outlineLevel="0" collapsed="false">
      <c r="G98" s="13"/>
      <c r="H98" s="13"/>
      <c r="I98" s="13"/>
      <c r="J98" s="13"/>
      <c r="K98" s="13"/>
      <c r="L98" s="13"/>
      <c r="O98" s="3"/>
      <c r="P98" s="3"/>
    </row>
    <row r="99" customFormat="false" ht="13" hidden="false" customHeight="false" outlineLevel="0" collapsed="false">
      <c r="G99" s="13"/>
      <c r="H99" s="13"/>
      <c r="I99" s="13"/>
      <c r="J99" s="13"/>
      <c r="K99" s="13"/>
      <c r="L99" s="13"/>
      <c r="O99" s="3"/>
      <c r="P99" s="3"/>
    </row>
    <row r="100" customFormat="false" ht="13" hidden="false" customHeight="false" outlineLevel="0" collapsed="false">
      <c r="G100" s="13"/>
      <c r="H100" s="13"/>
      <c r="I100" s="13"/>
      <c r="J100" s="13"/>
      <c r="K100" s="13"/>
      <c r="L100" s="13"/>
      <c r="O100" s="3"/>
      <c r="P100" s="3"/>
    </row>
    <row r="101" customFormat="false" ht="13" hidden="false" customHeight="false" outlineLevel="0" collapsed="false">
      <c r="G101" s="13"/>
      <c r="H101" s="13"/>
      <c r="I101" s="13"/>
      <c r="J101" s="13"/>
      <c r="K101" s="13"/>
      <c r="L101" s="13"/>
      <c r="O101" s="3"/>
      <c r="P10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true" outlineLevel="0" collapsed="false">
      <c r="A1" s="1" t="s">
        <v>285</v>
      </c>
      <c r="B1" s="2"/>
      <c r="C1" s="2" t="s">
        <v>286</v>
      </c>
      <c r="D1" s="2"/>
      <c r="E1" s="2" t="n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5.75" hidden="false" customHeight="tru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199</v>
      </c>
      <c r="P2" s="2" t="s">
        <v>200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</row>
    <row r="3" customFormat="false" ht="15.75" hidden="false" customHeight="true" outlineLevel="0" collapsed="false">
      <c r="A3" s="2" t="s">
        <v>287</v>
      </c>
      <c r="B3" s="2" t="s">
        <v>288</v>
      </c>
      <c r="C3" s="2" t="s">
        <v>28</v>
      </c>
      <c r="D3" s="2" t="n">
        <v>5</v>
      </c>
      <c r="E3" s="2" t="s">
        <v>29</v>
      </c>
      <c r="F3" s="2" t="s">
        <v>30</v>
      </c>
      <c r="G3" s="2" t="n">
        <v>0.975</v>
      </c>
      <c r="H3" s="2" t="n">
        <v>0.718894</v>
      </c>
      <c r="I3" s="2" t="n">
        <v>0.827586</v>
      </c>
      <c r="J3" s="2" t="n">
        <v>0.65625</v>
      </c>
      <c r="K3" s="2" t="n">
        <v>0.63253</v>
      </c>
      <c r="L3" s="2" t="n">
        <v>0.644172</v>
      </c>
      <c r="M3" s="8" t="n">
        <v>156</v>
      </c>
      <c r="N3" s="2" t="n">
        <v>105</v>
      </c>
      <c r="O3" s="2" t="n">
        <v>2.55</v>
      </c>
      <c r="P3" s="2" t="n">
        <v>6.16</v>
      </c>
      <c r="Q3" s="2" t="s">
        <v>289</v>
      </c>
      <c r="R3" s="2" t="s">
        <v>290</v>
      </c>
      <c r="S3" s="2" t="n">
        <f aca="false">TRUE()</f>
        <v>1</v>
      </c>
      <c r="T3" s="2" t="n">
        <f aca="false">FALSE()</f>
        <v>0</v>
      </c>
      <c r="U3" s="2" t="s">
        <v>33</v>
      </c>
      <c r="V3" s="2" t="s">
        <v>291</v>
      </c>
      <c r="W3" s="2" t="s">
        <v>35</v>
      </c>
      <c r="X3" s="2" t="s">
        <v>36</v>
      </c>
    </row>
    <row r="4" customFormat="false" ht="15.75" hidden="false" customHeight="true" outlineLevel="0" collapsed="false">
      <c r="A4" s="2" t="s">
        <v>287</v>
      </c>
      <c r="B4" s="2" t="s">
        <v>288</v>
      </c>
      <c r="C4" s="2" t="s">
        <v>28</v>
      </c>
      <c r="D4" s="2" t="n">
        <v>5</v>
      </c>
      <c r="E4" s="2" t="s">
        <v>37</v>
      </c>
      <c r="F4" s="2" t="s">
        <v>30</v>
      </c>
      <c r="G4" s="2" t="n">
        <v>1</v>
      </c>
      <c r="H4" s="2" t="n">
        <v>0.004608</v>
      </c>
      <c r="I4" s="2" t="n">
        <v>0.009174</v>
      </c>
      <c r="J4" s="2" t="n">
        <v>1</v>
      </c>
      <c r="K4" s="2" t="n">
        <v>0.004608</v>
      </c>
      <c r="L4" s="2" t="n">
        <v>0.009174</v>
      </c>
      <c r="M4" s="2" t="n">
        <v>1</v>
      </c>
      <c r="N4" s="2" t="n">
        <v>1</v>
      </c>
      <c r="O4" s="2" t="n">
        <v>23.79</v>
      </c>
      <c r="P4" s="2" t="n">
        <v>94.7</v>
      </c>
      <c r="Q4" s="2" t="s">
        <v>289</v>
      </c>
      <c r="R4" s="2" t="s">
        <v>290</v>
      </c>
      <c r="S4" s="2" t="n">
        <f aca="false">TRUE()</f>
        <v>1</v>
      </c>
      <c r="T4" s="2" t="n">
        <f aca="false">FALSE()</f>
        <v>0</v>
      </c>
      <c r="U4" s="2" t="s">
        <v>33</v>
      </c>
      <c r="V4" s="2" t="s">
        <v>292</v>
      </c>
      <c r="W4" s="2" t="s">
        <v>39</v>
      </c>
      <c r="X4" s="2" t="s">
        <v>40</v>
      </c>
    </row>
    <row r="5" customFormat="false" ht="15.75" hidden="false" customHeight="true" outlineLevel="0" collapsed="false">
      <c r="A5" s="2" t="s">
        <v>287</v>
      </c>
      <c r="B5" s="2" t="s">
        <v>288</v>
      </c>
      <c r="C5" s="2" t="s">
        <v>28</v>
      </c>
      <c r="D5" s="2" t="n">
        <v>5</v>
      </c>
      <c r="E5" s="2" t="s">
        <v>37</v>
      </c>
      <c r="F5" s="2" t="s">
        <v>41</v>
      </c>
      <c r="G5" s="2" t="n">
        <v>0.861111</v>
      </c>
      <c r="H5" s="2" t="n">
        <v>0.571429</v>
      </c>
      <c r="I5" s="2" t="n">
        <v>0.686981</v>
      </c>
      <c r="J5" s="2" t="n">
        <v>0.472222</v>
      </c>
      <c r="K5" s="2" t="n">
        <v>0.42236</v>
      </c>
      <c r="L5" s="2" t="n">
        <v>0.445902</v>
      </c>
      <c r="M5" s="2" t="n">
        <v>124</v>
      </c>
      <c r="N5" s="2" t="n">
        <v>68</v>
      </c>
      <c r="O5" s="2" t="n">
        <v>22.4</v>
      </c>
      <c r="P5" s="2" t="n">
        <v>96.99</v>
      </c>
      <c r="Q5" s="2" t="s">
        <v>289</v>
      </c>
      <c r="R5" s="2" t="s">
        <v>290</v>
      </c>
      <c r="S5" s="2" t="n">
        <f aca="false">TRUE()</f>
        <v>1</v>
      </c>
      <c r="T5" s="2" t="n">
        <f aca="false">FALSE()</f>
        <v>0</v>
      </c>
      <c r="U5" s="2" t="s">
        <v>33</v>
      </c>
      <c r="V5" s="2" t="s">
        <v>293</v>
      </c>
      <c r="W5" s="2" t="s">
        <v>39</v>
      </c>
      <c r="X5" s="2" t="s">
        <v>40</v>
      </c>
    </row>
    <row r="6" customFormat="false" ht="15.75" hidden="false" customHeight="true" outlineLevel="0" collapsed="false">
      <c r="A6" s="2" t="s">
        <v>287</v>
      </c>
      <c r="B6" s="2" t="s">
        <v>288</v>
      </c>
      <c r="C6" s="2" t="s">
        <v>28</v>
      </c>
      <c r="D6" s="2" t="n">
        <v>5</v>
      </c>
      <c r="E6" s="2" t="s">
        <v>43</v>
      </c>
      <c r="F6" s="2" t="s">
        <v>30</v>
      </c>
      <c r="G6" s="2" t="n">
        <v>1</v>
      </c>
      <c r="H6" s="2" t="n">
        <v>0.009217</v>
      </c>
      <c r="I6" s="2" t="n">
        <v>0.018265</v>
      </c>
      <c r="J6" s="2" t="n">
        <v>1</v>
      </c>
      <c r="K6" s="2" t="n">
        <v>0.009217</v>
      </c>
      <c r="L6" s="2" t="n">
        <v>0.018265</v>
      </c>
      <c r="M6" s="2" t="n">
        <v>2</v>
      </c>
      <c r="N6" s="2" t="n">
        <v>2</v>
      </c>
      <c r="O6" s="2" t="n">
        <v>10.95</v>
      </c>
      <c r="P6" s="2" t="n">
        <v>8.32</v>
      </c>
      <c r="Q6" s="2" t="s">
        <v>289</v>
      </c>
      <c r="R6" s="2" t="s">
        <v>290</v>
      </c>
      <c r="S6" s="2" t="n">
        <f aca="false">TRUE()</f>
        <v>1</v>
      </c>
      <c r="T6" s="2" t="n">
        <f aca="false">FALSE()</f>
        <v>0</v>
      </c>
      <c r="U6" s="2" t="s">
        <v>33</v>
      </c>
      <c r="V6" s="2" t="s">
        <v>294</v>
      </c>
      <c r="W6" s="2" t="s">
        <v>39</v>
      </c>
      <c r="X6" s="2" t="s">
        <v>45</v>
      </c>
    </row>
    <row r="7" customFormat="false" ht="15.75" hidden="false" customHeight="true" outlineLevel="0" collapsed="false">
      <c r="A7" s="2" t="s">
        <v>287</v>
      </c>
      <c r="B7" s="2" t="s">
        <v>288</v>
      </c>
      <c r="C7" s="2" t="s">
        <v>28</v>
      </c>
      <c r="D7" s="2" t="n">
        <v>5</v>
      </c>
      <c r="E7" s="2" t="s">
        <v>43</v>
      </c>
      <c r="F7" s="2" t="s">
        <v>41</v>
      </c>
      <c r="G7" s="2" t="n">
        <v>0.962733</v>
      </c>
      <c r="H7" s="2" t="n">
        <v>0.714286</v>
      </c>
      <c r="I7" s="2" t="n">
        <v>0.820106</v>
      </c>
      <c r="J7" s="2" t="n">
        <v>0.614907</v>
      </c>
      <c r="K7" s="2" t="n">
        <v>0.614907</v>
      </c>
      <c r="L7" s="2" t="n">
        <v>0.614907</v>
      </c>
      <c r="M7" s="2" t="n">
        <v>155</v>
      </c>
      <c r="N7" s="2" t="n">
        <v>99</v>
      </c>
      <c r="O7" s="2" t="n">
        <v>28.27</v>
      </c>
      <c r="P7" s="2" t="n">
        <v>17.81</v>
      </c>
      <c r="Q7" s="2" t="s">
        <v>289</v>
      </c>
      <c r="R7" s="2" t="s">
        <v>290</v>
      </c>
      <c r="S7" s="2" t="n">
        <f aca="false">TRUE()</f>
        <v>1</v>
      </c>
      <c r="T7" s="2" t="n">
        <f aca="false">FALSE()</f>
        <v>0</v>
      </c>
      <c r="U7" s="2" t="s">
        <v>33</v>
      </c>
      <c r="V7" s="2" t="s">
        <v>295</v>
      </c>
      <c r="W7" s="2" t="s">
        <v>39</v>
      </c>
      <c r="X7" s="2" t="s">
        <v>45</v>
      </c>
    </row>
    <row r="8" customFormat="false" ht="15.75" hidden="false" customHeight="true" outlineLevel="0" collapsed="false">
      <c r="A8" s="2" t="s">
        <v>287</v>
      </c>
      <c r="B8" s="2" t="s">
        <v>288</v>
      </c>
      <c r="C8" s="2" t="s">
        <v>28</v>
      </c>
      <c r="D8" s="2" t="n">
        <v>5</v>
      </c>
      <c r="E8" s="2" t="s">
        <v>47</v>
      </c>
      <c r="F8" s="2" t="s">
        <v>30</v>
      </c>
      <c r="G8" s="2" t="n">
        <v>1</v>
      </c>
      <c r="H8" s="2" t="n">
        <v>0.009217</v>
      </c>
      <c r="I8" s="2" t="n">
        <v>0.018265</v>
      </c>
      <c r="J8" s="2" t="n">
        <v>1</v>
      </c>
      <c r="K8" s="2" t="n">
        <v>0.009217</v>
      </c>
      <c r="L8" s="2" t="n">
        <v>0.018265</v>
      </c>
      <c r="M8" s="2" t="n">
        <v>2</v>
      </c>
      <c r="N8" s="2" t="n">
        <v>2</v>
      </c>
      <c r="O8" s="2" t="n">
        <v>27.36</v>
      </c>
      <c r="P8" s="2" t="n">
        <v>9.55</v>
      </c>
      <c r="Q8" s="2" t="s">
        <v>289</v>
      </c>
      <c r="R8" s="2" t="s">
        <v>290</v>
      </c>
      <c r="S8" s="2" t="n">
        <f aca="false">TRUE()</f>
        <v>1</v>
      </c>
      <c r="T8" s="2" t="n">
        <f aca="false">FALSE()</f>
        <v>0</v>
      </c>
      <c r="U8" s="2" t="s">
        <v>33</v>
      </c>
      <c r="V8" s="2" t="s">
        <v>296</v>
      </c>
      <c r="W8" s="2" t="s">
        <v>39</v>
      </c>
      <c r="X8" s="2" t="s">
        <v>49</v>
      </c>
    </row>
    <row r="9" customFormat="false" ht="15.75" hidden="false" customHeight="true" outlineLevel="0" collapsed="false">
      <c r="A9" s="2" t="s">
        <v>287</v>
      </c>
      <c r="B9" s="2" t="s">
        <v>288</v>
      </c>
      <c r="C9" s="2" t="s">
        <v>28</v>
      </c>
      <c r="D9" s="2" t="n">
        <v>5</v>
      </c>
      <c r="E9" s="2" t="s">
        <v>47</v>
      </c>
      <c r="F9" s="2" t="s">
        <v>41</v>
      </c>
      <c r="G9" s="2" t="n">
        <v>0.95679</v>
      </c>
      <c r="H9" s="2" t="n">
        <v>0.714286</v>
      </c>
      <c r="I9" s="2" t="n">
        <v>0.817942</v>
      </c>
      <c r="J9" s="2" t="n">
        <v>0.475309</v>
      </c>
      <c r="K9" s="2" t="n">
        <v>0.553957</v>
      </c>
      <c r="L9" s="2" t="n">
        <v>0.511628</v>
      </c>
      <c r="M9" s="2" t="n">
        <v>155</v>
      </c>
      <c r="N9" s="2" t="n">
        <v>77</v>
      </c>
      <c r="O9" s="2" t="n">
        <v>23.16</v>
      </c>
      <c r="P9" s="2" t="n">
        <v>8.34</v>
      </c>
      <c r="Q9" s="2" t="s">
        <v>289</v>
      </c>
      <c r="R9" s="2" t="s">
        <v>290</v>
      </c>
      <c r="S9" s="2" t="n">
        <f aca="false">TRUE()</f>
        <v>1</v>
      </c>
      <c r="T9" s="2" t="n">
        <f aca="false">FALSE()</f>
        <v>0</v>
      </c>
      <c r="U9" s="2" t="s">
        <v>33</v>
      </c>
      <c r="V9" s="2" t="s">
        <v>297</v>
      </c>
      <c r="W9" s="2" t="s">
        <v>39</v>
      </c>
      <c r="X9" s="2" t="s">
        <v>49</v>
      </c>
    </row>
    <row r="10" customFormat="false" ht="15.75" hidden="false" customHeight="true" outlineLevel="0" collapsed="false">
      <c r="A10" s="2" t="s">
        <v>287</v>
      </c>
      <c r="B10" s="2" t="s">
        <v>288</v>
      </c>
      <c r="C10" s="2" t="s">
        <v>28</v>
      </c>
      <c r="D10" s="2" t="n">
        <v>5</v>
      </c>
      <c r="E10" s="2" t="s">
        <v>51</v>
      </c>
      <c r="F10" s="2" t="s">
        <v>30</v>
      </c>
      <c r="G10" s="2" t="n">
        <v>0.961538</v>
      </c>
      <c r="H10" s="2" t="n">
        <v>0.806452</v>
      </c>
      <c r="I10" s="2" t="n">
        <v>0.877193</v>
      </c>
      <c r="J10" s="2" t="n">
        <v>0.598901</v>
      </c>
      <c r="K10" s="2" t="n">
        <v>0.721854</v>
      </c>
      <c r="L10" s="2" t="n">
        <v>0.654655</v>
      </c>
      <c r="M10" s="2" t="n">
        <v>175</v>
      </c>
      <c r="N10" s="2" t="n">
        <v>109</v>
      </c>
      <c r="O10" s="2" t="n">
        <v>158.88</v>
      </c>
      <c r="P10" s="2" t="n">
        <v>387.85</v>
      </c>
      <c r="Q10" s="2" t="s">
        <v>289</v>
      </c>
      <c r="R10" s="2" t="s">
        <v>290</v>
      </c>
      <c r="S10" s="2" t="n">
        <f aca="false">TRUE()</f>
        <v>1</v>
      </c>
      <c r="T10" s="2" t="n">
        <f aca="false">FALSE()</f>
        <v>0</v>
      </c>
      <c r="U10" s="2" t="s">
        <v>33</v>
      </c>
      <c r="V10" s="2" t="s">
        <v>298</v>
      </c>
      <c r="W10" s="2" t="s">
        <v>39</v>
      </c>
      <c r="X10" s="2" t="s">
        <v>53</v>
      </c>
    </row>
    <row r="11" customFormat="false" ht="15.75" hidden="false" customHeight="true" outlineLevel="0" collapsed="false">
      <c r="A11" s="2" t="s">
        <v>287</v>
      </c>
      <c r="B11" s="2" t="s">
        <v>288</v>
      </c>
      <c r="C11" s="2" t="s">
        <v>28</v>
      </c>
      <c r="D11" s="2" t="n">
        <v>5</v>
      </c>
      <c r="E11" s="2" t="s">
        <v>51</v>
      </c>
      <c r="F11" s="2" t="s">
        <v>41</v>
      </c>
      <c r="G11" s="2" t="n">
        <v>0.980892</v>
      </c>
      <c r="H11" s="2" t="n">
        <v>0.709677</v>
      </c>
      <c r="I11" s="2" t="n">
        <v>0.823529</v>
      </c>
      <c r="J11" s="2" t="n">
        <v>0.598726</v>
      </c>
      <c r="K11" s="2" t="n">
        <v>0.598726</v>
      </c>
      <c r="L11" s="2" t="n">
        <v>0.598726</v>
      </c>
      <c r="M11" s="2" t="n">
        <v>154</v>
      </c>
      <c r="N11" s="2" t="n">
        <v>94</v>
      </c>
      <c r="O11" s="2" t="n">
        <v>122.99</v>
      </c>
      <c r="P11" s="2" t="n">
        <v>271.67</v>
      </c>
      <c r="Q11" s="2" t="s">
        <v>289</v>
      </c>
      <c r="R11" s="2" t="s">
        <v>290</v>
      </c>
      <c r="S11" s="2" t="n">
        <f aca="false">TRUE()</f>
        <v>1</v>
      </c>
      <c r="T11" s="2" t="n">
        <f aca="false">FALSE()</f>
        <v>0</v>
      </c>
      <c r="U11" s="2" t="s">
        <v>33</v>
      </c>
      <c r="V11" s="2" t="s">
        <v>299</v>
      </c>
      <c r="W11" s="2" t="s">
        <v>39</v>
      </c>
      <c r="X11" s="2" t="s">
        <v>53</v>
      </c>
    </row>
    <row r="12" customFormat="false" ht="15.75" hidden="false" customHeight="true" outlineLevel="0" collapsed="false">
      <c r="A12" s="2" t="s">
        <v>287</v>
      </c>
      <c r="B12" s="2" t="s">
        <v>288</v>
      </c>
      <c r="C12" s="2" t="s">
        <v>28</v>
      </c>
      <c r="D12" s="2" t="n">
        <v>10</v>
      </c>
      <c r="E12" s="2" t="s">
        <v>29</v>
      </c>
      <c r="F12" s="2" t="s">
        <v>30</v>
      </c>
      <c r="G12" s="2" t="n">
        <v>0.973404</v>
      </c>
      <c r="H12" s="2" t="n">
        <v>0.843318</v>
      </c>
      <c r="I12" s="2" t="n">
        <v>0.903704</v>
      </c>
      <c r="J12" s="2" t="n">
        <v>0.670213</v>
      </c>
      <c r="K12" s="2" t="n">
        <v>0.7875</v>
      </c>
      <c r="L12" s="2" t="n">
        <v>0.724138</v>
      </c>
      <c r="M12" s="8" t="n">
        <v>183</v>
      </c>
      <c r="N12" s="2" t="n">
        <v>126</v>
      </c>
      <c r="O12" s="2" t="n">
        <v>3.54</v>
      </c>
      <c r="P12" s="2" t="n">
        <v>12.41</v>
      </c>
      <c r="Q12" s="2" t="s">
        <v>289</v>
      </c>
      <c r="R12" s="2" t="s">
        <v>290</v>
      </c>
      <c r="S12" s="2" t="n">
        <f aca="false">TRUE()</f>
        <v>1</v>
      </c>
      <c r="T12" s="2" t="n">
        <f aca="false">FALSE()</f>
        <v>0</v>
      </c>
      <c r="U12" s="2" t="s">
        <v>33</v>
      </c>
      <c r="V12" s="2" t="s">
        <v>300</v>
      </c>
      <c r="W12" s="2" t="s">
        <v>35</v>
      </c>
      <c r="X12" s="2" t="s">
        <v>36</v>
      </c>
    </row>
    <row r="13" customFormat="false" ht="15.75" hidden="false" customHeight="true" outlineLevel="0" collapsed="false">
      <c r="A13" s="2" t="s">
        <v>287</v>
      </c>
      <c r="B13" s="2" t="s">
        <v>288</v>
      </c>
      <c r="C13" s="2" t="s">
        <v>28</v>
      </c>
      <c r="D13" s="2" t="n">
        <v>10</v>
      </c>
      <c r="E13" s="2" t="s">
        <v>37</v>
      </c>
      <c r="F13" s="2" t="s">
        <v>30</v>
      </c>
      <c r="G13" s="2" t="n">
        <v>0.8125</v>
      </c>
      <c r="H13" s="2" t="n">
        <v>0.119816</v>
      </c>
      <c r="I13" s="2" t="n">
        <v>0.208835</v>
      </c>
      <c r="J13" s="2" t="n">
        <v>0.65625</v>
      </c>
      <c r="K13" s="2" t="n">
        <v>0.099057</v>
      </c>
      <c r="L13" s="2" t="n">
        <v>0.172131</v>
      </c>
      <c r="M13" s="2" t="n">
        <v>26</v>
      </c>
      <c r="N13" s="2" t="n">
        <v>21</v>
      </c>
      <c r="O13" s="2" t="n">
        <v>47.77</v>
      </c>
      <c r="P13" s="2" t="n">
        <v>192.09</v>
      </c>
      <c r="Q13" s="2" t="s">
        <v>289</v>
      </c>
      <c r="R13" s="2" t="s">
        <v>290</v>
      </c>
      <c r="S13" s="2" t="n">
        <f aca="false">TRUE()</f>
        <v>1</v>
      </c>
      <c r="T13" s="2" t="n">
        <f aca="false">FALSE()</f>
        <v>0</v>
      </c>
      <c r="U13" s="2" t="s">
        <v>33</v>
      </c>
      <c r="V13" s="2" t="s">
        <v>301</v>
      </c>
      <c r="W13" s="2" t="s">
        <v>39</v>
      </c>
      <c r="X13" s="2" t="s">
        <v>40</v>
      </c>
    </row>
    <row r="14" customFormat="false" ht="15.75" hidden="false" customHeight="true" outlineLevel="0" collapsed="false">
      <c r="A14" s="2" t="s">
        <v>287</v>
      </c>
      <c r="B14" s="2" t="s">
        <v>288</v>
      </c>
      <c r="C14" s="2" t="s">
        <v>28</v>
      </c>
      <c r="D14" s="2" t="n">
        <v>10</v>
      </c>
      <c r="E14" s="2" t="s">
        <v>37</v>
      </c>
      <c r="F14" s="2" t="s">
        <v>41</v>
      </c>
      <c r="G14" s="2" t="n">
        <v>0.854651</v>
      </c>
      <c r="H14" s="2" t="n">
        <v>0.677419</v>
      </c>
      <c r="I14" s="2" t="n">
        <v>0.755784</v>
      </c>
      <c r="J14" s="2" t="n">
        <v>0.476744</v>
      </c>
      <c r="K14" s="2" t="n">
        <v>0.539474</v>
      </c>
      <c r="L14" s="2" t="n">
        <v>0.506173</v>
      </c>
      <c r="M14" s="2" t="n">
        <v>147</v>
      </c>
      <c r="N14" s="2" t="n">
        <v>82</v>
      </c>
      <c r="O14" s="2" t="n">
        <v>48.39</v>
      </c>
      <c r="P14" s="2" t="n">
        <v>192.1</v>
      </c>
      <c r="Q14" s="2" t="s">
        <v>289</v>
      </c>
      <c r="R14" s="2" t="s">
        <v>290</v>
      </c>
      <c r="S14" s="2" t="n">
        <f aca="false">TRUE()</f>
        <v>1</v>
      </c>
      <c r="T14" s="2" t="n">
        <f aca="false">FALSE()</f>
        <v>0</v>
      </c>
      <c r="U14" s="2" t="s">
        <v>33</v>
      </c>
      <c r="V14" s="2" t="s">
        <v>302</v>
      </c>
      <c r="W14" s="2" t="s">
        <v>39</v>
      </c>
      <c r="X14" s="2" t="s">
        <v>40</v>
      </c>
    </row>
    <row r="15" customFormat="false" ht="15.75" hidden="false" customHeight="true" outlineLevel="0" collapsed="false">
      <c r="A15" s="2" t="s">
        <v>287</v>
      </c>
      <c r="B15" s="2" t="s">
        <v>288</v>
      </c>
      <c r="C15" s="2" t="s">
        <v>28</v>
      </c>
      <c r="D15" s="2" t="n">
        <v>10</v>
      </c>
      <c r="E15" s="2" t="s">
        <v>43</v>
      </c>
      <c r="F15" s="2" t="s">
        <v>30</v>
      </c>
      <c r="G15" s="2" t="n">
        <v>1</v>
      </c>
      <c r="H15" s="2" t="n">
        <v>0.193548</v>
      </c>
      <c r="I15" s="2" t="n">
        <v>0.324324</v>
      </c>
      <c r="J15" s="2" t="n">
        <v>0.857143</v>
      </c>
      <c r="K15" s="2" t="n">
        <v>0.170616</v>
      </c>
      <c r="L15" s="2" t="n">
        <v>0.284585</v>
      </c>
      <c r="M15" s="2" t="n">
        <v>42</v>
      </c>
      <c r="N15" s="2" t="n">
        <v>36</v>
      </c>
      <c r="O15" s="2" t="n">
        <v>9.09</v>
      </c>
      <c r="P15" s="2" t="n">
        <v>19.72</v>
      </c>
      <c r="Q15" s="2" t="s">
        <v>289</v>
      </c>
      <c r="R15" s="2" t="s">
        <v>290</v>
      </c>
      <c r="S15" s="2" t="n">
        <f aca="false">TRUE()</f>
        <v>1</v>
      </c>
      <c r="T15" s="2" t="n">
        <f aca="false">FALSE()</f>
        <v>0</v>
      </c>
      <c r="U15" s="2" t="s">
        <v>33</v>
      </c>
      <c r="V15" s="2" t="s">
        <v>303</v>
      </c>
      <c r="W15" s="2" t="s">
        <v>39</v>
      </c>
      <c r="X15" s="2" t="s">
        <v>45</v>
      </c>
    </row>
    <row r="16" customFormat="false" ht="15.75" hidden="false" customHeight="true" outlineLevel="0" collapsed="false">
      <c r="A16" s="2" t="s">
        <v>287</v>
      </c>
      <c r="B16" s="2" t="s">
        <v>288</v>
      </c>
      <c r="C16" s="2" t="s">
        <v>28</v>
      </c>
      <c r="D16" s="2" t="n">
        <v>10</v>
      </c>
      <c r="E16" s="2" t="s">
        <v>43</v>
      </c>
      <c r="F16" s="2" t="s">
        <v>41</v>
      </c>
      <c r="G16" s="2" t="n">
        <v>0.941176</v>
      </c>
      <c r="H16" s="2" t="n">
        <v>0.81106</v>
      </c>
      <c r="I16" s="2" t="n">
        <v>0.871287</v>
      </c>
      <c r="J16" s="2" t="n">
        <v>0.641711</v>
      </c>
      <c r="K16" s="2" t="n">
        <v>0.745342</v>
      </c>
      <c r="L16" s="2" t="n">
        <v>0.689655</v>
      </c>
      <c r="M16" s="2" t="n">
        <v>176</v>
      </c>
      <c r="N16" s="2" t="n">
        <v>120</v>
      </c>
      <c r="O16" s="2" t="n">
        <v>47.52</v>
      </c>
      <c r="P16" s="2" t="n">
        <v>34.97</v>
      </c>
      <c r="Q16" s="2" t="s">
        <v>289</v>
      </c>
      <c r="R16" s="2" t="s">
        <v>290</v>
      </c>
      <c r="S16" s="2" t="n">
        <f aca="false">TRUE()</f>
        <v>1</v>
      </c>
      <c r="T16" s="2" t="n">
        <f aca="false">FALSE()</f>
        <v>0</v>
      </c>
      <c r="U16" s="2" t="s">
        <v>33</v>
      </c>
      <c r="V16" s="2" t="s">
        <v>304</v>
      </c>
      <c r="W16" s="2" t="s">
        <v>39</v>
      </c>
      <c r="X16" s="2" t="s">
        <v>45</v>
      </c>
    </row>
    <row r="17" customFormat="false" ht="15.75" hidden="false" customHeight="true" outlineLevel="0" collapsed="false">
      <c r="A17" s="2" t="s">
        <v>287</v>
      </c>
      <c r="B17" s="2" t="s">
        <v>288</v>
      </c>
      <c r="C17" s="2" t="s">
        <v>28</v>
      </c>
      <c r="D17" s="2" t="n">
        <v>10</v>
      </c>
      <c r="E17" s="2" t="s">
        <v>47</v>
      </c>
      <c r="F17" s="2" t="s">
        <v>30</v>
      </c>
      <c r="G17" s="2" t="n">
        <v>1</v>
      </c>
      <c r="H17" s="2" t="n">
        <v>0.179724</v>
      </c>
      <c r="I17" s="2" t="n">
        <v>0.304688</v>
      </c>
      <c r="J17" s="2" t="n">
        <v>0.871795</v>
      </c>
      <c r="K17" s="2" t="n">
        <v>0.160377</v>
      </c>
      <c r="L17" s="2" t="n">
        <v>0.270916</v>
      </c>
      <c r="M17" s="2" t="n">
        <v>39</v>
      </c>
      <c r="N17" s="2" t="n">
        <v>34</v>
      </c>
      <c r="O17" s="2" t="n">
        <v>26.91</v>
      </c>
      <c r="P17" s="2" t="n">
        <v>18.52</v>
      </c>
      <c r="Q17" s="2" t="s">
        <v>289</v>
      </c>
      <c r="R17" s="2" t="s">
        <v>290</v>
      </c>
      <c r="S17" s="2" t="n">
        <f aca="false">TRUE()</f>
        <v>1</v>
      </c>
      <c r="T17" s="2" t="n">
        <f aca="false">FALSE()</f>
        <v>0</v>
      </c>
      <c r="U17" s="2" t="s">
        <v>33</v>
      </c>
      <c r="V17" s="2" t="s">
        <v>305</v>
      </c>
      <c r="W17" s="2" t="s">
        <v>39</v>
      </c>
      <c r="X17" s="2" t="s">
        <v>49</v>
      </c>
    </row>
    <row r="18" customFormat="false" ht="15.75" hidden="false" customHeight="true" outlineLevel="0" collapsed="false">
      <c r="A18" s="2" t="s">
        <v>287</v>
      </c>
      <c r="B18" s="2" t="s">
        <v>288</v>
      </c>
      <c r="C18" s="2" t="s">
        <v>28</v>
      </c>
      <c r="D18" s="2" t="n">
        <v>10</v>
      </c>
      <c r="E18" s="2" t="s">
        <v>47</v>
      </c>
      <c r="F18" s="2" t="s">
        <v>41</v>
      </c>
      <c r="G18" s="2" t="n">
        <v>0.944162</v>
      </c>
      <c r="H18" s="2" t="n">
        <v>0.857143</v>
      </c>
      <c r="I18" s="2" t="n">
        <v>0.898551</v>
      </c>
      <c r="J18" s="2" t="n">
        <v>0.619289</v>
      </c>
      <c r="K18" s="2" t="n">
        <v>0.797386</v>
      </c>
      <c r="L18" s="2" t="n">
        <v>0.697143</v>
      </c>
      <c r="M18" s="2" t="n">
        <v>186</v>
      </c>
      <c r="N18" s="2" t="n">
        <v>122</v>
      </c>
      <c r="O18" s="2" t="n">
        <v>35.92</v>
      </c>
      <c r="P18" s="2" t="n">
        <v>12.09</v>
      </c>
      <c r="Q18" s="2" t="s">
        <v>289</v>
      </c>
      <c r="R18" s="2" t="s">
        <v>290</v>
      </c>
      <c r="S18" s="2" t="n">
        <f aca="false">TRUE()</f>
        <v>1</v>
      </c>
      <c r="T18" s="2" t="n">
        <f aca="false">FALSE()</f>
        <v>0</v>
      </c>
      <c r="U18" s="2" t="s">
        <v>33</v>
      </c>
      <c r="V18" s="2" t="s">
        <v>306</v>
      </c>
      <c r="W18" s="2" t="s">
        <v>39</v>
      </c>
      <c r="X18" s="2" t="s">
        <v>49</v>
      </c>
    </row>
    <row r="19" customFormat="false" ht="15.75" hidden="false" customHeight="true" outlineLevel="0" collapsed="false">
      <c r="A19" s="2" t="s">
        <v>287</v>
      </c>
      <c r="B19" s="2" t="s">
        <v>288</v>
      </c>
      <c r="C19" s="2" t="s">
        <v>28</v>
      </c>
      <c r="D19" s="2" t="n">
        <v>10</v>
      </c>
      <c r="E19" s="2" t="s">
        <v>51</v>
      </c>
      <c r="F19" s="2" t="s">
        <v>30</v>
      </c>
      <c r="G19" s="2" t="n">
        <v>0.959799</v>
      </c>
      <c r="H19" s="2" t="n">
        <v>0.880184</v>
      </c>
      <c r="I19" s="2" t="n">
        <v>0.918269</v>
      </c>
      <c r="J19" s="2" t="n">
        <v>0.61809</v>
      </c>
      <c r="K19" s="2" t="n">
        <v>0.825503</v>
      </c>
      <c r="L19" s="2" t="n">
        <v>0.706897</v>
      </c>
      <c r="M19" s="2" t="n">
        <v>191</v>
      </c>
      <c r="N19" s="2" t="n">
        <v>123</v>
      </c>
      <c r="O19" s="2" t="n">
        <v>180.26</v>
      </c>
      <c r="P19" s="2" t="n">
        <v>449.69</v>
      </c>
      <c r="Q19" s="2" t="s">
        <v>289</v>
      </c>
      <c r="R19" s="2" t="s">
        <v>290</v>
      </c>
      <c r="S19" s="2" t="n">
        <f aca="false">TRUE()</f>
        <v>1</v>
      </c>
      <c r="T19" s="2" t="n">
        <f aca="false">FALSE()</f>
        <v>0</v>
      </c>
      <c r="U19" s="2" t="s">
        <v>33</v>
      </c>
      <c r="V19" s="2" t="s">
        <v>307</v>
      </c>
      <c r="W19" s="2" t="s">
        <v>39</v>
      </c>
      <c r="X19" s="2" t="s">
        <v>53</v>
      </c>
    </row>
    <row r="20" customFormat="false" ht="15.75" hidden="false" customHeight="true" outlineLevel="0" collapsed="false">
      <c r="A20" s="2" t="s">
        <v>287</v>
      </c>
      <c r="B20" s="2" t="s">
        <v>288</v>
      </c>
      <c r="C20" s="2" t="s">
        <v>28</v>
      </c>
      <c r="D20" s="2" t="n">
        <v>10</v>
      </c>
      <c r="E20" s="2" t="s">
        <v>51</v>
      </c>
      <c r="F20" s="2" t="s">
        <v>41</v>
      </c>
      <c r="G20" s="2" t="n">
        <v>0.983957</v>
      </c>
      <c r="H20" s="2" t="n">
        <v>0.847926</v>
      </c>
      <c r="I20" s="2" t="n">
        <v>0.910891</v>
      </c>
      <c r="J20" s="2" t="n">
        <v>0.631016</v>
      </c>
      <c r="K20" s="2" t="n">
        <v>0.781457</v>
      </c>
      <c r="L20" s="2" t="n">
        <v>0.698225</v>
      </c>
      <c r="M20" s="2" t="n">
        <v>184</v>
      </c>
      <c r="N20" s="2" t="n">
        <v>118</v>
      </c>
      <c r="O20" s="2" t="n">
        <v>169.11</v>
      </c>
      <c r="P20" s="2" t="n">
        <v>409.84</v>
      </c>
      <c r="Q20" s="2" t="s">
        <v>289</v>
      </c>
      <c r="R20" s="2" t="s">
        <v>290</v>
      </c>
      <c r="S20" s="2" t="n">
        <f aca="false">TRUE()</f>
        <v>1</v>
      </c>
      <c r="T20" s="2" t="n">
        <f aca="false">FALSE()</f>
        <v>0</v>
      </c>
      <c r="U20" s="2" t="s">
        <v>33</v>
      </c>
      <c r="V20" s="2" t="s">
        <v>308</v>
      </c>
      <c r="W20" s="2" t="s">
        <v>39</v>
      </c>
      <c r="X20" s="2" t="s">
        <v>53</v>
      </c>
    </row>
    <row r="21" customFormat="false" ht="15.75" hidden="false" customHeight="true" outlineLevel="0" collapsed="false">
      <c r="A21" s="2" t="s">
        <v>287</v>
      </c>
      <c r="B21" s="2" t="s">
        <v>288</v>
      </c>
      <c r="C21" s="2" t="s">
        <v>28</v>
      </c>
      <c r="D21" s="2" t="n">
        <v>20</v>
      </c>
      <c r="E21" s="2" t="s">
        <v>29</v>
      </c>
      <c r="F21" s="2" t="s">
        <v>30</v>
      </c>
      <c r="G21" s="2" t="n">
        <v>0.979899</v>
      </c>
      <c r="H21" s="2" t="n">
        <v>0.898618</v>
      </c>
      <c r="I21" s="2" t="n">
        <v>0.9375</v>
      </c>
      <c r="J21" s="2" t="n">
        <v>0.703518</v>
      </c>
      <c r="K21" s="2" t="n">
        <v>0.864198</v>
      </c>
      <c r="L21" s="2" t="n">
        <v>0.775623</v>
      </c>
      <c r="M21" s="8" t="n">
        <v>195</v>
      </c>
      <c r="N21" s="2" t="n">
        <v>140</v>
      </c>
      <c r="O21" s="2" t="n">
        <v>7.33</v>
      </c>
      <c r="P21" s="2" t="n">
        <v>22.24</v>
      </c>
      <c r="Q21" s="2" t="s">
        <v>289</v>
      </c>
      <c r="R21" s="2" t="s">
        <v>290</v>
      </c>
      <c r="S21" s="2" t="n">
        <f aca="false">TRUE()</f>
        <v>1</v>
      </c>
      <c r="T21" s="2" t="n">
        <f aca="false">FALSE()</f>
        <v>0</v>
      </c>
      <c r="U21" s="2" t="s">
        <v>33</v>
      </c>
      <c r="V21" s="2" t="s">
        <v>309</v>
      </c>
      <c r="W21" s="2" t="s">
        <v>35</v>
      </c>
      <c r="X21" s="2" t="s">
        <v>36</v>
      </c>
    </row>
    <row r="22" customFormat="false" ht="15.75" hidden="false" customHeight="true" outlineLevel="0" collapsed="false">
      <c r="A22" s="2" t="s">
        <v>287</v>
      </c>
      <c r="B22" s="2" t="s">
        <v>288</v>
      </c>
      <c r="C22" s="2" t="s">
        <v>28</v>
      </c>
      <c r="D22" s="2" t="n">
        <v>20</v>
      </c>
      <c r="E22" s="2" t="s">
        <v>37</v>
      </c>
      <c r="F22" s="2" t="s">
        <v>30</v>
      </c>
      <c r="G22" s="2" t="n">
        <v>0.885496</v>
      </c>
      <c r="H22" s="2" t="n">
        <v>0.534562</v>
      </c>
      <c r="I22" s="2" t="n">
        <v>0.666667</v>
      </c>
      <c r="J22" s="2" t="n">
        <v>0.618321</v>
      </c>
      <c r="K22" s="2" t="n">
        <v>0.445055</v>
      </c>
      <c r="L22" s="2" t="n">
        <v>0.517572</v>
      </c>
      <c r="M22" s="2" t="n">
        <v>116</v>
      </c>
      <c r="N22" s="2" t="n">
        <v>81</v>
      </c>
      <c r="O22" s="2" t="n">
        <v>89.33</v>
      </c>
      <c r="P22" s="2" t="n">
        <v>390.44</v>
      </c>
      <c r="Q22" s="2" t="s">
        <v>289</v>
      </c>
      <c r="R22" s="2" t="s">
        <v>290</v>
      </c>
      <c r="S22" s="2" t="n">
        <f aca="false">TRUE()</f>
        <v>1</v>
      </c>
      <c r="T22" s="2" t="n">
        <f aca="false">FALSE()</f>
        <v>0</v>
      </c>
      <c r="U22" s="2" t="s">
        <v>33</v>
      </c>
      <c r="V22" s="2" t="s">
        <v>310</v>
      </c>
      <c r="W22" s="2" t="s">
        <v>39</v>
      </c>
      <c r="X22" s="2" t="s">
        <v>40</v>
      </c>
    </row>
    <row r="23" customFormat="false" ht="15.75" hidden="false" customHeight="true" outlineLevel="0" collapsed="false">
      <c r="A23" s="2" t="s">
        <v>287</v>
      </c>
      <c r="B23" s="2" t="s">
        <v>288</v>
      </c>
      <c r="C23" s="2" t="s">
        <v>28</v>
      </c>
      <c r="D23" s="2" t="n">
        <v>20</v>
      </c>
      <c r="E23" s="2" t="s">
        <v>37</v>
      </c>
      <c r="F23" s="2" t="s">
        <v>41</v>
      </c>
      <c r="G23" s="2" t="n">
        <v>0.84</v>
      </c>
      <c r="H23" s="2" t="n">
        <v>0.774194</v>
      </c>
      <c r="I23" s="2" t="n">
        <v>0.805755</v>
      </c>
      <c r="J23" s="2" t="n">
        <v>0.505</v>
      </c>
      <c r="K23" s="2" t="n">
        <v>0.673333</v>
      </c>
      <c r="L23" s="2" t="n">
        <v>0.577143</v>
      </c>
      <c r="M23" s="2" t="n">
        <v>168</v>
      </c>
      <c r="N23" s="2" t="n">
        <v>101</v>
      </c>
      <c r="O23" s="2" t="n">
        <v>99.13</v>
      </c>
      <c r="P23" s="2" t="n">
        <v>384.74</v>
      </c>
      <c r="Q23" s="2" t="s">
        <v>289</v>
      </c>
      <c r="R23" s="2" t="s">
        <v>290</v>
      </c>
      <c r="S23" s="2" t="n">
        <f aca="false">TRUE()</f>
        <v>1</v>
      </c>
      <c r="T23" s="2" t="n">
        <f aca="false">FALSE()</f>
        <v>0</v>
      </c>
      <c r="U23" s="2" t="s">
        <v>33</v>
      </c>
      <c r="V23" s="2" t="s">
        <v>311</v>
      </c>
      <c r="W23" s="2" t="s">
        <v>39</v>
      </c>
      <c r="X23" s="2" t="s">
        <v>40</v>
      </c>
    </row>
    <row r="24" customFormat="false" ht="15.75" hidden="false" customHeight="true" outlineLevel="0" collapsed="false">
      <c r="A24" s="2" t="s">
        <v>287</v>
      </c>
      <c r="B24" s="2" t="s">
        <v>288</v>
      </c>
      <c r="C24" s="2" t="s">
        <v>28</v>
      </c>
      <c r="D24" s="2" t="n">
        <v>20</v>
      </c>
      <c r="E24" s="2" t="s">
        <v>43</v>
      </c>
      <c r="F24" s="2" t="s">
        <v>30</v>
      </c>
      <c r="G24" s="2" t="n">
        <v>0.971631</v>
      </c>
      <c r="H24" s="2" t="n">
        <v>0.631336</v>
      </c>
      <c r="I24" s="2" t="n">
        <v>0.765363</v>
      </c>
      <c r="J24" s="2" t="n">
        <v>0.716312</v>
      </c>
      <c r="K24" s="2" t="n">
        <v>0.558011</v>
      </c>
      <c r="L24" s="2" t="n">
        <v>0.627329</v>
      </c>
      <c r="M24" s="2" t="n">
        <v>137</v>
      </c>
      <c r="N24" s="2" t="n">
        <v>101</v>
      </c>
      <c r="O24" s="2" t="n">
        <v>32.38</v>
      </c>
      <c r="P24" s="2" t="n">
        <v>49.19</v>
      </c>
      <c r="Q24" s="2" t="s">
        <v>289</v>
      </c>
      <c r="R24" s="2" t="s">
        <v>290</v>
      </c>
      <c r="S24" s="2" t="n">
        <f aca="false">TRUE()</f>
        <v>1</v>
      </c>
      <c r="T24" s="2" t="n">
        <f aca="false">FALSE()</f>
        <v>0</v>
      </c>
      <c r="U24" s="2" t="s">
        <v>33</v>
      </c>
      <c r="V24" s="2" t="s">
        <v>312</v>
      </c>
      <c r="W24" s="2" t="s">
        <v>39</v>
      </c>
      <c r="X24" s="2" t="s">
        <v>45</v>
      </c>
    </row>
    <row r="25" customFormat="false" ht="15.75" hidden="false" customHeight="true" outlineLevel="0" collapsed="false">
      <c r="A25" s="2" t="s">
        <v>287</v>
      </c>
      <c r="B25" s="2" t="s">
        <v>288</v>
      </c>
      <c r="C25" s="2" t="s">
        <v>28</v>
      </c>
      <c r="D25" s="2" t="n">
        <v>20</v>
      </c>
      <c r="E25" s="2" t="s">
        <v>43</v>
      </c>
      <c r="F25" s="2" t="s">
        <v>41</v>
      </c>
      <c r="G25" s="2" t="n">
        <v>0.963918</v>
      </c>
      <c r="H25" s="2" t="n">
        <v>0.861751</v>
      </c>
      <c r="I25" s="2" t="n">
        <v>0.909976</v>
      </c>
      <c r="J25" s="2" t="n">
        <v>0.680412</v>
      </c>
      <c r="K25" s="2" t="n">
        <v>0.814815</v>
      </c>
      <c r="L25" s="2" t="n">
        <v>0.741573</v>
      </c>
      <c r="M25" s="2" t="n">
        <v>187</v>
      </c>
      <c r="N25" s="2" t="n">
        <v>132</v>
      </c>
      <c r="O25" s="2" t="n">
        <v>127.86</v>
      </c>
      <c r="P25" s="2" t="n">
        <v>74.4</v>
      </c>
      <c r="Q25" s="2" t="s">
        <v>289</v>
      </c>
      <c r="R25" s="2" t="s">
        <v>290</v>
      </c>
      <c r="S25" s="2" t="n">
        <f aca="false">TRUE()</f>
        <v>1</v>
      </c>
      <c r="T25" s="2" t="n">
        <f aca="false">FALSE()</f>
        <v>0</v>
      </c>
      <c r="U25" s="2" t="s">
        <v>33</v>
      </c>
      <c r="V25" s="2" t="s">
        <v>313</v>
      </c>
      <c r="W25" s="2" t="s">
        <v>39</v>
      </c>
      <c r="X25" s="2" t="s">
        <v>45</v>
      </c>
    </row>
    <row r="26" customFormat="false" ht="15.75" hidden="false" customHeight="true" outlineLevel="0" collapsed="false">
      <c r="A26" s="2" t="s">
        <v>287</v>
      </c>
      <c r="B26" s="2" t="s">
        <v>288</v>
      </c>
      <c r="C26" s="2" t="s">
        <v>28</v>
      </c>
      <c r="D26" s="2" t="n">
        <v>20</v>
      </c>
      <c r="E26" s="2" t="s">
        <v>47</v>
      </c>
      <c r="F26" s="2" t="s">
        <v>30</v>
      </c>
      <c r="G26" s="2" t="n">
        <v>0.963504</v>
      </c>
      <c r="H26" s="2" t="n">
        <v>0.608295</v>
      </c>
      <c r="I26" s="2" t="n">
        <v>0.745763</v>
      </c>
      <c r="J26" s="2" t="n">
        <v>0.744526</v>
      </c>
      <c r="K26" s="2" t="n">
        <v>0.545455</v>
      </c>
      <c r="L26" s="2" t="n">
        <v>0.62963</v>
      </c>
      <c r="M26" s="2" t="n">
        <v>132</v>
      </c>
      <c r="N26" s="2" t="n">
        <v>102</v>
      </c>
      <c r="O26" s="2" t="n">
        <v>48.34</v>
      </c>
      <c r="P26" s="2" t="n">
        <v>22.29</v>
      </c>
      <c r="Q26" s="2" t="s">
        <v>289</v>
      </c>
      <c r="R26" s="2" t="s">
        <v>290</v>
      </c>
      <c r="S26" s="2" t="n">
        <f aca="false">TRUE()</f>
        <v>1</v>
      </c>
      <c r="T26" s="2" t="n">
        <f aca="false">FALSE()</f>
        <v>0</v>
      </c>
      <c r="U26" s="2" t="s">
        <v>33</v>
      </c>
      <c r="V26" s="2" t="s">
        <v>314</v>
      </c>
      <c r="W26" s="2" t="s">
        <v>39</v>
      </c>
      <c r="X26" s="2" t="s">
        <v>49</v>
      </c>
    </row>
    <row r="27" customFormat="false" ht="15.75" hidden="false" customHeight="true" outlineLevel="0" collapsed="false">
      <c r="A27" s="2" t="s">
        <v>287</v>
      </c>
      <c r="B27" s="2" t="s">
        <v>288</v>
      </c>
      <c r="C27" s="2" t="s">
        <v>28</v>
      </c>
      <c r="D27" s="2" t="n">
        <v>20</v>
      </c>
      <c r="E27" s="2" t="s">
        <v>47</v>
      </c>
      <c r="F27" s="2" t="s">
        <v>41</v>
      </c>
      <c r="G27" s="2" t="n">
        <v>0.941463</v>
      </c>
      <c r="H27" s="2" t="n">
        <v>0.889401</v>
      </c>
      <c r="I27" s="2" t="n">
        <v>0.914692</v>
      </c>
      <c r="J27" s="2" t="n">
        <v>0.673171</v>
      </c>
      <c r="K27" s="2" t="n">
        <v>0.851852</v>
      </c>
      <c r="L27" s="2" t="n">
        <v>0.752044</v>
      </c>
      <c r="M27" s="2" t="n">
        <v>193</v>
      </c>
      <c r="N27" s="2" t="n">
        <v>138</v>
      </c>
      <c r="O27" s="2" t="n">
        <v>111.03</v>
      </c>
      <c r="P27" s="2" t="n">
        <v>21.48</v>
      </c>
      <c r="Q27" s="2" t="s">
        <v>289</v>
      </c>
      <c r="R27" s="2" t="s">
        <v>290</v>
      </c>
      <c r="S27" s="2" t="n">
        <f aca="false">TRUE()</f>
        <v>1</v>
      </c>
      <c r="T27" s="2" t="n">
        <f aca="false">FALSE()</f>
        <v>0</v>
      </c>
      <c r="U27" s="2" t="s">
        <v>33</v>
      </c>
      <c r="V27" s="2" t="s">
        <v>315</v>
      </c>
      <c r="W27" s="2" t="s">
        <v>39</v>
      </c>
      <c r="X27" s="2" t="s">
        <v>49</v>
      </c>
    </row>
    <row r="28" customFormat="false" ht="15.75" hidden="false" customHeight="true" outlineLevel="0" collapsed="false">
      <c r="A28" s="2" t="s">
        <v>287</v>
      </c>
      <c r="B28" s="2" t="s">
        <v>288</v>
      </c>
      <c r="C28" s="2" t="s">
        <v>28</v>
      </c>
      <c r="D28" s="2" t="n">
        <v>20</v>
      </c>
      <c r="E28" s="2" t="s">
        <v>51</v>
      </c>
      <c r="F28" s="2" t="s">
        <v>30</v>
      </c>
      <c r="G28" s="2" t="n">
        <v>0.974619</v>
      </c>
      <c r="H28" s="2" t="n">
        <v>0.884793</v>
      </c>
      <c r="I28" s="2" t="n">
        <v>0.927536</v>
      </c>
      <c r="J28" s="2" t="n">
        <v>0.664975</v>
      </c>
      <c r="K28" s="2" t="n">
        <v>0.839744</v>
      </c>
      <c r="L28" s="2" t="n">
        <v>0.74221</v>
      </c>
      <c r="M28" s="2" t="n">
        <v>192</v>
      </c>
      <c r="N28" s="2" t="n">
        <v>131</v>
      </c>
      <c r="O28" s="2" t="n">
        <v>202.53</v>
      </c>
      <c r="P28" s="2" t="n">
        <v>508.27</v>
      </c>
      <c r="Q28" s="2" t="s">
        <v>289</v>
      </c>
      <c r="R28" s="2" t="s">
        <v>290</v>
      </c>
      <c r="S28" s="2" t="n">
        <f aca="false">TRUE()</f>
        <v>1</v>
      </c>
      <c r="T28" s="2" t="n">
        <f aca="false">FALSE()</f>
        <v>0</v>
      </c>
      <c r="U28" s="2" t="s">
        <v>33</v>
      </c>
      <c r="V28" s="2" t="s">
        <v>316</v>
      </c>
      <c r="W28" s="2" t="s">
        <v>39</v>
      </c>
      <c r="X28" s="2" t="s">
        <v>53</v>
      </c>
    </row>
    <row r="29" customFormat="false" ht="15.75" hidden="false" customHeight="true" outlineLevel="0" collapsed="false">
      <c r="A29" s="2" t="s">
        <v>287</v>
      </c>
      <c r="B29" s="2" t="s">
        <v>288</v>
      </c>
      <c r="C29" s="2" t="s">
        <v>28</v>
      </c>
      <c r="D29" s="2" t="n">
        <v>20</v>
      </c>
      <c r="E29" s="2" t="s">
        <v>51</v>
      </c>
      <c r="F29" s="2" t="s">
        <v>41</v>
      </c>
      <c r="G29" s="2" t="n">
        <v>0.979592</v>
      </c>
      <c r="H29" s="2" t="n">
        <v>0.884793</v>
      </c>
      <c r="I29" s="2" t="n">
        <v>0.929782</v>
      </c>
      <c r="J29" s="2" t="n">
        <v>0.668367</v>
      </c>
      <c r="K29" s="2" t="n">
        <v>0.839744</v>
      </c>
      <c r="L29" s="2" t="n">
        <v>0.744318</v>
      </c>
      <c r="M29" s="2" t="n">
        <v>192</v>
      </c>
      <c r="N29" s="2" t="n">
        <v>131</v>
      </c>
      <c r="O29" s="2" t="n">
        <v>202.65</v>
      </c>
      <c r="P29" s="2" t="n">
        <v>503.93</v>
      </c>
      <c r="Q29" s="2" t="s">
        <v>289</v>
      </c>
      <c r="R29" s="2" t="s">
        <v>290</v>
      </c>
      <c r="S29" s="2" t="n">
        <f aca="false">TRUE()</f>
        <v>1</v>
      </c>
      <c r="T29" s="2" t="n">
        <f aca="false">FALSE()</f>
        <v>0</v>
      </c>
      <c r="U29" s="2" t="s">
        <v>33</v>
      </c>
      <c r="V29" s="2" t="s">
        <v>317</v>
      </c>
      <c r="W29" s="2" t="s">
        <v>39</v>
      </c>
      <c r="X29" s="2" t="s">
        <v>53</v>
      </c>
    </row>
    <row r="30" customFormat="false" ht="15.75" hidden="false" customHeight="true" outlineLevel="0" collapsed="false">
      <c r="A30" s="2" t="s">
        <v>287</v>
      </c>
      <c r="B30" s="2" t="s">
        <v>288</v>
      </c>
      <c r="C30" s="2" t="s">
        <v>28</v>
      </c>
      <c r="D30" s="2" t="n">
        <v>30</v>
      </c>
      <c r="E30" s="2" t="s">
        <v>29</v>
      </c>
      <c r="F30" s="2" t="s">
        <v>30</v>
      </c>
      <c r="G30" s="2" t="n">
        <v>0.98</v>
      </c>
      <c r="H30" s="2" t="n">
        <v>0.903226</v>
      </c>
      <c r="I30" s="2" t="n">
        <v>0.940048</v>
      </c>
      <c r="J30" s="2" t="n">
        <v>0.7</v>
      </c>
      <c r="K30" s="2" t="n">
        <v>0.869565</v>
      </c>
      <c r="L30" s="2" t="n">
        <v>0.775623</v>
      </c>
      <c r="M30" s="2" t="n">
        <v>196</v>
      </c>
      <c r="N30" s="2" t="n">
        <v>140</v>
      </c>
      <c r="O30" s="2" t="n">
        <v>9.32</v>
      </c>
      <c r="P30" s="2" t="n">
        <v>34.29</v>
      </c>
      <c r="Q30" s="2" t="s">
        <v>289</v>
      </c>
      <c r="R30" s="2" t="s">
        <v>290</v>
      </c>
      <c r="S30" s="2" t="n">
        <f aca="false">TRUE()</f>
        <v>1</v>
      </c>
      <c r="T30" s="2" t="n">
        <f aca="false">FALSE()</f>
        <v>0</v>
      </c>
      <c r="U30" s="2" t="s">
        <v>33</v>
      </c>
      <c r="V30" s="2" t="s">
        <v>318</v>
      </c>
      <c r="W30" s="2" t="s">
        <v>35</v>
      </c>
      <c r="X30" s="2" t="s">
        <v>36</v>
      </c>
    </row>
    <row r="31" customFormat="false" ht="15.75" hidden="false" customHeight="true" outlineLevel="0" collapsed="false">
      <c r="A31" s="2" t="s">
        <v>287</v>
      </c>
      <c r="B31" s="2" t="s">
        <v>288</v>
      </c>
      <c r="C31" s="2" t="s">
        <v>28</v>
      </c>
      <c r="D31" s="2" t="n">
        <v>30</v>
      </c>
      <c r="E31" s="2" t="s">
        <v>37</v>
      </c>
      <c r="F31" s="2" t="s">
        <v>30</v>
      </c>
      <c r="G31" s="2" t="n">
        <v>0.897143</v>
      </c>
      <c r="H31" s="2" t="n">
        <v>0.723502</v>
      </c>
      <c r="I31" s="2" t="n">
        <v>0.80102</v>
      </c>
      <c r="J31" s="2" t="n">
        <v>0.6</v>
      </c>
      <c r="K31" s="2" t="n">
        <v>0.636364</v>
      </c>
      <c r="L31" s="2" t="n">
        <v>0.617647</v>
      </c>
      <c r="M31" s="2" t="n">
        <v>157</v>
      </c>
      <c r="N31" s="2" t="n">
        <v>105</v>
      </c>
      <c r="O31" s="2" t="n">
        <v>131.22</v>
      </c>
      <c r="P31" s="2" t="n">
        <v>573.99</v>
      </c>
      <c r="Q31" s="2" t="s">
        <v>289</v>
      </c>
      <c r="R31" s="2" t="s">
        <v>290</v>
      </c>
      <c r="S31" s="2" t="n">
        <f aca="false">TRUE()</f>
        <v>1</v>
      </c>
      <c r="T31" s="2" t="n">
        <f aca="false">FALSE()</f>
        <v>0</v>
      </c>
      <c r="U31" s="2" t="s">
        <v>33</v>
      </c>
      <c r="V31" s="2" t="s">
        <v>319</v>
      </c>
      <c r="W31" s="2" t="s">
        <v>39</v>
      </c>
      <c r="X31" s="2" t="s">
        <v>40</v>
      </c>
    </row>
    <row r="32" customFormat="false" ht="15.75" hidden="false" customHeight="true" outlineLevel="0" collapsed="false">
      <c r="A32" s="2" t="s">
        <v>287</v>
      </c>
      <c r="B32" s="2" t="s">
        <v>288</v>
      </c>
      <c r="C32" s="2" t="s">
        <v>28</v>
      </c>
      <c r="D32" s="2" t="n">
        <v>30</v>
      </c>
      <c r="E32" s="2" t="s">
        <v>37</v>
      </c>
      <c r="F32" s="2" t="s">
        <v>41</v>
      </c>
      <c r="G32" s="2" t="n">
        <v>0.834906</v>
      </c>
      <c r="H32" s="2" t="n">
        <v>0.815668</v>
      </c>
      <c r="I32" s="2" t="n">
        <v>0.825175</v>
      </c>
      <c r="J32" s="2" t="n">
        <v>0.481132</v>
      </c>
      <c r="K32" s="2" t="n">
        <v>0.71831</v>
      </c>
      <c r="L32" s="2" t="n">
        <v>0.576271</v>
      </c>
      <c r="M32" s="2" t="n">
        <v>177</v>
      </c>
      <c r="N32" s="2" t="n">
        <v>102</v>
      </c>
      <c r="O32" s="2" t="n">
        <v>131.48</v>
      </c>
      <c r="P32" s="2" t="n">
        <v>573.35</v>
      </c>
      <c r="Q32" s="2" t="s">
        <v>289</v>
      </c>
      <c r="R32" s="2" t="s">
        <v>290</v>
      </c>
      <c r="S32" s="2" t="n">
        <f aca="false">TRUE()</f>
        <v>1</v>
      </c>
      <c r="T32" s="2" t="n">
        <f aca="false">FALSE()</f>
        <v>0</v>
      </c>
      <c r="U32" s="2" t="s">
        <v>33</v>
      </c>
      <c r="V32" s="2" t="s">
        <v>320</v>
      </c>
      <c r="W32" s="2" t="s">
        <v>39</v>
      </c>
      <c r="X32" s="2" t="s">
        <v>40</v>
      </c>
    </row>
    <row r="33" customFormat="false" ht="15.75" hidden="false" customHeight="true" outlineLevel="0" collapsed="false">
      <c r="A33" s="2" t="s">
        <v>287</v>
      </c>
      <c r="B33" s="2" t="s">
        <v>288</v>
      </c>
      <c r="C33" s="2" t="s">
        <v>28</v>
      </c>
      <c r="D33" s="2" t="n">
        <v>30</v>
      </c>
      <c r="E33" s="2" t="s">
        <v>43</v>
      </c>
      <c r="F33" s="2" t="s">
        <v>30</v>
      </c>
      <c r="G33" s="2" t="n">
        <v>0.967033</v>
      </c>
      <c r="H33" s="2" t="n">
        <v>0.81106</v>
      </c>
      <c r="I33" s="2" t="n">
        <v>0.882206</v>
      </c>
      <c r="J33" s="2" t="n">
        <v>0.697802</v>
      </c>
      <c r="K33" s="2" t="n">
        <v>0.755952</v>
      </c>
      <c r="L33" s="2" t="n">
        <v>0.725714</v>
      </c>
      <c r="M33" s="2" t="n">
        <v>176</v>
      </c>
      <c r="N33" s="2" t="n">
        <v>127</v>
      </c>
      <c r="O33" s="2" t="n">
        <v>38.73</v>
      </c>
      <c r="P33" s="2" t="n">
        <v>80.26</v>
      </c>
      <c r="Q33" s="2" t="s">
        <v>289</v>
      </c>
      <c r="R33" s="2" t="s">
        <v>290</v>
      </c>
      <c r="S33" s="2" t="n">
        <f aca="false">TRUE()</f>
        <v>1</v>
      </c>
      <c r="T33" s="2" t="n">
        <f aca="false">FALSE()</f>
        <v>0</v>
      </c>
      <c r="U33" s="2" t="s">
        <v>33</v>
      </c>
      <c r="V33" s="2" t="s">
        <v>321</v>
      </c>
      <c r="W33" s="2" t="s">
        <v>39</v>
      </c>
      <c r="X33" s="2" t="s">
        <v>45</v>
      </c>
    </row>
    <row r="34" customFormat="false" ht="15.75" hidden="false" customHeight="true" outlineLevel="0" collapsed="false">
      <c r="A34" s="2" t="s">
        <v>287</v>
      </c>
      <c r="B34" s="2" t="s">
        <v>288</v>
      </c>
      <c r="C34" s="2" t="s">
        <v>28</v>
      </c>
      <c r="D34" s="2" t="n">
        <v>30</v>
      </c>
      <c r="E34" s="2" t="s">
        <v>43</v>
      </c>
      <c r="F34" s="2" t="s">
        <v>41</v>
      </c>
      <c r="G34" s="2" t="n">
        <v>0.959184</v>
      </c>
      <c r="H34" s="2" t="n">
        <v>0.866359</v>
      </c>
      <c r="I34" s="2" t="n">
        <v>0.910412</v>
      </c>
      <c r="J34" s="2" t="n">
        <v>0.683673</v>
      </c>
      <c r="K34" s="2" t="n">
        <v>0.822086</v>
      </c>
      <c r="L34" s="2" t="n">
        <v>0.746518</v>
      </c>
      <c r="M34" s="2" t="n">
        <v>188</v>
      </c>
      <c r="N34" s="2" t="n">
        <v>134</v>
      </c>
      <c r="O34" s="2" t="n">
        <v>75.25</v>
      </c>
      <c r="P34" s="2" t="n">
        <v>153.44</v>
      </c>
      <c r="Q34" s="2" t="s">
        <v>289</v>
      </c>
      <c r="R34" s="2" t="s">
        <v>290</v>
      </c>
      <c r="S34" s="2" t="n">
        <f aca="false">TRUE()</f>
        <v>1</v>
      </c>
      <c r="T34" s="2" t="n">
        <f aca="false">FALSE()</f>
        <v>0</v>
      </c>
      <c r="U34" s="2" t="s">
        <v>33</v>
      </c>
      <c r="V34" s="2" t="s">
        <v>322</v>
      </c>
      <c r="W34" s="2" t="s">
        <v>39</v>
      </c>
      <c r="X34" s="2" t="s">
        <v>45</v>
      </c>
    </row>
    <row r="35" customFormat="false" ht="15.75" hidden="false" customHeight="true" outlineLevel="0" collapsed="false">
      <c r="A35" s="2" t="s">
        <v>287</v>
      </c>
      <c r="B35" s="2" t="s">
        <v>288</v>
      </c>
      <c r="C35" s="2" t="s">
        <v>28</v>
      </c>
      <c r="D35" s="2" t="n">
        <v>30</v>
      </c>
      <c r="E35" s="2" t="s">
        <v>47</v>
      </c>
      <c r="F35" s="2" t="s">
        <v>30</v>
      </c>
      <c r="G35" s="2" t="n">
        <v>0.956044</v>
      </c>
      <c r="H35" s="2" t="n">
        <v>0.801843</v>
      </c>
      <c r="I35" s="2" t="n">
        <v>0.87218</v>
      </c>
      <c r="J35" s="2" t="n">
        <v>0.703297</v>
      </c>
      <c r="K35" s="2" t="n">
        <v>0.748538</v>
      </c>
      <c r="L35" s="2" t="n">
        <v>0.725212</v>
      </c>
      <c r="M35" s="2" t="n">
        <v>174</v>
      </c>
      <c r="N35" s="2" t="n">
        <v>128</v>
      </c>
      <c r="O35" s="2" t="n">
        <v>46.87</v>
      </c>
      <c r="P35" s="2" t="n">
        <v>30.92</v>
      </c>
      <c r="Q35" s="2" t="s">
        <v>289</v>
      </c>
      <c r="R35" s="2" t="s">
        <v>290</v>
      </c>
      <c r="S35" s="2" t="n">
        <f aca="false">TRUE()</f>
        <v>1</v>
      </c>
      <c r="T35" s="2" t="n">
        <f aca="false">FALSE()</f>
        <v>0</v>
      </c>
      <c r="U35" s="2" t="s">
        <v>33</v>
      </c>
      <c r="V35" s="2" t="s">
        <v>323</v>
      </c>
      <c r="W35" s="2" t="s">
        <v>39</v>
      </c>
      <c r="X35" s="2" t="s">
        <v>49</v>
      </c>
    </row>
    <row r="36" customFormat="false" ht="15.75" hidden="false" customHeight="true" outlineLevel="0" collapsed="false">
      <c r="A36" s="2" t="s">
        <v>287</v>
      </c>
      <c r="B36" s="2" t="s">
        <v>288</v>
      </c>
      <c r="C36" s="2" t="s">
        <v>28</v>
      </c>
      <c r="D36" s="2" t="n">
        <v>30</v>
      </c>
      <c r="E36" s="2" t="s">
        <v>47</v>
      </c>
      <c r="F36" s="2" t="s">
        <v>41</v>
      </c>
      <c r="G36" s="2" t="n">
        <v>0.936893</v>
      </c>
      <c r="H36" s="2" t="n">
        <v>0.889401</v>
      </c>
      <c r="I36" s="2" t="n">
        <v>0.91253</v>
      </c>
      <c r="J36" s="2" t="n">
        <v>0.669903</v>
      </c>
      <c r="K36" s="2" t="n">
        <v>0.851852</v>
      </c>
      <c r="L36" s="2" t="n">
        <v>0.75</v>
      </c>
      <c r="M36" s="2" t="n">
        <v>193</v>
      </c>
      <c r="N36" s="2" t="n">
        <v>138</v>
      </c>
      <c r="O36" s="2" t="n">
        <v>74.5</v>
      </c>
      <c r="P36" s="2" t="n">
        <v>45.33</v>
      </c>
      <c r="Q36" s="2" t="s">
        <v>289</v>
      </c>
      <c r="R36" s="2" t="s">
        <v>290</v>
      </c>
      <c r="S36" s="2" t="n">
        <f aca="false">TRUE()</f>
        <v>1</v>
      </c>
      <c r="T36" s="2" t="n">
        <f aca="false">FALSE()</f>
        <v>0</v>
      </c>
      <c r="U36" s="2" t="s">
        <v>33</v>
      </c>
      <c r="V36" s="2" t="s">
        <v>324</v>
      </c>
      <c r="W36" s="2" t="s">
        <v>39</v>
      </c>
      <c r="X36" s="2" t="s">
        <v>49</v>
      </c>
    </row>
    <row r="37" customFormat="false" ht="15.75" hidden="false" customHeight="true" outlineLevel="0" collapsed="false">
      <c r="A37" s="2" t="s">
        <v>287</v>
      </c>
      <c r="B37" s="2" t="s">
        <v>288</v>
      </c>
      <c r="C37" s="2" t="s">
        <v>28</v>
      </c>
      <c r="D37" s="2" t="n">
        <v>30</v>
      </c>
      <c r="E37" s="2" t="s">
        <v>51</v>
      </c>
      <c r="F37" s="2" t="s">
        <v>30</v>
      </c>
      <c r="G37" s="2" t="n">
        <v>0.965347</v>
      </c>
      <c r="H37" s="2" t="n">
        <v>0.898618</v>
      </c>
      <c r="I37" s="2" t="n">
        <v>0.930788</v>
      </c>
      <c r="J37" s="2" t="n">
        <v>0.663366</v>
      </c>
      <c r="K37" s="2" t="n">
        <v>0.858974</v>
      </c>
      <c r="L37" s="2" t="n">
        <v>0.748603</v>
      </c>
      <c r="M37" s="2" t="n">
        <v>195</v>
      </c>
      <c r="N37" s="2" t="n">
        <v>134</v>
      </c>
      <c r="O37" s="2" t="n">
        <v>232.87</v>
      </c>
      <c r="P37" s="2" t="n">
        <v>556.88</v>
      </c>
      <c r="Q37" s="2" t="s">
        <v>289</v>
      </c>
      <c r="R37" s="2" t="s">
        <v>290</v>
      </c>
      <c r="S37" s="2" t="n">
        <f aca="false">TRUE()</f>
        <v>1</v>
      </c>
      <c r="T37" s="2" t="n">
        <f aca="false">FALSE()</f>
        <v>0</v>
      </c>
      <c r="U37" s="2" t="s">
        <v>33</v>
      </c>
      <c r="V37" s="2" t="s">
        <v>325</v>
      </c>
      <c r="W37" s="2" t="s">
        <v>39</v>
      </c>
      <c r="X37" s="2" t="s">
        <v>53</v>
      </c>
    </row>
    <row r="38" customFormat="false" ht="15.75" hidden="false" customHeight="true" outlineLevel="0" collapsed="false">
      <c r="A38" s="2" t="s">
        <v>287</v>
      </c>
      <c r="B38" s="2" t="s">
        <v>288</v>
      </c>
      <c r="C38" s="2" t="s">
        <v>28</v>
      </c>
      <c r="D38" s="2" t="n">
        <v>30</v>
      </c>
      <c r="E38" s="2" t="s">
        <v>51</v>
      </c>
      <c r="F38" s="2" t="s">
        <v>41</v>
      </c>
      <c r="G38" s="2" t="n">
        <v>0.965347</v>
      </c>
      <c r="H38" s="2" t="n">
        <v>0.898618</v>
      </c>
      <c r="I38" s="2" t="n">
        <v>0.930788</v>
      </c>
      <c r="J38" s="2" t="n">
        <v>0.658416</v>
      </c>
      <c r="K38" s="2" t="n">
        <v>0.858065</v>
      </c>
      <c r="L38" s="2" t="n">
        <v>0.745098</v>
      </c>
      <c r="M38" s="2" t="n">
        <v>195</v>
      </c>
      <c r="N38" s="2" t="n">
        <v>133</v>
      </c>
      <c r="O38" s="2" t="n">
        <v>225.4</v>
      </c>
      <c r="P38" s="2" t="n">
        <v>545.97</v>
      </c>
      <c r="Q38" s="2" t="s">
        <v>289</v>
      </c>
      <c r="R38" s="2" t="s">
        <v>290</v>
      </c>
      <c r="S38" s="2" t="n">
        <f aca="false">TRUE()</f>
        <v>1</v>
      </c>
      <c r="T38" s="2" t="n">
        <f aca="false">FALSE()</f>
        <v>0</v>
      </c>
      <c r="U38" s="2" t="s">
        <v>33</v>
      </c>
      <c r="V38" s="2" t="s">
        <v>326</v>
      </c>
      <c r="W38" s="2" t="s">
        <v>39</v>
      </c>
      <c r="X38" s="2" t="s">
        <v>53</v>
      </c>
    </row>
    <row r="39" customFormat="false" ht="15.75" hidden="false" customHeight="true" outlineLevel="0" collapsed="false">
      <c r="A39" s="2" t="s">
        <v>287</v>
      </c>
      <c r="B39" s="2" t="s">
        <v>327</v>
      </c>
      <c r="C39" s="2" t="s">
        <v>83</v>
      </c>
      <c r="D39" s="2" t="n">
        <v>5</v>
      </c>
      <c r="E39" s="2" t="s">
        <v>29</v>
      </c>
      <c r="F39" s="2" t="s">
        <v>30</v>
      </c>
      <c r="G39" s="2" t="n">
        <v>0.960526</v>
      </c>
      <c r="H39" s="2" t="n">
        <v>0.672811</v>
      </c>
      <c r="I39" s="2" t="n">
        <v>0.791328</v>
      </c>
      <c r="J39" s="2" t="n">
        <v>0.684211</v>
      </c>
      <c r="K39" s="2" t="n">
        <v>0.594286</v>
      </c>
      <c r="L39" s="2" t="n">
        <v>0.636086</v>
      </c>
      <c r="M39" s="8" t="n">
        <v>146</v>
      </c>
      <c r="N39" s="2" t="n">
        <v>104</v>
      </c>
      <c r="O39" s="2" t="n">
        <v>3.29</v>
      </c>
      <c r="P39" s="2" t="n">
        <v>12.43</v>
      </c>
      <c r="Q39" s="2" t="s">
        <v>289</v>
      </c>
      <c r="R39" s="2" t="s">
        <v>290</v>
      </c>
      <c r="S39" s="2" t="n">
        <f aca="false">TRUE()</f>
        <v>1</v>
      </c>
      <c r="T39" s="2" t="n">
        <f aca="false">FALSE()</f>
        <v>0</v>
      </c>
      <c r="U39" s="2" t="s">
        <v>33</v>
      </c>
      <c r="V39" s="2" t="s">
        <v>328</v>
      </c>
      <c r="W39" s="2" t="s">
        <v>35</v>
      </c>
      <c r="X39" s="2" t="s">
        <v>36</v>
      </c>
    </row>
    <row r="40" customFormat="false" ht="15.75" hidden="false" customHeight="true" outlineLevel="0" collapsed="false">
      <c r="A40" s="2" t="s">
        <v>287</v>
      </c>
      <c r="B40" s="2" t="s">
        <v>327</v>
      </c>
      <c r="C40" s="2" t="s">
        <v>83</v>
      </c>
      <c r="D40" s="2" t="n">
        <v>5</v>
      </c>
      <c r="E40" s="2" t="s">
        <v>37</v>
      </c>
      <c r="F40" s="2" t="s">
        <v>30</v>
      </c>
      <c r="G40" s="2" t="n">
        <v>0</v>
      </c>
      <c r="H40" s="2" t="n">
        <v>0</v>
      </c>
      <c r="I40" s="2" t="s">
        <v>329</v>
      </c>
      <c r="J40" s="2" t="n">
        <v>0</v>
      </c>
      <c r="K40" s="2" t="n">
        <v>0</v>
      </c>
      <c r="L40" s="2" t="s">
        <v>329</v>
      </c>
      <c r="M40" s="2" t="n">
        <v>0</v>
      </c>
      <c r="N40" s="2" t="n">
        <v>0</v>
      </c>
      <c r="O40" s="2" t="n">
        <v>39.14</v>
      </c>
      <c r="P40" s="2" t="n">
        <v>117.09</v>
      </c>
      <c r="Q40" s="2" t="s">
        <v>289</v>
      </c>
      <c r="R40" s="2" t="s">
        <v>290</v>
      </c>
      <c r="S40" s="2" t="n">
        <f aca="false">TRUE()</f>
        <v>1</v>
      </c>
      <c r="T40" s="2" t="n">
        <f aca="false">FALSE()</f>
        <v>0</v>
      </c>
      <c r="U40" s="2" t="s">
        <v>33</v>
      </c>
      <c r="V40" s="2" t="s">
        <v>330</v>
      </c>
      <c r="W40" s="2" t="s">
        <v>39</v>
      </c>
      <c r="X40" s="2" t="s">
        <v>40</v>
      </c>
    </row>
    <row r="41" customFormat="false" ht="15.75" hidden="false" customHeight="true" outlineLevel="0" collapsed="false">
      <c r="A41" s="2" t="s">
        <v>287</v>
      </c>
      <c r="B41" s="2" t="s">
        <v>327</v>
      </c>
      <c r="C41" s="2" t="s">
        <v>83</v>
      </c>
      <c r="D41" s="2" t="n">
        <v>5</v>
      </c>
      <c r="E41" s="2" t="s">
        <v>37</v>
      </c>
      <c r="F41" s="2" t="s">
        <v>41</v>
      </c>
      <c r="G41" s="2" t="n">
        <v>0.94697</v>
      </c>
      <c r="H41" s="2" t="n">
        <v>0.576037</v>
      </c>
      <c r="I41" s="2" t="n">
        <v>0.716332</v>
      </c>
      <c r="J41" s="2" t="n">
        <v>0.583333</v>
      </c>
      <c r="K41" s="2" t="n">
        <v>0.455621</v>
      </c>
      <c r="L41" s="2" t="n">
        <v>0.511628</v>
      </c>
      <c r="M41" s="2" t="n">
        <v>125</v>
      </c>
      <c r="N41" s="2" t="n">
        <v>77</v>
      </c>
      <c r="O41" s="2" t="n">
        <v>39.62</v>
      </c>
      <c r="P41" s="2" t="n">
        <v>117.31</v>
      </c>
      <c r="Q41" s="2" t="s">
        <v>289</v>
      </c>
      <c r="R41" s="2" t="s">
        <v>290</v>
      </c>
      <c r="S41" s="2" t="n">
        <f aca="false">TRUE()</f>
        <v>1</v>
      </c>
      <c r="T41" s="2" t="n">
        <f aca="false">FALSE()</f>
        <v>0</v>
      </c>
      <c r="U41" s="2" t="s">
        <v>33</v>
      </c>
      <c r="V41" s="2" t="s">
        <v>331</v>
      </c>
      <c r="W41" s="2" t="s">
        <v>39</v>
      </c>
      <c r="X41" s="2" t="s">
        <v>40</v>
      </c>
    </row>
    <row r="42" customFormat="false" ht="15.75" hidden="false" customHeight="true" outlineLevel="0" collapsed="false">
      <c r="A42" s="2" t="s">
        <v>287</v>
      </c>
      <c r="B42" s="2" t="s">
        <v>327</v>
      </c>
      <c r="C42" s="2" t="s">
        <v>83</v>
      </c>
      <c r="D42" s="2" t="n">
        <v>5</v>
      </c>
      <c r="E42" s="2" t="s">
        <v>43</v>
      </c>
      <c r="F42" s="2" t="s">
        <v>30</v>
      </c>
      <c r="G42" s="2" t="n">
        <v>0</v>
      </c>
      <c r="H42" s="2" t="n">
        <v>0</v>
      </c>
      <c r="I42" s="2" t="s">
        <v>329</v>
      </c>
      <c r="J42" s="2" t="n">
        <v>0</v>
      </c>
      <c r="K42" s="2" t="n">
        <v>0</v>
      </c>
      <c r="L42" s="2" t="s">
        <v>329</v>
      </c>
      <c r="M42" s="2" t="n">
        <v>0</v>
      </c>
      <c r="N42" s="2" t="n">
        <v>0</v>
      </c>
      <c r="O42" s="2" t="n">
        <v>6.87</v>
      </c>
      <c r="P42" s="2" t="n">
        <v>31.16</v>
      </c>
      <c r="Q42" s="2" t="s">
        <v>289</v>
      </c>
      <c r="R42" s="2" t="s">
        <v>290</v>
      </c>
      <c r="S42" s="2" t="n">
        <f aca="false">TRUE()</f>
        <v>1</v>
      </c>
      <c r="T42" s="2" t="n">
        <f aca="false">FALSE()</f>
        <v>0</v>
      </c>
      <c r="U42" s="2" t="s">
        <v>33</v>
      </c>
      <c r="V42" s="2" t="s">
        <v>332</v>
      </c>
      <c r="W42" s="2" t="s">
        <v>39</v>
      </c>
      <c r="X42" s="2" t="s">
        <v>45</v>
      </c>
    </row>
    <row r="43" customFormat="false" ht="15.75" hidden="false" customHeight="true" outlineLevel="0" collapsed="false">
      <c r="A43" s="2" t="s">
        <v>287</v>
      </c>
      <c r="B43" s="2" t="s">
        <v>327</v>
      </c>
      <c r="C43" s="2" t="s">
        <v>83</v>
      </c>
      <c r="D43" s="2" t="n">
        <v>5</v>
      </c>
      <c r="E43" s="2" t="s">
        <v>43</v>
      </c>
      <c r="F43" s="2" t="s">
        <v>41</v>
      </c>
      <c r="G43" s="2" t="n">
        <v>0.954545</v>
      </c>
      <c r="H43" s="2" t="n">
        <v>0.677419</v>
      </c>
      <c r="I43" s="2" t="n">
        <v>0.792453</v>
      </c>
      <c r="J43" s="2" t="n">
        <v>0.642857</v>
      </c>
      <c r="K43" s="2" t="n">
        <v>0.585799</v>
      </c>
      <c r="L43" s="2" t="n">
        <v>0.613003</v>
      </c>
      <c r="M43" s="2" t="n">
        <v>147</v>
      </c>
      <c r="N43" s="2" t="n">
        <v>99</v>
      </c>
      <c r="O43" s="2" t="n">
        <v>45.67</v>
      </c>
      <c r="P43" s="2" t="n">
        <v>143.68</v>
      </c>
      <c r="Q43" s="2" t="s">
        <v>289</v>
      </c>
      <c r="R43" s="2" t="s">
        <v>290</v>
      </c>
      <c r="S43" s="2" t="n">
        <f aca="false">TRUE()</f>
        <v>1</v>
      </c>
      <c r="T43" s="2" t="n">
        <f aca="false">FALSE()</f>
        <v>0</v>
      </c>
      <c r="U43" s="2" t="s">
        <v>33</v>
      </c>
      <c r="V43" s="2" t="s">
        <v>333</v>
      </c>
      <c r="W43" s="2" t="s">
        <v>39</v>
      </c>
      <c r="X43" s="2" t="s">
        <v>45</v>
      </c>
    </row>
    <row r="44" customFormat="false" ht="15.75" hidden="false" customHeight="true" outlineLevel="0" collapsed="false">
      <c r="A44" s="2" t="s">
        <v>287</v>
      </c>
      <c r="B44" s="2" t="s">
        <v>327</v>
      </c>
      <c r="C44" s="2" t="s">
        <v>83</v>
      </c>
      <c r="D44" s="2" t="n">
        <v>5</v>
      </c>
      <c r="E44" s="2" t="s">
        <v>47</v>
      </c>
      <c r="F44" s="2" t="s">
        <v>30</v>
      </c>
      <c r="G44" s="2" t="n">
        <v>0</v>
      </c>
      <c r="H44" s="2" t="n">
        <v>0</v>
      </c>
      <c r="I44" s="2" t="s">
        <v>329</v>
      </c>
      <c r="J44" s="2" t="n">
        <v>0</v>
      </c>
      <c r="K44" s="2" t="n">
        <v>0</v>
      </c>
      <c r="L44" s="2" t="s">
        <v>329</v>
      </c>
      <c r="M44" s="2" t="n">
        <v>0</v>
      </c>
      <c r="N44" s="2" t="n">
        <v>0</v>
      </c>
      <c r="O44" s="2" t="n">
        <v>19.11</v>
      </c>
      <c r="P44" s="2" t="n">
        <v>14.21</v>
      </c>
      <c r="Q44" s="2" t="s">
        <v>289</v>
      </c>
      <c r="R44" s="2" t="s">
        <v>290</v>
      </c>
      <c r="S44" s="2" t="n">
        <f aca="false">TRUE()</f>
        <v>1</v>
      </c>
      <c r="T44" s="2" t="n">
        <f aca="false">FALSE()</f>
        <v>0</v>
      </c>
      <c r="U44" s="2" t="s">
        <v>33</v>
      </c>
      <c r="V44" s="2" t="s">
        <v>334</v>
      </c>
      <c r="W44" s="2" t="s">
        <v>39</v>
      </c>
      <c r="X44" s="2" t="s">
        <v>49</v>
      </c>
    </row>
    <row r="45" customFormat="false" ht="15.75" hidden="false" customHeight="true" outlineLevel="0" collapsed="false">
      <c r="A45" s="2" t="s">
        <v>287</v>
      </c>
      <c r="B45" s="2" t="s">
        <v>327</v>
      </c>
      <c r="C45" s="2" t="s">
        <v>83</v>
      </c>
      <c r="D45" s="2" t="n">
        <v>5</v>
      </c>
      <c r="E45" s="2" t="s">
        <v>47</v>
      </c>
      <c r="F45" s="2" t="s">
        <v>41</v>
      </c>
      <c r="G45" s="2" t="n">
        <v>0.911392</v>
      </c>
      <c r="H45" s="2" t="n">
        <v>0.663594</v>
      </c>
      <c r="I45" s="2" t="n">
        <v>0.768</v>
      </c>
      <c r="J45" s="2" t="n">
        <v>0.379747</v>
      </c>
      <c r="K45" s="2" t="n">
        <v>0.451128</v>
      </c>
      <c r="L45" s="2" t="n">
        <v>0.412371</v>
      </c>
      <c r="M45" s="2" t="n">
        <v>144</v>
      </c>
      <c r="N45" s="2" t="n">
        <v>60</v>
      </c>
      <c r="O45" s="2" t="n">
        <v>36.23</v>
      </c>
      <c r="P45" s="2" t="n">
        <v>16.18</v>
      </c>
      <c r="Q45" s="2" t="s">
        <v>289</v>
      </c>
      <c r="R45" s="2" t="s">
        <v>290</v>
      </c>
      <c r="S45" s="2" t="n">
        <f aca="false">TRUE()</f>
        <v>1</v>
      </c>
      <c r="T45" s="2" t="n">
        <f aca="false">FALSE()</f>
        <v>0</v>
      </c>
      <c r="U45" s="2" t="s">
        <v>33</v>
      </c>
      <c r="V45" s="2" t="s">
        <v>335</v>
      </c>
      <c r="W45" s="2" t="s">
        <v>39</v>
      </c>
      <c r="X45" s="2" t="s">
        <v>49</v>
      </c>
    </row>
    <row r="46" customFormat="false" ht="15.75" hidden="false" customHeight="true" outlineLevel="0" collapsed="false">
      <c r="A46" s="2" t="s">
        <v>287</v>
      </c>
      <c r="B46" s="2" t="s">
        <v>327</v>
      </c>
      <c r="C46" s="2" t="s">
        <v>83</v>
      </c>
      <c r="D46" s="2" t="n">
        <v>5</v>
      </c>
      <c r="E46" s="2" t="s">
        <v>51</v>
      </c>
      <c r="F46" s="2" t="s">
        <v>30</v>
      </c>
      <c r="G46" s="2" t="n">
        <v>0.99115</v>
      </c>
      <c r="H46" s="2" t="n">
        <v>0.516129</v>
      </c>
      <c r="I46" s="2" t="n">
        <v>0.678788</v>
      </c>
      <c r="J46" s="2" t="n">
        <v>0.654867</v>
      </c>
      <c r="K46" s="2" t="n">
        <v>0.413408</v>
      </c>
      <c r="L46" s="2" t="n">
        <v>0.506849</v>
      </c>
      <c r="M46" s="2" t="n">
        <v>112</v>
      </c>
      <c r="N46" s="2" t="n">
        <v>74</v>
      </c>
      <c r="O46" s="2" t="n">
        <v>208.99</v>
      </c>
      <c r="P46" s="2" t="n">
        <v>417.07</v>
      </c>
      <c r="Q46" s="2" t="s">
        <v>289</v>
      </c>
      <c r="R46" s="2" t="s">
        <v>290</v>
      </c>
      <c r="S46" s="2" t="n">
        <f aca="false">TRUE()</f>
        <v>1</v>
      </c>
      <c r="T46" s="2" t="n">
        <f aca="false">FALSE()</f>
        <v>0</v>
      </c>
      <c r="U46" s="2" t="s">
        <v>33</v>
      </c>
      <c r="V46" s="2" t="s">
        <v>336</v>
      </c>
      <c r="W46" s="2" t="s">
        <v>39</v>
      </c>
      <c r="X46" s="2" t="s">
        <v>53</v>
      </c>
    </row>
    <row r="47" customFormat="false" ht="15.75" hidden="false" customHeight="true" outlineLevel="0" collapsed="false">
      <c r="A47" s="2" t="s">
        <v>287</v>
      </c>
      <c r="B47" s="2" t="s">
        <v>327</v>
      </c>
      <c r="C47" s="2" t="s">
        <v>83</v>
      </c>
      <c r="D47" s="2" t="n">
        <v>5</v>
      </c>
      <c r="E47" s="2" t="s">
        <v>51</v>
      </c>
      <c r="F47" s="2" t="s">
        <v>41</v>
      </c>
      <c r="G47" s="2" t="n">
        <v>0.99115</v>
      </c>
      <c r="H47" s="2" t="n">
        <v>0.516129</v>
      </c>
      <c r="I47" s="2" t="n">
        <v>0.678788</v>
      </c>
      <c r="J47" s="2" t="n">
        <v>0.654867</v>
      </c>
      <c r="K47" s="2" t="n">
        <v>0.413408</v>
      </c>
      <c r="L47" s="2" t="n">
        <v>0.506849</v>
      </c>
      <c r="M47" s="2" t="n">
        <v>112</v>
      </c>
      <c r="N47" s="2" t="n">
        <v>74</v>
      </c>
      <c r="O47" s="2" t="n">
        <v>203.11</v>
      </c>
      <c r="P47" s="2" t="n">
        <v>411.85</v>
      </c>
      <c r="Q47" s="2" t="s">
        <v>289</v>
      </c>
      <c r="R47" s="2" t="s">
        <v>290</v>
      </c>
      <c r="S47" s="2" t="n">
        <f aca="false">TRUE()</f>
        <v>1</v>
      </c>
      <c r="T47" s="2" t="n">
        <f aca="false">FALSE()</f>
        <v>0</v>
      </c>
      <c r="U47" s="2" t="s">
        <v>33</v>
      </c>
      <c r="V47" s="2" t="s">
        <v>337</v>
      </c>
      <c r="W47" s="2" t="s">
        <v>39</v>
      </c>
      <c r="X47" s="2" t="s">
        <v>53</v>
      </c>
    </row>
    <row r="48" customFormat="false" ht="15.75" hidden="false" customHeight="true" outlineLevel="0" collapsed="false">
      <c r="A48" s="2" t="s">
        <v>287</v>
      </c>
      <c r="B48" s="2" t="s">
        <v>327</v>
      </c>
      <c r="C48" s="2" t="s">
        <v>83</v>
      </c>
      <c r="D48" s="2" t="n">
        <v>10</v>
      </c>
      <c r="E48" s="2" t="s">
        <v>29</v>
      </c>
      <c r="F48" s="2" t="s">
        <v>30</v>
      </c>
      <c r="G48" s="2" t="n">
        <v>0.973262</v>
      </c>
      <c r="H48" s="2" t="n">
        <v>0.83871</v>
      </c>
      <c r="I48" s="2" t="n">
        <v>0.90099</v>
      </c>
      <c r="J48" s="2" t="n">
        <v>0.663102</v>
      </c>
      <c r="K48" s="2" t="n">
        <v>0.779874</v>
      </c>
      <c r="L48" s="2" t="n">
        <v>0.716763</v>
      </c>
      <c r="M48" s="8" t="n">
        <v>182</v>
      </c>
      <c r="N48" s="2" t="n">
        <v>124</v>
      </c>
      <c r="O48" s="2" t="n">
        <v>6.63</v>
      </c>
      <c r="P48" s="2" t="n">
        <v>23.34</v>
      </c>
      <c r="Q48" s="2" t="s">
        <v>289</v>
      </c>
      <c r="R48" s="2" t="s">
        <v>290</v>
      </c>
      <c r="S48" s="2" t="n">
        <f aca="false">TRUE()</f>
        <v>1</v>
      </c>
      <c r="T48" s="2" t="n">
        <f aca="false">FALSE()</f>
        <v>0</v>
      </c>
      <c r="U48" s="2" t="s">
        <v>33</v>
      </c>
      <c r="V48" s="2" t="s">
        <v>338</v>
      </c>
      <c r="W48" s="2" t="s">
        <v>35</v>
      </c>
      <c r="X48" s="2" t="s">
        <v>36</v>
      </c>
    </row>
    <row r="49" customFormat="false" ht="15.75" hidden="false" customHeight="true" outlineLevel="0" collapsed="false">
      <c r="A49" s="2" t="s">
        <v>287</v>
      </c>
      <c r="B49" s="2" t="s">
        <v>327</v>
      </c>
      <c r="C49" s="2" t="s">
        <v>83</v>
      </c>
      <c r="D49" s="2" t="n">
        <v>10</v>
      </c>
      <c r="E49" s="2" t="s">
        <v>37</v>
      </c>
      <c r="F49" s="2" t="s">
        <v>30</v>
      </c>
      <c r="G49" s="2" t="n">
        <v>1</v>
      </c>
      <c r="H49" s="2" t="n">
        <v>0.129032</v>
      </c>
      <c r="I49" s="2" t="n">
        <v>0.228571</v>
      </c>
      <c r="J49" s="2" t="n">
        <v>0.857143</v>
      </c>
      <c r="K49" s="2" t="n">
        <v>0.112676</v>
      </c>
      <c r="L49" s="2" t="n">
        <v>0.19917</v>
      </c>
      <c r="M49" s="2" t="n">
        <v>28</v>
      </c>
      <c r="N49" s="2" t="n">
        <v>24</v>
      </c>
      <c r="O49" s="2" t="n">
        <v>77.1</v>
      </c>
      <c r="P49" s="2" t="n">
        <v>233.22</v>
      </c>
      <c r="Q49" s="2" t="s">
        <v>289</v>
      </c>
      <c r="R49" s="2" t="s">
        <v>290</v>
      </c>
      <c r="S49" s="2" t="n">
        <f aca="false">TRUE()</f>
        <v>1</v>
      </c>
      <c r="T49" s="2" t="n">
        <f aca="false">FALSE()</f>
        <v>0</v>
      </c>
      <c r="U49" s="2" t="s">
        <v>33</v>
      </c>
      <c r="V49" s="2" t="s">
        <v>339</v>
      </c>
      <c r="W49" s="2" t="s">
        <v>39</v>
      </c>
      <c r="X49" s="2" t="s">
        <v>40</v>
      </c>
    </row>
    <row r="50" customFormat="false" ht="15.75" hidden="false" customHeight="true" outlineLevel="0" collapsed="false">
      <c r="A50" s="2" t="s">
        <v>287</v>
      </c>
      <c r="B50" s="2" t="s">
        <v>327</v>
      </c>
      <c r="C50" s="2" t="s">
        <v>83</v>
      </c>
      <c r="D50" s="2" t="n">
        <v>10</v>
      </c>
      <c r="E50" s="2" t="s">
        <v>37</v>
      </c>
      <c r="F50" s="2" t="s">
        <v>41</v>
      </c>
      <c r="G50" s="2" t="n">
        <v>0.94382</v>
      </c>
      <c r="H50" s="2" t="n">
        <v>0.774194</v>
      </c>
      <c r="I50" s="2" t="n">
        <v>0.850633</v>
      </c>
      <c r="J50" s="2" t="n">
        <v>0.539326</v>
      </c>
      <c r="K50" s="2" t="n">
        <v>0.662069</v>
      </c>
      <c r="L50" s="2" t="n">
        <v>0.594427</v>
      </c>
      <c r="M50" s="2" t="n">
        <v>168</v>
      </c>
      <c r="N50" s="2" t="n">
        <v>96</v>
      </c>
      <c r="O50" s="2" t="n">
        <v>59.61</v>
      </c>
      <c r="P50" s="2" t="n">
        <v>248.62</v>
      </c>
      <c r="Q50" s="2" t="s">
        <v>289</v>
      </c>
      <c r="R50" s="2" t="s">
        <v>290</v>
      </c>
      <c r="S50" s="2" t="n">
        <f aca="false">TRUE()</f>
        <v>1</v>
      </c>
      <c r="T50" s="2" t="n">
        <f aca="false">FALSE()</f>
        <v>0</v>
      </c>
      <c r="U50" s="2" t="s">
        <v>33</v>
      </c>
      <c r="V50" s="2" t="s">
        <v>340</v>
      </c>
      <c r="W50" s="2" t="s">
        <v>39</v>
      </c>
      <c r="X50" s="2" t="s">
        <v>40</v>
      </c>
    </row>
    <row r="51" customFormat="false" ht="13" hidden="false" customHeight="false" outlineLevel="0" collapsed="false">
      <c r="A51" s="2" t="s">
        <v>287</v>
      </c>
      <c r="B51" s="2" t="s">
        <v>327</v>
      </c>
      <c r="C51" s="2" t="s">
        <v>83</v>
      </c>
      <c r="D51" s="2" t="n">
        <v>10</v>
      </c>
      <c r="E51" s="2" t="s">
        <v>43</v>
      </c>
      <c r="F51" s="2" t="s">
        <v>30</v>
      </c>
      <c r="G51" s="2" t="n">
        <v>0.971429</v>
      </c>
      <c r="H51" s="2" t="n">
        <v>0.156682</v>
      </c>
      <c r="I51" s="2" t="n">
        <v>0.269841</v>
      </c>
      <c r="J51" s="2" t="n">
        <v>0.857143</v>
      </c>
      <c r="K51" s="2" t="n">
        <v>0.140845</v>
      </c>
      <c r="L51" s="2" t="n">
        <v>0.241935</v>
      </c>
      <c r="M51" s="2" t="n">
        <v>34</v>
      </c>
      <c r="N51" s="2" t="n">
        <v>30</v>
      </c>
      <c r="O51" s="2" t="n">
        <v>35.42</v>
      </c>
      <c r="P51" s="2" t="n">
        <v>108.14</v>
      </c>
      <c r="Q51" s="2" t="s">
        <v>289</v>
      </c>
      <c r="R51" s="2" t="s">
        <v>290</v>
      </c>
      <c r="S51" s="2" t="n">
        <f aca="false">TRUE()</f>
        <v>1</v>
      </c>
      <c r="T51" s="2" t="n">
        <f aca="false">FALSE()</f>
        <v>0</v>
      </c>
      <c r="U51" s="2" t="s">
        <v>33</v>
      </c>
      <c r="V51" s="2" t="s">
        <v>341</v>
      </c>
      <c r="W51" s="2" t="s">
        <v>39</v>
      </c>
      <c r="X51" s="2" t="s">
        <v>45</v>
      </c>
    </row>
    <row r="52" customFormat="false" ht="13" hidden="false" customHeight="false" outlineLevel="0" collapsed="false">
      <c r="A52" s="2" t="s">
        <v>287</v>
      </c>
      <c r="B52" s="2" t="s">
        <v>327</v>
      </c>
      <c r="C52" s="2" t="s">
        <v>83</v>
      </c>
      <c r="D52" s="2" t="n">
        <v>10</v>
      </c>
      <c r="E52" s="2" t="s">
        <v>43</v>
      </c>
      <c r="F52" s="2" t="s">
        <v>41</v>
      </c>
      <c r="G52" s="2" t="n">
        <v>0.917526</v>
      </c>
      <c r="H52" s="2" t="n">
        <v>0.820276</v>
      </c>
      <c r="I52" s="2" t="n">
        <v>0.86618</v>
      </c>
      <c r="J52" s="2" t="n">
        <v>0.592784</v>
      </c>
      <c r="K52" s="2" t="n">
        <v>0.746753</v>
      </c>
      <c r="L52" s="2" t="n">
        <v>0.66092</v>
      </c>
      <c r="M52" s="2" t="n">
        <v>178</v>
      </c>
      <c r="N52" s="2" t="n">
        <v>115</v>
      </c>
      <c r="O52" s="2" t="n">
        <v>66.75</v>
      </c>
      <c r="P52" s="2" t="n">
        <v>238.53</v>
      </c>
      <c r="Q52" s="2" t="s">
        <v>289</v>
      </c>
      <c r="R52" s="2" t="s">
        <v>290</v>
      </c>
      <c r="S52" s="2" t="n">
        <f aca="false">TRUE()</f>
        <v>1</v>
      </c>
      <c r="T52" s="2" t="n">
        <f aca="false">FALSE()</f>
        <v>0</v>
      </c>
      <c r="U52" s="2" t="s">
        <v>33</v>
      </c>
      <c r="V52" s="2" t="s">
        <v>342</v>
      </c>
      <c r="W52" s="2" t="s">
        <v>39</v>
      </c>
      <c r="X52" s="2" t="s">
        <v>45</v>
      </c>
    </row>
    <row r="53" customFormat="false" ht="13" hidden="false" customHeight="false" outlineLevel="0" collapsed="false">
      <c r="A53" s="2" t="s">
        <v>287</v>
      </c>
      <c r="B53" s="2" t="s">
        <v>327</v>
      </c>
      <c r="C53" s="2" t="s">
        <v>83</v>
      </c>
      <c r="D53" s="2" t="n">
        <v>10</v>
      </c>
      <c r="E53" s="2" t="s">
        <v>47</v>
      </c>
      <c r="F53" s="2" t="s">
        <v>30</v>
      </c>
      <c r="G53" s="2" t="n">
        <v>0.969697</v>
      </c>
      <c r="H53" s="2" t="n">
        <v>0.147465</v>
      </c>
      <c r="I53" s="2" t="n">
        <v>0.256</v>
      </c>
      <c r="J53" s="2" t="n">
        <v>0.878788</v>
      </c>
      <c r="K53" s="2" t="n">
        <v>0.135514</v>
      </c>
      <c r="L53" s="2" t="n">
        <v>0.234818</v>
      </c>
      <c r="M53" s="2" t="n">
        <v>32</v>
      </c>
      <c r="N53" s="2" t="n">
        <v>29</v>
      </c>
      <c r="O53" s="2" t="n">
        <v>50.63</v>
      </c>
      <c r="P53" s="2" t="n">
        <v>27.14</v>
      </c>
      <c r="Q53" s="2" t="s">
        <v>289</v>
      </c>
      <c r="R53" s="2" t="s">
        <v>290</v>
      </c>
      <c r="S53" s="2" t="n">
        <f aca="false">TRUE()</f>
        <v>1</v>
      </c>
      <c r="T53" s="2" t="n">
        <f aca="false">FALSE()</f>
        <v>0</v>
      </c>
      <c r="U53" s="2" t="s">
        <v>33</v>
      </c>
      <c r="V53" s="2" t="s">
        <v>343</v>
      </c>
      <c r="W53" s="2" t="s">
        <v>39</v>
      </c>
      <c r="X53" s="2" t="s">
        <v>49</v>
      </c>
    </row>
    <row r="54" customFormat="false" ht="13" hidden="false" customHeight="false" outlineLevel="0" collapsed="false">
      <c r="A54" s="2" t="s">
        <v>287</v>
      </c>
      <c r="B54" s="2" t="s">
        <v>327</v>
      </c>
      <c r="C54" s="2" t="s">
        <v>83</v>
      </c>
      <c r="D54" s="2" t="n">
        <v>10</v>
      </c>
      <c r="E54" s="2" t="s">
        <v>47</v>
      </c>
      <c r="F54" s="2" t="s">
        <v>41</v>
      </c>
      <c r="G54" s="2" t="n">
        <v>0.861111</v>
      </c>
      <c r="H54" s="2" t="n">
        <v>0.857143</v>
      </c>
      <c r="I54" s="2" t="n">
        <v>0.859122</v>
      </c>
      <c r="J54" s="2" t="n">
        <v>0.527778</v>
      </c>
      <c r="K54" s="2" t="n">
        <v>0.786207</v>
      </c>
      <c r="L54" s="2" t="n">
        <v>0.631579</v>
      </c>
      <c r="M54" s="2" t="n">
        <v>186</v>
      </c>
      <c r="N54" s="2" t="n">
        <v>114</v>
      </c>
      <c r="O54" s="2" t="n">
        <v>57.56</v>
      </c>
      <c r="P54" s="2" t="n">
        <v>29.85</v>
      </c>
      <c r="Q54" s="2" t="s">
        <v>289</v>
      </c>
      <c r="R54" s="2" t="s">
        <v>290</v>
      </c>
      <c r="S54" s="2" t="n">
        <f aca="false">TRUE()</f>
        <v>1</v>
      </c>
      <c r="T54" s="2" t="n">
        <f aca="false">FALSE()</f>
        <v>0</v>
      </c>
      <c r="U54" s="2" t="s">
        <v>33</v>
      </c>
      <c r="V54" s="2" t="s">
        <v>344</v>
      </c>
      <c r="W54" s="2" t="s">
        <v>39</v>
      </c>
      <c r="X54" s="2" t="s">
        <v>49</v>
      </c>
    </row>
    <row r="55" customFormat="false" ht="13" hidden="false" customHeight="false" outlineLevel="0" collapsed="false">
      <c r="A55" s="2" t="s">
        <v>287</v>
      </c>
      <c r="B55" s="2" t="s">
        <v>327</v>
      </c>
      <c r="C55" s="2" t="s">
        <v>83</v>
      </c>
      <c r="D55" s="2" t="n">
        <v>10</v>
      </c>
      <c r="E55" s="2" t="s">
        <v>51</v>
      </c>
      <c r="F55" s="2" t="s">
        <v>30</v>
      </c>
      <c r="G55" s="2" t="n">
        <v>0.988235</v>
      </c>
      <c r="H55" s="2" t="n">
        <v>0.774194</v>
      </c>
      <c r="I55" s="2" t="n">
        <v>0.868217</v>
      </c>
      <c r="J55" s="2" t="n">
        <v>0.617647</v>
      </c>
      <c r="K55" s="2" t="n">
        <v>0.681818</v>
      </c>
      <c r="L55" s="2" t="n">
        <v>0.648148</v>
      </c>
      <c r="M55" s="2" t="n">
        <v>168</v>
      </c>
      <c r="N55" s="2" t="n">
        <v>105</v>
      </c>
      <c r="O55" s="2" t="n">
        <v>436.01</v>
      </c>
      <c r="P55" s="2" t="n">
        <v>765.04</v>
      </c>
      <c r="Q55" s="2" t="s">
        <v>289</v>
      </c>
      <c r="R55" s="2" t="s">
        <v>290</v>
      </c>
      <c r="S55" s="2" t="n">
        <f aca="false">TRUE()</f>
        <v>1</v>
      </c>
      <c r="T55" s="2" t="n">
        <f aca="false">FALSE()</f>
        <v>0</v>
      </c>
      <c r="U55" s="2" t="s">
        <v>33</v>
      </c>
      <c r="V55" s="2" t="s">
        <v>345</v>
      </c>
      <c r="W55" s="2" t="s">
        <v>39</v>
      </c>
      <c r="X55" s="2" t="s">
        <v>53</v>
      </c>
    </row>
    <row r="56" customFormat="false" ht="13" hidden="false" customHeight="false" outlineLevel="0" collapsed="false">
      <c r="A56" s="2" t="s">
        <v>287</v>
      </c>
      <c r="B56" s="2" t="s">
        <v>327</v>
      </c>
      <c r="C56" s="2" t="s">
        <v>83</v>
      </c>
      <c r="D56" s="2" t="n">
        <v>10</v>
      </c>
      <c r="E56" s="2" t="s">
        <v>51</v>
      </c>
      <c r="F56" s="2" t="s">
        <v>41</v>
      </c>
      <c r="G56" s="2" t="n">
        <v>0.988235</v>
      </c>
      <c r="H56" s="2" t="n">
        <v>0.774194</v>
      </c>
      <c r="I56" s="2" t="n">
        <v>0.868217</v>
      </c>
      <c r="J56" s="2" t="n">
        <v>0.617647</v>
      </c>
      <c r="K56" s="2" t="n">
        <v>0.681818</v>
      </c>
      <c r="L56" s="2" t="n">
        <v>0.648148</v>
      </c>
      <c r="M56" s="2" t="n">
        <v>168</v>
      </c>
      <c r="N56" s="2" t="n">
        <v>105</v>
      </c>
      <c r="O56" s="2" t="n">
        <v>419.12</v>
      </c>
      <c r="P56" s="2" t="n">
        <v>749.18</v>
      </c>
      <c r="Q56" s="2" t="s">
        <v>289</v>
      </c>
      <c r="R56" s="2" t="s">
        <v>290</v>
      </c>
      <c r="S56" s="2" t="n">
        <f aca="false">TRUE()</f>
        <v>1</v>
      </c>
      <c r="T56" s="2" t="n">
        <f aca="false">FALSE()</f>
        <v>0</v>
      </c>
      <c r="U56" s="2" t="s">
        <v>33</v>
      </c>
      <c r="V56" s="2" t="s">
        <v>346</v>
      </c>
      <c r="W56" s="2" t="s">
        <v>39</v>
      </c>
      <c r="X56" s="2" t="s">
        <v>53</v>
      </c>
    </row>
    <row r="57" customFormat="false" ht="13" hidden="false" customHeight="false" outlineLevel="0" collapsed="false">
      <c r="A57" s="2" t="s">
        <v>287</v>
      </c>
      <c r="B57" s="2" t="s">
        <v>327</v>
      </c>
      <c r="C57" s="2" t="s">
        <v>83</v>
      </c>
      <c r="D57" s="2" t="n">
        <v>20</v>
      </c>
      <c r="E57" s="2" t="s">
        <v>29</v>
      </c>
      <c r="F57" s="2" t="s">
        <v>30</v>
      </c>
      <c r="G57" s="2" t="n">
        <v>0.979058</v>
      </c>
      <c r="H57" s="2" t="n">
        <v>0.861751</v>
      </c>
      <c r="I57" s="2" t="n">
        <v>0.916667</v>
      </c>
      <c r="J57" s="2" t="n">
        <v>0.706806</v>
      </c>
      <c r="K57" s="2" t="n">
        <v>0.818182</v>
      </c>
      <c r="L57" s="2" t="n">
        <v>0.758427</v>
      </c>
      <c r="M57" s="8" t="n">
        <v>187</v>
      </c>
      <c r="N57" s="2" t="n">
        <v>135</v>
      </c>
      <c r="O57" s="2" t="n">
        <v>11.56</v>
      </c>
      <c r="P57" s="2" t="n">
        <v>45.33</v>
      </c>
      <c r="Q57" s="2" t="s">
        <v>289</v>
      </c>
      <c r="R57" s="2" t="s">
        <v>290</v>
      </c>
      <c r="S57" s="2" t="n">
        <f aca="false">TRUE()</f>
        <v>1</v>
      </c>
      <c r="T57" s="2" t="n">
        <f aca="false">FALSE()</f>
        <v>0</v>
      </c>
      <c r="U57" s="2" t="s">
        <v>33</v>
      </c>
      <c r="V57" s="2" t="s">
        <v>347</v>
      </c>
      <c r="W57" s="2" t="s">
        <v>35</v>
      </c>
      <c r="X57" s="2" t="s">
        <v>36</v>
      </c>
    </row>
    <row r="58" customFormat="false" ht="13" hidden="false" customHeight="false" outlineLevel="0" collapsed="false">
      <c r="A58" s="2" t="s">
        <v>287</v>
      </c>
      <c r="B58" s="2" t="s">
        <v>327</v>
      </c>
      <c r="C58" s="2" t="s">
        <v>83</v>
      </c>
      <c r="D58" s="2" t="n">
        <v>20</v>
      </c>
      <c r="E58" s="2" t="s">
        <v>37</v>
      </c>
      <c r="F58" s="2" t="s">
        <v>30</v>
      </c>
      <c r="G58" s="2" t="n">
        <v>0.964602</v>
      </c>
      <c r="H58" s="2" t="n">
        <v>0.502304</v>
      </c>
      <c r="I58" s="2" t="n">
        <v>0.660606</v>
      </c>
      <c r="J58" s="2" t="n">
        <v>0.699115</v>
      </c>
      <c r="K58" s="2" t="n">
        <v>0.42246</v>
      </c>
      <c r="L58" s="2" t="n">
        <v>0.526667</v>
      </c>
      <c r="M58" s="2" t="n">
        <v>109</v>
      </c>
      <c r="N58" s="2" t="n">
        <v>79</v>
      </c>
      <c r="O58" s="2" t="n">
        <v>161.25</v>
      </c>
      <c r="P58" s="2" t="n">
        <v>560.46</v>
      </c>
      <c r="Q58" s="2" t="s">
        <v>289</v>
      </c>
      <c r="R58" s="2" t="s">
        <v>290</v>
      </c>
      <c r="S58" s="2" t="n">
        <f aca="false">TRUE()</f>
        <v>1</v>
      </c>
      <c r="T58" s="2" t="n">
        <f aca="false">FALSE()</f>
        <v>0</v>
      </c>
      <c r="U58" s="2" t="s">
        <v>33</v>
      </c>
      <c r="V58" s="2" t="s">
        <v>348</v>
      </c>
      <c r="W58" s="2" t="s">
        <v>39</v>
      </c>
      <c r="X58" s="2" t="s">
        <v>40</v>
      </c>
    </row>
    <row r="59" customFormat="false" ht="13" hidden="false" customHeight="false" outlineLevel="0" collapsed="false">
      <c r="A59" s="2" t="s">
        <v>287</v>
      </c>
      <c r="B59" s="2" t="s">
        <v>327</v>
      </c>
      <c r="C59" s="2" t="s">
        <v>83</v>
      </c>
      <c r="D59" s="2" t="n">
        <v>20</v>
      </c>
      <c r="E59" s="2" t="s">
        <v>37</v>
      </c>
      <c r="F59" s="2" t="s">
        <v>41</v>
      </c>
      <c r="G59" s="2" t="n">
        <v>0.928962</v>
      </c>
      <c r="H59" s="2" t="n">
        <v>0.78341</v>
      </c>
      <c r="I59" s="2" t="n">
        <v>0.85</v>
      </c>
      <c r="J59" s="2" t="n">
        <v>0.52459</v>
      </c>
      <c r="K59" s="2" t="n">
        <v>0.671329</v>
      </c>
      <c r="L59" s="2" t="n">
        <v>0.588957</v>
      </c>
      <c r="M59" s="2" t="n">
        <v>170</v>
      </c>
      <c r="N59" s="2" t="n">
        <v>96</v>
      </c>
      <c r="O59" s="2" t="n">
        <v>111.28</v>
      </c>
      <c r="P59" s="2" t="n">
        <v>482.84</v>
      </c>
      <c r="Q59" s="2" t="s">
        <v>289</v>
      </c>
      <c r="R59" s="2" t="s">
        <v>290</v>
      </c>
      <c r="S59" s="2" t="n">
        <f aca="false">TRUE()</f>
        <v>1</v>
      </c>
      <c r="T59" s="2" t="n">
        <f aca="false">FALSE()</f>
        <v>0</v>
      </c>
      <c r="U59" s="2" t="s">
        <v>33</v>
      </c>
      <c r="V59" s="2" t="s">
        <v>349</v>
      </c>
      <c r="W59" s="2" t="s">
        <v>39</v>
      </c>
      <c r="X59" s="2" t="s">
        <v>40</v>
      </c>
    </row>
    <row r="60" customFormat="false" ht="13" hidden="false" customHeight="false" outlineLevel="0" collapsed="false">
      <c r="A60" s="2" t="s">
        <v>287</v>
      </c>
      <c r="B60" s="2" t="s">
        <v>327</v>
      </c>
      <c r="C60" s="2" t="s">
        <v>83</v>
      </c>
      <c r="D60" s="2" t="n">
        <v>20</v>
      </c>
      <c r="E60" s="2" t="s">
        <v>43</v>
      </c>
      <c r="F60" s="2" t="s">
        <v>30</v>
      </c>
      <c r="G60" s="2" t="n">
        <v>0.944056</v>
      </c>
      <c r="H60" s="2" t="n">
        <v>0.62212</v>
      </c>
      <c r="I60" s="2" t="n">
        <v>0.75</v>
      </c>
      <c r="J60" s="2" t="n">
        <v>0.685315</v>
      </c>
      <c r="K60" s="2" t="n">
        <v>0.544444</v>
      </c>
      <c r="L60" s="2" t="n">
        <v>0.606811</v>
      </c>
      <c r="M60" s="2" t="n">
        <v>135</v>
      </c>
      <c r="N60" s="2" t="n">
        <v>98</v>
      </c>
      <c r="O60" s="2" t="n">
        <v>44.96</v>
      </c>
      <c r="P60" s="2" t="n">
        <v>191.94</v>
      </c>
      <c r="Q60" s="2" t="s">
        <v>289</v>
      </c>
      <c r="R60" s="2" t="s">
        <v>290</v>
      </c>
      <c r="S60" s="2" t="n">
        <f aca="false">TRUE()</f>
        <v>1</v>
      </c>
      <c r="T60" s="2" t="n">
        <f aca="false">FALSE()</f>
        <v>0</v>
      </c>
      <c r="U60" s="2" t="s">
        <v>33</v>
      </c>
      <c r="V60" s="2" t="s">
        <v>350</v>
      </c>
      <c r="W60" s="2" t="s">
        <v>39</v>
      </c>
      <c r="X60" s="2" t="s">
        <v>45</v>
      </c>
    </row>
    <row r="61" customFormat="false" ht="13" hidden="false" customHeight="false" outlineLevel="0" collapsed="false">
      <c r="A61" s="2" t="s">
        <v>287</v>
      </c>
      <c r="B61" s="2" t="s">
        <v>327</v>
      </c>
      <c r="C61" s="2" t="s">
        <v>83</v>
      </c>
      <c r="D61" s="2" t="n">
        <v>20</v>
      </c>
      <c r="E61" s="2" t="s">
        <v>43</v>
      </c>
      <c r="F61" s="2" t="s">
        <v>41</v>
      </c>
      <c r="G61" s="2" t="n">
        <v>0.938462</v>
      </c>
      <c r="H61" s="2" t="n">
        <v>0.843318</v>
      </c>
      <c r="I61" s="2" t="n">
        <v>0.88835</v>
      </c>
      <c r="J61" s="2" t="n">
        <v>0.651282</v>
      </c>
      <c r="K61" s="2" t="n">
        <v>0.78882</v>
      </c>
      <c r="L61" s="2" t="n">
        <v>0.713483</v>
      </c>
      <c r="M61" s="2" t="n">
        <v>183</v>
      </c>
      <c r="N61" s="2" t="n">
        <v>127</v>
      </c>
      <c r="O61" s="2" t="n">
        <v>103.31</v>
      </c>
      <c r="P61" s="2" t="n">
        <v>426.07</v>
      </c>
      <c r="Q61" s="2" t="s">
        <v>289</v>
      </c>
      <c r="R61" s="2" t="s">
        <v>290</v>
      </c>
      <c r="S61" s="2" t="n">
        <f aca="false">TRUE()</f>
        <v>1</v>
      </c>
      <c r="T61" s="2" t="n">
        <f aca="false">FALSE()</f>
        <v>0</v>
      </c>
      <c r="U61" s="2" t="s">
        <v>33</v>
      </c>
      <c r="V61" s="2" t="s">
        <v>351</v>
      </c>
      <c r="W61" s="2" t="s">
        <v>39</v>
      </c>
      <c r="X61" s="2" t="s">
        <v>45</v>
      </c>
    </row>
    <row r="62" customFormat="false" ht="13" hidden="false" customHeight="false" outlineLevel="0" collapsed="false">
      <c r="A62" s="2" t="s">
        <v>287</v>
      </c>
      <c r="B62" s="2" t="s">
        <v>327</v>
      </c>
      <c r="C62" s="2" t="s">
        <v>83</v>
      </c>
      <c r="D62" s="2" t="n">
        <v>20</v>
      </c>
      <c r="E62" s="2" t="s">
        <v>47</v>
      </c>
      <c r="F62" s="2" t="s">
        <v>30</v>
      </c>
      <c r="G62" s="2" t="n">
        <v>0.953846</v>
      </c>
      <c r="H62" s="2" t="n">
        <v>0.571429</v>
      </c>
      <c r="I62" s="2" t="n">
        <v>0.714697</v>
      </c>
      <c r="J62" s="2" t="n">
        <v>0.715385</v>
      </c>
      <c r="K62" s="2" t="n">
        <v>0.5</v>
      </c>
      <c r="L62" s="2" t="n">
        <v>0.588608</v>
      </c>
      <c r="M62" s="2" t="n">
        <v>124</v>
      </c>
      <c r="N62" s="2" t="n">
        <v>93</v>
      </c>
      <c r="O62" s="2" t="n">
        <v>77.11</v>
      </c>
      <c r="P62" s="2" t="n">
        <v>58.78</v>
      </c>
      <c r="Q62" s="2" t="s">
        <v>289</v>
      </c>
      <c r="R62" s="2" t="s">
        <v>290</v>
      </c>
      <c r="S62" s="2" t="n">
        <f aca="false">TRUE()</f>
        <v>1</v>
      </c>
      <c r="T62" s="2" t="n">
        <f aca="false">FALSE()</f>
        <v>0</v>
      </c>
      <c r="U62" s="2" t="s">
        <v>33</v>
      </c>
      <c r="V62" s="2" t="s">
        <v>352</v>
      </c>
      <c r="W62" s="2" t="s">
        <v>39</v>
      </c>
      <c r="X62" s="2" t="s">
        <v>49</v>
      </c>
    </row>
    <row r="63" customFormat="false" ht="13" hidden="false" customHeight="false" outlineLevel="0" collapsed="false">
      <c r="A63" s="2" t="s">
        <v>287</v>
      </c>
      <c r="B63" s="2" t="s">
        <v>327</v>
      </c>
      <c r="C63" s="2" t="s">
        <v>83</v>
      </c>
      <c r="D63" s="2" t="n">
        <v>20</v>
      </c>
      <c r="E63" s="2" t="s">
        <v>47</v>
      </c>
      <c r="F63" s="2" t="s">
        <v>41</v>
      </c>
      <c r="G63" s="2" t="n">
        <v>0.843478</v>
      </c>
      <c r="H63" s="2" t="n">
        <v>0.894009</v>
      </c>
      <c r="I63" s="2" t="n">
        <v>0.868009</v>
      </c>
      <c r="J63" s="2" t="n">
        <v>0.565217</v>
      </c>
      <c r="K63" s="2" t="n">
        <v>0.849673</v>
      </c>
      <c r="L63" s="2" t="n">
        <v>0.678851</v>
      </c>
      <c r="M63" s="2" t="n">
        <v>194</v>
      </c>
      <c r="N63" s="2" t="n">
        <v>130</v>
      </c>
      <c r="O63" s="2" t="n">
        <v>89.95</v>
      </c>
      <c r="P63" s="2" t="n">
        <v>64.17</v>
      </c>
      <c r="Q63" s="2" t="s">
        <v>289</v>
      </c>
      <c r="R63" s="2" t="s">
        <v>290</v>
      </c>
      <c r="S63" s="2" t="n">
        <f aca="false">TRUE()</f>
        <v>1</v>
      </c>
      <c r="T63" s="2" t="n">
        <f aca="false">FALSE()</f>
        <v>0</v>
      </c>
      <c r="U63" s="2" t="s">
        <v>33</v>
      </c>
      <c r="V63" s="2" t="s">
        <v>353</v>
      </c>
      <c r="W63" s="2" t="s">
        <v>39</v>
      </c>
      <c r="X63" s="2" t="s">
        <v>49</v>
      </c>
    </row>
    <row r="64" customFormat="false" ht="13" hidden="false" customHeight="false" outlineLevel="0" collapsed="false">
      <c r="A64" s="2" t="s">
        <v>287</v>
      </c>
      <c r="B64" s="2" t="s">
        <v>327</v>
      </c>
      <c r="C64" s="2" t="s">
        <v>83</v>
      </c>
      <c r="D64" s="2" t="n">
        <v>20</v>
      </c>
      <c r="E64" s="2" t="s">
        <v>51</v>
      </c>
      <c r="F64" s="2" t="s">
        <v>30</v>
      </c>
      <c r="G64" s="2" t="n">
        <v>0.979275</v>
      </c>
      <c r="H64" s="2" t="n">
        <v>0.870968</v>
      </c>
      <c r="I64" s="2" t="n">
        <v>0.921951</v>
      </c>
      <c r="J64" s="2" t="n">
        <v>0.626943</v>
      </c>
      <c r="K64" s="2" t="n">
        <v>0.812081</v>
      </c>
      <c r="L64" s="2" t="n">
        <v>0.707602</v>
      </c>
      <c r="M64" s="2" t="n">
        <v>189</v>
      </c>
      <c r="N64" s="2" t="n">
        <v>121</v>
      </c>
      <c r="O64" s="2" t="n">
        <v>1148.67</v>
      </c>
      <c r="P64" s="2" t="n">
        <v>1533.36</v>
      </c>
      <c r="Q64" s="2" t="s">
        <v>289</v>
      </c>
      <c r="R64" s="2" t="s">
        <v>290</v>
      </c>
      <c r="S64" s="2" t="n">
        <f aca="false">TRUE()</f>
        <v>1</v>
      </c>
      <c r="T64" s="2" t="n">
        <f aca="false">FALSE()</f>
        <v>0</v>
      </c>
      <c r="U64" s="2" t="s">
        <v>33</v>
      </c>
      <c r="V64" s="2" t="s">
        <v>354</v>
      </c>
      <c r="W64" s="2" t="s">
        <v>39</v>
      </c>
      <c r="X64" s="2" t="s">
        <v>53</v>
      </c>
    </row>
    <row r="65" customFormat="false" ht="13" hidden="false" customHeight="false" outlineLevel="0" collapsed="false">
      <c r="A65" s="2" t="s">
        <v>287</v>
      </c>
      <c r="B65" s="2" t="s">
        <v>327</v>
      </c>
      <c r="C65" s="2" t="s">
        <v>83</v>
      </c>
      <c r="D65" s="2" t="n">
        <v>20</v>
      </c>
      <c r="E65" s="2" t="s">
        <v>51</v>
      </c>
      <c r="F65" s="2" t="s">
        <v>41</v>
      </c>
      <c r="G65" s="2" t="n">
        <v>0.979275</v>
      </c>
      <c r="H65" s="2" t="n">
        <v>0.870968</v>
      </c>
      <c r="I65" s="2" t="n">
        <v>0.921951</v>
      </c>
      <c r="J65" s="2" t="n">
        <v>0.626943</v>
      </c>
      <c r="K65" s="2" t="n">
        <v>0.812081</v>
      </c>
      <c r="L65" s="2" t="n">
        <v>0.707602</v>
      </c>
      <c r="M65" s="2" t="n">
        <v>189</v>
      </c>
      <c r="N65" s="2" t="n">
        <v>121</v>
      </c>
      <c r="O65" s="2" t="n">
        <v>1164.87</v>
      </c>
      <c r="P65" s="2" t="n">
        <v>1549.81</v>
      </c>
      <c r="Q65" s="2" t="s">
        <v>289</v>
      </c>
      <c r="R65" s="2" t="s">
        <v>290</v>
      </c>
      <c r="S65" s="2" t="n">
        <f aca="false">TRUE()</f>
        <v>1</v>
      </c>
      <c r="T65" s="2" t="n">
        <f aca="false">FALSE()</f>
        <v>0</v>
      </c>
      <c r="U65" s="2" t="s">
        <v>33</v>
      </c>
      <c r="V65" s="2" t="s">
        <v>355</v>
      </c>
      <c r="W65" s="2" t="s">
        <v>39</v>
      </c>
      <c r="X65" s="2" t="s">
        <v>53</v>
      </c>
    </row>
    <row r="66" customFormat="false" ht="13" hidden="false" customHeight="false" outlineLevel="0" collapsed="false">
      <c r="A66" s="2" t="s">
        <v>287</v>
      </c>
      <c r="B66" s="2" t="s">
        <v>327</v>
      </c>
      <c r="C66" s="2" t="s">
        <v>83</v>
      </c>
      <c r="D66" s="2" t="n">
        <v>30</v>
      </c>
      <c r="E66" s="2" t="s">
        <v>29</v>
      </c>
      <c r="F66" s="2" t="s">
        <v>30</v>
      </c>
      <c r="G66" s="2" t="n">
        <v>0.969697</v>
      </c>
      <c r="H66" s="2" t="n">
        <v>0.884793</v>
      </c>
      <c r="I66" s="2" t="n">
        <v>0.925301</v>
      </c>
      <c r="J66" s="2" t="n">
        <v>0.691919</v>
      </c>
      <c r="K66" s="2" t="n">
        <v>0.845679</v>
      </c>
      <c r="L66" s="2" t="n">
        <v>0.761111</v>
      </c>
      <c r="M66" s="2" t="n">
        <v>192</v>
      </c>
      <c r="N66" s="2" t="n">
        <v>137</v>
      </c>
      <c r="O66" s="2" t="n">
        <v>17.89</v>
      </c>
      <c r="P66" s="2" t="n">
        <v>67.49</v>
      </c>
      <c r="Q66" s="2" t="s">
        <v>289</v>
      </c>
      <c r="R66" s="2" t="s">
        <v>290</v>
      </c>
      <c r="S66" s="2" t="n">
        <f aca="false">TRUE()</f>
        <v>1</v>
      </c>
      <c r="T66" s="2" t="n">
        <f aca="false">FALSE()</f>
        <v>0</v>
      </c>
      <c r="U66" s="2" t="s">
        <v>33</v>
      </c>
      <c r="V66" s="2" t="s">
        <v>356</v>
      </c>
      <c r="W66" s="2" t="s">
        <v>35</v>
      </c>
      <c r="X66" s="2" t="s">
        <v>36</v>
      </c>
    </row>
    <row r="67" customFormat="false" ht="13" hidden="false" customHeight="false" outlineLevel="0" collapsed="false">
      <c r="A67" s="2" t="s">
        <v>287</v>
      </c>
      <c r="B67" s="2" t="s">
        <v>327</v>
      </c>
      <c r="C67" s="2" t="s">
        <v>83</v>
      </c>
      <c r="D67" s="2" t="n">
        <v>30</v>
      </c>
      <c r="E67" s="2" t="s">
        <v>37</v>
      </c>
      <c r="F67" s="2" t="s">
        <v>30</v>
      </c>
      <c r="G67" s="2" t="n">
        <v>0.945783</v>
      </c>
      <c r="H67" s="2" t="n">
        <v>0.723502</v>
      </c>
      <c r="I67" s="2" t="n">
        <v>0.819843</v>
      </c>
      <c r="J67" s="2" t="n">
        <v>0.608434</v>
      </c>
      <c r="K67" s="2" t="n">
        <v>0.627329</v>
      </c>
      <c r="L67" s="2" t="n">
        <v>0.617737</v>
      </c>
      <c r="M67" s="2" t="n">
        <v>157</v>
      </c>
      <c r="N67" s="2" t="n">
        <v>101</v>
      </c>
      <c r="O67" s="2" t="n">
        <v>217.09</v>
      </c>
      <c r="P67" s="2" t="n">
        <v>884.97</v>
      </c>
      <c r="Q67" s="2" t="s">
        <v>289</v>
      </c>
      <c r="R67" s="2" t="s">
        <v>290</v>
      </c>
      <c r="S67" s="2" t="n">
        <f aca="false">TRUE()</f>
        <v>1</v>
      </c>
      <c r="T67" s="2" t="n">
        <f aca="false">FALSE()</f>
        <v>0</v>
      </c>
      <c r="U67" s="2" t="s">
        <v>33</v>
      </c>
      <c r="V67" s="2" t="s">
        <v>357</v>
      </c>
      <c r="W67" s="2" t="s">
        <v>39</v>
      </c>
      <c r="X67" s="2" t="s">
        <v>40</v>
      </c>
    </row>
    <row r="68" customFormat="false" ht="13" hidden="false" customHeight="false" outlineLevel="0" collapsed="false">
      <c r="A68" s="2" t="s">
        <v>287</v>
      </c>
      <c r="B68" s="2" t="s">
        <v>327</v>
      </c>
      <c r="C68" s="2" t="s">
        <v>83</v>
      </c>
      <c r="D68" s="2" t="n">
        <v>30</v>
      </c>
      <c r="E68" s="2" t="s">
        <v>37</v>
      </c>
      <c r="F68" s="2" t="s">
        <v>41</v>
      </c>
      <c r="G68" s="2" t="n">
        <v>0.897959</v>
      </c>
      <c r="H68" s="2" t="n">
        <v>0.81106</v>
      </c>
      <c r="I68" s="2" t="n">
        <v>0.8523</v>
      </c>
      <c r="J68" s="2" t="n">
        <v>0.556122</v>
      </c>
      <c r="K68" s="2" t="n">
        <v>0.726667</v>
      </c>
      <c r="L68" s="2" t="n">
        <v>0.630058</v>
      </c>
      <c r="M68" s="2" t="n">
        <v>176</v>
      </c>
      <c r="N68" s="2" t="n">
        <v>109</v>
      </c>
      <c r="O68" s="2" t="n">
        <v>244.78</v>
      </c>
      <c r="P68" s="2" t="n">
        <v>711.98</v>
      </c>
      <c r="Q68" s="2" t="s">
        <v>289</v>
      </c>
      <c r="R68" s="2" t="s">
        <v>290</v>
      </c>
      <c r="S68" s="2" t="n">
        <f aca="false">TRUE()</f>
        <v>1</v>
      </c>
      <c r="T68" s="2" t="n">
        <f aca="false">FALSE()</f>
        <v>0</v>
      </c>
      <c r="U68" s="2" t="s">
        <v>33</v>
      </c>
      <c r="V68" s="2" t="s">
        <v>358</v>
      </c>
      <c r="W68" s="2" t="s">
        <v>39</v>
      </c>
      <c r="X68" s="2" t="s">
        <v>40</v>
      </c>
    </row>
    <row r="69" customFormat="false" ht="13" hidden="false" customHeight="false" outlineLevel="0" collapsed="false">
      <c r="A69" s="2" t="s">
        <v>287</v>
      </c>
      <c r="B69" s="2" t="s">
        <v>327</v>
      </c>
      <c r="C69" s="2" t="s">
        <v>83</v>
      </c>
      <c r="D69" s="2" t="n">
        <v>30</v>
      </c>
      <c r="E69" s="2" t="s">
        <v>43</v>
      </c>
      <c r="F69" s="2" t="s">
        <v>30</v>
      </c>
      <c r="G69" s="2" t="n">
        <v>0.956989</v>
      </c>
      <c r="H69" s="2" t="n">
        <v>0.820276</v>
      </c>
      <c r="I69" s="2" t="n">
        <v>0.883375</v>
      </c>
      <c r="J69" s="2" t="n">
        <v>0.682796</v>
      </c>
      <c r="K69" s="2" t="n">
        <v>0.76506</v>
      </c>
      <c r="L69" s="2" t="n">
        <v>0.721591</v>
      </c>
      <c r="M69" s="2" t="n">
        <v>178</v>
      </c>
      <c r="N69" s="2" t="n">
        <v>127</v>
      </c>
      <c r="O69" s="2" t="n">
        <v>122.35</v>
      </c>
      <c r="P69" s="2" t="n">
        <v>405.04</v>
      </c>
      <c r="Q69" s="2" t="s">
        <v>289</v>
      </c>
      <c r="R69" s="2" t="s">
        <v>290</v>
      </c>
      <c r="S69" s="2" t="n">
        <f aca="false">TRUE()</f>
        <v>1</v>
      </c>
      <c r="T69" s="2" t="n">
        <f aca="false">FALSE()</f>
        <v>0</v>
      </c>
      <c r="U69" s="2" t="s">
        <v>33</v>
      </c>
      <c r="V69" s="2" t="s">
        <v>359</v>
      </c>
      <c r="W69" s="2" t="s">
        <v>39</v>
      </c>
      <c r="X69" s="2" t="s">
        <v>45</v>
      </c>
    </row>
    <row r="70" customFormat="false" ht="13" hidden="false" customHeight="false" outlineLevel="0" collapsed="false">
      <c r="A70" s="2" t="s">
        <v>287</v>
      </c>
      <c r="B70" s="2" t="s">
        <v>327</v>
      </c>
      <c r="C70" s="2" t="s">
        <v>83</v>
      </c>
      <c r="D70" s="2" t="n">
        <v>30</v>
      </c>
      <c r="E70" s="2" t="s">
        <v>43</v>
      </c>
      <c r="F70" s="2" t="s">
        <v>41</v>
      </c>
      <c r="G70" s="2" t="n">
        <v>0.945274</v>
      </c>
      <c r="H70" s="2" t="n">
        <v>0.875576</v>
      </c>
      <c r="I70" s="2" t="n">
        <v>0.909091</v>
      </c>
      <c r="J70" s="2" t="n">
        <v>0.671642</v>
      </c>
      <c r="K70" s="2" t="n">
        <v>0.833333</v>
      </c>
      <c r="L70" s="2" t="n">
        <v>0.743802</v>
      </c>
      <c r="M70" s="2" t="n">
        <v>190</v>
      </c>
      <c r="N70" s="2" t="n">
        <v>135</v>
      </c>
      <c r="O70" s="2" t="n">
        <v>191.4</v>
      </c>
      <c r="P70" s="2" t="n">
        <v>610.33</v>
      </c>
      <c r="Q70" s="2" t="s">
        <v>289</v>
      </c>
      <c r="R70" s="2" t="s">
        <v>290</v>
      </c>
      <c r="S70" s="2" t="n">
        <f aca="false">TRUE()</f>
        <v>1</v>
      </c>
      <c r="T70" s="2" t="n">
        <f aca="false">FALSE()</f>
        <v>0</v>
      </c>
      <c r="U70" s="2" t="s">
        <v>33</v>
      </c>
      <c r="V70" s="2" t="s">
        <v>360</v>
      </c>
      <c r="W70" s="2" t="s">
        <v>39</v>
      </c>
      <c r="X70" s="2" t="s">
        <v>45</v>
      </c>
    </row>
    <row r="71" customFormat="false" ht="13" hidden="false" customHeight="false" outlineLevel="0" collapsed="false">
      <c r="A71" s="2" t="s">
        <v>287</v>
      </c>
      <c r="B71" s="2" t="s">
        <v>327</v>
      </c>
      <c r="C71" s="2" t="s">
        <v>83</v>
      </c>
      <c r="D71" s="2" t="n">
        <v>30</v>
      </c>
      <c r="E71" s="2" t="s">
        <v>47</v>
      </c>
      <c r="F71" s="2" t="s">
        <v>30</v>
      </c>
      <c r="G71" s="2" t="n">
        <v>0.932584</v>
      </c>
      <c r="H71" s="2" t="n">
        <v>0.764977</v>
      </c>
      <c r="I71" s="2" t="n">
        <v>0.840506</v>
      </c>
      <c r="J71" s="2" t="n">
        <v>0.640449</v>
      </c>
      <c r="K71" s="2" t="n">
        <v>0.690909</v>
      </c>
      <c r="L71" s="2" t="n">
        <v>0.664723</v>
      </c>
      <c r="M71" s="2" t="n">
        <v>166</v>
      </c>
      <c r="N71" s="2" t="n">
        <v>114</v>
      </c>
      <c r="O71" s="2" t="n">
        <v>159.63</v>
      </c>
      <c r="P71" s="2" t="n">
        <v>91.81</v>
      </c>
      <c r="Q71" s="2" t="s">
        <v>289</v>
      </c>
      <c r="R71" s="2" t="s">
        <v>290</v>
      </c>
      <c r="S71" s="2" t="n">
        <f aca="false">TRUE()</f>
        <v>1</v>
      </c>
      <c r="T71" s="2" t="n">
        <f aca="false">FALSE()</f>
        <v>0</v>
      </c>
      <c r="U71" s="2" t="s">
        <v>33</v>
      </c>
      <c r="V71" s="2" t="s">
        <v>361</v>
      </c>
      <c r="W71" s="2" t="s">
        <v>39</v>
      </c>
      <c r="X71" s="2" t="s">
        <v>49</v>
      </c>
    </row>
    <row r="72" customFormat="false" ht="13" hidden="false" customHeight="false" outlineLevel="0" collapsed="false">
      <c r="A72" s="2" t="s">
        <v>287</v>
      </c>
      <c r="B72" s="2" t="s">
        <v>327</v>
      </c>
      <c r="C72" s="2" t="s">
        <v>83</v>
      </c>
      <c r="D72" s="2" t="n">
        <v>30</v>
      </c>
      <c r="E72" s="2" t="s">
        <v>47</v>
      </c>
      <c r="F72" s="2" t="s">
        <v>41</v>
      </c>
      <c r="G72" s="2" t="n">
        <v>0.804167</v>
      </c>
      <c r="H72" s="2" t="n">
        <v>0.889401</v>
      </c>
      <c r="I72" s="2" t="n">
        <v>0.844639</v>
      </c>
      <c r="J72" s="2" t="n">
        <v>0.529167</v>
      </c>
      <c r="K72" s="2" t="n">
        <v>0.84106</v>
      </c>
      <c r="L72" s="2" t="n">
        <v>0.649616</v>
      </c>
      <c r="M72" s="2" t="n">
        <v>193</v>
      </c>
      <c r="N72" s="2" t="n">
        <v>127</v>
      </c>
      <c r="O72" s="2" t="n">
        <v>163.63</v>
      </c>
      <c r="P72" s="2" t="n">
        <v>109.53</v>
      </c>
      <c r="Q72" s="2" t="s">
        <v>289</v>
      </c>
      <c r="R72" s="2" t="s">
        <v>290</v>
      </c>
      <c r="S72" s="2" t="n">
        <f aca="false">TRUE()</f>
        <v>1</v>
      </c>
      <c r="T72" s="2" t="n">
        <f aca="false">FALSE()</f>
        <v>0</v>
      </c>
      <c r="U72" s="2" t="s">
        <v>33</v>
      </c>
      <c r="V72" s="2" t="s">
        <v>362</v>
      </c>
      <c r="W72" s="2" t="s">
        <v>39</v>
      </c>
      <c r="X72" s="2" t="s">
        <v>49</v>
      </c>
    </row>
    <row r="73" customFormat="false" ht="13" hidden="false" customHeight="false" outlineLevel="0" collapsed="false">
      <c r="A73" s="2" t="s">
        <v>287</v>
      </c>
      <c r="B73" s="2" t="s">
        <v>327</v>
      </c>
      <c r="C73" s="2" t="s">
        <v>83</v>
      </c>
      <c r="D73" s="2" t="n">
        <v>30</v>
      </c>
      <c r="E73" s="2" t="s">
        <v>51</v>
      </c>
      <c r="F73" s="2" t="s">
        <v>30</v>
      </c>
      <c r="G73" s="2" t="n">
        <v>0.979487</v>
      </c>
      <c r="H73" s="2" t="n">
        <v>0.880184</v>
      </c>
      <c r="I73" s="2" t="n">
        <v>0.927184</v>
      </c>
      <c r="J73" s="2" t="n">
        <v>0.641026</v>
      </c>
      <c r="K73" s="2" t="n">
        <v>0.827815</v>
      </c>
      <c r="L73" s="2" t="n">
        <v>0.722543</v>
      </c>
      <c r="M73" s="2" t="n">
        <v>191</v>
      </c>
      <c r="N73" s="2" t="n">
        <v>125</v>
      </c>
      <c r="O73" s="2" t="n">
        <v>2420.52</v>
      </c>
      <c r="P73" s="2" t="n">
        <v>2841.38</v>
      </c>
      <c r="Q73" s="2" t="s">
        <v>289</v>
      </c>
      <c r="R73" s="2" t="s">
        <v>290</v>
      </c>
      <c r="S73" s="2" t="n">
        <f aca="false">TRUE()</f>
        <v>1</v>
      </c>
      <c r="T73" s="2" t="n">
        <f aca="false">FALSE()</f>
        <v>0</v>
      </c>
      <c r="U73" s="2" t="s">
        <v>33</v>
      </c>
      <c r="V73" s="2" t="s">
        <v>363</v>
      </c>
      <c r="W73" s="2" t="s">
        <v>39</v>
      </c>
      <c r="X73" s="2" t="s">
        <v>53</v>
      </c>
    </row>
    <row r="74" customFormat="false" ht="13" hidden="false" customHeight="false" outlineLevel="0" collapsed="false">
      <c r="A74" s="2" t="s">
        <v>287</v>
      </c>
      <c r="B74" s="2" t="s">
        <v>327</v>
      </c>
      <c r="C74" s="2" t="s">
        <v>83</v>
      </c>
      <c r="D74" s="2" t="n">
        <v>30</v>
      </c>
      <c r="E74" s="2" t="s">
        <v>51</v>
      </c>
      <c r="F74" s="2" t="s">
        <v>41</v>
      </c>
      <c r="G74" s="2" t="n">
        <v>0.979487</v>
      </c>
      <c r="H74" s="2" t="n">
        <v>0.880184</v>
      </c>
      <c r="I74" s="2" t="n">
        <v>0.927184</v>
      </c>
      <c r="J74" s="2" t="n">
        <v>0.641026</v>
      </c>
      <c r="K74" s="2" t="n">
        <v>0.827815</v>
      </c>
      <c r="L74" s="2" t="n">
        <v>0.722543</v>
      </c>
      <c r="M74" s="2" t="n">
        <v>191</v>
      </c>
      <c r="N74" s="2" t="n">
        <v>125</v>
      </c>
      <c r="O74" s="2" t="n">
        <v>2381.15</v>
      </c>
      <c r="P74" s="2" t="n">
        <v>2802.35</v>
      </c>
      <c r="Q74" s="2" t="s">
        <v>289</v>
      </c>
      <c r="R74" s="2" t="s">
        <v>290</v>
      </c>
      <c r="S74" s="2" t="n">
        <f aca="false">TRUE()</f>
        <v>1</v>
      </c>
      <c r="T74" s="2" t="n">
        <f aca="false">FALSE()</f>
        <v>0</v>
      </c>
      <c r="U74" s="2" t="s">
        <v>33</v>
      </c>
      <c r="V74" s="2" t="s">
        <v>364</v>
      </c>
      <c r="W74" s="2" t="s">
        <v>39</v>
      </c>
      <c r="X74" s="2" t="s">
        <v>53</v>
      </c>
    </row>
    <row r="75" customFormat="false" ht="13" hidden="false" customHeight="false" outlineLevel="0" collapsed="false">
      <c r="A75" s="2" t="s">
        <v>287</v>
      </c>
      <c r="B75" s="2" t="s">
        <v>327</v>
      </c>
      <c r="C75" s="2" t="s">
        <v>83</v>
      </c>
      <c r="D75" s="2" t="n">
        <v>50</v>
      </c>
      <c r="E75" s="2" t="s">
        <v>29</v>
      </c>
      <c r="F75" s="2" t="s">
        <v>30</v>
      </c>
      <c r="G75" s="2" t="n">
        <v>0.984772</v>
      </c>
      <c r="H75" s="2" t="n">
        <v>0.894009</v>
      </c>
      <c r="I75" s="2" t="n">
        <v>0.937198</v>
      </c>
      <c r="J75" s="2" t="n">
        <v>0.71066</v>
      </c>
      <c r="K75" s="2" t="n">
        <v>0.858896</v>
      </c>
      <c r="L75" s="2" t="n">
        <v>0.777778</v>
      </c>
      <c r="M75" s="2" t="n">
        <v>194</v>
      </c>
      <c r="N75" s="2" t="n">
        <v>140</v>
      </c>
      <c r="O75" s="2" t="n">
        <v>29.29</v>
      </c>
      <c r="P75" s="2" t="n">
        <v>109.85</v>
      </c>
      <c r="Q75" s="2" t="s">
        <v>289</v>
      </c>
      <c r="R75" s="2" t="s">
        <v>290</v>
      </c>
      <c r="S75" s="2" t="n">
        <f aca="false">TRUE()</f>
        <v>1</v>
      </c>
      <c r="T75" s="2" t="n">
        <f aca="false">FALSE()</f>
        <v>0</v>
      </c>
      <c r="U75" s="2" t="s">
        <v>33</v>
      </c>
      <c r="V75" s="2" t="s">
        <v>365</v>
      </c>
      <c r="W75" s="2" t="s">
        <v>35</v>
      </c>
      <c r="X75" s="2" t="s">
        <v>36</v>
      </c>
    </row>
    <row r="76" customFormat="false" ht="13" hidden="false" customHeight="false" outlineLevel="0" collapsed="false">
      <c r="A76" s="2" t="s">
        <v>287</v>
      </c>
      <c r="B76" s="2" t="s">
        <v>327</v>
      </c>
      <c r="C76" s="2" t="s">
        <v>83</v>
      </c>
      <c r="D76" s="2" t="n">
        <v>50</v>
      </c>
      <c r="E76" s="2" t="s">
        <v>37</v>
      </c>
      <c r="F76" s="2" t="s">
        <v>30</v>
      </c>
      <c r="G76" s="2" t="n">
        <v>0.943299</v>
      </c>
      <c r="H76" s="2" t="n">
        <v>0.843318</v>
      </c>
      <c r="I76" s="2" t="n">
        <v>0.890511</v>
      </c>
      <c r="J76" s="2" t="n">
        <v>0.587629</v>
      </c>
      <c r="K76" s="2" t="n">
        <v>0.77027</v>
      </c>
      <c r="L76" s="2" t="n">
        <v>0.666667</v>
      </c>
      <c r="M76" s="2" t="n">
        <v>183</v>
      </c>
      <c r="N76" s="2" t="n">
        <v>114</v>
      </c>
      <c r="O76" s="2" t="n">
        <v>438.7</v>
      </c>
      <c r="P76" s="2" t="n">
        <v>1222.66</v>
      </c>
      <c r="Q76" s="2" t="s">
        <v>289</v>
      </c>
      <c r="R76" s="2" t="s">
        <v>290</v>
      </c>
      <c r="S76" s="2" t="n">
        <f aca="false">TRUE()</f>
        <v>1</v>
      </c>
      <c r="T76" s="2" t="n">
        <f aca="false">FALSE()</f>
        <v>0</v>
      </c>
      <c r="U76" s="2" t="s">
        <v>33</v>
      </c>
      <c r="V76" s="2" t="s">
        <v>366</v>
      </c>
      <c r="W76" s="2" t="s">
        <v>39</v>
      </c>
      <c r="X76" s="2" t="s">
        <v>40</v>
      </c>
    </row>
    <row r="77" customFormat="false" ht="13" hidden="false" customHeight="false" outlineLevel="0" collapsed="false">
      <c r="A77" s="2" t="s">
        <v>287</v>
      </c>
      <c r="B77" s="2" t="s">
        <v>327</v>
      </c>
      <c r="C77" s="2" t="s">
        <v>83</v>
      </c>
      <c r="D77" s="2" t="n">
        <v>50</v>
      </c>
      <c r="E77" s="2" t="s">
        <v>37</v>
      </c>
      <c r="F77" s="2" t="s">
        <v>41</v>
      </c>
      <c r="G77" s="2" t="n">
        <v>0.844749</v>
      </c>
      <c r="H77" s="2" t="n">
        <v>0.852535</v>
      </c>
      <c r="I77" s="2" t="n">
        <v>0.848624</v>
      </c>
      <c r="J77" s="2" t="n">
        <v>0.511416</v>
      </c>
      <c r="K77" s="2" t="n">
        <v>0.777778</v>
      </c>
      <c r="L77" s="2" t="n">
        <v>0.61708</v>
      </c>
      <c r="M77" s="2" t="n">
        <v>185</v>
      </c>
      <c r="N77" s="2" t="n">
        <v>112</v>
      </c>
      <c r="O77" s="2" t="n">
        <v>397.92</v>
      </c>
      <c r="P77" s="2" t="n">
        <v>1519.73</v>
      </c>
      <c r="Q77" s="2" t="s">
        <v>289</v>
      </c>
      <c r="R77" s="2" t="s">
        <v>290</v>
      </c>
      <c r="S77" s="2" t="n">
        <f aca="false">TRUE()</f>
        <v>1</v>
      </c>
      <c r="T77" s="2" t="n">
        <f aca="false">FALSE()</f>
        <v>0</v>
      </c>
      <c r="U77" s="2" t="s">
        <v>33</v>
      </c>
      <c r="V77" s="2" t="s">
        <v>367</v>
      </c>
      <c r="W77" s="2" t="s">
        <v>39</v>
      </c>
      <c r="X77" s="2" t="s">
        <v>40</v>
      </c>
    </row>
    <row r="78" customFormat="false" ht="13" hidden="false" customHeight="false" outlineLevel="0" collapsed="false">
      <c r="A78" s="2" t="s">
        <v>287</v>
      </c>
      <c r="B78" s="2" t="s">
        <v>327</v>
      </c>
      <c r="C78" s="2" t="s">
        <v>83</v>
      </c>
      <c r="D78" s="2" t="n">
        <v>50</v>
      </c>
      <c r="E78" s="2" t="s">
        <v>43</v>
      </c>
      <c r="F78" s="2" t="s">
        <v>30</v>
      </c>
      <c r="G78" s="2" t="n">
        <v>0.950495</v>
      </c>
      <c r="H78" s="2" t="n">
        <v>0.884793</v>
      </c>
      <c r="I78" s="2" t="n">
        <v>0.916468</v>
      </c>
      <c r="J78" s="2" t="n">
        <v>0.673267</v>
      </c>
      <c r="K78" s="2" t="n">
        <v>0.84472</v>
      </c>
      <c r="L78" s="2" t="n">
        <v>0.749311</v>
      </c>
      <c r="M78" s="2" t="n">
        <v>192</v>
      </c>
      <c r="N78" s="2" t="n">
        <v>136</v>
      </c>
      <c r="O78" s="2" t="n">
        <v>162.18</v>
      </c>
      <c r="P78" s="2" t="n">
        <v>612.63</v>
      </c>
      <c r="Q78" s="2" t="s">
        <v>289</v>
      </c>
      <c r="R78" s="2" t="s">
        <v>290</v>
      </c>
      <c r="S78" s="2" t="n">
        <f aca="false">TRUE()</f>
        <v>1</v>
      </c>
      <c r="T78" s="2" t="n">
        <f aca="false">FALSE()</f>
        <v>0</v>
      </c>
      <c r="U78" s="2" t="s">
        <v>33</v>
      </c>
      <c r="V78" s="2" t="s">
        <v>368</v>
      </c>
      <c r="W78" s="2" t="s">
        <v>39</v>
      </c>
      <c r="X78" s="2" t="s">
        <v>45</v>
      </c>
    </row>
    <row r="79" customFormat="false" ht="13" hidden="false" customHeight="false" outlineLevel="0" collapsed="false">
      <c r="A79" s="2" t="s">
        <v>287</v>
      </c>
      <c r="B79" s="2" t="s">
        <v>327</v>
      </c>
      <c r="C79" s="2" t="s">
        <v>83</v>
      </c>
      <c r="D79" s="2" t="n">
        <v>50</v>
      </c>
      <c r="E79" s="2" t="s">
        <v>43</v>
      </c>
      <c r="F79" s="2" t="s">
        <v>41</v>
      </c>
      <c r="G79" s="2" t="n">
        <v>0.950739</v>
      </c>
      <c r="H79" s="2" t="n">
        <v>0.889401</v>
      </c>
      <c r="I79" s="2" t="n">
        <v>0.919048</v>
      </c>
      <c r="J79" s="2" t="n">
        <v>0.669951</v>
      </c>
      <c r="K79" s="2" t="n">
        <v>0.85</v>
      </c>
      <c r="L79" s="2" t="n">
        <v>0.749311</v>
      </c>
      <c r="M79" s="2" t="n">
        <v>193</v>
      </c>
      <c r="N79" s="2" t="n">
        <v>136</v>
      </c>
      <c r="O79" s="2" t="n">
        <v>287.04</v>
      </c>
      <c r="P79" s="2" t="n">
        <v>1490.31</v>
      </c>
      <c r="Q79" s="2" t="s">
        <v>289</v>
      </c>
      <c r="R79" s="2" t="s">
        <v>290</v>
      </c>
      <c r="S79" s="2" t="n">
        <f aca="false">TRUE()</f>
        <v>1</v>
      </c>
      <c r="T79" s="2" t="n">
        <f aca="false">FALSE()</f>
        <v>0</v>
      </c>
      <c r="U79" s="2" t="s">
        <v>33</v>
      </c>
      <c r="V79" s="2" t="s">
        <v>369</v>
      </c>
      <c r="W79" s="2" t="s">
        <v>39</v>
      </c>
      <c r="X79" s="2" t="s">
        <v>45</v>
      </c>
    </row>
    <row r="80" customFormat="false" ht="13" hidden="false" customHeight="false" outlineLevel="0" collapsed="false">
      <c r="A80" s="2" t="s">
        <v>287</v>
      </c>
      <c r="B80" s="2" t="s">
        <v>327</v>
      </c>
      <c r="C80" s="2" t="s">
        <v>83</v>
      </c>
      <c r="D80" s="2" t="n">
        <v>50</v>
      </c>
      <c r="E80" s="2" t="s">
        <v>47</v>
      </c>
      <c r="F80" s="2" t="s">
        <v>30</v>
      </c>
      <c r="G80" s="2" t="n">
        <v>0.912195</v>
      </c>
      <c r="H80" s="2" t="n">
        <v>0.861751</v>
      </c>
      <c r="I80" s="2" t="n">
        <v>0.886256</v>
      </c>
      <c r="J80" s="2" t="n">
        <v>0.619512</v>
      </c>
      <c r="K80" s="2" t="n">
        <v>0.808917</v>
      </c>
      <c r="L80" s="2" t="n">
        <v>0.701657</v>
      </c>
      <c r="M80" s="2" t="n">
        <v>187</v>
      </c>
      <c r="N80" s="2" t="n">
        <v>127</v>
      </c>
      <c r="O80" s="2" t="n">
        <v>228.67</v>
      </c>
      <c r="P80" s="2" t="n">
        <v>175.02</v>
      </c>
      <c r="Q80" s="2" t="s">
        <v>289</v>
      </c>
      <c r="R80" s="2" t="s">
        <v>290</v>
      </c>
      <c r="S80" s="2" t="n">
        <f aca="false">TRUE()</f>
        <v>1</v>
      </c>
      <c r="T80" s="2" t="n">
        <f aca="false">FALSE()</f>
        <v>0</v>
      </c>
      <c r="U80" s="2" t="s">
        <v>33</v>
      </c>
      <c r="V80" s="2" t="s">
        <v>370</v>
      </c>
      <c r="W80" s="2" t="s">
        <v>39</v>
      </c>
      <c r="X80" s="2" t="s">
        <v>49</v>
      </c>
    </row>
    <row r="81" customFormat="false" ht="13" hidden="false" customHeight="false" outlineLevel="0" collapsed="false">
      <c r="A81" s="2" t="s">
        <v>287</v>
      </c>
      <c r="B81" s="2" t="s">
        <v>327</v>
      </c>
      <c r="C81" s="2" t="s">
        <v>83</v>
      </c>
      <c r="D81" s="2" t="n">
        <v>50</v>
      </c>
      <c r="E81" s="2" t="s">
        <v>47</v>
      </c>
      <c r="F81" s="2" t="s">
        <v>41</v>
      </c>
      <c r="G81" s="2" t="n">
        <v>0.767068</v>
      </c>
      <c r="H81" s="2" t="n">
        <v>0.880184</v>
      </c>
      <c r="I81" s="2" t="n">
        <v>0.819742</v>
      </c>
      <c r="J81" s="2" t="n">
        <v>0.518072</v>
      </c>
      <c r="K81" s="2" t="n">
        <v>0.832258</v>
      </c>
      <c r="L81" s="2" t="n">
        <v>0.638614</v>
      </c>
      <c r="M81" s="2" t="n">
        <v>191</v>
      </c>
      <c r="N81" s="2" t="n">
        <v>129</v>
      </c>
      <c r="O81" s="2" t="n">
        <v>226.03</v>
      </c>
      <c r="P81" s="2" t="n">
        <v>187.13</v>
      </c>
      <c r="Q81" s="2" t="s">
        <v>289</v>
      </c>
      <c r="R81" s="2" t="s">
        <v>290</v>
      </c>
      <c r="S81" s="2" t="n">
        <f aca="false">TRUE()</f>
        <v>1</v>
      </c>
      <c r="T81" s="2" t="n">
        <f aca="false">FALSE()</f>
        <v>0</v>
      </c>
      <c r="U81" s="2" t="s">
        <v>33</v>
      </c>
      <c r="V81" s="2" t="s">
        <v>371</v>
      </c>
      <c r="W81" s="2" t="s">
        <v>39</v>
      </c>
      <c r="X81" s="2" t="s">
        <v>49</v>
      </c>
    </row>
    <row r="82" customFormat="false" ht="13" hidden="false" customHeight="false" outlineLevel="0" collapsed="false">
      <c r="A82" s="2" t="s">
        <v>287</v>
      </c>
      <c r="B82" s="2" t="s">
        <v>327</v>
      </c>
      <c r="C82" s="2" t="s">
        <v>83</v>
      </c>
      <c r="D82" s="2" t="n">
        <v>50</v>
      </c>
      <c r="E82" s="2" t="s">
        <v>51</v>
      </c>
      <c r="F82" s="2" t="s">
        <v>30</v>
      </c>
      <c r="G82" s="2" t="n">
        <v>0.984456</v>
      </c>
      <c r="H82" s="2" t="n">
        <v>0.875576</v>
      </c>
      <c r="I82" s="2" t="n">
        <v>0.926829</v>
      </c>
      <c r="J82" s="2" t="n">
        <v>0.642487</v>
      </c>
      <c r="K82" s="2" t="n">
        <v>0.821192</v>
      </c>
      <c r="L82" s="2" t="n">
        <v>0.72093</v>
      </c>
      <c r="M82" s="2" t="n">
        <v>190</v>
      </c>
      <c r="N82" s="2" t="n">
        <v>124</v>
      </c>
      <c r="O82" s="2" t="n">
        <v>6376.79</v>
      </c>
      <c r="P82" s="2" t="n">
        <v>6848.46</v>
      </c>
      <c r="Q82" s="2" t="s">
        <v>289</v>
      </c>
      <c r="R82" s="2" t="s">
        <v>290</v>
      </c>
      <c r="S82" s="2" t="n">
        <f aca="false">TRUE()</f>
        <v>1</v>
      </c>
      <c r="T82" s="2" t="n">
        <f aca="false">FALSE()</f>
        <v>0</v>
      </c>
      <c r="U82" s="2" t="s">
        <v>33</v>
      </c>
      <c r="V82" s="2" t="s">
        <v>372</v>
      </c>
      <c r="W82" s="2" t="s">
        <v>39</v>
      </c>
      <c r="X82" s="2" t="s">
        <v>53</v>
      </c>
    </row>
    <row r="83" customFormat="false" ht="13" hidden="false" customHeight="false" outlineLevel="0" collapsed="false">
      <c r="A83" s="2" t="s">
        <v>287</v>
      </c>
      <c r="B83" s="2" t="s">
        <v>327</v>
      </c>
      <c r="C83" s="2" t="s">
        <v>83</v>
      </c>
      <c r="D83" s="2" t="n">
        <v>50</v>
      </c>
      <c r="E83" s="2" t="s">
        <v>51</v>
      </c>
      <c r="F83" s="2" t="s">
        <v>41</v>
      </c>
      <c r="G83" s="2" t="n">
        <v>0.984456</v>
      </c>
      <c r="H83" s="2" t="n">
        <v>0.875576</v>
      </c>
      <c r="I83" s="2" t="n">
        <v>0.926829</v>
      </c>
      <c r="J83" s="2" t="n">
        <v>0.642487</v>
      </c>
      <c r="K83" s="2" t="n">
        <v>0.821192</v>
      </c>
      <c r="L83" s="2" t="n">
        <v>0.72093</v>
      </c>
      <c r="M83" s="2" t="n">
        <v>190</v>
      </c>
      <c r="N83" s="2" t="n">
        <v>124</v>
      </c>
      <c r="O83" s="2" t="n">
        <v>6186.38</v>
      </c>
      <c r="P83" s="2" t="n">
        <v>6657.48</v>
      </c>
      <c r="Q83" s="2" t="s">
        <v>289</v>
      </c>
      <c r="R83" s="2" t="s">
        <v>290</v>
      </c>
      <c r="S83" s="2" t="n">
        <f aca="false">TRUE()</f>
        <v>1</v>
      </c>
      <c r="T83" s="2" t="n">
        <f aca="false">FALSE()</f>
        <v>0</v>
      </c>
      <c r="U83" s="2" t="s">
        <v>33</v>
      </c>
      <c r="V83" s="2" t="s">
        <v>373</v>
      </c>
      <c r="W83" s="2" t="s">
        <v>39</v>
      </c>
      <c r="X83" s="2" t="s">
        <v>53</v>
      </c>
    </row>
    <row r="86" customFormat="false" ht="13" hidden="false" customHeight="false" outlineLevel="0" collapsed="false">
      <c r="L86" s="5"/>
    </row>
    <row r="87" customFormat="false" ht="13" hidden="false" customHeight="false" outlineLevel="0" collapsed="false">
      <c r="L87" s="5"/>
    </row>
    <row r="88" customFormat="false" ht="13" hidden="false" customHeight="false" outlineLevel="0" collapsed="false">
      <c r="G88" s="14"/>
      <c r="H88" s="14"/>
      <c r="I88" s="14"/>
      <c r="J88" s="14"/>
      <c r="K88" s="14"/>
      <c r="L88" s="14"/>
    </row>
    <row r="89" customFormat="false" ht="13" hidden="false" customHeight="false" outlineLevel="0" collapsed="false">
      <c r="G89" s="15"/>
      <c r="H89" s="15"/>
      <c r="I89" s="15"/>
      <c r="J89" s="15"/>
      <c r="K89" s="15"/>
      <c r="L89" s="15"/>
      <c r="O89" s="14"/>
      <c r="P89" s="14"/>
    </row>
    <row r="90" customFormat="false" ht="13" hidden="false" customHeight="false" outlineLevel="0" collapsed="false">
      <c r="G90" s="15"/>
      <c r="H90" s="15"/>
      <c r="I90" s="15"/>
      <c r="J90" s="15"/>
      <c r="K90" s="15"/>
      <c r="L90" s="15"/>
      <c r="O90" s="14"/>
      <c r="P90" s="14"/>
    </row>
    <row r="91" customFormat="false" ht="13" hidden="false" customHeight="false" outlineLevel="0" collapsed="false">
      <c r="G91" s="15"/>
      <c r="H91" s="15"/>
      <c r="I91" s="15"/>
      <c r="J91" s="15"/>
      <c r="K91" s="15"/>
      <c r="L91" s="15"/>
      <c r="O91" s="14"/>
      <c r="P91" s="14"/>
    </row>
    <row r="92" customFormat="false" ht="13" hidden="false" customHeight="false" outlineLevel="0" collapsed="false">
      <c r="G92" s="15"/>
      <c r="H92" s="15"/>
      <c r="I92" s="15"/>
      <c r="J92" s="15"/>
      <c r="K92" s="15"/>
      <c r="L92" s="15"/>
      <c r="O92" s="14"/>
      <c r="P92" s="14"/>
    </row>
    <row r="93" customFormat="false" ht="13" hidden="false" customHeight="false" outlineLevel="0" collapsed="false">
      <c r="F93" s="2"/>
      <c r="G93" s="8"/>
      <c r="H93" s="8"/>
      <c r="I93" s="8"/>
      <c r="J93" s="8"/>
      <c r="K93" s="8"/>
      <c r="L93" s="15"/>
      <c r="O93" s="14"/>
      <c r="P93" s="14"/>
    </row>
    <row r="94" customFormat="false" ht="13" hidden="false" customHeight="false" outlineLevel="0" collapsed="false">
      <c r="F94" s="2"/>
      <c r="G94" s="8"/>
      <c r="H94" s="8"/>
      <c r="I94" s="8"/>
      <c r="J94" s="8"/>
      <c r="K94" s="8"/>
      <c r="L94" s="15"/>
      <c r="O94" s="14"/>
      <c r="P94" s="14"/>
    </row>
    <row r="95" customFormat="false" ht="13" hidden="false" customHeight="false" outlineLevel="0" collapsed="false">
      <c r="F95" s="2"/>
      <c r="L95" s="8"/>
      <c r="M95" s="8"/>
      <c r="O95" s="14"/>
      <c r="P95" s="14"/>
    </row>
    <row r="96" customFormat="false" ht="13" hidden="false" customHeight="false" outlineLevel="0" collapsed="false">
      <c r="F96" s="2"/>
      <c r="L96" s="8"/>
      <c r="O96" s="14"/>
      <c r="P96" s="14"/>
    </row>
    <row r="97" customFormat="false" ht="13" hidden="false" customHeight="false" outlineLevel="0" collapsed="false">
      <c r="F97" s="2"/>
      <c r="L97" s="8"/>
      <c r="O97" s="14"/>
      <c r="P97" s="14"/>
    </row>
    <row r="98" customFormat="false" ht="13" hidden="false" customHeight="false" outlineLevel="0" collapsed="false">
      <c r="F98" s="2"/>
      <c r="L98" s="2"/>
    </row>
    <row r="99" customFormat="false" ht="13" hidden="false" customHeight="false" outlineLevel="0" collapsed="false">
      <c r="F99" s="2"/>
      <c r="I99" s="2"/>
      <c r="J99" s="2"/>
      <c r="K99" s="2"/>
    </row>
    <row r="100" customFormat="false" ht="13" hidden="false" customHeight="false" outlineLevel="0" collapsed="false">
      <c r="F100" s="2"/>
      <c r="G100" s="2"/>
      <c r="H100" s="2"/>
      <c r="I100" s="2"/>
      <c r="J100" s="2"/>
      <c r="K100" s="2"/>
    </row>
    <row r="101" customFormat="false" ht="13" hidden="false" customHeight="false" outlineLevel="0" collapsed="false">
      <c r="F101" s="2"/>
      <c r="G101" s="2"/>
      <c r="H101" s="2"/>
      <c r="I101" s="2"/>
      <c r="J101" s="2"/>
      <c r="K10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7" min="6" style="0" width="18.66"/>
  </cols>
  <sheetData>
    <row r="1" customFormat="false" ht="15.75" hidden="false" customHeight="true" outlineLevel="0" collapsed="false">
      <c r="A1" s="1" t="s">
        <v>374</v>
      </c>
      <c r="B1" s="2"/>
      <c r="C1" s="2" t="s">
        <v>375</v>
      </c>
      <c r="D1" s="2"/>
      <c r="E1" s="2"/>
      <c r="F1" s="2"/>
      <c r="G1" s="2"/>
    </row>
    <row r="2" customFormat="false" ht="15.75" hidden="false" customHeight="true" outlineLevel="0" collapsed="false">
      <c r="A2" s="2" t="s">
        <v>376</v>
      </c>
      <c r="B2" s="2" t="s">
        <v>18</v>
      </c>
      <c r="C2" s="2" t="s">
        <v>377</v>
      </c>
      <c r="D2" s="2" t="s">
        <v>5</v>
      </c>
      <c r="E2" s="2" t="s">
        <v>6</v>
      </c>
      <c r="F2" s="2" t="s">
        <v>378</v>
      </c>
      <c r="G2" s="2" t="s">
        <v>379</v>
      </c>
    </row>
    <row r="3" customFormat="false" ht="15.75" hidden="false" customHeight="true" outlineLevel="0" collapsed="false">
      <c r="A3" s="2" t="s">
        <v>380</v>
      </c>
      <c r="B3" s="2" t="s">
        <v>381</v>
      </c>
      <c r="C3" s="2" t="s">
        <v>28</v>
      </c>
      <c r="D3" s="2" t="s">
        <v>382</v>
      </c>
      <c r="E3" s="2" t="s">
        <v>29</v>
      </c>
      <c r="F3" s="2" t="n">
        <v>0.9476</v>
      </c>
      <c r="G3" s="2" t="n">
        <v>0.9855</v>
      </c>
    </row>
    <row r="4" customFormat="false" ht="15.75" hidden="false" customHeight="true" outlineLevel="0" collapsed="false">
      <c r="A4" s="2" t="s">
        <v>380</v>
      </c>
      <c r="B4" s="2" t="s">
        <v>381</v>
      </c>
      <c r="C4" s="2" t="s">
        <v>28</v>
      </c>
      <c r="D4" s="2" t="s">
        <v>382</v>
      </c>
      <c r="E4" s="2" t="s">
        <v>37</v>
      </c>
      <c r="F4" s="2" t="n">
        <v>0.9369</v>
      </c>
      <c r="G4" s="2" t="n">
        <v>0.9836</v>
      </c>
    </row>
    <row r="5" customFormat="false" ht="15.75" hidden="false" customHeight="true" outlineLevel="0" collapsed="false">
      <c r="A5" s="2" t="s">
        <v>380</v>
      </c>
      <c r="B5" s="2" t="s">
        <v>381</v>
      </c>
      <c r="C5" s="2" t="s">
        <v>28</v>
      </c>
      <c r="D5" s="2" t="s">
        <v>382</v>
      </c>
      <c r="E5" s="2" t="s">
        <v>43</v>
      </c>
      <c r="F5" s="2" t="n">
        <v>0.9419</v>
      </c>
      <c r="G5" s="2" t="n">
        <v>0.9823</v>
      </c>
    </row>
    <row r="6" customFormat="false" ht="15.75" hidden="false" customHeight="true" outlineLevel="0" collapsed="false">
      <c r="A6" s="2" t="s">
        <v>380</v>
      </c>
      <c r="B6" s="2" t="s">
        <v>381</v>
      </c>
      <c r="C6" s="2" t="s">
        <v>28</v>
      </c>
      <c r="D6" s="2" t="s">
        <v>382</v>
      </c>
      <c r="E6" s="2" t="s">
        <v>47</v>
      </c>
      <c r="F6" s="2" t="n">
        <v>0.9457</v>
      </c>
      <c r="G6" s="2" t="n">
        <v>0.9882</v>
      </c>
    </row>
    <row r="7" customFormat="false" ht="15.75" hidden="false" customHeight="true" outlineLevel="0" collapsed="false">
      <c r="A7" s="2" t="s">
        <v>380</v>
      </c>
      <c r="B7" s="2" t="s">
        <v>381</v>
      </c>
      <c r="C7" s="2" t="s">
        <v>28</v>
      </c>
      <c r="D7" s="2" t="s">
        <v>382</v>
      </c>
      <c r="E7" s="2" t="s">
        <v>51</v>
      </c>
      <c r="F7" s="2" t="n">
        <v>0.9533</v>
      </c>
      <c r="G7" s="2" t="n">
        <v>0.997</v>
      </c>
    </row>
    <row r="8" customFormat="false" ht="15.75" hidden="false" customHeight="true" outlineLevel="0" collapsed="false">
      <c r="A8" s="2" t="s">
        <v>380</v>
      </c>
      <c r="B8" s="2" t="s">
        <v>381</v>
      </c>
      <c r="C8" s="2" t="s">
        <v>83</v>
      </c>
      <c r="D8" s="2" t="s">
        <v>382</v>
      </c>
      <c r="E8" s="2" t="s">
        <v>29</v>
      </c>
      <c r="F8" s="2" t="n">
        <v>0.9388</v>
      </c>
      <c r="G8" s="2" t="n">
        <v>0.9784</v>
      </c>
    </row>
    <row r="9" customFormat="false" ht="15.75" hidden="false" customHeight="true" outlineLevel="0" collapsed="false">
      <c r="A9" s="2" t="s">
        <v>380</v>
      </c>
      <c r="B9" s="2" t="s">
        <v>381</v>
      </c>
      <c r="C9" s="2" t="s">
        <v>83</v>
      </c>
      <c r="D9" s="2" t="s">
        <v>382</v>
      </c>
      <c r="E9" s="2" t="s">
        <v>37</v>
      </c>
      <c r="F9" s="2" t="n">
        <v>0.9324</v>
      </c>
      <c r="G9" s="2" t="n">
        <v>0.9698</v>
      </c>
    </row>
    <row r="10" customFormat="false" ht="15.75" hidden="false" customHeight="true" outlineLevel="0" collapsed="false">
      <c r="A10" s="2" t="s">
        <v>380</v>
      </c>
      <c r="B10" s="2" t="s">
        <v>381</v>
      </c>
      <c r="C10" s="2" t="s">
        <v>83</v>
      </c>
      <c r="D10" s="2" t="s">
        <v>382</v>
      </c>
      <c r="E10" s="2" t="s">
        <v>43</v>
      </c>
      <c r="F10" s="2" t="n">
        <v>0.9234</v>
      </c>
      <c r="G10" s="2" t="n">
        <v>0.9587</v>
      </c>
    </row>
    <row r="11" customFormat="false" ht="15.75" hidden="false" customHeight="true" outlineLevel="0" collapsed="false">
      <c r="A11" s="2" t="s">
        <v>380</v>
      </c>
      <c r="B11" s="2" t="s">
        <v>381</v>
      </c>
      <c r="C11" s="2" t="s">
        <v>83</v>
      </c>
      <c r="D11" s="2" t="s">
        <v>382</v>
      </c>
      <c r="E11" s="2" t="s">
        <v>47</v>
      </c>
      <c r="F11" s="2" t="n">
        <v>0.9099</v>
      </c>
      <c r="G11" s="2" t="n">
        <v>0.9461</v>
      </c>
    </row>
    <row r="12" customFormat="false" ht="15.75" hidden="false" customHeight="true" outlineLevel="0" collapsed="false">
      <c r="A12" s="2" t="s">
        <v>380</v>
      </c>
      <c r="B12" s="2" t="s">
        <v>381</v>
      </c>
      <c r="C12" s="2" t="s">
        <v>83</v>
      </c>
      <c r="D12" s="2" t="s">
        <v>382</v>
      </c>
      <c r="E12" s="2" t="s">
        <v>51</v>
      </c>
      <c r="F12" s="2" t="n">
        <v>0.949</v>
      </c>
      <c r="G12" s="2" t="n">
        <v>0.9875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1.83"/>
    <col collapsed="false" customWidth="true" hidden="false" outlineLevel="0" max="2" min="2" style="0" width="14.34"/>
    <col collapsed="false" customWidth="true" hidden="false" outlineLevel="0" max="7" min="7" style="0" width="18.16"/>
    <col collapsed="false" customWidth="true" hidden="false" outlineLevel="0" max="8" min="8" style="0" width="19.99"/>
  </cols>
  <sheetData>
    <row r="1" customFormat="false" ht="15.75" hidden="false" customHeight="true" outlineLevel="0" collapsed="false">
      <c r="A1" s="1" t="s">
        <v>383</v>
      </c>
      <c r="B1" s="2" t="s">
        <v>384</v>
      </c>
    </row>
    <row r="2" customFormat="false" ht="15.75" hidden="false" customHeight="true" outlineLevel="0" collapsed="false">
      <c r="A2" s="1" t="s">
        <v>28</v>
      </c>
      <c r="B2" s="2" t="n">
        <v>5442</v>
      </c>
    </row>
    <row r="3" customFormat="false" ht="15.75" hidden="false" customHeight="true" outlineLevel="0" collapsed="false">
      <c r="B3" s="2" t="s">
        <v>385</v>
      </c>
      <c r="C3" s="2" t="s">
        <v>386</v>
      </c>
      <c r="D3" s="2" t="s">
        <v>51</v>
      </c>
      <c r="E3" s="2" t="s">
        <v>387</v>
      </c>
      <c r="F3" s="2" t="s">
        <v>388</v>
      </c>
      <c r="G3" s="16" t="s">
        <v>389</v>
      </c>
      <c r="H3" s="16" t="s">
        <v>390</v>
      </c>
      <c r="I3" s="17"/>
      <c r="J3" s="17"/>
      <c r="K3" s="17"/>
      <c r="L3" s="18"/>
      <c r="M3" s="18"/>
      <c r="N3" s="18"/>
      <c r="O3" s="19"/>
      <c r="P3" s="19"/>
      <c r="Q3" s="14"/>
      <c r="R3" s="20"/>
      <c r="S3" s="15"/>
      <c r="T3" s="15"/>
      <c r="U3" s="15"/>
      <c r="V3" s="15"/>
      <c r="W3" s="15"/>
      <c r="X3" s="15"/>
    </row>
    <row r="4" customFormat="false" ht="15.75" hidden="false" customHeight="true" outlineLevel="0" collapsed="false">
      <c r="A4" s="2" t="s">
        <v>391</v>
      </c>
      <c r="B4" s="21" t="n">
        <v>0.918068965517241</v>
      </c>
      <c r="C4" s="21" t="n">
        <v>0.87494010541447</v>
      </c>
      <c r="D4" s="21" t="n">
        <v>0.877225692178614</v>
      </c>
      <c r="E4" s="21" t="n">
        <v>0.732424146315678</v>
      </c>
      <c r="F4" s="21" t="n">
        <v>0.839669421487603</v>
      </c>
      <c r="G4" s="16" t="n">
        <v>6902</v>
      </c>
      <c r="H4" s="22" t="n">
        <f aca="false">G4/SUM($G$4:$G$10)</f>
        <v>0.947946710616674</v>
      </c>
      <c r="I4" s="17"/>
      <c r="J4" s="17"/>
      <c r="K4" s="17"/>
      <c r="L4" s="18"/>
      <c r="M4" s="18"/>
      <c r="N4" s="18"/>
      <c r="O4" s="19"/>
      <c r="P4" s="19"/>
      <c r="Q4" s="14"/>
      <c r="R4" s="15"/>
      <c r="S4" s="15"/>
      <c r="T4" s="15"/>
      <c r="U4" s="15"/>
      <c r="V4" s="15"/>
      <c r="W4" s="15"/>
      <c r="X4" s="15"/>
    </row>
    <row r="5" customFormat="false" ht="15.75" hidden="false" customHeight="true" outlineLevel="0" collapsed="false">
      <c r="A5" s="2" t="s">
        <v>392</v>
      </c>
      <c r="B5" s="21" t="n">
        <v>0.738636363636363</v>
      </c>
      <c r="C5" s="21" t="n">
        <v>0.638805970149253</v>
      </c>
      <c r="D5" s="21" t="n">
        <v>0.703241895261845</v>
      </c>
      <c r="E5" s="21" t="n">
        <v>0.262008733624454</v>
      </c>
      <c r="F5" s="21" t="n">
        <v>0.515151515151515</v>
      </c>
      <c r="G5" s="16" t="n">
        <v>226</v>
      </c>
      <c r="H5" s="22" t="n">
        <f aca="false">G5/SUM($G$4:$G$10)</f>
        <v>0.0310396923499519</v>
      </c>
      <c r="I5" s="17"/>
      <c r="J5" s="17"/>
      <c r="K5" s="17"/>
      <c r="L5" s="18"/>
      <c r="M5" s="18"/>
      <c r="N5" s="18"/>
      <c r="O5" s="19"/>
      <c r="P5" s="19"/>
      <c r="Q5" s="14"/>
      <c r="R5" s="15"/>
      <c r="S5" s="15"/>
      <c r="T5" s="15"/>
      <c r="U5" s="15"/>
      <c r="V5" s="15"/>
      <c r="W5" s="15"/>
      <c r="X5" s="15"/>
    </row>
    <row r="6" customFormat="false" ht="15.75" hidden="false" customHeight="true" outlineLevel="0" collapsed="false">
      <c r="A6" s="2" t="s">
        <v>393</v>
      </c>
      <c r="B6" s="21" t="n">
        <v>0.573770491803278</v>
      </c>
      <c r="C6" s="21" t="n">
        <v>0.377952755905511</v>
      </c>
      <c r="D6" s="21" t="n">
        <v>0.716049382716049</v>
      </c>
      <c r="E6" s="23" t="e">
        <f aca="false">#N/A</f>
        <v>#N/A</v>
      </c>
      <c r="F6" s="21" t="n">
        <v>0.112359550561797</v>
      </c>
      <c r="G6" s="16" t="n">
        <v>96</v>
      </c>
      <c r="H6" s="22" t="n">
        <f aca="false">G6/SUM($G$4:$G$10)</f>
        <v>0.0131850020601566</v>
      </c>
      <c r="I6" s="17"/>
      <c r="J6" s="17"/>
      <c r="K6" s="17"/>
      <c r="L6" s="18"/>
      <c r="M6" s="18"/>
      <c r="N6" s="18"/>
      <c r="O6" s="19"/>
      <c r="P6" s="19"/>
      <c r="Q6" s="14"/>
      <c r="R6" s="15"/>
      <c r="S6" s="15"/>
      <c r="T6" s="15"/>
      <c r="U6" s="15"/>
      <c r="V6" s="15"/>
      <c r="W6" s="15"/>
      <c r="X6" s="15"/>
    </row>
    <row r="7" customFormat="false" ht="15.75" hidden="false" customHeight="true" outlineLevel="0" collapsed="false">
      <c r="A7" s="2" t="s">
        <v>394</v>
      </c>
      <c r="B7" s="23" t="e">
        <f aca="false">#N/A</f>
        <v>#N/A</v>
      </c>
      <c r="C7" s="23" t="e">
        <f aca="false">#N/A</f>
        <v>#N/A</v>
      </c>
      <c r="D7" s="21" t="n">
        <v>0.516129032258064</v>
      </c>
      <c r="E7" s="23" t="e">
        <f aca="false">NA()</f>
        <v>#N/A</v>
      </c>
      <c r="F7" s="23" t="e">
        <f aca="false">NA()</f>
        <v>#N/A</v>
      </c>
      <c r="G7" s="16" t="n">
        <v>26</v>
      </c>
      <c r="H7" s="22" t="n">
        <f aca="false">G7/SUM($G$4:$G$10)</f>
        <v>0.00357093805795907</v>
      </c>
      <c r="I7" s="17"/>
      <c r="J7" s="17"/>
      <c r="K7" s="17"/>
      <c r="L7" s="18"/>
      <c r="M7" s="18"/>
      <c r="N7" s="18"/>
      <c r="O7" s="19"/>
      <c r="P7" s="19"/>
      <c r="Q7" s="14"/>
      <c r="R7" s="15"/>
      <c r="S7" s="15"/>
      <c r="T7" s="15"/>
      <c r="U7" s="15"/>
      <c r="V7" s="15"/>
      <c r="W7" s="15"/>
      <c r="X7" s="15"/>
    </row>
    <row r="8" customFormat="false" ht="15.75" hidden="false" customHeight="true" outlineLevel="0" collapsed="false">
      <c r="A8" s="2" t="s">
        <v>395</v>
      </c>
      <c r="B8" s="23" t="e">
        <f aca="false">#N/A</f>
        <v>#N/A</v>
      </c>
      <c r="C8" s="23" t="e">
        <f aca="false">#N/A</f>
        <v>#N/A</v>
      </c>
      <c r="D8" s="21" t="n">
        <v>0.235294117647058</v>
      </c>
      <c r="E8" s="23" t="e">
        <f aca="false">NA()</f>
        <v>#N/A</v>
      </c>
      <c r="F8" s="23" t="e">
        <f aca="false">NA()</f>
        <v>#N/A</v>
      </c>
      <c r="G8" s="16" t="n">
        <v>11</v>
      </c>
      <c r="H8" s="22" t="n">
        <f aca="false">G8/SUM($G$4:$G$10)</f>
        <v>0.00151078148605961</v>
      </c>
      <c r="I8" s="17"/>
      <c r="J8" s="17"/>
      <c r="K8" s="17"/>
      <c r="L8" s="18"/>
      <c r="M8" s="18"/>
      <c r="N8" s="18"/>
      <c r="O8" s="19"/>
      <c r="P8" s="19"/>
      <c r="Q8" s="14"/>
      <c r="R8" s="15"/>
      <c r="S8" s="15"/>
      <c r="T8" s="15"/>
      <c r="U8" s="15"/>
      <c r="V8" s="15"/>
      <c r="W8" s="15"/>
      <c r="X8" s="15"/>
    </row>
    <row r="9" customFormat="false" ht="15.75" hidden="false" customHeight="true" outlineLevel="0" collapsed="false">
      <c r="A9" s="2" t="s">
        <v>396</v>
      </c>
      <c r="B9" s="23" t="e">
        <f aca="false">#N/A</f>
        <v>#N/A</v>
      </c>
      <c r="C9" s="23" t="e">
        <f aca="false">#N/A</f>
        <v>#N/A</v>
      </c>
      <c r="D9" s="21" t="n">
        <v>0.2</v>
      </c>
      <c r="E9" s="23" t="e">
        <f aca="false">NA()</f>
        <v>#N/A</v>
      </c>
      <c r="F9" s="23" t="e">
        <f aca="false">NA()</f>
        <v>#N/A</v>
      </c>
      <c r="G9" s="16" t="n">
        <v>6</v>
      </c>
      <c r="H9" s="22" t="n">
        <f aca="false">G9/SUM($G$4:$G$10)</f>
        <v>0.000824062628759786</v>
      </c>
      <c r="I9" s="17"/>
      <c r="J9" s="17"/>
      <c r="K9" s="17"/>
      <c r="L9" s="18"/>
      <c r="M9" s="18"/>
      <c r="N9" s="18"/>
      <c r="O9" s="19"/>
      <c r="P9" s="19"/>
      <c r="Q9" s="14"/>
      <c r="R9" s="15"/>
      <c r="S9" s="15"/>
      <c r="T9" s="15"/>
      <c r="U9" s="15"/>
      <c r="V9" s="15"/>
      <c r="W9" s="15"/>
      <c r="X9" s="15"/>
    </row>
    <row r="10" customFormat="false" ht="15.75" hidden="false" customHeight="true" outlineLevel="0" collapsed="false">
      <c r="A10" s="2" t="s">
        <v>397</v>
      </c>
      <c r="B10" s="23" t="e">
        <f aca="false">#N/A</f>
        <v>#N/A</v>
      </c>
      <c r="C10" s="23" t="e">
        <f aca="false">#N/A</f>
        <v>#N/A</v>
      </c>
      <c r="D10" s="23" t="e">
        <f aca="false">#N/A</f>
        <v>#N/A</v>
      </c>
      <c r="E10" s="23" t="e">
        <f aca="false">NA()</f>
        <v>#N/A</v>
      </c>
      <c r="F10" s="23" t="e">
        <f aca="false">NA()</f>
        <v>#N/A</v>
      </c>
      <c r="G10" s="16" t="n">
        <v>14</v>
      </c>
      <c r="H10" s="22" t="n">
        <f aca="false">G10/SUM($G$4:$G$10)</f>
        <v>0.0019228128004395</v>
      </c>
      <c r="I10" s="17"/>
      <c r="J10" s="17"/>
      <c r="K10" s="17"/>
      <c r="L10" s="17"/>
      <c r="M10" s="17"/>
      <c r="N10" s="17"/>
      <c r="O10" s="17"/>
      <c r="P10" s="17"/>
    </row>
    <row r="11" customFormat="false" ht="15.75" hidden="false" customHeight="true" outlineLevel="0" collapsed="false">
      <c r="G11" s="16"/>
      <c r="H11" s="16"/>
      <c r="I11" s="17"/>
      <c r="J11" s="17"/>
      <c r="K11" s="17"/>
      <c r="L11" s="17"/>
      <c r="M11" s="17"/>
      <c r="N11" s="17"/>
      <c r="O11" s="17"/>
      <c r="P11" s="17"/>
    </row>
    <row r="12" customFormat="false" ht="15.75" hidden="false" customHeight="true" outlineLevel="0" collapsed="false">
      <c r="A12" s="1" t="s">
        <v>83</v>
      </c>
      <c r="G12" s="16"/>
      <c r="H12" s="16"/>
      <c r="I12" s="17"/>
      <c r="J12" s="17"/>
      <c r="K12" s="17"/>
      <c r="L12" s="17"/>
      <c r="M12" s="17"/>
      <c r="N12" s="17"/>
      <c r="O12" s="17"/>
      <c r="P12" s="17"/>
    </row>
    <row r="13" customFormat="false" ht="15.75" hidden="false" customHeight="true" outlineLevel="0" collapsed="false">
      <c r="B13" s="2" t="s">
        <v>385</v>
      </c>
      <c r="C13" s="2" t="s">
        <v>386</v>
      </c>
      <c r="D13" s="2" t="s">
        <v>51</v>
      </c>
      <c r="E13" s="2" t="s">
        <v>387</v>
      </c>
      <c r="F13" s="2" t="s">
        <v>388</v>
      </c>
      <c r="G13" s="16" t="s">
        <v>398</v>
      </c>
      <c r="H13" s="16" t="s">
        <v>399</v>
      </c>
      <c r="I13" s="17"/>
      <c r="J13" s="17"/>
      <c r="K13" s="17"/>
      <c r="L13" s="17"/>
      <c r="M13" s="17"/>
      <c r="N13" s="17"/>
      <c r="O13" s="17"/>
      <c r="P13" s="17"/>
    </row>
    <row r="14" customFormat="false" ht="15.75" hidden="false" customHeight="true" outlineLevel="0" collapsed="false">
      <c r="A14" s="2" t="s">
        <v>391</v>
      </c>
      <c r="B14" s="2" t="n">
        <v>0.919239684747334</v>
      </c>
      <c r="C14" s="2" t="n">
        <v>0.862206975414522</v>
      </c>
      <c r="D14" s="2" t="n">
        <v>0.865613797112682</v>
      </c>
      <c r="E14" s="2" t="n">
        <v>0.752956636005256</v>
      </c>
      <c r="F14" s="2" t="n">
        <v>0.814740636891648</v>
      </c>
      <c r="G14" s="16" t="n">
        <v>6902</v>
      </c>
      <c r="H14" s="22" t="n">
        <f aca="false">G14/SUM($G$4:$G$10)</f>
        <v>0.947946710616674</v>
      </c>
      <c r="I14" s="17"/>
      <c r="J14" s="17"/>
      <c r="K14" s="17"/>
      <c r="L14" s="17"/>
      <c r="M14" s="17"/>
      <c r="N14" s="17"/>
      <c r="O14" s="17"/>
      <c r="P14" s="17"/>
    </row>
    <row r="15" customFormat="false" ht="15.75" hidden="false" customHeight="true" outlineLevel="0" collapsed="false">
      <c r="A15" s="2" t="s">
        <v>392</v>
      </c>
      <c r="B15" s="2" t="n">
        <v>0.716666666666666</v>
      </c>
      <c r="C15" s="2" t="n">
        <v>0.682926829268292</v>
      </c>
      <c r="D15" s="2" t="n">
        <v>0.711111111111111</v>
      </c>
      <c r="E15" s="2" t="n">
        <v>0.192660550458715</v>
      </c>
      <c r="F15" s="2" t="n">
        <v>0.507462686567164</v>
      </c>
      <c r="G15" s="16" t="n">
        <v>226</v>
      </c>
      <c r="H15" s="22" t="n">
        <f aca="false">G15/SUM($G$4:$G$10)</f>
        <v>0.0310396923499519</v>
      </c>
      <c r="I15" s="17"/>
      <c r="J15" s="17"/>
      <c r="K15" s="17"/>
      <c r="L15" s="17"/>
      <c r="M15" s="17"/>
      <c r="N15" s="17"/>
      <c r="O15" s="17"/>
      <c r="P15" s="17"/>
    </row>
    <row r="16" customFormat="false" ht="15.75" hidden="false" customHeight="true" outlineLevel="0" collapsed="false">
      <c r="A16" s="2" t="s">
        <v>393</v>
      </c>
      <c r="B16" s="2" t="n">
        <v>0.722222222222222</v>
      </c>
      <c r="C16" s="2" t="n">
        <v>0.5</v>
      </c>
      <c r="D16" s="2" t="n">
        <v>0.726027397260274</v>
      </c>
      <c r="E16" s="2" t="n">
        <v>0.0465116279069767</v>
      </c>
      <c r="F16" s="2" t="n">
        <v>0.346153846153846</v>
      </c>
      <c r="G16" s="16" t="n">
        <v>96</v>
      </c>
      <c r="H16" s="22" t="n">
        <f aca="false">G16/SUM($G$4:$G$10)</f>
        <v>0.0131850020601566</v>
      </c>
      <c r="I16" s="17"/>
      <c r="J16" s="17"/>
      <c r="K16" s="17"/>
      <c r="L16" s="17"/>
      <c r="M16" s="17"/>
      <c r="N16" s="17"/>
      <c r="O16" s="17"/>
      <c r="P16" s="17"/>
    </row>
    <row r="17" customFormat="false" ht="15.75" hidden="false" customHeight="true" outlineLevel="0" collapsed="false">
      <c r="A17" s="2" t="s">
        <v>394</v>
      </c>
      <c r="B17" s="2" t="n">
        <v>0.482758620689655</v>
      </c>
      <c r="C17" s="2" t="n">
        <v>0.1</v>
      </c>
      <c r="D17" s="2" t="n">
        <v>0.451612903225806</v>
      </c>
      <c r="E17" s="23" t="e">
        <f aca="false">NA()</f>
        <v>#N/A</v>
      </c>
      <c r="F17" s="23" t="e">
        <f aca="false">NA()</f>
        <v>#N/A</v>
      </c>
      <c r="G17" s="16" t="n">
        <v>26</v>
      </c>
      <c r="H17" s="22" t="n">
        <f aca="false">G17/SUM($G$4:$G$10)</f>
        <v>0.00357093805795907</v>
      </c>
      <c r="I17" s="17"/>
      <c r="J17" s="17"/>
      <c r="K17" s="17"/>
      <c r="L17" s="17"/>
      <c r="M17" s="17"/>
      <c r="N17" s="17"/>
      <c r="O17" s="17"/>
      <c r="P17" s="17"/>
    </row>
    <row r="18" customFormat="false" ht="15.75" hidden="false" customHeight="true" outlineLevel="0" collapsed="false">
      <c r="A18" s="2" t="s">
        <v>395</v>
      </c>
      <c r="B18" s="2" t="n">
        <v>0.625</v>
      </c>
      <c r="C18" s="2" t="n">
        <v>0.333333333333333</v>
      </c>
      <c r="D18" s="2" t="n">
        <v>0.25</v>
      </c>
      <c r="E18" s="23" t="e">
        <f aca="false">NA()</f>
        <v>#N/A</v>
      </c>
      <c r="F18" s="23" t="e">
        <f aca="false">NA()</f>
        <v>#N/A</v>
      </c>
      <c r="G18" s="16" t="n">
        <v>11</v>
      </c>
      <c r="H18" s="22" t="n">
        <f aca="false">G18/SUM($G$4:$G$10)</f>
        <v>0.00151078148605961</v>
      </c>
      <c r="I18" s="17"/>
      <c r="J18" s="17"/>
      <c r="K18" s="17"/>
      <c r="L18" s="17"/>
      <c r="M18" s="17"/>
      <c r="N18" s="17"/>
      <c r="O18" s="17"/>
      <c r="P18" s="17"/>
    </row>
    <row r="19" customFormat="false" ht="15.75" hidden="false" customHeight="true" outlineLevel="0" collapsed="false">
      <c r="A19" s="2" t="s">
        <v>396</v>
      </c>
      <c r="B19" s="2" t="n">
        <v>0.307692307692307</v>
      </c>
      <c r="C19" s="2" t="n">
        <v>0.222222222222222</v>
      </c>
      <c r="D19" s="2" t="n">
        <v>0.285714285714285</v>
      </c>
      <c r="E19" s="23" t="e">
        <f aca="false">NA()</f>
        <v>#N/A</v>
      </c>
      <c r="F19" s="23" t="e">
        <f aca="false">NA()</f>
        <v>#N/A</v>
      </c>
      <c r="G19" s="16" t="n">
        <v>6</v>
      </c>
      <c r="H19" s="22" t="n">
        <f aca="false">G19/SUM($G$4:$G$10)</f>
        <v>0.000824062628759786</v>
      </c>
      <c r="I19" s="17"/>
      <c r="J19" s="17"/>
      <c r="K19" s="17"/>
      <c r="L19" s="17"/>
      <c r="M19" s="17"/>
      <c r="N19" s="17"/>
      <c r="O19" s="17"/>
      <c r="P19" s="17"/>
    </row>
    <row r="20" customFormat="false" ht="15.75" hidden="false" customHeight="true" outlineLevel="0" collapsed="false">
      <c r="A20" s="2" t="s">
        <v>397</v>
      </c>
      <c r="B20" s="2" t="n">
        <v>0.166666666666666</v>
      </c>
      <c r="C20" s="23" t="e">
        <f aca="false">NA()</f>
        <v>#N/A</v>
      </c>
      <c r="D20" s="23" t="e">
        <f aca="false">NA()</f>
        <v>#N/A</v>
      </c>
      <c r="E20" s="23" t="e">
        <f aca="false">NA()</f>
        <v>#N/A</v>
      </c>
      <c r="F20" s="23" t="e">
        <f aca="false">NA()</f>
        <v>#N/A</v>
      </c>
      <c r="G20" s="16" t="n">
        <v>14</v>
      </c>
      <c r="H20" s="22" t="n">
        <f aca="false">G20/SUM($G$4:$G$10)</f>
        <v>0.0019228128004395</v>
      </c>
      <c r="I20" s="17"/>
      <c r="J20" s="17"/>
      <c r="K20" s="17"/>
      <c r="L20" s="17"/>
      <c r="M20" s="17"/>
      <c r="N20" s="17"/>
      <c r="O20" s="17"/>
      <c r="P20" s="17"/>
    </row>
    <row r="21" customFormat="false" ht="15.75" hidden="false" customHeight="true" outlineLevel="0" collapsed="false">
      <c r="B21" s="24"/>
      <c r="G21" s="16"/>
      <c r="H21" s="16"/>
      <c r="I21" s="17"/>
      <c r="J21" s="17"/>
      <c r="K21" s="17"/>
      <c r="L21" s="17"/>
      <c r="M21" s="17"/>
      <c r="N21" s="17"/>
      <c r="O21" s="17"/>
      <c r="P21" s="17"/>
    </row>
    <row r="22" customFormat="false" ht="15.75" hidden="false" customHeight="true" outlineLevel="0" collapsed="false">
      <c r="B22" s="24"/>
      <c r="G22" s="16"/>
      <c r="H22" s="16"/>
      <c r="I22" s="17"/>
      <c r="J22" s="17"/>
      <c r="K22" s="17"/>
      <c r="L22" s="17"/>
      <c r="M22" s="17"/>
      <c r="N22" s="17"/>
      <c r="O22" s="17"/>
      <c r="P22" s="17"/>
    </row>
    <row r="23" customFormat="false" ht="15.75" hidden="false" customHeight="true" outlineLevel="0" collapsed="false">
      <c r="B23" s="24"/>
      <c r="I23" s="25"/>
      <c r="J23" s="25"/>
      <c r="K23" s="25"/>
      <c r="L23" s="25"/>
      <c r="M23" s="25"/>
      <c r="N23" s="25"/>
      <c r="O23" s="25"/>
      <c r="P23" s="25"/>
    </row>
    <row r="24" customFormat="false" ht="15.75" hidden="false" customHeight="true" outlineLevel="0" collapsed="false">
      <c r="B24" s="24"/>
      <c r="I24" s="25"/>
      <c r="J24" s="25"/>
      <c r="K24" s="25"/>
      <c r="L24" s="25"/>
      <c r="M24" s="25"/>
      <c r="N24" s="25"/>
      <c r="O24" s="25"/>
      <c r="P24" s="25"/>
    </row>
    <row r="25" customFormat="false" ht="15.75" hidden="false" customHeight="true" outlineLevel="0" collapsed="false">
      <c r="B25" s="24"/>
      <c r="I25" s="25"/>
      <c r="J25" s="25"/>
      <c r="K25" s="25"/>
      <c r="L25" s="25"/>
      <c r="M25" s="25"/>
      <c r="N25" s="25"/>
      <c r="O25" s="25"/>
      <c r="P25" s="25"/>
    </row>
    <row r="26" customFormat="false" ht="15.75" hidden="false" customHeight="true" outlineLevel="0" collapsed="false">
      <c r="B26" s="24"/>
      <c r="I26" s="25"/>
      <c r="J26" s="25"/>
      <c r="K26" s="25"/>
      <c r="L26" s="25"/>
      <c r="M26" s="25"/>
      <c r="N26" s="25"/>
      <c r="O26" s="25"/>
      <c r="P26" s="25"/>
    </row>
    <row r="27" customFormat="false" ht="15.75" hidden="false" customHeight="true" outlineLevel="0" collapsed="false">
      <c r="B27" s="24"/>
      <c r="I27" s="25"/>
      <c r="J27" s="25"/>
      <c r="K27" s="25"/>
      <c r="L27" s="25"/>
      <c r="M27" s="25"/>
      <c r="N27" s="25"/>
      <c r="O27" s="25"/>
      <c r="P27" s="25"/>
    </row>
    <row r="28" customFormat="false" ht="15.75" hidden="false" customHeight="true" outlineLevel="0" collapsed="false">
      <c r="B28" s="24"/>
      <c r="I28" s="25"/>
      <c r="J28" s="25"/>
      <c r="K28" s="25"/>
      <c r="L28" s="25"/>
      <c r="M28" s="25"/>
      <c r="N28" s="25"/>
      <c r="O28" s="25"/>
      <c r="P28" s="25"/>
    </row>
    <row r="29" customFormat="false" ht="15.75" hidden="false" customHeight="true" outlineLevel="0" collapsed="false">
      <c r="B29" s="24"/>
      <c r="I29" s="25"/>
      <c r="J29" s="25"/>
      <c r="K29" s="25"/>
      <c r="L29" s="25"/>
      <c r="M29" s="25"/>
      <c r="N29" s="25"/>
      <c r="O29" s="25"/>
      <c r="P29" s="25"/>
    </row>
    <row r="30" customFormat="false" ht="15.75" hidden="false" customHeight="true" outlineLevel="0" collapsed="false">
      <c r="B30" s="24"/>
      <c r="I30" s="25"/>
      <c r="J30" s="25"/>
      <c r="K30" s="25"/>
      <c r="L30" s="25"/>
      <c r="M30" s="25"/>
      <c r="N30" s="25"/>
      <c r="O30" s="25"/>
      <c r="P30" s="25"/>
    </row>
    <row r="31" customFormat="false" ht="15.75" hidden="false" customHeight="true" outlineLevel="0" collapsed="false">
      <c r="B31" s="24"/>
      <c r="I31" s="25"/>
      <c r="J31" s="25"/>
      <c r="K31" s="25"/>
      <c r="L31" s="25"/>
      <c r="M31" s="25"/>
      <c r="N31" s="25"/>
      <c r="O31" s="25"/>
      <c r="P31" s="25"/>
    </row>
    <row r="32" customFormat="false" ht="15.75" hidden="false" customHeight="true" outlineLevel="0" collapsed="false">
      <c r="B32" s="24"/>
      <c r="I32" s="25"/>
      <c r="J32" s="25"/>
      <c r="K32" s="25"/>
      <c r="L32" s="25"/>
      <c r="M32" s="25"/>
      <c r="N32" s="25"/>
      <c r="O32" s="25"/>
      <c r="P32" s="25"/>
    </row>
    <row r="33" customFormat="false" ht="15.75" hidden="false" customHeight="true" outlineLevel="0" collapsed="false">
      <c r="B33" s="24"/>
      <c r="I33" s="25"/>
      <c r="J33" s="25"/>
      <c r="K33" s="25"/>
      <c r="L33" s="25"/>
      <c r="M33" s="25"/>
      <c r="N33" s="25"/>
      <c r="O33" s="25"/>
      <c r="P33" s="25"/>
    </row>
    <row r="34" customFormat="false" ht="15.75" hidden="false" customHeight="true" outlineLevel="0" collapsed="false">
      <c r="B34" s="24"/>
      <c r="I34" s="25"/>
      <c r="J34" s="25"/>
      <c r="K34" s="25"/>
      <c r="L34" s="25"/>
      <c r="M34" s="25"/>
      <c r="N34" s="25"/>
      <c r="O34" s="25"/>
      <c r="P34" s="25"/>
    </row>
    <row r="35" customFormat="false" ht="15.75" hidden="false" customHeight="true" outlineLevel="0" collapsed="false">
      <c r="B35" s="24"/>
      <c r="I35" s="25"/>
      <c r="J35" s="25"/>
      <c r="K35" s="25"/>
      <c r="L35" s="25"/>
      <c r="M35" s="25"/>
      <c r="N35" s="25"/>
      <c r="O35" s="25"/>
      <c r="P35" s="25"/>
    </row>
    <row r="36" customFormat="false" ht="15.75" hidden="false" customHeight="true" outlineLevel="0" collapsed="false">
      <c r="B36" s="24"/>
      <c r="I36" s="25"/>
      <c r="J36" s="25"/>
      <c r="K36" s="25"/>
      <c r="L36" s="25"/>
      <c r="M36" s="25"/>
      <c r="N36" s="25"/>
      <c r="O36" s="25"/>
      <c r="P36" s="25"/>
    </row>
    <row r="37" customFormat="false" ht="15.75" hidden="false" customHeight="true" outlineLevel="0" collapsed="false">
      <c r="B37" s="24"/>
      <c r="I37" s="25"/>
      <c r="J37" s="25"/>
      <c r="K37" s="25"/>
      <c r="L37" s="25"/>
      <c r="M37" s="25"/>
      <c r="N37" s="25"/>
      <c r="O37" s="25"/>
      <c r="P37" s="25"/>
    </row>
    <row r="38" customFormat="false" ht="15.75" hidden="false" customHeight="true" outlineLevel="0" collapsed="false">
      <c r="B38" s="24"/>
      <c r="I38" s="25"/>
      <c r="J38" s="25"/>
      <c r="K38" s="25"/>
      <c r="L38" s="26"/>
      <c r="M38" s="26"/>
      <c r="N38" s="26"/>
      <c r="O38" s="27"/>
      <c r="P38" s="27"/>
      <c r="Q38" s="14"/>
      <c r="R38" s="15"/>
      <c r="S38" s="15"/>
      <c r="T38" s="15"/>
      <c r="U38" s="15"/>
      <c r="V38" s="15"/>
      <c r="W38" s="15"/>
      <c r="X38" s="15"/>
    </row>
    <row r="39" customFormat="false" ht="15.75" hidden="false" customHeight="true" outlineLevel="0" collapsed="false">
      <c r="B39" s="24"/>
      <c r="I39" s="25"/>
      <c r="J39" s="25"/>
      <c r="K39" s="25"/>
      <c r="L39" s="26"/>
      <c r="M39" s="26"/>
      <c r="N39" s="26"/>
      <c r="O39" s="27"/>
      <c r="P39" s="27"/>
      <c r="Q39" s="14"/>
      <c r="R39" s="15"/>
      <c r="S39" s="15"/>
      <c r="T39" s="15"/>
      <c r="U39" s="15"/>
      <c r="V39" s="15"/>
      <c r="W39" s="15"/>
      <c r="X39" s="15"/>
    </row>
    <row r="40" customFormat="false" ht="15.75" hidden="false" customHeight="true" outlineLevel="0" collapsed="false">
      <c r="B40" s="24"/>
      <c r="I40" s="25"/>
      <c r="J40" s="25"/>
      <c r="K40" s="25"/>
      <c r="L40" s="26"/>
      <c r="M40" s="26"/>
      <c r="N40" s="26"/>
      <c r="O40" s="27"/>
      <c r="P40" s="27"/>
      <c r="Q40" s="14"/>
      <c r="R40" s="15"/>
      <c r="S40" s="15"/>
      <c r="T40" s="15"/>
      <c r="U40" s="15"/>
      <c r="V40" s="15"/>
      <c r="W40" s="15"/>
      <c r="X40" s="15"/>
    </row>
    <row r="41" customFormat="false" ht="15.75" hidden="false" customHeight="true" outlineLevel="0" collapsed="false">
      <c r="B41" s="24"/>
      <c r="I41" s="25"/>
      <c r="J41" s="25"/>
      <c r="K41" s="25"/>
      <c r="L41" s="28"/>
      <c r="M41" s="28"/>
      <c r="N41" s="28"/>
      <c r="O41" s="27"/>
      <c r="P41" s="27"/>
      <c r="Q41" s="14"/>
      <c r="R41" s="15"/>
      <c r="S41" s="15"/>
      <c r="T41" s="15"/>
      <c r="U41" s="15"/>
      <c r="V41" s="15"/>
      <c r="W41" s="15"/>
      <c r="X41" s="15"/>
    </row>
    <row r="42" customFormat="false" ht="15.75" hidden="false" customHeight="true" outlineLevel="0" collapsed="false">
      <c r="B42" s="24"/>
      <c r="I42" s="25"/>
      <c r="J42" s="25"/>
      <c r="K42" s="25"/>
      <c r="L42" s="28"/>
      <c r="M42" s="28"/>
      <c r="N42" s="28"/>
      <c r="O42" s="27"/>
      <c r="P42" s="27"/>
      <c r="Q42" s="14"/>
      <c r="R42" s="15"/>
      <c r="S42" s="15"/>
      <c r="T42" s="15"/>
      <c r="U42" s="15"/>
      <c r="V42" s="15"/>
      <c r="W42" s="15"/>
      <c r="X42" s="15"/>
    </row>
    <row r="43" customFormat="false" ht="15.75" hidden="false" customHeight="true" outlineLevel="0" collapsed="false">
      <c r="B43" s="24"/>
      <c r="L43" s="8"/>
      <c r="M43" s="8"/>
      <c r="N43" s="8"/>
      <c r="O43" s="14"/>
      <c r="P43" s="14"/>
      <c r="Q43" s="14"/>
      <c r="R43" s="15"/>
      <c r="S43" s="15"/>
      <c r="T43" s="15"/>
      <c r="U43" s="15"/>
      <c r="V43" s="15"/>
      <c r="W43" s="15"/>
      <c r="X43" s="15"/>
    </row>
    <row r="44" customFormat="false" ht="15.75" hidden="false" customHeight="true" outlineLevel="0" collapsed="false">
      <c r="B44" s="24"/>
      <c r="L44" s="8"/>
      <c r="M44" s="8"/>
      <c r="N44" s="8"/>
      <c r="O44" s="14"/>
      <c r="P44" s="14"/>
      <c r="Q44" s="14"/>
      <c r="R44" s="15"/>
      <c r="S44" s="15"/>
      <c r="T44" s="15"/>
      <c r="U44" s="15"/>
    </row>
    <row r="45" customFormat="false" ht="15.75" hidden="false" customHeight="true" outlineLevel="0" collapsed="false">
      <c r="B45" s="24"/>
    </row>
    <row r="46" customFormat="false" ht="15.75" hidden="false" customHeight="true" outlineLevel="0" collapsed="false">
      <c r="B46" s="24"/>
    </row>
    <row r="47" customFormat="false" ht="15.75" hidden="false" customHeight="true" outlineLevel="0" collapsed="false">
      <c r="B47" s="24"/>
    </row>
    <row r="48" customFormat="false" ht="15.75" hidden="false" customHeight="true" outlineLevel="0" collapsed="false">
      <c r="B48" s="24"/>
    </row>
    <row r="49" customFormat="false" ht="15.75" hidden="false" customHeight="true" outlineLevel="0" collapsed="false">
      <c r="B49" s="24"/>
    </row>
    <row r="50" customFormat="false" ht="15.75" hidden="false" customHeight="true" outlineLevel="0" collapsed="false">
      <c r="B50" s="24"/>
    </row>
    <row r="51" customFormat="false" ht="13" hidden="false" customHeight="false" outlineLevel="0" collapsed="false">
      <c r="B51" s="24"/>
    </row>
    <row r="52" customFormat="false" ht="13" hidden="false" customHeight="false" outlineLevel="0" collapsed="false">
      <c r="B52" s="24"/>
    </row>
    <row r="53" customFormat="false" ht="13" hidden="false" customHeight="false" outlineLevel="0" collapsed="false">
      <c r="B53" s="24"/>
    </row>
    <row r="54" customFormat="false" ht="13" hidden="false" customHeight="false" outlineLevel="0" collapsed="false">
      <c r="B54" s="24"/>
    </row>
    <row r="55" customFormat="false" ht="13" hidden="false" customHeight="false" outlineLevel="0" collapsed="false">
      <c r="B55" s="24"/>
    </row>
    <row r="56" customFormat="false" ht="13" hidden="false" customHeight="false" outlineLevel="0" collapsed="false">
      <c r="B56" s="24"/>
    </row>
    <row r="57" customFormat="false" ht="13" hidden="false" customHeight="false" outlineLevel="0" collapsed="false">
      <c r="B57" s="24"/>
    </row>
    <row r="58" customFormat="false" ht="13" hidden="false" customHeight="false" outlineLevel="0" collapsed="false">
      <c r="B58" s="24"/>
    </row>
    <row r="59" customFormat="false" ht="13" hidden="false" customHeight="false" outlineLevel="0" collapsed="false">
      <c r="B59" s="24"/>
    </row>
    <row r="60" customFormat="false" ht="13" hidden="false" customHeight="false" outlineLevel="0" collapsed="false">
      <c r="B60" s="24"/>
    </row>
    <row r="61" customFormat="false" ht="13" hidden="false" customHeight="false" outlineLevel="0" collapsed="false">
      <c r="B61" s="24"/>
    </row>
    <row r="62" customFormat="false" ht="13" hidden="false" customHeight="false" outlineLevel="0" collapsed="false">
      <c r="B62" s="24"/>
    </row>
    <row r="63" customFormat="false" ht="13" hidden="false" customHeight="false" outlineLevel="0" collapsed="false">
      <c r="B63" s="24"/>
    </row>
    <row r="64" customFormat="false" ht="13" hidden="false" customHeight="false" outlineLevel="0" collapsed="false">
      <c r="B64" s="24"/>
    </row>
    <row r="65" customFormat="false" ht="13" hidden="false" customHeight="false" outlineLevel="0" collapsed="false">
      <c r="B65" s="24"/>
    </row>
    <row r="66" customFormat="false" ht="13" hidden="false" customHeight="false" outlineLevel="0" collapsed="false">
      <c r="B66" s="24"/>
    </row>
    <row r="67" customFormat="false" ht="13" hidden="false" customHeight="false" outlineLevel="0" collapsed="false">
      <c r="B67" s="24"/>
    </row>
    <row r="68" customFormat="false" ht="13" hidden="false" customHeight="false" outlineLevel="0" collapsed="false">
      <c r="B68" s="24"/>
    </row>
    <row r="69" customFormat="false" ht="13" hidden="false" customHeight="false" outlineLevel="0" collapsed="false">
      <c r="B69" s="24"/>
    </row>
    <row r="70" customFormat="false" ht="13" hidden="false" customHeight="false" outlineLevel="0" collapsed="false">
      <c r="B70" s="24"/>
    </row>
    <row r="71" customFormat="false" ht="13" hidden="false" customHeight="false" outlineLevel="0" collapsed="false">
      <c r="B71" s="24"/>
    </row>
    <row r="72" customFormat="false" ht="13" hidden="false" customHeight="false" outlineLevel="0" collapsed="false">
      <c r="B72" s="24"/>
      <c r="U72" s="15"/>
      <c r="V72" s="15"/>
      <c r="W72" s="15"/>
      <c r="X72" s="15"/>
    </row>
    <row r="75" customFormat="false" ht="13" hidden="false" customHeight="false" outlineLevel="0" collapsed="false">
      <c r="A75" s="29" t="s">
        <v>83</v>
      </c>
      <c r="B75" s="24" t="s">
        <v>394</v>
      </c>
      <c r="C75" s="24" t="s">
        <v>391</v>
      </c>
      <c r="D75" s="24" t="s">
        <v>392</v>
      </c>
      <c r="E75" s="24" t="s">
        <v>393</v>
      </c>
      <c r="F75" s="24" t="s">
        <v>395</v>
      </c>
      <c r="G75" s="24"/>
      <c r="H75" s="24"/>
      <c r="I75" s="24" t="s">
        <v>396</v>
      </c>
      <c r="J75" s="24" t="s">
        <v>397</v>
      </c>
    </row>
    <row r="76" customFormat="false" ht="13" hidden="false" customHeight="false" outlineLevel="0" collapsed="false">
      <c r="A76" s="29" t="s">
        <v>29</v>
      </c>
      <c r="B76" s="12" t="n">
        <v>0.5625</v>
      </c>
      <c r="C76" s="12" t="n">
        <v>0.93643</v>
      </c>
      <c r="D76" s="12" t="n">
        <v>0.86765</v>
      </c>
      <c r="E76" s="12" t="n">
        <v>0.86957</v>
      </c>
      <c r="F76" s="12" t="n">
        <v>0.625</v>
      </c>
      <c r="G76" s="12"/>
      <c r="H76" s="12"/>
      <c r="I76" s="12" t="n">
        <v>0.4</v>
      </c>
      <c r="J76" s="30" t="n">
        <v>0.15385</v>
      </c>
    </row>
    <row r="77" customFormat="false" ht="13" hidden="false" customHeight="false" outlineLevel="0" collapsed="false">
      <c r="A77" s="29" t="s">
        <v>37</v>
      </c>
      <c r="B77" s="12" t="n">
        <v>0.2532</v>
      </c>
      <c r="C77" s="12" t="n">
        <v>0.8654</v>
      </c>
      <c r="D77" s="12" t="n">
        <v>0.6702</v>
      </c>
      <c r="E77" s="12" t="n">
        <v>0.5</v>
      </c>
      <c r="F77" s="12" t="n">
        <v>0.0667</v>
      </c>
      <c r="G77" s="12"/>
      <c r="H77" s="12"/>
      <c r="I77" s="12" t="n">
        <v>0</v>
      </c>
      <c r="J77" s="12" t="n">
        <v>0</v>
      </c>
    </row>
    <row r="78" customFormat="false" ht="13" hidden="false" customHeight="false" outlineLevel="0" collapsed="false">
      <c r="A78" s="29" t="s">
        <v>43</v>
      </c>
      <c r="B78" s="12" t="n">
        <v>0.2989</v>
      </c>
      <c r="C78" s="12" t="n">
        <v>0.8703</v>
      </c>
      <c r="D78" s="12" t="n">
        <v>0.7028</v>
      </c>
      <c r="E78" s="12" t="n">
        <v>0.5512</v>
      </c>
      <c r="F78" s="12" t="n">
        <v>0.125</v>
      </c>
      <c r="G78" s="12"/>
      <c r="H78" s="12"/>
      <c r="I78" s="12" t="n">
        <v>0.1053</v>
      </c>
      <c r="J78" s="12" t="n">
        <v>0</v>
      </c>
    </row>
    <row r="79" customFormat="false" ht="13" hidden="false" customHeight="false" outlineLevel="0" collapsed="false">
      <c r="A79" s="29" t="s">
        <v>47</v>
      </c>
      <c r="B79" s="12" t="n">
        <v>0.25</v>
      </c>
      <c r="C79" s="12" t="n">
        <v>0.8564</v>
      </c>
      <c r="D79" s="12" t="n">
        <v>0.6533</v>
      </c>
      <c r="E79" s="12" t="n">
        <v>0.4863</v>
      </c>
      <c r="F79" s="12" t="n">
        <v>0</v>
      </c>
      <c r="G79" s="12"/>
      <c r="H79" s="12"/>
      <c r="I79" s="12" t="n">
        <v>0</v>
      </c>
      <c r="J79" s="12" t="n">
        <v>0</v>
      </c>
    </row>
    <row r="80" customFormat="false" ht="13" hidden="false" customHeight="false" outlineLevel="0" collapsed="false">
      <c r="A80" s="29" t="s">
        <v>51</v>
      </c>
      <c r="B80" s="12" t="n">
        <v>0.7132</v>
      </c>
      <c r="C80" s="12" t="n">
        <v>0.9113</v>
      </c>
      <c r="D80" s="12" t="n">
        <v>0.874</v>
      </c>
      <c r="E80" s="12" t="n">
        <v>0.8365</v>
      </c>
      <c r="F80" s="12" t="n">
        <v>0.52</v>
      </c>
      <c r="G80" s="12"/>
      <c r="H80" s="12"/>
      <c r="I80" s="12" t="n">
        <v>0.3704</v>
      </c>
      <c r="J80" s="12" t="n">
        <v>0.1818</v>
      </c>
    </row>
    <row r="81" customFormat="false" ht="13" hidden="false" customHeight="false" outlineLevel="0" collapsed="false">
      <c r="A81" s="11"/>
      <c r="B81" s="11"/>
      <c r="C81" s="11"/>
      <c r="D81" s="11"/>
      <c r="E81" s="11"/>
      <c r="F81" s="11"/>
      <c r="G81" s="11"/>
      <c r="H81" s="11"/>
      <c r="I81" s="11"/>
      <c r="J81" s="11"/>
    </row>
    <row r="82" customFormat="false" ht="13" hidden="false" customHeight="false" outlineLevel="0" collapsed="false">
      <c r="A82" s="11"/>
      <c r="B82" s="11"/>
      <c r="C82" s="11"/>
      <c r="D82" s="11"/>
      <c r="E82" s="11"/>
      <c r="F82" s="11"/>
      <c r="G82" s="11"/>
      <c r="H82" s="11"/>
      <c r="I82" s="11"/>
      <c r="J82" s="11"/>
    </row>
    <row r="83" customFormat="false" ht="13" hidden="false" customHeight="false" outlineLevel="0" collapsed="false">
      <c r="A83" s="29" t="s">
        <v>400</v>
      </c>
      <c r="B83" s="24" t="s">
        <v>394</v>
      </c>
      <c r="C83" s="24" t="s">
        <v>391</v>
      </c>
      <c r="D83" s="24" t="s">
        <v>392</v>
      </c>
      <c r="E83" s="24" t="s">
        <v>393</v>
      </c>
      <c r="F83" s="24" t="s">
        <v>395</v>
      </c>
      <c r="G83" s="24"/>
      <c r="H83" s="24"/>
      <c r="I83" s="24" t="s">
        <v>396</v>
      </c>
      <c r="J83" s="24"/>
    </row>
    <row r="84" customFormat="false" ht="13" hidden="false" customHeight="false" outlineLevel="0" collapsed="false">
      <c r="A84" s="29" t="s">
        <v>29</v>
      </c>
      <c r="B84" s="8" t="n">
        <v>0</v>
      </c>
      <c r="C84" s="12" t="n">
        <v>0.93405</v>
      </c>
      <c r="D84" s="12" t="n">
        <v>0.87624</v>
      </c>
      <c r="E84" s="12" t="n">
        <v>0.61905</v>
      </c>
      <c r="F84" s="8" t="n">
        <v>0</v>
      </c>
      <c r="G84" s="8"/>
      <c r="H84" s="8"/>
      <c r="I84" s="8" t="n">
        <v>0</v>
      </c>
      <c r="J84" s="8"/>
    </row>
    <row r="85" customFormat="false" ht="13" hidden="false" customHeight="false" outlineLevel="0" collapsed="false">
      <c r="A85" s="29" t="s">
        <v>37</v>
      </c>
      <c r="B85" s="12" t="n">
        <v>0.0286</v>
      </c>
      <c r="C85" s="12" t="n">
        <v>0.819</v>
      </c>
      <c r="D85" s="12" t="n">
        <v>0.6339</v>
      </c>
      <c r="E85" s="12" t="n">
        <v>0.2883</v>
      </c>
      <c r="F85" s="12" t="n">
        <v>0</v>
      </c>
      <c r="G85" s="12"/>
      <c r="H85" s="12"/>
      <c r="I85" s="12" t="n">
        <v>0</v>
      </c>
      <c r="J85" s="12"/>
    </row>
    <row r="86" customFormat="false" ht="13" hidden="false" customHeight="false" outlineLevel="0" collapsed="false">
      <c r="A86" s="29" t="s">
        <v>43</v>
      </c>
      <c r="B86" s="12" t="n">
        <v>0.1975</v>
      </c>
      <c r="C86" s="12" t="n">
        <v>0.8762</v>
      </c>
      <c r="D86" s="12" t="n">
        <v>0.6475</v>
      </c>
      <c r="E86" s="12" t="n">
        <v>0.4173</v>
      </c>
      <c r="F86" s="12" t="n">
        <v>0</v>
      </c>
      <c r="G86" s="12"/>
      <c r="H86" s="12"/>
      <c r="I86" s="12" t="n">
        <v>0</v>
      </c>
      <c r="J86" s="12"/>
    </row>
    <row r="87" customFormat="false" ht="13" hidden="false" customHeight="false" outlineLevel="0" collapsed="false">
      <c r="A87" s="29" t="s">
        <v>47</v>
      </c>
      <c r="B87" s="12" t="n">
        <v>0.0833</v>
      </c>
      <c r="C87" s="12" t="n">
        <v>0.8592</v>
      </c>
      <c r="D87" s="12" t="n">
        <v>0.6242</v>
      </c>
      <c r="E87" s="12" t="n">
        <v>0.2973</v>
      </c>
      <c r="F87" s="12" t="n">
        <v>0</v>
      </c>
      <c r="G87" s="12"/>
      <c r="H87" s="12"/>
      <c r="I87" s="12" t="n">
        <v>0</v>
      </c>
      <c r="J87" s="12"/>
    </row>
    <row r="88" customFormat="false" ht="13" hidden="false" customHeight="false" outlineLevel="0" collapsed="false">
      <c r="A88" s="29" t="s">
        <v>51</v>
      </c>
      <c r="B88" s="12" t="n">
        <v>0.7023</v>
      </c>
      <c r="C88" s="12" t="n">
        <v>0.9004</v>
      </c>
      <c r="D88" s="12" t="n">
        <v>0.8457</v>
      </c>
      <c r="E88" s="12" t="n">
        <v>0.8214</v>
      </c>
      <c r="F88" s="12" t="n">
        <v>0.383</v>
      </c>
      <c r="G88" s="12"/>
      <c r="H88" s="12"/>
      <c r="I88" s="12" t="n">
        <v>0.1818</v>
      </c>
      <c r="J88" s="12"/>
    </row>
    <row r="107" customFormat="false" ht="13" hidden="false" customHeight="false" outlineLevel="0" collapsed="false">
      <c r="U107" s="15"/>
      <c r="V107" s="15"/>
      <c r="W107" s="15"/>
      <c r="X107" s="15"/>
    </row>
    <row r="108" customFormat="false" ht="13" hidden="false" customHeight="false" outlineLevel="0" collapsed="false">
      <c r="U108" s="15"/>
      <c r="V108" s="15"/>
      <c r="W108" s="15"/>
      <c r="X108" s="15"/>
    </row>
    <row r="109" customFormat="false" ht="13" hidden="false" customHeight="false" outlineLevel="0" collapsed="false">
      <c r="U109" s="15"/>
      <c r="V109" s="15"/>
      <c r="W109" s="15"/>
      <c r="X109" s="15"/>
    </row>
    <row r="110" customFormat="false" ht="13" hidden="false" customHeight="false" outlineLevel="0" collapsed="false">
      <c r="U110" s="15"/>
      <c r="V110" s="15"/>
      <c r="W110" s="15"/>
      <c r="X110" s="15"/>
    </row>
    <row r="111" customFormat="false" ht="13" hidden="false" customHeight="false" outlineLevel="0" collapsed="false">
      <c r="U111" s="15"/>
      <c r="V111" s="15"/>
      <c r="W111" s="15"/>
      <c r="X111" s="15"/>
    </row>
    <row r="112" customFormat="false" ht="13" hidden="false" customHeight="false" outlineLevel="0" collapsed="false">
      <c r="U112" s="15"/>
      <c r="V112" s="15"/>
      <c r="W112" s="15"/>
      <c r="X112" s="15"/>
    </row>
    <row r="113" customFormat="false" ht="13" hidden="false" customHeight="false" outlineLevel="0" collapsed="false">
      <c r="U113" s="15"/>
      <c r="V113" s="15"/>
      <c r="W113" s="15"/>
      <c r="X113" s="15"/>
    </row>
    <row r="117" customFormat="false" ht="13" hidden="false" customHeight="false" outlineLevel="0" collapsed="false">
      <c r="L117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true" outlineLevel="0" collapsed="false">
      <c r="A1" s="1" t="s">
        <v>401</v>
      </c>
      <c r="B1" s="2"/>
      <c r="C1" s="2" t="s">
        <v>402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5.75" hidden="false" customHeight="tru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199</v>
      </c>
      <c r="P2" s="2" t="s">
        <v>200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</row>
    <row r="3" customFormat="false" ht="15.75" hidden="false" customHeight="true" outlineLevel="0" collapsed="false">
      <c r="A3" s="2" t="s">
        <v>403</v>
      </c>
      <c r="B3" s="2" t="s">
        <v>404</v>
      </c>
      <c r="C3" s="2" t="s">
        <v>28</v>
      </c>
      <c r="D3" s="2" t="n">
        <v>30</v>
      </c>
      <c r="E3" s="2" t="s">
        <v>29</v>
      </c>
      <c r="F3" s="2" t="s">
        <v>30</v>
      </c>
      <c r="G3" s="2" t="n">
        <v>0.849365</v>
      </c>
      <c r="H3" s="2" t="n">
        <v>0.783759</v>
      </c>
      <c r="I3" s="2" t="n">
        <v>0.815244</v>
      </c>
      <c r="J3" s="2" t="n">
        <v>0.404739</v>
      </c>
      <c r="K3" s="2" t="n">
        <v>0.633314</v>
      </c>
      <c r="L3" s="2" t="n">
        <v>0.493861</v>
      </c>
      <c r="M3" s="2" t="n">
        <v>17395</v>
      </c>
      <c r="N3" s="2" t="n">
        <v>8950</v>
      </c>
      <c r="O3" s="2" t="n">
        <v>11.59</v>
      </c>
      <c r="P3" s="2" t="n">
        <v>37.74</v>
      </c>
      <c r="Q3" s="2" t="s">
        <v>405</v>
      </c>
      <c r="R3" s="2" t="s">
        <v>406</v>
      </c>
      <c r="S3" s="2" t="n">
        <f aca="false">TRUE()</f>
        <v>1</v>
      </c>
      <c r="T3" s="2" t="n">
        <f aca="false">FALSE()</f>
        <v>0</v>
      </c>
      <c r="U3" s="2" t="s">
        <v>33</v>
      </c>
      <c r="V3" s="2" t="s">
        <v>407</v>
      </c>
      <c r="W3" s="2" t="s">
        <v>35</v>
      </c>
      <c r="X3" s="2" t="s">
        <v>36</v>
      </c>
    </row>
    <row r="4" customFormat="false" ht="15.75" hidden="false" customHeight="true" outlineLevel="0" collapsed="false">
      <c r="A4" s="2" t="s">
        <v>403</v>
      </c>
      <c r="B4" s="2" t="s">
        <v>404</v>
      </c>
      <c r="C4" s="2" t="s">
        <v>28</v>
      </c>
      <c r="D4" s="2" t="n">
        <v>30</v>
      </c>
      <c r="E4" s="2" t="s">
        <v>37</v>
      </c>
      <c r="F4" s="2" t="s">
        <v>30</v>
      </c>
      <c r="G4" s="2" t="n">
        <v>0.871126</v>
      </c>
      <c r="H4" s="2" t="n">
        <v>0.621683</v>
      </c>
      <c r="I4" s="2" t="n">
        <v>0.725564</v>
      </c>
      <c r="J4" s="2" t="n">
        <v>0.392469</v>
      </c>
      <c r="K4" s="2" t="n">
        <v>0.425402</v>
      </c>
      <c r="L4" s="2" t="n">
        <v>0.408273</v>
      </c>
      <c r="M4" s="2" t="n">
        <v>14898</v>
      </c>
      <c r="N4" s="2" t="n">
        <v>6712</v>
      </c>
      <c r="O4" s="2" t="n">
        <v>156.49</v>
      </c>
      <c r="P4" s="2" t="n">
        <v>636.31</v>
      </c>
      <c r="Q4" s="2" t="s">
        <v>405</v>
      </c>
      <c r="R4" s="2" t="s">
        <v>406</v>
      </c>
      <c r="S4" s="2" t="n">
        <f aca="false">TRUE()</f>
        <v>1</v>
      </c>
      <c r="T4" s="2" t="n">
        <f aca="false">FALSE()</f>
        <v>0</v>
      </c>
      <c r="U4" s="2" t="s">
        <v>33</v>
      </c>
      <c r="V4" s="2" t="s">
        <v>408</v>
      </c>
      <c r="W4" s="2" t="s">
        <v>39</v>
      </c>
      <c r="X4" s="2" t="s">
        <v>40</v>
      </c>
    </row>
    <row r="5" customFormat="false" ht="15.75" hidden="false" customHeight="true" outlineLevel="0" collapsed="false">
      <c r="A5" s="2" t="s">
        <v>403</v>
      </c>
      <c r="B5" s="2" t="s">
        <v>404</v>
      </c>
      <c r="C5" s="2" t="s">
        <v>28</v>
      </c>
      <c r="D5" s="2" t="n">
        <v>30</v>
      </c>
      <c r="E5" s="2" t="s">
        <v>43</v>
      </c>
      <c r="F5" s="2" t="s">
        <v>30</v>
      </c>
      <c r="G5" s="2" t="n">
        <v>0.889968</v>
      </c>
      <c r="H5" s="2" t="n">
        <v>0.680771</v>
      </c>
      <c r="I5" s="2" t="n">
        <v>0.771439</v>
      </c>
      <c r="J5" s="2" t="n">
        <v>0.420817</v>
      </c>
      <c r="K5" s="2" t="n">
        <v>0.502083</v>
      </c>
      <c r="L5" s="2" t="n">
        <v>0.457872</v>
      </c>
      <c r="M5" s="2" t="n">
        <v>16314</v>
      </c>
      <c r="N5" s="2" t="n">
        <v>7714</v>
      </c>
      <c r="O5" s="2" t="n">
        <v>74.08</v>
      </c>
      <c r="P5" s="2" t="n">
        <v>87.9</v>
      </c>
      <c r="Q5" s="2" t="s">
        <v>405</v>
      </c>
      <c r="R5" s="2" t="s">
        <v>406</v>
      </c>
      <c r="S5" s="2" t="n">
        <f aca="false">TRUE()</f>
        <v>1</v>
      </c>
      <c r="T5" s="2" t="n">
        <f aca="false">FALSE()</f>
        <v>0</v>
      </c>
      <c r="U5" s="2" t="s">
        <v>33</v>
      </c>
      <c r="V5" s="2" t="s">
        <v>409</v>
      </c>
      <c r="W5" s="2" t="s">
        <v>39</v>
      </c>
      <c r="X5" s="2" t="s">
        <v>45</v>
      </c>
    </row>
    <row r="6" customFormat="false" ht="15.75" hidden="false" customHeight="true" outlineLevel="0" collapsed="false">
      <c r="A6" s="2" t="s">
        <v>403</v>
      </c>
      <c r="B6" s="2" t="s">
        <v>404</v>
      </c>
      <c r="C6" s="2" t="s">
        <v>28</v>
      </c>
      <c r="D6" s="2" t="n">
        <v>30</v>
      </c>
      <c r="E6" s="2" t="s">
        <v>47</v>
      </c>
      <c r="F6" s="2" t="s">
        <v>30</v>
      </c>
      <c r="G6" s="2" t="n">
        <v>0.874806</v>
      </c>
      <c r="H6" s="2" t="n">
        <v>0.705934</v>
      </c>
      <c r="I6" s="2" t="n">
        <v>0.78135</v>
      </c>
      <c r="J6" s="2" t="n">
        <v>0.427087</v>
      </c>
      <c r="K6" s="2" t="n">
        <v>0.539592</v>
      </c>
      <c r="L6" s="2" t="n">
        <v>0.476793</v>
      </c>
      <c r="M6" s="2" t="n">
        <v>16917</v>
      </c>
      <c r="N6" s="2" t="n">
        <v>8259</v>
      </c>
      <c r="O6" s="2" t="n">
        <v>96.89</v>
      </c>
      <c r="P6" s="2" t="n">
        <v>69.49</v>
      </c>
      <c r="Q6" s="2" t="s">
        <v>405</v>
      </c>
      <c r="R6" s="2" t="s">
        <v>406</v>
      </c>
      <c r="S6" s="2" t="n">
        <f aca="false">TRUE()</f>
        <v>1</v>
      </c>
      <c r="T6" s="2" t="n">
        <f aca="false">FALSE()</f>
        <v>0</v>
      </c>
      <c r="U6" s="2" t="s">
        <v>33</v>
      </c>
      <c r="V6" s="2" t="s">
        <v>410</v>
      </c>
      <c r="W6" s="2" t="s">
        <v>39</v>
      </c>
      <c r="X6" s="2" t="s">
        <v>49</v>
      </c>
    </row>
    <row r="7" customFormat="false" ht="15.75" hidden="false" customHeight="true" outlineLevel="0" collapsed="false">
      <c r="A7" s="2" t="s">
        <v>403</v>
      </c>
      <c r="B7" s="2" t="s">
        <v>404</v>
      </c>
      <c r="C7" s="2" t="s">
        <v>28</v>
      </c>
      <c r="D7" s="2" t="n">
        <v>30</v>
      </c>
      <c r="E7" s="2" t="s">
        <v>51</v>
      </c>
      <c r="F7" s="2" t="s">
        <v>30</v>
      </c>
      <c r="G7" s="2" t="n">
        <v>0.830349</v>
      </c>
      <c r="H7" s="2" t="n">
        <v>0.67543</v>
      </c>
      <c r="I7" s="2" t="n">
        <v>0.74492</v>
      </c>
      <c r="J7" s="2" t="n">
        <v>0.396142</v>
      </c>
      <c r="K7" s="2" t="n">
        <v>0.498194</v>
      </c>
      <c r="L7" s="2" t="n">
        <v>0.441345</v>
      </c>
      <c r="M7" s="2" t="n">
        <v>16186</v>
      </c>
      <c r="N7" s="2" t="n">
        <v>7722</v>
      </c>
      <c r="O7" s="2" t="n">
        <v>87.62</v>
      </c>
      <c r="P7" s="2" t="n">
        <v>152.32</v>
      </c>
      <c r="Q7" s="2" t="s">
        <v>405</v>
      </c>
      <c r="R7" s="2" t="s">
        <v>406</v>
      </c>
      <c r="S7" s="2" t="n">
        <f aca="false">TRUE()</f>
        <v>1</v>
      </c>
      <c r="T7" s="2" t="n">
        <f aca="false">FALSE()</f>
        <v>0</v>
      </c>
      <c r="U7" s="2" t="s">
        <v>33</v>
      </c>
      <c r="V7" s="2" t="s">
        <v>411</v>
      </c>
      <c r="W7" s="2" t="s">
        <v>39</v>
      </c>
      <c r="X7" s="2" t="s">
        <v>53</v>
      </c>
    </row>
    <row r="8" customFormat="false" ht="15.75" hidden="false" customHeight="true" outlineLevel="0" collapsed="false">
      <c r="A8" s="2" t="s">
        <v>403</v>
      </c>
      <c r="B8" s="2" t="s">
        <v>412</v>
      </c>
      <c r="C8" s="2" t="s">
        <v>28</v>
      </c>
      <c r="D8" s="2" t="n">
        <v>30</v>
      </c>
      <c r="E8" s="2" t="s">
        <v>29</v>
      </c>
      <c r="F8" s="2" t="s">
        <v>30</v>
      </c>
      <c r="G8" s="2" t="n">
        <v>0.856126</v>
      </c>
      <c r="H8" s="2" t="n">
        <v>0.781644</v>
      </c>
      <c r="I8" s="2" t="n">
        <v>0.817191</v>
      </c>
      <c r="J8" s="2" t="n">
        <v>0.397922</v>
      </c>
      <c r="K8" s="2" t="n">
        <v>0.624597</v>
      </c>
      <c r="L8" s="2" t="n">
        <v>0.486135</v>
      </c>
      <c r="M8" s="2" t="n">
        <v>18782</v>
      </c>
      <c r="N8" s="2" t="n">
        <v>9116</v>
      </c>
      <c r="O8" s="2" t="n">
        <v>11.86</v>
      </c>
      <c r="P8" s="2" t="n">
        <v>41.27</v>
      </c>
      <c r="Q8" s="2" t="s">
        <v>413</v>
      </c>
      <c r="R8" s="2" t="s">
        <v>414</v>
      </c>
      <c r="S8" s="2" t="n">
        <f aca="false">TRUE()</f>
        <v>1</v>
      </c>
      <c r="T8" s="2" t="n">
        <f aca="false">FALSE()</f>
        <v>0</v>
      </c>
      <c r="U8" s="2" t="s">
        <v>33</v>
      </c>
      <c r="V8" s="2" t="s">
        <v>415</v>
      </c>
      <c r="W8" s="2" t="s">
        <v>35</v>
      </c>
      <c r="X8" s="2" t="s">
        <v>36</v>
      </c>
    </row>
    <row r="9" customFormat="false" ht="15.75" hidden="false" customHeight="true" outlineLevel="0" collapsed="false">
      <c r="A9" s="2" t="s">
        <v>403</v>
      </c>
      <c r="B9" s="2" t="s">
        <v>412</v>
      </c>
      <c r="C9" s="2" t="s">
        <v>28</v>
      </c>
      <c r="D9" s="2" t="n">
        <v>30</v>
      </c>
      <c r="E9" s="2" t="s">
        <v>37</v>
      </c>
      <c r="F9" s="2" t="s">
        <v>30</v>
      </c>
      <c r="G9" s="2" t="n">
        <v>0.877368</v>
      </c>
      <c r="H9" s="2" t="n">
        <v>0.607325</v>
      </c>
      <c r="I9" s="2" t="n">
        <v>0.717788</v>
      </c>
      <c r="J9" s="2" t="n">
        <v>0.412344</v>
      </c>
      <c r="K9" s="2" t="n">
        <v>0.420923</v>
      </c>
      <c r="L9" s="2" t="n">
        <v>0.416589</v>
      </c>
      <c r="M9" s="2" t="n">
        <v>15239</v>
      </c>
      <c r="N9" s="2" t="n">
        <v>7162</v>
      </c>
      <c r="O9" s="2" t="n">
        <v>202.54</v>
      </c>
      <c r="P9" s="2" t="n">
        <v>659.45</v>
      </c>
      <c r="Q9" s="2" t="s">
        <v>413</v>
      </c>
      <c r="R9" s="2" t="s">
        <v>414</v>
      </c>
      <c r="S9" s="2" t="n">
        <f aca="false">TRUE()</f>
        <v>1</v>
      </c>
      <c r="T9" s="2" t="n">
        <f aca="false">FALSE()</f>
        <v>0</v>
      </c>
      <c r="U9" s="2" t="s">
        <v>33</v>
      </c>
      <c r="V9" s="2" t="s">
        <v>416</v>
      </c>
      <c r="W9" s="2" t="s">
        <v>39</v>
      </c>
      <c r="X9" s="2" t="s">
        <v>40</v>
      </c>
    </row>
    <row r="10" customFormat="false" ht="15.75" hidden="false" customHeight="true" outlineLevel="0" collapsed="false">
      <c r="A10" s="2" t="s">
        <v>403</v>
      </c>
      <c r="B10" s="2" t="s">
        <v>412</v>
      </c>
      <c r="C10" s="2" t="s">
        <v>28</v>
      </c>
      <c r="D10" s="2" t="n">
        <v>30</v>
      </c>
      <c r="E10" s="2" t="s">
        <v>43</v>
      </c>
      <c r="F10" s="2" t="s">
        <v>30</v>
      </c>
      <c r="G10" s="2" t="n">
        <v>0.894257</v>
      </c>
      <c r="H10" s="2" t="n">
        <v>0.668341</v>
      </c>
      <c r="I10" s="2" t="n">
        <v>0.764967</v>
      </c>
      <c r="J10" s="2" t="n">
        <v>0.415507</v>
      </c>
      <c r="K10" s="2" t="n">
        <v>0.483555</v>
      </c>
      <c r="L10" s="2" t="n">
        <v>0.446956</v>
      </c>
      <c r="M10" s="2" t="n">
        <v>16770</v>
      </c>
      <c r="N10" s="2" t="n">
        <v>7792</v>
      </c>
      <c r="O10" s="2" t="n">
        <v>41.42</v>
      </c>
      <c r="P10" s="2" t="n">
        <v>143.13</v>
      </c>
      <c r="Q10" s="2" t="s">
        <v>413</v>
      </c>
      <c r="R10" s="2" t="s">
        <v>414</v>
      </c>
      <c r="S10" s="2" t="n">
        <f aca="false">TRUE()</f>
        <v>1</v>
      </c>
      <c r="T10" s="2" t="n">
        <f aca="false">FALSE()</f>
        <v>0</v>
      </c>
      <c r="U10" s="2" t="s">
        <v>33</v>
      </c>
      <c r="V10" s="2" t="s">
        <v>417</v>
      </c>
      <c r="W10" s="2" t="s">
        <v>39</v>
      </c>
      <c r="X10" s="2" t="s">
        <v>45</v>
      </c>
    </row>
    <row r="11" customFormat="false" ht="15.75" hidden="false" customHeight="true" outlineLevel="0" collapsed="false">
      <c r="A11" s="2" t="s">
        <v>403</v>
      </c>
      <c r="B11" s="2" t="s">
        <v>412</v>
      </c>
      <c r="C11" s="2" t="s">
        <v>28</v>
      </c>
      <c r="D11" s="2" t="n">
        <v>30</v>
      </c>
      <c r="E11" s="2" t="s">
        <v>47</v>
      </c>
      <c r="F11" s="2" t="s">
        <v>30</v>
      </c>
      <c r="G11" s="2" t="n">
        <v>0.882001</v>
      </c>
      <c r="H11" s="2" t="n">
        <v>0.687829</v>
      </c>
      <c r="I11" s="2" t="n">
        <v>0.772906</v>
      </c>
      <c r="J11" s="2" t="n">
        <v>0.427586</v>
      </c>
      <c r="K11" s="2" t="n">
        <v>0.516481</v>
      </c>
      <c r="L11" s="2" t="n">
        <v>0.467848</v>
      </c>
      <c r="M11" s="2" t="n">
        <v>17259</v>
      </c>
      <c r="N11" s="2" t="n">
        <v>8367</v>
      </c>
      <c r="O11" s="2" t="n">
        <v>94.02</v>
      </c>
      <c r="P11" s="2" t="n">
        <v>77.75</v>
      </c>
      <c r="Q11" s="2" t="s">
        <v>413</v>
      </c>
      <c r="R11" s="2" t="s">
        <v>414</v>
      </c>
      <c r="S11" s="2" t="n">
        <f aca="false">TRUE()</f>
        <v>1</v>
      </c>
      <c r="T11" s="2" t="n">
        <f aca="false">FALSE()</f>
        <v>0</v>
      </c>
      <c r="U11" s="2" t="s">
        <v>33</v>
      </c>
      <c r="V11" s="2" t="s">
        <v>418</v>
      </c>
      <c r="W11" s="2" t="s">
        <v>39</v>
      </c>
      <c r="X11" s="2" t="s">
        <v>49</v>
      </c>
    </row>
    <row r="12" customFormat="false" ht="15.75" hidden="false" customHeight="true" outlineLevel="0" collapsed="false">
      <c r="A12" s="2" t="s">
        <v>403</v>
      </c>
      <c r="B12" s="2" t="s">
        <v>412</v>
      </c>
      <c r="C12" s="2" t="s">
        <v>28</v>
      </c>
      <c r="D12" s="2" t="n">
        <v>30</v>
      </c>
      <c r="E12" s="2" t="s">
        <v>51</v>
      </c>
      <c r="F12" s="2" t="s">
        <v>30</v>
      </c>
      <c r="G12" s="2" t="n">
        <v>0.833366</v>
      </c>
      <c r="H12" s="2" t="n">
        <v>0.67388</v>
      </c>
      <c r="I12" s="2" t="n">
        <v>0.745185</v>
      </c>
      <c r="J12" s="2" t="n">
        <v>0.391079</v>
      </c>
      <c r="K12" s="2" t="n">
        <v>0.492307</v>
      </c>
      <c r="L12" s="2" t="n">
        <v>0.435893</v>
      </c>
      <c r="M12" s="2" t="n">
        <v>16909</v>
      </c>
      <c r="N12" s="2" t="n">
        <v>7935</v>
      </c>
      <c r="O12" s="2" t="n">
        <v>89.03</v>
      </c>
      <c r="P12" s="2" t="n">
        <v>159.83</v>
      </c>
      <c r="Q12" s="2" t="s">
        <v>413</v>
      </c>
      <c r="R12" s="2" t="s">
        <v>414</v>
      </c>
      <c r="S12" s="2" t="n">
        <f aca="false">TRUE()</f>
        <v>1</v>
      </c>
      <c r="T12" s="2" t="n">
        <f aca="false">FALSE()</f>
        <v>0</v>
      </c>
      <c r="U12" s="2" t="s">
        <v>33</v>
      </c>
      <c r="V12" s="2" t="s">
        <v>419</v>
      </c>
      <c r="W12" s="2" t="s">
        <v>39</v>
      </c>
      <c r="X12" s="2" t="s">
        <v>53</v>
      </c>
    </row>
    <row r="13" customFormat="false" ht="15.75" hidden="false" customHeight="true" outlineLevel="0" collapsed="false">
      <c r="A13" s="2" t="s">
        <v>403</v>
      </c>
      <c r="B13" s="2" t="s">
        <v>420</v>
      </c>
      <c r="C13" s="2" t="s">
        <v>28</v>
      </c>
      <c r="D13" s="2" t="n">
        <v>30</v>
      </c>
      <c r="E13" s="2" t="s">
        <v>29</v>
      </c>
      <c r="F13" s="2" t="s">
        <v>30</v>
      </c>
      <c r="G13" s="2" t="n">
        <v>0.850944</v>
      </c>
      <c r="H13" s="2" t="n">
        <v>0.78625</v>
      </c>
      <c r="I13" s="2" t="n">
        <v>0.817319</v>
      </c>
      <c r="J13" s="2" t="n">
        <v>0.458419</v>
      </c>
      <c r="K13" s="2" t="n">
        <v>0.66461</v>
      </c>
      <c r="L13" s="2" t="n">
        <v>0.542586</v>
      </c>
      <c r="M13" s="2" t="n">
        <v>19613</v>
      </c>
      <c r="N13" s="2" t="n">
        <v>9371</v>
      </c>
      <c r="O13" s="2" t="n">
        <v>12.12</v>
      </c>
      <c r="P13" s="2" t="n">
        <v>42.92</v>
      </c>
      <c r="Q13" s="2" t="s">
        <v>421</v>
      </c>
      <c r="R13" s="2" t="s">
        <v>422</v>
      </c>
      <c r="S13" s="2" t="n">
        <f aca="false">TRUE()</f>
        <v>1</v>
      </c>
      <c r="T13" s="2" t="n">
        <f aca="false">FALSE()</f>
        <v>0</v>
      </c>
      <c r="U13" s="2" t="s">
        <v>33</v>
      </c>
      <c r="V13" s="2" t="s">
        <v>423</v>
      </c>
      <c r="W13" s="2" t="s">
        <v>35</v>
      </c>
      <c r="X13" s="2" t="s">
        <v>36</v>
      </c>
    </row>
    <row r="14" customFormat="false" ht="15.75" hidden="false" customHeight="true" outlineLevel="0" collapsed="false">
      <c r="A14" s="2" t="s">
        <v>403</v>
      </c>
      <c r="B14" s="2" t="s">
        <v>420</v>
      </c>
      <c r="C14" s="2" t="s">
        <v>28</v>
      </c>
      <c r="D14" s="2" t="n">
        <v>30</v>
      </c>
      <c r="E14" s="2" t="s">
        <v>37</v>
      </c>
      <c r="F14" s="2" t="s">
        <v>30</v>
      </c>
      <c r="G14" s="2" t="n">
        <v>0.885541</v>
      </c>
      <c r="H14" s="2" t="n">
        <v>0.646944</v>
      </c>
      <c r="I14" s="2" t="n">
        <v>0.747669</v>
      </c>
      <c r="J14" s="2" t="n">
        <v>0.460929</v>
      </c>
      <c r="K14" s="2" t="n">
        <v>0.488172</v>
      </c>
      <c r="L14" s="2" t="n">
        <v>0.47416</v>
      </c>
      <c r="M14" s="2" t="n">
        <v>14313</v>
      </c>
      <c r="N14" s="2" t="n">
        <v>7450</v>
      </c>
      <c r="O14" s="2" t="n">
        <v>219.27</v>
      </c>
      <c r="P14" s="2" t="n">
        <v>672.01</v>
      </c>
      <c r="Q14" s="2" t="s">
        <v>421</v>
      </c>
      <c r="R14" s="2" t="s">
        <v>422</v>
      </c>
      <c r="S14" s="2" t="n">
        <f aca="false">TRUE()</f>
        <v>1</v>
      </c>
      <c r="T14" s="2" t="n">
        <f aca="false">FALSE()</f>
        <v>0</v>
      </c>
      <c r="U14" s="2" t="s">
        <v>33</v>
      </c>
      <c r="V14" s="2" t="s">
        <v>424</v>
      </c>
      <c r="W14" s="2" t="s">
        <v>39</v>
      </c>
      <c r="X14" s="2" t="s">
        <v>40</v>
      </c>
    </row>
    <row r="15" customFormat="false" ht="15.75" hidden="false" customHeight="true" outlineLevel="0" collapsed="false">
      <c r="A15" s="2" t="s">
        <v>403</v>
      </c>
      <c r="B15" s="2" t="s">
        <v>420</v>
      </c>
      <c r="C15" s="2" t="s">
        <v>28</v>
      </c>
      <c r="D15" s="2" t="n">
        <v>30</v>
      </c>
      <c r="E15" s="2" t="s">
        <v>43</v>
      </c>
      <c r="F15" s="2" t="s">
        <v>30</v>
      </c>
      <c r="G15" s="2" t="n">
        <v>0.895964</v>
      </c>
      <c r="H15" s="2" t="n">
        <v>0.691331</v>
      </c>
      <c r="I15" s="2" t="n">
        <v>0.780457</v>
      </c>
      <c r="J15" s="2" t="n">
        <v>0.490305</v>
      </c>
      <c r="K15" s="2" t="n">
        <v>0.550694</v>
      </c>
      <c r="L15" s="2" t="n">
        <v>0.518748</v>
      </c>
      <c r="M15" s="2" t="n">
        <v>15295</v>
      </c>
      <c r="N15" s="2" t="n">
        <v>8370</v>
      </c>
      <c r="O15" s="2" t="n">
        <v>26.1</v>
      </c>
      <c r="P15" s="2" t="n">
        <v>90.54</v>
      </c>
      <c r="Q15" s="2" t="s">
        <v>421</v>
      </c>
      <c r="R15" s="2" t="s">
        <v>422</v>
      </c>
      <c r="S15" s="2" t="n">
        <f aca="false">TRUE()</f>
        <v>1</v>
      </c>
      <c r="T15" s="2" t="n">
        <f aca="false">FALSE()</f>
        <v>0</v>
      </c>
      <c r="U15" s="2" t="s">
        <v>33</v>
      </c>
      <c r="V15" s="2" t="s">
        <v>425</v>
      </c>
      <c r="W15" s="2" t="s">
        <v>39</v>
      </c>
      <c r="X15" s="2" t="s">
        <v>45</v>
      </c>
    </row>
    <row r="16" customFormat="false" ht="15.75" hidden="false" customHeight="true" outlineLevel="0" collapsed="false">
      <c r="A16" s="2" t="s">
        <v>403</v>
      </c>
      <c r="B16" s="2" t="s">
        <v>420</v>
      </c>
      <c r="C16" s="2" t="s">
        <v>28</v>
      </c>
      <c r="D16" s="2" t="n">
        <v>30</v>
      </c>
      <c r="E16" s="2" t="s">
        <v>47</v>
      </c>
      <c r="F16" s="2" t="s">
        <v>30</v>
      </c>
      <c r="G16" s="2" t="n">
        <v>0.87942</v>
      </c>
      <c r="H16" s="2" t="n">
        <v>0.71601</v>
      </c>
      <c r="I16" s="2" t="n">
        <v>0.789346</v>
      </c>
      <c r="J16" s="2" t="n">
        <v>0.487481</v>
      </c>
      <c r="K16" s="2" t="n">
        <v>0.582913</v>
      </c>
      <c r="L16" s="2" t="n">
        <v>0.530943</v>
      </c>
      <c r="M16" s="2" t="n">
        <v>15841</v>
      </c>
      <c r="N16" s="2" t="n">
        <v>8781</v>
      </c>
      <c r="O16" s="2" t="n">
        <v>80.81</v>
      </c>
      <c r="P16" s="2" t="n">
        <v>69.27</v>
      </c>
      <c r="Q16" s="2" t="s">
        <v>421</v>
      </c>
      <c r="R16" s="2" t="s">
        <v>422</v>
      </c>
      <c r="S16" s="2" t="n">
        <f aca="false">TRUE()</f>
        <v>1</v>
      </c>
      <c r="T16" s="2" t="n">
        <f aca="false">FALSE()</f>
        <v>0</v>
      </c>
      <c r="U16" s="2" t="s">
        <v>33</v>
      </c>
      <c r="V16" s="2" t="s">
        <v>426</v>
      </c>
      <c r="W16" s="2" t="s">
        <v>39</v>
      </c>
      <c r="X16" s="2" t="s">
        <v>49</v>
      </c>
    </row>
    <row r="17" customFormat="false" ht="15.75" hidden="false" customHeight="true" outlineLevel="0" collapsed="false">
      <c r="A17" s="2" t="s">
        <v>403</v>
      </c>
      <c r="B17" s="2" t="s">
        <v>420</v>
      </c>
      <c r="C17" s="2" t="s">
        <v>28</v>
      </c>
      <c r="D17" s="2" t="n">
        <v>30</v>
      </c>
      <c r="E17" s="2" t="s">
        <v>51</v>
      </c>
      <c r="F17" s="2" t="s">
        <v>30</v>
      </c>
      <c r="G17" s="2" t="n">
        <v>0.821739</v>
      </c>
      <c r="H17" s="2" t="n">
        <v>0.683421</v>
      </c>
      <c r="I17" s="2" t="n">
        <v>0.746224</v>
      </c>
      <c r="J17" s="2" t="n">
        <v>0.440489</v>
      </c>
      <c r="K17" s="2" t="n">
        <v>0.536435</v>
      </c>
      <c r="L17" s="2" t="n">
        <v>0.483751</v>
      </c>
      <c r="M17" s="2" t="n">
        <v>15120</v>
      </c>
      <c r="N17" s="2" t="n">
        <v>8105</v>
      </c>
      <c r="O17" s="2" t="n">
        <v>88.28</v>
      </c>
      <c r="P17" s="2" t="n">
        <v>154.11</v>
      </c>
      <c r="Q17" s="2" t="s">
        <v>421</v>
      </c>
      <c r="R17" s="2" t="s">
        <v>422</v>
      </c>
      <c r="S17" s="2" t="n">
        <f aca="false">TRUE()</f>
        <v>1</v>
      </c>
      <c r="T17" s="2" t="n">
        <f aca="false">FALSE()</f>
        <v>0</v>
      </c>
      <c r="U17" s="2" t="s">
        <v>33</v>
      </c>
      <c r="V17" s="2" t="s">
        <v>427</v>
      </c>
      <c r="W17" s="2" t="s">
        <v>39</v>
      </c>
      <c r="X17" s="2" t="s">
        <v>53</v>
      </c>
    </row>
    <row r="18" customFormat="false" ht="15.75" hidden="false" customHeight="true" outlineLevel="0" collapsed="false">
      <c r="A18" s="2" t="s">
        <v>403</v>
      </c>
      <c r="B18" s="2" t="s">
        <v>404</v>
      </c>
      <c r="C18" s="2" t="s">
        <v>83</v>
      </c>
      <c r="D18" s="2" t="n">
        <v>30</v>
      </c>
      <c r="E18" s="2" t="s">
        <v>29</v>
      </c>
      <c r="F18" s="2" t="s">
        <v>30</v>
      </c>
      <c r="G18" s="2" t="n">
        <v>0.83214</v>
      </c>
      <c r="H18" s="2" t="n">
        <v>0.717827</v>
      </c>
      <c r="I18" s="2" t="n">
        <v>0.770768</v>
      </c>
      <c r="J18" s="2" t="n">
        <v>0.391399</v>
      </c>
      <c r="K18" s="2" t="n">
        <v>0.544738</v>
      </c>
      <c r="L18" s="2" t="n">
        <v>0.45551</v>
      </c>
      <c r="M18" s="2" t="n">
        <v>15948</v>
      </c>
      <c r="N18" s="2" t="n">
        <v>8091</v>
      </c>
      <c r="O18" s="2" t="n">
        <v>25.98</v>
      </c>
      <c r="P18" s="2" t="n">
        <v>106.81</v>
      </c>
      <c r="Q18" s="2" t="s">
        <v>405</v>
      </c>
      <c r="R18" s="2" t="s">
        <v>406</v>
      </c>
      <c r="S18" s="2" t="n">
        <f aca="false">TRUE()</f>
        <v>1</v>
      </c>
      <c r="T18" s="2" t="n">
        <f aca="false">FALSE()</f>
        <v>0</v>
      </c>
      <c r="U18" s="2" t="s">
        <v>33</v>
      </c>
      <c r="V18" s="2" t="s">
        <v>428</v>
      </c>
      <c r="W18" s="2" t="s">
        <v>35</v>
      </c>
      <c r="X18" s="2" t="s">
        <v>36</v>
      </c>
    </row>
    <row r="19" customFormat="false" ht="15.75" hidden="false" customHeight="true" outlineLevel="0" collapsed="false">
      <c r="A19" s="2" t="s">
        <v>403</v>
      </c>
      <c r="B19" s="2" t="s">
        <v>404</v>
      </c>
      <c r="C19" s="2" t="s">
        <v>83</v>
      </c>
      <c r="D19" s="2" t="n">
        <v>30</v>
      </c>
      <c r="E19" s="2" t="s">
        <v>37</v>
      </c>
      <c r="F19" s="2" t="s">
        <v>30</v>
      </c>
      <c r="G19" s="2" t="n">
        <v>0.827095</v>
      </c>
      <c r="H19" s="2" t="n">
        <v>0.610416</v>
      </c>
      <c r="I19" s="2" t="n">
        <v>0.702425</v>
      </c>
      <c r="J19" s="2" t="n">
        <v>0.372498</v>
      </c>
      <c r="K19" s="2" t="n">
        <v>0.413715</v>
      </c>
      <c r="L19" s="2" t="n">
        <v>0.392026</v>
      </c>
      <c r="M19" s="2" t="n">
        <v>14628</v>
      </c>
      <c r="N19" s="2" t="n">
        <v>6588</v>
      </c>
      <c r="O19" s="2" t="n">
        <v>391.93</v>
      </c>
      <c r="P19" s="2" t="n">
        <v>1430.07</v>
      </c>
      <c r="Q19" s="2" t="s">
        <v>405</v>
      </c>
      <c r="R19" s="2" t="s">
        <v>406</v>
      </c>
      <c r="S19" s="2" t="n">
        <f aca="false">TRUE()</f>
        <v>1</v>
      </c>
      <c r="T19" s="2" t="n">
        <f aca="false">FALSE()</f>
        <v>0</v>
      </c>
      <c r="U19" s="2" t="s">
        <v>33</v>
      </c>
      <c r="V19" s="2" t="s">
        <v>429</v>
      </c>
      <c r="W19" s="2" t="s">
        <v>39</v>
      </c>
      <c r="X19" s="2" t="s">
        <v>40</v>
      </c>
    </row>
    <row r="20" customFormat="false" ht="15.75" hidden="false" customHeight="true" outlineLevel="0" collapsed="false">
      <c r="A20" s="2" t="s">
        <v>403</v>
      </c>
      <c r="B20" s="2" t="s">
        <v>404</v>
      </c>
      <c r="C20" s="2" t="s">
        <v>83</v>
      </c>
      <c r="D20" s="2" t="n">
        <v>30</v>
      </c>
      <c r="E20" s="2" t="s">
        <v>43</v>
      </c>
      <c r="F20" s="2" t="s">
        <v>30</v>
      </c>
      <c r="G20" s="2" t="n">
        <v>0.850578</v>
      </c>
      <c r="H20" s="2" t="n">
        <v>0.694333</v>
      </c>
      <c r="I20" s="2" t="n">
        <v>0.764555</v>
      </c>
      <c r="J20" s="2" t="n">
        <v>0.405327</v>
      </c>
      <c r="K20" s="2" t="n">
        <v>0.519798</v>
      </c>
      <c r="L20" s="2" t="n">
        <v>0.45548</v>
      </c>
      <c r="M20" s="2" t="n">
        <v>16639</v>
      </c>
      <c r="N20" s="2" t="n">
        <v>7929</v>
      </c>
      <c r="O20" s="2" t="n">
        <v>148.71</v>
      </c>
      <c r="P20" s="2" t="n">
        <v>332.16</v>
      </c>
      <c r="Q20" s="2" t="s">
        <v>405</v>
      </c>
      <c r="R20" s="2" t="s">
        <v>406</v>
      </c>
      <c r="S20" s="2" t="n">
        <f aca="false">TRUE()</f>
        <v>1</v>
      </c>
      <c r="T20" s="2" t="n">
        <f aca="false">FALSE()</f>
        <v>0</v>
      </c>
      <c r="U20" s="2" t="s">
        <v>33</v>
      </c>
      <c r="V20" s="2" t="s">
        <v>430</v>
      </c>
      <c r="W20" s="2" t="s">
        <v>39</v>
      </c>
      <c r="X20" s="2" t="s">
        <v>45</v>
      </c>
    </row>
    <row r="21" customFormat="false" ht="15.75" hidden="false" customHeight="true" outlineLevel="0" collapsed="false">
      <c r="A21" s="2" t="s">
        <v>403</v>
      </c>
      <c r="B21" s="2" t="s">
        <v>404</v>
      </c>
      <c r="C21" s="2" t="s">
        <v>83</v>
      </c>
      <c r="D21" s="2" t="n">
        <v>30</v>
      </c>
      <c r="E21" s="2" t="s">
        <v>47</v>
      </c>
      <c r="F21" s="2" t="s">
        <v>30</v>
      </c>
      <c r="G21" s="2" t="n">
        <v>0.831439</v>
      </c>
      <c r="H21" s="2" t="n">
        <v>0.622851</v>
      </c>
      <c r="I21" s="2" t="n">
        <v>0.712186</v>
      </c>
      <c r="J21" s="2" t="n">
        <v>0.393438</v>
      </c>
      <c r="K21" s="2" t="n">
        <v>0.438668</v>
      </c>
      <c r="L21" s="2" t="n">
        <v>0.414824</v>
      </c>
      <c r="M21" s="2" t="n">
        <v>14926</v>
      </c>
      <c r="N21" s="2" t="n">
        <v>7063</v>
      </c>
      <c r="O21" s="2" t="n">
        <v>230.84</v>
      </c>
      <c r="P21" s="2" t="n">
        <v>189.42</v>
      </c>
      <c r="Q21" s="2" t="s">
        <v>405</v>
      </c>
      <c r="R21" s="2" t="s">
        <v>406</v>
      </c>
      <c r="S21" s="2" t="n">
        <f aca="false">TRUE()</f>
        <v>1</v>
      </c>
      <c r="T21" s="2" t="n">
        <f aca="false">FALSE()</f>
        <v>0</v>
      </c>
      <c r="U21" s="2" t="s">
        <v>33</v>
      </c>
      <c r="V21" s="2" t="s">
        <v>431</v>
      </c>
      <c r="W21" s="2" t="s">
        <v>39</v>
      </c>
      <c r="X21" s="2" t="s">
        <v>49</v>
      </c>
    </row>
    <row r="22" customFormat="false" ht="15.75" hidden="false" customHeight="true" outlineLevel="0" collapsed="false">
      <c r="A22" s="2" t="s">
        <v>403</v>
      </c>
      <c r="B22" s="2" t="s">
        <v>412</v>
      </c>
      <c r="C22" s="2" t="s">
        <v>83</v>
      </c>
      <c r="D22" s="2" t="n">
        <v>30</v>
      </c>
      <c r="E22" s="2" t="s">
        <v>29</v>
      </c>
      <c r="F22" s="2" t="s">
        <v>30</v>
      </c>
      <c r="G22" s="2" t="n">
        <v>0.805087</v>
      </c>
      <c r="H22" s="2" t="n">
        <v>0.707676</v>
      </c>
      <c r="I22" s="2" t="n">
        <v>0.753245</v>
      </c>
      <c r="J22" s="2" t="n">
        <v>0.368879</v>
      </c>
      <c r="K22" s="2" t="n">
        <v>0.525887</v>
      </c>
      <c r="L22" s="2" t="n">
        <v>0.433608</v>
      </c>
      <c r="M22" s="2" t="n">
        <v>17202</v>
      </c>
      <c r="N22" s="2" t="n">
        <v>8136</v>
      </c>
      <c r="O22" s="2" t="n">
        <v>30.06</v>
      </c>
      <c r="P22" s="2" t="n">
        <v>114.38</v>
      </c>
      <c r="Q22" s="2" t="s">
        <v>413</v>
      </c>
      <c r="R22" s="2" t="s">
        <v>414</v>
      </c>
      <c r="S22" s="2" t="n">
        <f aca="false">TRUE()</f>
        <v>1</v>
      </c>
      <c r="T22" s="2" t="n">
        <f aca="false">FALSE()</f>
        <v>0</v>
      </c>
      <c r="U22" s="2" t="s">
        <v>33</v>
      </c>
      <c r="V22" s="2" t="s">
        <v>432</v>
      </c>
      <c r="W22" s="2" t="s">
        <v>35</v>
      </c>
      <c r="X22" s="2" t="s">
        <v>36</v>
      </c>
    </row>
    <row r="23" customFormat="false" ht="15.75" hidden="false" customHeight="true" outlineLevel="0" collapsed="false">
      <c r="A23" s="2" t="s">
        <v>403</v>
      </c>
      <c r="B23" s="2" t="s">
        <v>412</v>
      </c>
      <c r="C23" s="2" t="s">
        <v>83</v>
      </c>
      <c r="D23" s="2" t="n">
        <v>30</v>
      </c>
      <c r="E23" s="2" t="s">
        <v>37</v>
      </c>
      <c r="F23" s="2" t="s">
        <v>30</v>
      </c>
      <c r="G23" s="2" t="n">
        <v>0.808387</v>
      </c>
      <c r="H23" s="2" t="n">
        <v>0.59234</v>
      </c>
      <c r="I23" s="2" t="n">
        <v>0.683702</v>
      </c>
      <c r="J23" s="2" t="n">
        <v>0.353965</v>
      </c>
      <c r="K23" s="2" t="n">
        <v>0.388839</v>
      </c>
      <c r="L23" s="2" t="n">
        <v>0.370583</v>
      </c>
      <c r="M23" s="2" t="n">
        <v>14863</v>
      </c>
      <c r="N23" s="2" t="n">
        <v>6508</v>
      </c>
      <c r="O23" s="2" t="n">
        <v>454.56</v>
      </c>
      <c r="P23" s="2" t="n">
        <v>884.8</v>
      </c>
      <c r="Q23" s="2" t="s">
        <v>413</v>
      </c>
      <c r="R23" s="2" t="s">
        <v>414</v>
      </c>
      <c r="S23" s="2" t="n">
        <f aca="false">TRUE()</f>
        <v>1</v>
      </c>
      <c r="T23" s="2" t="n">
        <f aca="false">FALSE()</f>
        <v>0</v>
      </c>
      <c r="U23" s="2" t="s">
        <v>33</v>
      </c>
      <c r="V23" s="2" t="s">
        <v>433</v>
      </c>
      <c r="W23" s="2" t="s">
        <v>39</v>
      </c>
      <c r="X23" s="2" t="s">
        <v>40</v>
      </c>
    </row>
    <row r="24" customFormat="false" ht="15.75" hidden="false" customHeight="true" outlineLevel="0" collapsed="false">
      <c r="A24" s="2" t="s">
        <v>403</v>
      </c>
      <c r="B24" s="2" t="s">
        <v>412</v>
      </c>
      <c r="C24" s="2" t="s">
        <v>83</v>
      </c>
      <c r="D24" s="2" t="n">
        <v>30</v>
      </c>
      <c r="E24" s="2" t="s">
        <v>43</v>
      </c>
      <c r="F24" s="2" t="s">
        <v>30</v>
      </c>
      <c r="G24" s="2" t="n">
        <v>0.838026</v>
      </c>
      <c r="H24" s="2" t="n">
        <v>0.677347</v>
      </c>
      <c r="I24" s="2" t="n">
        <v>0.749168</v>
      </c>
      <c r="J24" s="2" t="n">
        <v>0.393768</v>
      </c>
      <c r="K24" s="2" t="n">
        <v>0.49658</v>
      </c>
      <c r="L24" s="2" t="n">
        <v>0.439238</v>
      </c>
      <c r="M24" s="2" t="n">
        <v>16996</v>
      </c>
      <c r="N24" s="2" t="n">
        <v>7986</v>
      </c>
      <c r="O24" s="2" t="n">
        <v>137.3</v>
      </c>
      <c r="P24" s="2" t="n">
        <v>564.79</v>
      </c>
      <c r="Q24" s="2" t="s">
        <v>413</v>
      </c>
      <c r="R24" s="2" t="s">
        <v>414</v>
      </c>
      <c r="S24" s="2" t="n">
        <f aca="false">TRUE()</f>
        <v>1</v>
      </c>
      <c r="T24" s="2" t="n">
        <f aca="false">FALSE()</f>
        <v>0</v>
      </c>
      <c r="U24" s="2" t="s">
        <v>33</v>
      </c>
      <c r="V24" s="2" t="s">
        <v>434</v>
      </c>
      <c r="W24" s="2" t="s">
        <v>39</v>
      </c>
      <c r="X24" s="2" t="s">
        <v>45</v>
      </c>
    </row>
    <row r="25" customFormat="false" ht="15.75" hidden="false" customHeight="true" outlineLevel="0" collapsed="false">
      <c r="A25" s="2" t="s">
        <v>403</v>
      </c>
      <c r="B25" s="2" t="s">
        <v>412</v>
      </c>
      <c r="C25" s="2" t="s">
        <v>83</v>
      </c>
      <c r="D25" s="2" t="n">
        <v>30</v>
      </c>
      <c r="E25" s="2" t="s">
        <v>47</v>
      </c>
      <c r="F25" s="2" t="s">
        <v>30</v>
      </c>
      <c r="G25" s="2" t="n">
        <v>0.824469</v>
      </c>
      <c r="H25" s="2" t="n">
        <v>0.598637</v>
      </c>
      <c r="I25" s="2" t="n">
        <v>0.693634</v>
      </c>
      <c r="J25" s="2" t="n">
        <v>0.382019</v>
      </c>
      <c r="K25" s="2" t="n">
        <v>0.408667</v>
      </c>
      <c r="L25" s="2" t="n">
        <v>0.394894</v>
      </c>
      <c r="M25" s="2" t="n">
        <v>15021</v>
      </c>
      <c r="N25" s="2" t="n">
        <v>6960</v>
      </c>
      <c r="O25" s="2" t="n">
        <v>256.37</v>
      </c>
      <c r="P25" s="2" t="n">
        <v>214.95</v>
      </c>
      <c r="Q25" s="2" t="s">
        <v>413</v>
      </c>
      <c r="R25" s="2" t="s">
        <v>414</v>
      </c>
      <c r="S25" s="2" t="n">
        <f aca="false">TRUE()</f>
        <v>1</v>
      </c>
      <c r="T25" s="2" t="n">
        <f aca="false">FALSE()</f>
        <v>0</v>
      </c>
      <c r="U25" s="2" t="s">
        <v>33</v>
      </c>
      <c r="V25" s="2" t="s">
        <v>435</v>
      </c>
      <c r="W25" s="2" t="s">
        <v>39</v>
      </c>
      <c r="X25" s="2" t="s">
        <v>49</v>
      </c>
    </row>
    <row r="26" customFormat="false" ht="15.75" hidden="false" customHeight="true" outlineLevel="0" collapsed="false">
      <c r="A26" s="2" t="s">
        <v>403</v>
      </c>
      <c r="B26" s="2" t="s">
        <v>420</v>
      </c>
      <c r="C26" s="2" t="s">
        <v>83</v>
      </c>
      <c r="D26" s="2" t="n">
        <v>30</v>
      </c>
      <c r="E26" s="2" t="s">
        <v>29</v>
      </c>
      <c r="F26" s="2" t="s">
        <v>30</v>
      </c>
      <c r="G26" s="2" t="n">
        <v>0.827264</v>
      </c>
      <c r="H26" s="2" t="n">
        <v>0.720846</v>
      </c>
      <c r="I26" s="2" t="n">
        <v>0.770398</v>
      </c>
      <c r="J26" s="2" t="n">
        <v>0.435574</v>
      </c>
      <c r="K26" s="2" t="n">
        <v>0.576203</v>
      </c>
      <c r="L26" s="2" t="n">
        <v>0.496115</v>
      </c>
      <c r="M26" s="2" t="n">
        <v>17757</v>
      </c>
      <c r="N26" s="2" t="n">
        <v>8397</v>
      </c>
      <c r="O26" s="2" t="n">
        <v>26.99</v>
      </c>
      <c r="P26" s="2" t="n">
        <v>101.03</v>
      </c>
      <c r="Q26" s="2" t="s">
        <v>421</v>
      </c>
      <c r="R26" s="2" t="s">
        <v>422</v>
      </c>
      <c r="S26" s="2" t="n">
        <f aca="false">TRUE()</f>
        <v>1</v>
      </c>
      <c r="T26" s="2" t="n">
        <f aca="false">FALSE()</f>
        <v>0</v>
      </c>
      <c r="U26" s="2" t="s">
        <v>33</v>
      </c>
      <c r="V26" s="2" t="s">
        <v>436</v>
      </c>
      <c r="W26" s="2" t="s">
        <v>35</v>
      </c>
      <c r="X26" s="2" t="s">
        <v>36</v>
      </c>
    </row>
    <row r="27" customFormat="false" ht="15.75" hidden="false" customHeight="true" outlineLevel="0" collapsed="false">
      <c r="A27" s="2" t="s">
        <v>403</v>
      </c>
      <c r="B27" s="2" t="s">
        <v>420</v>
      </c>
      <c r="C27" s="2" t="s">
        <v>83</v>
      </c>
      <c r="D27" s="2" t="n">
        <v>30</v>
      </c>
      <c r="E27" s="2" t="s">
        <v>37</v>
      </c>
      <c r="F27" s="2" t="s">
        <v>30</v>
      </c>
      <c r="G27" s="2" t="n">
        <v>0.818828</v>
      </c>
      <c r="H27" s="2" t="n">
        <v>0.620005</v>
      </c>
      <c r="I27" s="2" t="n">
        <v>0.70568</v>
      </c>
      <c r="J27" s="2" t="n">
        <v>0.424308</v>
      </c>
      <c r="K27" s="2" t="n">
        <v>0.458137</v>
      </c>
      <c r="L27" s="2" t="n">
        <v>0.440574</v>
      </c>
      <c r="M27" s="2" t="n">
        <v>13717</v>
      </c>
      <c r="N27" s="2" t="n">
        <v>7108</v>
      </c>
      <c r="O27" s="2" t="n">
        <v>366.1</v>
      </c>
      <c r="P27" s="2" t="n">
        <v>1391.56</v>
      </c>
      <c r="Q27" s="2" t="s">
        <v>421</v>
      </c>
      <c r="R27" s="2" t="s">
        <v>422</v>
      </c>
      <c r="S27" s="2" t="n">
        <f aca="false">TRUE()</f>
        <v>1</v>
      </c>
      <c r="T27" s="2" t="n">
        <f aca="false">FALSE()</f>
        <v>0</v>
      </c>
      <c r="U27" s="2" t="s">
        <v>33</v>
      </c>
      <c r="V27" s="2" t="s">
        <v>437</v>
      </c>
      <c r="W27" s="2" t="s">
        <v>39</v>
      </c>
      <c r="X27" s="2" t="s">
        <v>40</v>
      </c>
    </row>
    <row r="28" customFormat="false" ht="15.75" hidden="false" customHeight="true" outlineLevel="0" collapsed="false">
      <c r="A28" s="2" t="s">
        <v>403</v>
      </c>
      <c r="B28" s="2" t="s">
        <v>420</v>
      </c>
      <c r="C28" s="2" t="s">
        <v>83</v>
      </c>
      <c r="D28" s="2" t="n">
        <v>30</v>
      </c>
      <c r="E28" s="2" t="s">
        <v>43</v>
      </c>
      <c r="F28" s="2" t="s">
        <v>30</v>
      </c>
      <c r="G28" s="2" t="n">
        <v>0.847944</v>
      </c>
      <c r="H28" s="2" t="n">
        <v>0.704755</v>
      </c>
      <c r="I28" s="2" t="n">
        <v>0.769747</v>
      </c>
      <c r="J28" s="2" t="n">
        <v>0.455134</v>
      </c>
      <c r="K28" s="2" t="n">
        <v>0.56164</v>
      </c>
      <c r="L28" s="2" t="n">
        <v>0.502809</v>
      </c>
      <c r="M28" s="2" t="n">
        <v>15592</v>
      </c>
      <c r="N28" s="2" t="n">
        <v>8369</v>
      </c>
      <c r="O28" s="2" t="n">
        <v>68.46</v>
      </c>
      <c r="P28" s="2" t="n">
        <v>321.39</v>
      </c>
      <c r="Q28" s="2" t="s">
        <v>421</v>
      </c>
      <c r="R28" s="2" t="s">
        <v>422</v>
      </c>
      <c r="S28" s="2" t="n">
        <f aca="false">TRUE()</f>
        <v>1</v>
      </c>
      <c r="T28" s="2" t="n">
        <f aca="false">FALSE()</f>
        <v>0</v>
      </c>
      <c r="U28" s="2" t="s">
        <v>33</v>
      </c>
      <c r="V28" s="2" t="s">
        <v>438</v>
      </c>
      <c r="W28" s="2" t="s">
        <v>39</v>
      </c>
      <c r="X28" s="2" t="s">
        <v>45</v>
      </c>
    </row>
    <row r="29" customFormat="false" ht="15.75" hidden="false" customHeight="true" outlineLevel="0" collapsed="false">
      <c r="A29" s="2" t="s">
        <v>403</v>
      </c>
      <c r="B29" s="2" t="s">
        <v>420</v>
      </c>
      <c r="C29" s="2" t="s">
        <v>83</v>
      </c>
      <c r="D29" s="2" t="n">
        <v>30</v>
      </c>
      <c r="E29" s="2" t="s">
        <v>47</v>
      </c>
      <c r="F29" s="2" t="s">
        <v>30</v>
      </c>
      <c r="G29" s="2" t="n">
        <v>0.828144</v>
      </c>
      <c r="H29" s="2" t="n">
        <v>0.638402</v>
      </c>
      <c r="I29" s="2" t="n">
        <v>0.720998</v>
      </c>
      <c r="J29" s="2" t="n">
        <v>0.415303</v>
      </c>
      <c r="K29" s="2" t="n">
        <v>0.469602</v>
      </c>
      <c r="L29" s="2" t="n">
        <v>0.440787</v>
      </c>
      <c r="M29" s="2" t="n">
        <v>14124</v>
      </c>
      <c r="N29" s="2" t="n">
        <v>7083</v>
      </c>
      <c r="O29" s="2" t="n">
        <v>178.64</v>
      </c>
      <c r="P29" s="2" t="n">
        <v>132.28</v>
      </c>
      <c r="Q29" s="2" t="s">
        <v>421</v>
      </c>
      <c r="R29" s="2" t="s">
        <v>422</v>
      </c>
      <c r="S29" s="2" t="n">
        <f aca="false">TRUE()</f>
        <v>1</v>
      </c>
      <c r="T29" s="2" t="n">
        <f aca="false">FALSE()</f>
        <v>0</v>
      </c>
      <c r="U29" s="2" t="s">
        <v>33</v>
      </c>
      <c r="V29" s="2" t="s">
        <v>439</v>
      </c>
      <c r="W29" s="2" t="s">
        <v>39</v>
      </c>
      <c r="X29" s="2" t="s">
        <v>49</v>
      </c>
    </row>
    <row r="31" customFormat="false" ht="15.75" hidden="false" customHeight="true" outlineLevel="0" collapsed="false">
      <c r="L31" s="31"/>
      <c r="M31" s="5"/>
    </row>
    <row r="32" customFormat="false" ht="15.75" hidden="false" customHeight="true" outlineLevel="0" collapsed="false">
      <c r="G32" s="14"/>
      <c r="H32" s="32"/>
      <c r="I32" s="32"/>
      <c r="J32" s="33"/>
      <c r="K32" s="14"/>
      <c r="L32" s="31"/>
      <c r="M32" s="5"/>
      <c r="N32" s="14"/>
      <c r="O32" s="14"/>
      <c r="P32" s="34"/>
      <c r="Q32" s="14"/>
      <c r="R32" s="14"/>
      <c r="S32" s="14"/>
      <c r="T32" s="14"/>
      <c r="U32" s="14"/>
      <c r="V32" s="14"/>
      <c r="W32" s="14"/>
      <c r="X32" s="14"/>
    </row>
    <row r="33" customFormat="false" ht="15.75" hidden="false" customHeight="true" outlineLevel="0" collapsed="false">
      <c r="G33" s="15"/>
      <c r="H33" s="32"/>
      <c r="I33" s="32"/>
      <c r="J33" s="33"/>
      <c r="K33" s="15"/>
      <c r="L33" s="35"/>
      <c r="M33" s="5"/>
      <c r="N33" s="15"/>
      <c r="O33" s="14"/>
      <c r="P33" s="34"/>
      <c r="Q33" s="14"/>
      <c r="R33" s="14"/>
      <c r="S33" s="15"/>
      <c r="T33" s="15"/>
      <c r="U33" s="14"/>
      <c r="V33" s="14"/>
      <c r="W33" s="14"/>
      <c r="X33" s="14"/>
    </row>
    <row r="34" customFormat="false" ht="15.75" hidden="false" customHeight="true" outlineLevel="0" collapsed="false">
      <c r="G34" s="15"/>
      <c r="H34" s="15"/>
      <c r="I34" s="15"/>
      <c r="J34" s="33"/>
      <c r="K34" s="15"/>
      <c r="L34" s="36"/>
      <c r="M34" s="5"/>
      <c r="N34" s="15"/>
      <c r="O34" s="14"/>
      <c r="P34" s="14"/>
      <c r="Q34" s="14"/>
      <c r="R34" s="14"/>
      <c r="S34" s="15"/>
      <c r="T34" s="15"/>
      <c r="U34" s="14"/>
      <c r="V34" s="14"/>
      <c r="W34" s="14"/>
      <c r="X34" s="14"/>
    </row>
    <row r="35" customFormat="false" ht="15.75" hidden="false" customHeight="true" outlineLevel="0" collapsed="false">
      <c r="G35" s="15"/>
      <c r="H35" s="15"/>
      <c r="I35" s="15"/>
      <c r="J35" s="33"/>
      <c r="K35" s="15"/>
      <c r="L35" s="36"/>
      <c r="M35" s="5"/>
      <c r="N35" s="15"/>
      <c r="O35" s="14"/>
      <c r="P35" s="14"/>
      <c r="Q35" s="14"/>
      <c r="R35" s="14"/>
      <c r="S35" s="15"/>
      <c r="T35" s="15"/>
      <c r="U35" s="14"/>
      <c r="V35" s="14"/>
      <c r="W35" s="14"/>
      <c r="X35" s="14"/>
    </row>
    <row r="36" customFormat="false" ht="15.75" hidden="false" customHeight="true" outlineLevel="0" collapsed="false">
      <c r="G36" s="15"/>
      <c r="H36" s="15"/>
      <c r="I36" s="15"/>
      <c r="J36" s="33"/>
      <c r="K36" s="15"/>
      <c r="L36" s="36"/>
      <c r="M36" s="5"/>
      <c r="N36" s="15"/>
      <c r="O36" s="14"/>
      <c r="P36" s="14"/>
      <c r="Q36" s="14"/>
      <c r="R36" s="14"/>
      <c r="S36" s="15"/>
      <c r="T36" s="15"/>
      <c r="U36" s="14"/>
      <c r="V36" s="14"/>
      <c r="W36" s="14"/>
      <c r="X36" s="14"/>
    </row>
    <row r="37" customFormat="false" ht="15.75" hidden="false" customHeight="true" outlineLevel="0" collapsed="false">
      <c r="G37" s="15"/>
      <c r="H37" s="15"/>
      <c r="I37" s="15"/>
      <c r="J37" s="33"/>
      <c r="K37" s="15"/>
      <c r="L37" s="15"/>
      <c r="M37" s="33"/>
      <c r="N37" s="15"/>
      <c r="O37" s="14"/>
      <c r="P37" s="14"/>
      <c r="Q37" s="14"/>
      <c r="R37" s="14"/>
      <c r="S37" s="15"/>
      <c r="T37" s="15"/>
      <c r="U37" s="14"/>
      <c r="V37" s="14"/>
      <c r="W37" s="14"/>
      <c r="X37" s="14"/>
    </row>
    <row r="38" customFormat="false" ht="15.75" hidden="false" customHeight="true" outlineLevel="0" collapsed="false">
      <c r="G38" s="15"/>
      <c r="H38" s="15"/>
      <c r="I38" s="15"/>
      <c r="J38" s="15"/>
      <c r="K38" s="15"/>
      <c r="L38" s="15"/>
      <c r="M38" s="15"/>
      <c r="N38" s="15"/>
      <c r="O38" s="14"/>
      <c r="P38" s="14"/>
      <c r="Q38" s="14"/>
      <c r="R38" s="14"/>
      <c r="S38" s="15"/>
      <c r="T38" s="15"/>
      <c r="U38" s="14"/>
      <c r="V38" s="14"/>
      <c r="W38" s="14"/>
      <c r="X38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true" outlineLevel="0" collapsed="false">
      <c r="A1" s="1" t="s">
        <v>440</v>
      </c>
      <c r="B1" s="2"/>
      <c r="C1" s="2" t="s">
        <v>441</v>
      </c>
      <c r="D1" s="2"/>
    </row>
    <row r="2" customFormat="false" ht="15.75" hidden="false" customHeight="true" outlineLevel="0" collapsed="false">
      <c r="A2" s="2" t="s">
        <v>442</v>
      </c>
      <c r="B2" s="2" t="s">
        <v>443</v>
      </c>
      <c r="C2" s="2" t="s">
        <v>444</v>
      </c>
      <c r="D2" s="2" t="s">
        <v>445</v>
      </c>
    </row>
    <row r="3" customFormat="false" ht="15.75" hidden="false" customHeight="true" outlineLevel="0" collapsed="false">
      <c r="A3" s="2" t="s">
        <v>29</v>
      </c>
      <c r="B3" s="2" t="s">
        <v>446</v>
      </c>
      <c r="C3" s="2" t="s">
        <v>447</v>
      </c>
      <c r="D3" s="2" t="n">
        <v>3000</v>
      </c>
      <c r="G3" s="37"/>
    </row>
    <row r="4" customFormat="false" ht="15.75" hidden="false" customHeight="true" outlineLevel="0" collapsed="false">
      <c r="A4" s="2" t="s">
        <v>29</v>
      </c>
      <c r="B4" s="2" t="s">
        <v>446</v>
      </c>
      <c r="C4" s="2" t="s">
        <v>448</v>
      </c>
      <c r="D4" s="2" t="n">
        <v>2912</v>
      </c>
    </row>
    <row r="5" customFormat="false" ht="15.75" hidden="false" customHeight="true" outlineLevel="0" collapsed="false">
      <c r="A5" s="2" t="s">
        <v>29</v>
      </c>
      <c r="B5" s="2" t="s">
        <v>446</v>
      </c>
      <c r="C5" s="2" t="s">
        <v>449</v>
      </c>
      <c r="D5" s="2" t="n">
        <v>88</v>
      </c>
    </row>
    <row r="6" customFormat="false" ht="15.75" hidden="false" customHeight="true" outlineLevel="0" collapsed="false">
      <c r="A6" s="2" t="s">
        <v>29</v>
      </c>
      <c r="B6" s="2" t="s">
        <v>446</v>
      </c>
      <c r="C6" s="2" t="s">
        <v>450</v>
      </c>
      <c r="D6" s="2" t="n">
        <v>17</v>
      </c>
    </row>
    <row r="7" customFormat="false" ht="15.75" hidden="false" customHeight="true" outlineLevel="0" collapsed="false">
      <c r="A7" s="2" t="s">
        <v>29</v>
      </c>
      <c r="B7" s="2" t="s">
        <v>446</v>
      </c>
      <c r="C7" s="2" t="s">
        <v>8</v>
      </c>
      <c r="D7" s="38" t="n">
        <v>0.9942</v>
      </c>
    </row>
    <row r="8" customFormat="false" ht="15.75" hidden="false" customHeight="true" outlineLevel="0" collapsed="false">
      <c r="A8" s="2" t="s">
        <v>29</v>
      </c>
      <c r="B8" s="2" t="s">
        <v>446</v>
      </c>
      <c r="C8" s="2" t="s">
        <v>9</v>
      </c>
      <c r="D8" s="38" t="n">
        <v>0.9707</v>
      </c>
    </row>
    <row r="9" customFormat="false" ht="15.75" hidden="false" customHeight="true" outlineLevel="0" collapsed="false">
      <c r="A9" s="2" t="s">
        <v>29</v>
      </c>
      <c r="B9" s="2" t="s">
        <v>446</v>
      </c>
      <c r="C9" s="2" t="s">
        <v>10</v>
      </c>
      <c r="D9" s="38" t="n">
        <v>0.9823</v>
      </c>
    </row>
    <row r="10" customFormat="false" ht="15.75" hidden="false" customHeight="true" outlineLevel="0" collapsed="false">
      <c r="A10" s="2" t="s">
        <v>29</v>
      </c>
      <c r="B10" s="2" t="s">
        <v>451</v>
      </c>
      <c r="C10" s="2" t="s">
        <v>447</v>
      </c>
      <c r="D10" s="2" t="n">
        <v>3000</v>
      </c>
    </row>
    <row r="11" customFormat="false" ht="15.75" hidden="false" customHeight="true" outlineLevel="0" collapsed="false">
      <c r="A11" s="2" t="s">
        <v>29</v>
      </c>
      <c r="B11" s="2" t="s">
        <v>451</v>
      </c>
      <c r="C11" s="2" t="s">
        <v>448</v>
      </c>
      <c r="D11" s="2" t="n">
        <v>2865</v>
      </c>
    </row>
    <row r="12" customFormat="false" ht="15.75" hidden="false" customHeight="true" outlineLevel="0" collapsed="false">
      <c r="A12" s="2" t="s">
        <v>29</v>
      </c>
      <c r="B12" s="2" t="s">
        <v>451</v>
      </c>
      <c r="C12" s="2" t="s">
        <v>449</v>
      </c>
      <c r="D12" s="2" t="n">
        <v>135</v>
      </c>
    </row>
    <row r="13" customFormat="false" ht="15.75" hidden="false" customHeight="true" outlineLevel="0" collapsed="false">
      <c r="A13" s="2" t="s">
        <v>29</v>
      </c>
      <c r="B13" s="2" t="s">
        <v>451</v>
      </c>
      <c r="C13" s="2" t="s">
        <v>450</v>
      </c>
      <c r="D13" s="2" t="n">
        <v>68</v>
      </c>
    </row>
    <row r="14" customFormat="false" ht="15.75" hidden="false" customHeight="true" outlineLevel="0" collapsed="false">
      <c r="A14" s="2" t="s">
        <v>29</v>
      </c>
      <c r="B14" s="2" t="s">
        <v>451</v>
      </c>
      <c r="C14" s="2" t="s">
        <v>8</v>
      </c>
      <c r="D14" s="38" t="n">
        <v>0.9768</v>
      </c>
    </row>
    <row r="15" customFormat="false" ht="15.75" hidden="false" customHeight="true" outlineLevel="0" collapsed="false">
      <c r="A15" s="2" t="s">
        <v>29</v>
      </c>
      <c r="B15" s="2" t="s">
        <v>451</v>
      </c>
      <c r="C15" s="2" t="s">
        <v>9</v>
      </c>
      <c r="D15" s="38" t="n">
        <v>0.955</v>
      </c>
    </row>
    <row r="16" customFormat="false" ht="15.75" hidden="false" customHeight="true" outlineLevel="0" collapsed="false">
      <c r="A16" s="2" t="s">
        <v>29</v>
      </c>
      <c r="B16" s="2" t="s">
        <v>451</v>
      </c>
      <c r="C16" s="2" t="s">
        <v>10</v>
      </c>
      <c r="D16" s="38" t="n">
        <v>0.9658</v>
      </c>
    </row>
    <row r="17" customFormat="false" ht="15.75" hidden="false" customHeight="true" outlineLevel="0" collapsed="false">
      <c r="A17" s="2" t="s">
        <v>29</v>
      </c>
      <c r="B17" s="2" t="s">
        <v>452</v>
      </c>
      <c r="C17" s="2" t="s">
        <v>447</v>
      </c>
      <c r="D17" s="2" t="n">
        <v>6000</v>
      </c>
    </row>
    <row r="18" customFormat="false" ht="15.75" hidden="false" customHeight="true" outlineLevel="0" collapsed="false">
      <c r="A18" s="2" t="s">
        <v>29</v>
      </c>
      <c r="B18" s="2" t="s">
        <v>452</v>
      </c>
      <c r="C18" s="2" t="s">
        <v>448</v>
      </c>
      <c r="D18" s="2" t="n">
        <v>5746</v>
      </c>
    </row>
    <row r="19" customFormat="false" ht="15.75" hidden="false" customHeight="true" outlineLevel="0" collapsed="false">
      <c r="A19" s="2" t="s">
        <v>29</v>
      </c>
      <c r="B19" s="2" t="s">
        <v>452</v>
      </c>
      <c r="C19" s="2" t="s">
        <v>449</v>
      </c>
      <c r="D19" s="2" t="n">
        <v>254</v>
      </c>
    </row>
    <row r="20" customFormat="false" ht="15.75" hidden="false" customHeight="true" outlineLevel="0" collapsed="false">
      <c r="A20" s="2" t="s">
        <v>29</v>
      </c>
      <c r="B20" s="2" t="s">
        <v>452</v>
      </c>
      <c r="C20" s="2" t="s">
        <v>450</v>
      </c>
      <c r="D20" s="2" t="n">
        <v>321</v>
      </c>
    </row>
    <row r="21" customFormat="false" ht="15.75" hidden="false" customHeight="true" outlineLevel="0" collapsed="false">
      <c r="A21" s="2" t="s">
        <v>29</v>
      </c>
      <c r="B21" s="2" t="s">
        <v>452</v>
      </c>
      <c r="C21" s="2" t="s">
        <v>8</v>
      </c>
      <c r="D21" s="2" t="n">
        <v>0.9471</v>
      </c>
    </row>
    <row r="22" customFormat="false" ht="15.75" hidden="false" customHeight="true" outlineLevel="0" collapsed="false">
      <c r="A22" s="2" t="s">
        <v>29</v>
      </c>
      <c r="B22" s="2" t="s">
        <v>452</v>
      </c>
      <c r="C22" s="2" t="s">
        <v>9</v>
      </c>
      <c r="D22" s="2" t="n">
        <v>0.9577</v>
      </c>
    </row>
    <row r="23" customFormat="false" ht="15.75" hidden="false" customHeight="true" outlineLevel="0" collapsed="false">
      <c r="A23" s="2" t="s">
        <v>29</v>
      </c>
      <c r="B23" s="2" t="s">
        <v>452</v>
      </c>
      <c r="C23" s="2" t="s">
        <v>10</v>
      </c>
      <c r="D23" s="2" t="n">
        <v>0.9523</v>
      </c>
    </row>
    <row r="24" customFormat="false" ht="15.75" hidden="false" customHeight="true" outlineLevel="0" collapsed="false">
      <c r="A24" s="2" t="s">
        <v>29</v>
      </c>
      <c r="B24" s="2" t="s">
        <v>453</v>
      </c>
      <c r="C24" s="2" t="s">
        <v>447</v>
      </c>
      <c r="D24" s="2" t="n">
        <v>12000</v>
      </c>
    </row>
    <row r="25" customFormat="false" ht="15.75" hidden="false" customHeight="true" outlineLevel="0" collapsed="false">
      <c r="A25" s="2" t="s">
        <v>29</v>
      </c>
      <c r="B25" s="2" t="s">
        <v>453</v>
      </c>
      <c r="C25" s="2" t="s">
        <v>448</v>
      </c>
      <c r="D25" s="2" t="n">
        <v>11523</v>
      </c>
    </row>
    <row r="26" customFormat="false" ht="15.75" hidden="false" customHeight="true" outlineLevel="0" collapsed="false">
      <c r="A26" s="2" t="s">
        <v>29</v>
      </c>
      <c r="B26" s="2" t="s">
        <v>453</v>
      </c>
      <c r="C26" s="2" t="s">
        <v>449</v>
      </c>
      <c r="D26" s="2" t="n">
        <v>477</v>
      </c>
    </row>
    <row r="27" customFormat="false" ht="15.75" hidden="false" customHeight="true" outlineLevel="0" collapsed="false">
      <c r="A27" s="2" t="s">
        <v>29</v>
      </c>
      <c r="B27" s="2" t="s">
        <v>453</v>
      </c>
      <c r="C27" s="2" t="s">
        <v>450</v>
      </c>
      <c r="D27" s="2" t="n">
        <v>819</v>
      </c>
    </row>
    <row r="28" customFormat="false" ht="15.75" hidden="false" customHeight="true" outlineLevel="0" collapsed="false">
      <c r="A28" s="2" t="s">
        <v>29</v>
      </c>
      <c r="B28" s="2" t="s">
        <v>453</v>
      </c>
      <c r="C28" s="2" t="s">
        <v>8</v>
      </c>
      <c r="D28" s="2" t="n">
        <v>0.9336</v>
      </c>
    </row>
    <row r="29" customFormat="false" ht="15.75" hidden="false" customHeight="true" outlineLevel="0" collapsed="false">
      <c r="A29" s="2" t="s">
        <v>29</v>
      </c>
      <c r="B29" s="2" t="s">
        <v>453</v>
      </c>
      <c r="C29" s="2" t="s">
        <v>9</v>
      </c>
      <c r="D29" s="2" t="n">
        <v>0.9603</v>
      </c>
    </row>
    <row r="30" customFormat="false" ht="15.75" hidden="false" customHeight="true" outlineLevel="0" collapsed="false">
      <c r="A30" s="2" t="s">
        <v>29</v>
      </c>
      <c r="B30" s="2" t="s">
        <v>453</v>
      </c>
      <c r="C30" s="2" t="s">
        <v>10</v>
      </c>
      <c r="D30" s="2" t="n">
        <v>0.9468</v>
      </c>
    </row>
    <row r="31" customFormat="false" ht="15.75" hidden="false" customHeight="true" outlineLevel="0" collapsed="false">
      <c r="A31" s="2" t="s">
        <v>37</v>
      </c>
      <c r="B31" s="2" t="s">
        <v>446</v>
      </c>
      <c r="C31" s="2" t="s">
        <v>447</v>
      </c>
      <c r="D31" s="2" t="n">
        <v>3000</v>
      </c>
    </row>
    <row r="32" customFormat="false" ht="15.75" hidden="false" customHeight="true" outlineLevel="0" collapsed="false">
      <c r="A32" s="2" t="s">
        <v>37</v>
      </c>
      <c r="B32" s="2" t="s">
        <v>446</v>
      </c>
      <c r="C32" s="2" t="s">
        <v>448</v>
      </c>
      <c r="D32" s="2" t="n">
        <v>2865</v>
      </c>
    </row>
    <row r="33" customFormat="false" ht="15.75" hidden="false" customHeight="true" outlineLevel="0" collapsed="false">
      <c r="A33" s="2" t="s">
        <v>37</v>
      </c>
      <c r="B33" s="2" t="s">
        <v>446</v>
      </c>
      <c r="C33" s="2" t="s">
        <v>449</v>
      </c>
      <c r="D33" s="2" t="n">
        <v>135</v>
      </c>
    </row>
    <row r="34" customFormat="false" ht="15.75" hidden="false" customHeight="true" outlineLevel="0" collapsed="false">
      <c r="A34" s="2" t="s">
        <v>37</v>
      </c>
      <c r="B34" s="2" t="s">
        <v>446</v>
      </c>
      <c r="C34" s="2" t="s">
        <v>450</v>
      </c>
      <c r="D34" s="2" t="n">
        <v>97</v>
      </c>
    </row>
    <row r="35" customFormat="false" ht="15.75" hidden="false" customHeight="true" outlineLevel="0" collapsed="false">
      <c r="A35" s="2" t="s">
        <v>37</v>
      </c>
      <c r="B35" s="2" t="s">
        <v>446</v>
      </c>
      <c r="C35" s="2" t="s">
        <v>8</v>
      </c>
      <c r="D35" s="2" t="n">
        <v>0.9673</v>
      </c>
    </row>
    <row r="36" customFormat="false" ht="15.75" hidden="false" customHeight="true" outlineLevel="0" collapsed="false">
      <c r="A36" s="2" t="s">
        <v>37</v>
      </c>
      <c r="B36" s="2" t="s">
        <v>446</v>
      </c>
      <c r="C36" s="2" t="s">
        <v>9</v>
      </c>
      <c r="D36" s="2" t="n">
        <v>0.955</v>
      </c>
    </row>
    <row r="37" customFormat="false" ht="15.75" hidden="false" customHeight="true" outlineLevel="0" collapsed="false">
      <c r="A37" s="2" t="s">
        <v>37</v>
      </c>
      <c r="B37" s="2" t="s">
        <v>446</v>
      </c>
      <c r="C37" s="2" t="s">
        <v>10</v>
      </c>
      <c r="D37" s="2" t="n">
        <v>0.9611</v>
      </c>
    </row>
    <row r="38" customFormat="false" ht="15.75" hidden="false" customHeight="true" outlineLevel="0" collapsed="false">
      <c r="A38" s="2" t="s">
        <v>37</v>
      </c>
      <c r="B38" s="2" t="s">
        <v>451</v>
      </c>
      <c r="C38" s="2" t="s">
        <v>447</v>
      </c>
      <c r="D38" s="2" t="n">
        <v>3000</v>
      </c>
    </row>
    <row r="39" customFormat="false" ht="15.75" hidden="false" customHeight="true" outlineLevel="0" collapsed="false">
      <c r="A39" s="2" t="s">
        <v>37</v>
      </c>
      <c r="B39" s="2" t="s">
        <v>451</v>
      </c>
      <c r="C39" s="2" t="s">
        <v>448</v>
      </c>
      <c r="D39" s="2" t="n">
        <v>2863</v>
      </c>
    </row>
    <row r="40" customFormat="false" ht="15.75" hidden="false" customHeight="true" outlineLevel="0" collapsed="false">
      <c r="A40" s="2" t="s">
        <v>37</v>
      </c>
      <c r="B40" s="2" t="s">
        <v>451</v>
      </c>
      <c r="C40" s="2" t="s">
        <v>449</v>
      </c>
      <c r="D40" s="2" t="n">
        <v>137</v>
      </c>
    </row>
    <row r="41" customFormat="false" ht="15.75" hidden="false" customHeight="true" outlineLevel="0" collapsed="false">
      <c r="A41" s="2" t="s">
        <v>37</v>
      </c>
      <c r="B41" s="2" t="s">
        <v>451</v>
      </c>
      <c r="C41" s="2" t="s">
        <v>450</v>
      </c>
      <c r="D41" s="2" t="n">
        <v>216</v>
      </c>
    </row>
    <row r="42" customFormat="false" ht="15.75" hidden="false" customHeight="true" outlineLevel="0" collapsed="false">
      <c r="A42" s="2" t="s">
        <v>37</v>
      </c>
      <c r="B42" s="2" t="s">
        <v>451</v>
      </c>
      <c r="C42" s="2" t="s">
        <v>8</v>
      </c>
      <c r="D42" s="2" t="n">
        <v>0.9298</v>
      </c>
    </row>
    <row r="43" customFormat="false" ht="15.75" hidden="false" customHeight="true" outlineLevel="0" collapsed="false">
      <c r="A43" s="2" t="s">
        <v>37</v>
      </c>
      <c r="B43" s="2" t="s">
        <v>451</v>
      </c>
      <c r="C43" s="2" t="s">
        <v>9</v>
      </c>
      <c r="D43" s="2" t="n">
        <v>0.9543</v>
      </c>
    </row>
    <row r="44" customFormat="false" ht="15.75" hidden="false" customHeight="true" outlineLevel="0" collapsed="false">
      <c r="A44" s="2" t="s">
        <v>37</v>
      </c>
      <c r="B44" s="2" t="s">
        <v>451</v>
      </c>
      <c r="C44" s="2" t="s">
        <v>10</v>
      </c>
      <c r="D44" s="2" t="n">
        <v>0.9419</v>
      </c>
    </row>
    <row r="45" customFormat="false" ht="15.75" hidden="false" customHeight="true" outlineLevel="0" collapsed="false">
      <c r="A45" s="2" t="s">
        <v>37</v>
      </c>
      <c r="B45" s="2" t="s">
        <v>452</v>
      </c>
      <c r="C45" s="2" t="s">
        <v>447</v>
      </c>
      <c r="D45" s="2" t="n">
        <v>6000</v>
      </c>
    </row>
    <row r="46" customFormat="false" ht="15.75" hidden="false" customHeight="true" outlineLevel="0" collapsed="false">
      <c r="A46" s="2" t="s">
        <v>37</v>
      </c>
      <c r="B46" s="2" t="s">
        <v>452</v>
      </c>
      <c r="C46" s="2" t="s">
        <v>448</v>
      </c>
      <c r="D46" s="2" t="n">
        <v>5277</v>
      </c>
    </row>
    <row r="47" customFormat="false" ht="15.75" hidden="false" customHeight="true" outlineLevel="0" collapsed="false">
      <c r="A47" s="2" t="s">
        <v>37</v>
      </c>
      <c r="B47" s="2" t="s">
        <v>452</v>
      </c>
      <c r="C47" s="2" t="s">
        <v>449</v>
      </c>
      <c r="D47" s="2" t="n">
        <v>723</v>
      </c>
    </row>
    <row r="48" customFormat="false" ht="15.75" hidden="false" customHeight="true" outlineLevel="0" collapsed="false">
      <c r="A48" s="2" t="s">
        <v>37</v>
      </c>
      <c r="B48" s="2" t="s">
        <v>452</v>
      </c>
      <c r="C48" s="2" t="s">
        <v>450</v>
      </c>
      <c r="D48" s="2" t="n">
        <v>164</v>
      </c>
    </row>
    <row r="49" customFormat="false" ht="15.75" hidden="false" customHeight="true" outlineLevel="0" collapsed="false">
      <c r="A49" s="2" t="s">
        <v>37</v>
      </c>
      <c r="B49" s="2" t="s">
        <v>452</v>
      </c>
      <c r="C49" s="2" t="s">
        <v>8</v>
      </c>
      <c r="D49" s="2" t="n">
        <v>0.9699</v>
      </c>
    </row>
    <row r="50" customFormat="false" ht="15.75" hidden="false" customHeight="true" outlineLevel="0" collapsed="false">
      <c r="A50" s="2" t="s">
        <v>37</v>
      </c>
      <c r="B50" s="2" t="s">
        <v>452</v>
      </c>
      <c r="C50" s="2" t="s">
        <v>9</v>
      </c>
      <c r="D50" s="2" t="n">
        <v>0.8795</v>
      </c>
    </row>
    <row r="51" customFormat="false" ht="13" hidden="false" customHeight="false" outlineLevel="0" collapsed="false">
      <c r="A51" s="2" t="s">
        <v>37</v>
      </c>
      <c r="B51" s="2" t="s">
        <v>452</v>
      </c>
      <c r="C51" s="2" t="s">
        <v>10</v>
      </c>
      <c r="D51" s="2" t="n">
        <v>0.9225</v>
      </c>
    </row>
    <row r="52" customFormat="false" ht="13" hidden="false" customHeight="false" outlineLevel="0" collapsed="false">
      <c r="A52" s="2" t="s">
        <v>37</v>
      </c>
      <c r="B52" s="2" t="s">
        <v>453</v>
      </c>
      <c r="C52" s="2" t="s">
        <v>447</v>
      </c>
      <c r="D52" s="2" t="n">
        <v>12000</v>
      </c>
    </row>
    <row r="53" customFormat="false" ht="13" hidden="false" customHeight="false" outlineLevel="0" collapsed="false">
      <c r="A53" s="2" t="s">
        <v>37</v>
      </c>
      <c r="B53" s="2" t="s">
        <v>453</v>
      </c>
      <c r="C53" s="2" t="s">
        <v>448</v>
      </c>
      <c r="D53" s="2" t="n">
        <v>11005</v>
      </c>
    </row>
    <row r="54" customFormat="false" ht="13" hidden="false" customHeight="false" outlineLevel="0" collapsed="false">
      <c r="A54" s="2" t="s">
        <v>37</v>
      </c>
      <c r="B54" s="2" t="s">
        <v>453</v>
      </c>
      <c r="C54" s="2" t="s">
        <v>449</v>
      </c>
      <c r="D54" s="2" t="n">
        <v>995</v>
      </c>
    </row>
    <row r="55" customFormat="false" ht="13" hidden="false" customHeight="false" outlineLevel="0" collapsed="false">
      <c r="A55" s="2" t="s">
        <v>37</v>
      </c>
      <c r="B55" s="2" t="s">
        <v>453</v>
      </c>
      <c r="C55" s="2" t="s">
        <v>450</v>
      </c>
      <c r="D55" s="2" t="n">
        <v>621</v>
      </c>
    </row>
    <row r="56" customFormat="false" ht="13" hidden="false" customHeight="false" outlineLevel="0" collapsed="false">
      <c r="A56" s="2" t="s">
        <v>37</v>
      </c>
      <c r="B56" s="2" t="s">
        <v>453</v>
      </c>
      <c r="C56" s="2" t="s">
        <v>8</v>
      </c>
      <c r="D56" s="2" t="n">
        <v>0.9466</v>
      </c>
    </row>
    <row r="57" customFormat="false" ht="13" hidden="false" customHeight="false" outlineLevel="0" collapsed="false">
      <c r="A57" s="2" t="s">
        <v>37</v>
      </c>
      <c r="B57" s="2" t="s">
        <v>453</v>
      </c>
      <c r="C57" s="2" t="s">
        <v>9</v>
      </c>
      <c r="D57" s="2" t="n">
        <v>0.9171</v>
      </c>
    </row>
    <row r="58" customFormat="false" ht="13" hidden="false" customHeight="false" outlineLevel="0" collapsed="false">
      <c r="A58" s="2" t="s">
        <v>37</v>
      </c>
      <c r="B58" s="2" t="s">
        <v>453</v>
      </c>
      <c r="C58" s="2" t="s">
        <v>10</v>
      </c>
      <c r="D58" s="2" t="n">
        <v>0.9316</v>
      </c>
    </row>
    <row r="59" customFormat="false" ht="13" hidden="false" customHeight="false" outlineLevel="0" collapsed="false">
      <c r="A59" s="2" t="s">
        <v>43</v>
      </c>
      <c r="B59" s="2" t="s">
        <v>446</v>
      </c>
      <c r="C59" s="2" t="s">
        <v>447</v>
      </c>
      <c r="D59" s="2" t="n">
        <v>3000</v>
      </c>
    </row>
    <row r="60" customFormat="false" ht="13" hidden="false" customHeight="false" outlineLevel="0" collapsed="false">
      <c r="A60" s="2" t="s">
        <v>43</v>
      </c>
      <c r="B60" s="2" t="s">
        <v>446</v>
      </c>
      <c r="C60" s="2" t="s">
        <v>448</v>
      </c>
      <c r="D60" s="2" t="n">
        <v>2914</v>
      </c>
    </row>
    <row r="61" customFormat="false" ht="13" hidden="false" customHeight="false" outlineLevel="0" collapsed="false">
      <c r="A61" s="2" t="s">
        <v>43</v>
      </c>
      <c r="B61" s="2" t="s">
        <v>446</v>
      </c>
      <c r="C61" s="2" t="s">
        <v>449</v>
      </c>
      <c r="D61" s="2" t="n">
        <v>86</v>
      </c>
    </row>
    <row r="62" customFormat="false" ht="13" hidden="false" customHeight="false" outlineLevel="0" collapsed="false">
      <c r="A62" s="2" t="s">
        <v>43</v>
      </c>
      <c r="B62" s="2" t="s">
        <v>446</v>
      </c>
      <c r="C62" s="2" t="s">
        <v>450</v>
      </c>
      <c r="D62" s="2" t="n">
        <v>42</v>
      </c>
    </row>
    <row r="63" customFormat="false" ht="13" hidden="false" customHeight="false" outlineLevel="0" collapsed="false">
      <c r="A63" s="2" t="s">
        <v>43</v>
      </c>
      <c r="B63" s="2" t="s">
        <v>446</v>
      </c>
      <c r="C63" s="2" t="s">
        <v>8</v>
      </c>
      <c r="D63" s="2" t="n">
        <v>0.9858</v>
      </c>
    </row>
    <row r="64" customFormat="false" ht="13" hidden="false" customHeight="false" outlineLevel="0" collapsed="false">
      <c r="A64" s="2" t="s">
        <v>43</v>
      </c>
      <c r="B64" s="2" t="s">
        <v>446</v>
      </c>
      <c r="C64" s="2" t="s">
        <v>9</v>
      </c>
      <c r="D64" s="2" t="n">
        <v>0.9713</v>
      </c>
    </row>
    <row r="65" customFormat="false" ht="13" hidden="false" customHeight="false" outlineLevel="0" collapsed="false">
      <c r="A65" s="2" t="s">
        <v>43</v>
      </c>
      <c r="B65" s="2" t="s">
        <v>446</v>
      </c>
      <c r="C65" s="2" t="s">
        <v>10</v>
      </c>
      <c r="D65" s="2" t="n">
        <v>0.9785</v>
      </c>
    </row>
    <row r="66" customFormat="false" ht="13" hidden="false" customHeight="false" outlineLevel="0" collapsed="false">
      <c r="A66" s="2" t="s">
        <v>43</v>
      </c>
      <c r="B66" s="2" t="s">
        <v>451</v>
      </c>
      <c r="C66" s="2" t="s">
        <v>447</v>
      </c>
      <c r="D66" s="2" t="n">
        <v>3000</v>
      </c>
    </row>
    <row r="67" customFormat="false" ht="13" hidden="false" customHeight="false" outlineLevel="0" collapsed="false">
      <c r="A67" s="2" t="s">
        <v>43</v>
      </c>
      <c r="B67" s="2" t="s">
        <v>451</v>
      </c>
      <c r="C67" s="2" t="s">
        <v>448</v>
      </c>
      <c r="D67" s="2" t="n">
        <v>2639</v>
      </c>
    </row>
    <row r="68" customFormat="false" ht="13" hidden="false" customHeight="false" outlineLevel="0" collapsed="false">
      <c r="A68" s="2" t="s">
        <v>43</v>
      </c>
      <c r="B68" s="2" t="s">
        <v>451</v>
      </c>
      <c r="C68" s="2" t="s">
        <v>449</v>
      </c>
      <c r="D68" s="2" t="n">
        <v>361</v>
      </c>
    </row>
    <row r="69" customFormat="false" ht="13" hidden="false" customHeight="false" outlineLevel="0" collapsed="false">
      <c r="A69" s="2" t="s">
        <v>43</v>
      </c>
      <c r="B69" s="2" t="s">
        <v>451</v>
      </c>
      <c r="C69" s="2" t="s">
        <v>450</v>
      </c>
      <c r="D69" s="2" t="n">
        <v>267</v>
      </c>
    </row>
    <row r="70" customFormat="false" ht="13" hidden="false" customHeight="false" outlineLevel="0" collapsed="false">
      <c r="A70" s="2" t="s">
        <v>43</v>
      </c>
      <c r="B70" s="2" t="s">
        <v>451</v>
      </c>
      <c r="C70" s="2" t="s">
        <v>8</v>
      </c>
      <c r="D70" s="2" t="n">
        <v>0.9081</v>
      </c>
    </row>
    <row r="71" customFormat="false" ht="13" hidden="false" customHeight="false" outlineLevel="0" collapsed="false">
      <c r="A71" s="2" t="s">
        <v>43</v>
      </c>
      <c r="B71" s="2" t="s">
        <v>451</v>
      </c>
      <c r="C71" s="2" t="s">
        <v>9</v>
      </c>
      <c r="D71" s="2" t="n">
        <v>0.8797</v>
      </c>
    </row>
    <row r="72" customFormat="false" ht="13" hidden="false" customHeight="false" outlineLevel="0" collapsed="false">
      <c r="A72" s="2" t="s">
        <v>43</v>
      </c>
      <c r="B72" s="2" t="s">
        <v>451</v>
      </c>
      <c r="C72" s="2" t="s">
        <v>10</v>
      </c>
      <c r="D72" s="2" t="n">
        <v>0.8937</v>
      </c>
    </row>
    <row r="73" customFormat="false" ht="13" hidden="false" customHeight="false" outlineLevel="0" collapsed="false">
      <c r="A73" s="2" t="s">
        <v>43</v>
      </c>
      <c r="B73" s="2" t="s">
        <v>452</v>
      </c>
      <c r="C73" s="2" t="s">
        <v>447</v>
      </c>
      <c r="D73" s="2" t="n">
        <v>6000</v>
      </c>
    </row>
    <row r="74" customFormat="false" ht="13" hidden="false" customHeight="false" outlineLevel="0" collapsed="false">
      <c r="A74" s="2" t="s">
        <v>43</v>
      </c>
      <c r="B74" s="2" t="s">
        <v>452</v>
      </c>
      <c r="C74" s="2" t="s">
        <v>448</v>
      </c>
      <c r="D74" s="2" t="n">
        <v>5005</v>
      </c>
    </row>
    <row r="75" customFormat="false" ht="13" hidden="false" customHeight="false" outlineLevel="0" collapsed="false">
      <c r="A75" s="2" t="s">
        <v>43</v>
      </c>
      <c r="B75" s="2" t="s">
        <v>452</v>
      </c>
      <c r="C75" s="2" t="s">
        <v>449</v>
      </c>
      <c r="D75" s="2" t="n">
        <v>995</v>
      </c>
    </row>
    <row r="76" customFormat="false" ht="13" hidden="false" customHeight="false" outlineLevel="0" collapsed="false">
      <c r="A76" s="2" t="s">
        <v>43</v>
      </c>
      <c r="B76" s="2" t="s">
        <v>452</v>
      </c>
      <c r="C76" s="2" t="s">
        <v>450</v>
      </c>
      <c r="D76" s="2" t="n">
        <v>252</v>
      </c>
    </row>
    <row r="77" customFormat="false" ht="13" hidden="false" customHeight="false" outlineLevel="0" collapsed="false">
      <c r="A77" s="2" t="s">
        <v>43</v>
      </c>
      <c r="B77" s="2" t="s">
        <v>452</v>
      </c>
      <c r="C77" s="2" t="s">
        <v>8</v>
      </c>
      <c r="D77" s="2" t="n">
        <v>0.9521</v>
      </c>
    </row>
    <row r="78" customFormat="false" ht="13" hidden="false" customHeight="false" outlineLevel="0" collapsed="false">
      <c r="A78" s="2" t="s">
        <v>43</v>
      </c>
      <c r="B78" s="2" t="s">
        <v>452</v>
      </c>
      <c r="C78" s="2" t="s">
        <v>9</v>
      </c>
      <c r="D78" s="2" t="n">
        <v>0.8342</v>
      </c>
    </row>
    <row r="79" customFormat="false" ht="13" hidden="false" customHeight="false" outlineLevel="0" collapsed="false">
      <c r="A79" s="2" t="s">
        <v>43</v>
      </c>
      <c r="B79" s="2" t="s">
        <v>452</v>
      </c>
      <c r="C79" s="2" t="s">
        <v>10</v>
      </c>
      <c r="D79" s="2" t="n">
        <v>0.8892</v>
      </c>
    </row>
    <row r="80" customFormat="false" ht="13" hidden="false" customHeight="false" outlineLevel="0" collapsed="false">
      <c r="A80" s="2" t="s">
        <v>43</v>
      </c>
      <c r="B80" s="2" t="s">
        <v>453</v>
      </c>
      <c r="C80" s="2" t="s">
        <v>447</v>
      </c>
      <c r="D80" s="2" t="n">
        <v>12000</v>
      </c>
    </row>
    <row r="81" customFormat="false" ht="13" hidden="false" customHeight="false" outlineLevel="0" collapsed="false">
      <c r="A81" s="2" t="s">
        <v>43</v>
      </c>
      <c r="B81" s="2" t="s">
        <v>453</v>
      </c>
      <c r="C81" s="2" t="s">
        <v>448</v>
      </c>
      <c r="D81" s="2" t="n">
        <v>10558</v>
      </c>
    </row>
    <row r="82" customFormat="false" ht="13" hidden="false" customHeight="false" outlineLevel="0" collapsed="false">
      <c r="A82" s="2" t="s">
        <v>43</v>
      </c>
      <c r="B82" s="2" t="s">
        <v>453</v>
      </c>
      <c r="C82" s="2" t="s">
        <v>449</v>
      </c>
      <c r="D82" s="2" t="n">
        <v>1442</v>
      </c>
    </row>
    <row r="83" customFormat="false" ht="13" hidden="false" customHeight="false" outlineLevel="0" collapsed="false">
      <c r="A83" s="2" t="s">
        <v>43</v>
      </c>
      <c r="B83" s="2" t="s">
        <v>453</v>
      </c>
      <c r="C83" s="2" t="s">
        <v>450</v>
      </c>
      <c r="D83" s="2" t="n">
        <v>820</v>
      </c>
    </row>
    <row r="84" customFormat="false" ht="13" hidden="false" customHeight="false" outlineLevel="0" collapsed="false">
      <c r="A84" s="2" t="s">
        <v>43</v>
      </c>
      <c r="B84" s="2" t="s">
        <v>453</v>
      </c>
      <c r="C84" s="2" t="s">
        <v>8</v>
      </c>
      <c r="D84" s="2" t="n">
        <v>0.9279</v>
      </c>
    </row>
    <row r="85" customFormat="false" ht="13" hidden="false" customHeight="false" outlineLevel="0" collapsed="false">
      <c r="A85" s="2" t="s">
        <v>43</v>
      </c>
      <c r="B85" s="2" t="s">
        <v>453</v>
      </c>
      <c r="C85" s="2" t="s">
        <v>9</v>
      </c>
      <c r="D85" s="2" t="n">
        <v>0.8798</v>
      </c>
    </row>
    <row r="86" customFormat="false" ht="13" hidden="false" customHeight="false" outlineLevel="0" collapsed="false">
      <c r="A86" s="2" t="s">
        <v>43</v>
      </c>
      <c r="B86" s="2" t="s">
        <v>453</v>
      </c>
      <c r="C86" s="2" t="s">
        <v>10</v>
      </c>
      <c r="D86" s="2" t="n">
        <v>0.9032</v>
      </c>
    </row>
    <row r="87" customFormat="false" ht="13" hidden="false" customHeight="false" outlineLevel="0" collapsed="false">
      <c r="A87" s="2" t="s">
        <v>47</v>
      </c>
      <c r="B87" s="2" t="s">
        <v>446</v>
      </c>
      <c r="C87" s="2" t="s">
        <v>447</v>
      </c>
      <c r="D87" s="2" t="n">
        <v>3000</v>
      </c>
    </row>
    <row r="88" customFormat="false" ht="13" hidden="false" customHeight="false" outlineLevel="0" collapsed="false">
      <c r="A88" s="2" t="s">
        <v>47</v>
      </c>
      <c r="B88" s="2" t="s">
        <v>446</v>
      </c>
      <c r="C88" s="2" t="s">
        <v>448</v>
      </c>
      <c r="D88" s="2" t="n">
        <v>2747</v>
      </c>
    </row>
    <row r="89" customFormat="false" ht="13" hidden="false" customHeight="false" outlineLevel="0" collapsed="false">
      <c r="A89" s="2" t="s">
        <v>47</v>
      </c>
      <c r="B89" s="2" t="s">
        <v>446</v>
      </c>
      <c r="C89" s="2" t="s">
        <v>449</v>
      </c>
      <c r="D89" s="2" t="n">
        <v>253</v>
      </c>
    </row>
    <row r="90" customFormat="false" ht="13" hidden="false" customHeight="false" outlineLevel="0" collapsed="false">
      <c r="A90" s="2" t="s">
        <v>47</v>
      </c>
      <c r="B90" s="2" t="s">
        <v>446</v>
      </c>
      <c r="C90" s="2" t="s">
        <v>450</v>
      </c>
      <c r="D90" s="2" t="n">
        <v>11</v>
      </c>
    </row>
    <row r="91" customFormat="false" ht="13" hidden="false" customHeight="false" outlineLevel="0" collapsed="false">
      <c r="A91" s="2" t="s">
        <v>47</v>
      </c>
      <c r="B91" s="2" t="s">
        <v>446</v>
      </c>
      <c r="C91" s="2" t="s">
        <v>8</v>
      </c>
      <c r="D91" s="2" t="n">
        <v>0.996</v>
      </c>
    </row>
    <row r="92" customFormat="false" ht="13" hidden="false" customHeight="false" outlineLevel="0" collapsed="false">
      <c r="A92" s="2" t="s">
        <v>47</v>
      </c>
      <c r="B92" s="2" t="s">
        <v>446</v>
      </c>
      <c r="C92" s="2" t="s">
        <v>9</v>
      </c>
      <c r="D92" s="2" t="n">
        <v>0.9157</v>
      </c>
    </row>
    <row r="93" customFormat="false" ht="13" hidden="false" customHeight="false" outlineLevel="0" collapsed="false">
      <c r="A93" s="2" t="s">
        <v>47</v>
      </c>
      <c r="B93" s="2" t="s">
        <v>446</v>
      </c>
      <c r="C93" s="2" t="s">
        <v>10</v>
      </c>
      <c r="D93" s="2" t="n">
        <v>0.9542</v>
      </c>
    </row>
    <row r="94" customFormat="false" ht="13" hidden="false" customHeight="false" outlineLevel="0" collapsed="false">
      <c r="A94" s="2" t="s">
        <v>47</v>
      </c>
      <c r="B94" s="2" t="s">
        <v>451</v>
      </c>
      <c r="C94" s="2" t="s">
        <v>447</v>
      </c>
      <c r="D94" s="2" t="n">
        <v>3000</v>
      </c>
    </row>
    <row r="95" customFormat="false" ht="13" hidden="false" customHeight="false" outlineLevel="0" collapsed="false">
      <c r="A95" s="2" t="s">
        <v>47</v>
      </c>
      <c r="B95" s="2" t="s">
        <v>451</v>
      </c>
      <c r="C95" s="2" t="s">
        <v>448</v>
      </c>
      <c r="D95" s="2" t="n">
        <v>2715</v>
      </c>
    </row>
    <row r="96" customFormat="false" ht="13" hidden="false" customHeight="false" outlineLevel="0" collapsed="false">
      <c r="A96" s="2" t="s">
        <v>47</v>
      </c>
      <c r="B96" s="2" t="s">
        <v>451</v>
      </c>
      <c r="C96" s="2" t="s">
        <v>449</v>
      </c>
      <c r="D96" s="2" t="n">
        <v>285</v>
      </c>
    </row>
    <row r="97" customFormat="false" ht="13" hidden="false" customHeight="false" outlineLevel="0" collapsed="false">
      <c r="A97" s="2" t="s">
        <v>47</v>
      </c>
      <c r="B97" s="2" t="s">
        <v>451</v>
      </c>
      <c r="C97" s="2" t="s">
        <v>450</v>
      </c>
      <c r="D97" s="2" t="n">
        <v>65</v>
      </c>
    </row>
    <row r="98" customFormat="false" ht="13" hidden="false" customHeight="false" outlineLevel="0" collapsed="false">
      <c r="A98" s="2" t="s">
        <v>47</v>
      </c>
      <c r="B98" s="2" t="s">
        <v>451</v>
      </c>
      <c r="C98" s="2" t="s">
        <v>8</v>
      </c>
      <c r="D98" s="2" t="n">
        <v>0.9766</v>
      </c>
    </row>
    <row r="99" customFormat="false" ht="13" hidden="false" customHeight="false" outlineLevel="0" collapsed="false">
      <c r="A99" s="2" t="s">
        <v>47</v>
      </c>
      <c r="B99" s="2" t="s">
        <v>451</v>
      </c>
      <c r="C99" s="2" t="s">
        <v>9</v>
      </c>
      <c r="D99" s="2" t="n">
        <v>0.905</v>
      </c>
    </row>
    <row r="100" customFormat="false" ht="13" hidden="false" customHeight="false" outlineLevel="0" collapsed="false">
      <c r="A100" s="2" t="s">
        <v>47</v>
      </c>
      <c r="B100" s="2" t="s">
        <v>451</v>
      </c>
      <c r="C100" s="2" t="s">
        <v>10</v>
      </c>
      <c r="D100" s="2" t="n">
        <v>0.9394</v>
      </c>
    </row>
    <row r="101" customFormat="false" ht="13" hidden="false" customHeight="false" outlineLevel="0" collapsed="false">
      <c r="A101" s="2" t="s">
        <v>47</v>
      </c>
      <c r="B101" s="2" t="s">
        <v>452</v>
      </c>
      <c r="C101" s="2" t="s">
        <v>447</v>
      </c>
      <c r="D101" s="2" t="n">
        <v>6000</v>
      </c>
    </row>
    <row r="102" customFormat="false" ht="13" hidden="false" customHeight="false" outlineLevel="0" collapsed="false">
      <c r="A102" s="2" t="s">
        <v>47</v>
      </c>
      <c r="B102" s="2" t="s">
        <v>452</v>
      </c>
      <c r="C102" s="2" t="s">
        <v>448</v>
      </c>
      <c r="D102" s="2" t="n">
        <v>4711</v>
      </c>
    </row>
    <row r="103" customFormat="false" ht="13" hidden="false" customHeight="false" outlineLevel="0" collapsed="false">
      <c r="A103" s="2" t="s">
        <v>47</v>
      </c>
      <c r="B103" s="2" t="s">
        <v>452</v>
      </c>
      <c r="C103" s="2" t="s">
        <v>449</v>
      </c>
      <c r="D103" s="2" t="n">
        <v>1289</v>
      </c>
    </row>
    <row r="104" customFormat="false" ht="13" hidden="false" customHeight="false" outlineLevel="0" collapsed="false">
      <c r="A104" s="2" t="s">
        <v>47</v>
      </c>
      <c r="B104" s="2" t="s">
        <v>452</v>
      </c>
      <c r="C104" s="2" t="s">
        <v>450</v>
      </c>
      <c r="D104" s="2" t="n">
        <v>449</v>
      </c>
    </row>
    <row r="105" customFormat="false" ht="13" hidden="false" customHeight="false" outlineLevel="0" collapsed="false">
      <c r="A105" s="2" t="s">
        <v>47</v>
      </c>
      <c r="B105" s="2" t="s">
        <v>452</v>
      </c>
      <c r="C105" s="2" t="s">
        <v>8</v>
      </c>
      <c r="D105" s="2" t="n">
        <v>0.913</v>
      </c>
    </row>
    <row r="106" customFormat="false" ht="13" hidden="false" customHeight="false" outlineLevel="0" collapsed="false">
      <c r="A106" s="2" t="s">
        <v>47</v>
      </c>
      <c r="B106" s="2" t="s">
        <v>452</v>
      </c>
      <c r="C106" s="2" t="s">
        <v>9</v>
      </c>
      <c r="D106" s="2" t="n">
        <v>0.7852</v>
      </c>
    </row>
    <row r="107" customFormat="false" ht="13" hidden="false" customHeight="false" outlineLevel="0" collapsed="false">
      <c r="A107" s="2" t="s">
        <v>47</v>
      </c>
      <c r="B107" s="2" t="s">
        <v>452</v>
      </c>
      <c r="C107" s="2" t="s">
        <v>10</v>
      </c>
      <c r="D107" s="2" t="n">
        <v>0.8443</v>
      </c>
    </row>
    <row r="108" customFormat="false" ht="13" hidden="false" customHeight="false" outlineLevel="0" collapsed="false">
      <c r="A108" s="2" t="s">
        <v>47</v>
      </c>
      <c r="B108" s="2" t="s">
        <v>453</v>
      </c>
      <c r="C108" s="2" t="s">
        <v>447</v>
      </c>
      <c r="D108" s="2" t="n">
        <v>12000</v>
      </c>
    </row>
    <row r="109" customFormat="false" ht="13" hidden="false" customHeight="false" outlineLevel="0" collapsed="false">
      <c r="A109" s="2" t="s">
        <v>47</v>
      </c>
      <c r="B109" s="2" t="s">
        <v>453</v>
      </c>
      <c r="C109" s="2" t="s">
        <v>448</v>
      </c>
      <c r="D109" s="2" t="n">
        <v>10173</v>
      </c>
    </row>
    <row r="110" customFormat="false" ht="13" hidden="false" customHeight="false" outlineLevel="0" collapsed="false">
      <c r="A110" s="2" t="s">
        <v>47</v>
      </c>
      <c r="B110" s="2" t="s">
        <v>453</v>
      </c>
      <c r="C110" s="2" t="s">
        <v>449</v>
      </c>
      <c r="D110" s="2" t="n">
        <v>1827</v>
      </c>
    </row>
    <row r="111" customFormat="false" ht="13" hidden="false" customHeight="false" outlineLevel="0" collapsed="false">
      <c r="A111" s="2" t="s">
        <v>47</v>
      </c>
      <c r="B111" s="2" t="s">
        <v>453</v>
      </c>
      <c r="C111" s="2" t="s">
        <v>450</v>
      </c>
      <c r="D111" s="2" t="n">
        <v>714</v>
      </c>
    </row>
    <row r="112" customFormat="false" ht="13" hidden="false" customHeight="false" outlineLevel="0" collapsed="false">
      <c r="A112" s="2" t="s">
        <v>47</v>
      </c>
      <c r="B112" s="2" t="s">
        <v>453</v>
      </c>
      <c r="C112" s="2" t="s">
        <v>8</v>
      </c>
      <c r="D112" s="2" t="n">
        <v>0.9344</v>
      </c>
    </row>
    <row r="113" customFormat="false" ht="13" hidden="false" customHeight="false" outlineLevel="0" collapsed="false">
      <c r="A113" s="2" t="s">
        <v>47</v>
      </c>
      <c r="B113" s="2" t="s">
        <v>453</v>
      </c>
      <c r="C113" s="2" t="s">
        <v>9</v>
      </c>
      <c r="D113" s="2" t="n">
        <v>0.8478</v>
      </c>
    </row>
    <row r="114" customFormat="false" ht="13" hidden="false" customHeight="false" outlineLevel="0" collapsed="false">
      <c r="A114" s="2" t="s">
        <v>47</v>
      </c>
      <c r="B114" s="2" t="s">
        <v>453</v>
      </c>
      <c r="C114" s="2" t="s">
        <v>10</v>
      </c>
      <c r="D114" s="2" t="n">
        <v>0.889</v>
      </c>
    </row>
    <row r="115" customFormat="false" ht="13" hidden="false" customHeight="false" outlineLevel="0" collapsed="false">
      <c r="A115" s="2" t="s">
        <v>51</v>
      </c>
      <c r="B115" s="2" t="s">
        <v>446</v>
      </c>
      <c r="C115" s="2" t="s">
        <v>447</v>
      </c>
      <c r="D115" s="2" t="n">
        <v>3000</v>
      </c>
    </row>
    <row r="116" customFormat="false" ht="13" hidden="false" customHeight="false" outlineLevel="0" collapsed="false">
      <c r="A116" s="2" t="s">
        <v>51</v>
      </c>
      <c r="B116" s="2" t="s">
        <v>446</v>
      </c>
      <c r="C116" s="2" t="s">
        <v>448</v>
      </c>
      <c r="D116" s="2" t="n">
        <v>2898</v>
      </c>
    </row>
    <row r="117" customFormat="false" ht="13" hidden="false" customHeight="false" outlineLevel="0" collapsed="false">
      <c r="A117" s="2" t="s">
        <v>51</v>
      </c>
      <c r="B117" s="2" t="s">
        <v>446</v>
      </c>
      <c r="C117" s="2" t="s">
        <v>449</v>
      </c>
      <c r="D117" s="2" t="n">
        <v>102</v>
      </c>
    </row>
    <row r="118" customFormat="false" ht="13" hidden="false" customHeight="false" outlineLevel="0" collapsed="false">
      <c r="A118" s="2" t="s">
        <v>51</v>
      </c>
      <c r="B118" s="2" t="s">
        <v>446</v>
      </c>
      <c r="C118" s="2" t="s">
        <v>450</v>
      </c>
      <c r="D118" s="2" t="n">
        <v>18</v>
      </c>
    </row>
    <row r="119" customFormat="false" ht="13" hidden="false" customHeight="false" outlineLevel="0" collapsed="false">
      <c r="A119" s="2" t="s">
        <v>51</v>
      </c>
      <c r="B119" s="2" t="s">
        <v>446</v>
      </c>
      <c r="C119" s="2" t="s">
        <v>8</v>
      </c>
      <c r="D119" s="2" t="n">
        <v>0.9938</v>
      </c>
    </row>
    <row r="120" customFormat="false" ht="13" hidden="false" customHeight="false" outlineLevel="0" collapsed="false">
      <c r="A120" s="2" t="s">
        <v>51</v>
      </c>
      <c r="B120" s="2" t="s">
        <v>446</v>
      </c>
      <c r="C120" s="2" t="s">
        <v>9</v>
      </c>
      <c r="D120" s="2" t="n">
        <v>0.966</v>
      </c>
    </row>
    <row r="121" customFormat="false" ht="13" hidden="false" customHeight="false" outlineLevel="0" collapsed="false">
      <c r="A121" s="2" t="s">
        <v>51</v>
      </c>
      <c r="B121" s="2" t="s">
        <v>446</v>
      </c>
      <c r="C121" s="2" t="s">
        <v>10</v>
      </c>
      <c r="D121" s="2" t="n">
        <v>0.9797</v>
      </c>
    </row>
    <row r="122" customFormat="false" ht="13" hidden="false" customHeight="false" outlineLevel="0" collapsed="false">
      <c r="A122" s="2" t="s">
        <v>51</v>
      </c>
      <c r="B122" s="2" t="s">
        <v>451</v>
      </c>
      <c r="C122" s="2" t="s">
        <v>447</v>
      </c>
      <c r="D122" s="2" t="n">
        <v>3000</v>
      </c>
    </row>
    <row r="123" customFormat="false" ht="13" hidden="false" customHeight="false" outlineLevel="0" collapsed="false">
      <c r="A123" s="2" t="s">
        <v>51</v>
      </c>
      <c r="B123" s="2" t="s">
        <v>451</v>
      </c>
      <c r="C123" s="2" t="s">
        <v>448</v>
      </c>
      <c r="D123" s="2" t="n">
        <v>2649</v>
      </c>
    </row>
    <row r="124" customFormat="false" ht="13" hidden="false" customHeight="false" outlineLevel="0" collapsed="false">
      <c r="A124" s="2" t="s">
        <v>51</v>
      </c>
      <c r="B124" s="2" t="s">
        <v>451</v>
      </c>
      <c r="C124" s="2" t="s">
        <v>449</v>
      </c>
      <c r="D124" s="2" t="n">
        <v>351</v>
      </c>
    </row>
    <row r="125" customFormat="false" ht="13" hidden="false" customHeight="false" outlineLevel="0" collapsed="false">
      <c r="A125" s="2" t="s">
        <v>51</v>
      </c>
      <c r="B125" s="2" t="s">
        <v>451</v>
      </c>
      <c r="C125" s="2" t="s">
        <v>450</v>
      </c>
      <c r="D125" s="2" t="n">
        <v>82</v>
      </c>
    </row>
    <row r="126" customFormat="false" ht="13" hidden="false" customHeight="false" outlineLevel="0" collapsed="false">
      <c r="A126" s="2" t="s">
        <v>51</v>
      </c>
      <c r="B126" s="2" t="s">
        <v>451</v>
      </c>
      <c r="C126" s="2" t="s">
        <v>8</v>
      </c>
      <c r="D126" s="2" t="n">
        <v>0.97</v>
      </c>
    </row>
    <row r="127" customFormat="false" ht="13" hidden="false" customHeight="false" outlineLevel="0" collapsed="false">
      <c r="A127" s="2" t="s">
        <v>51</v>
      </c>
      <c r="B127" s="2" t="s">
        <v>451</v>
      </c>
      <c r="C127" s="2" t="s">
        <v>9</v>
      </c>
      <c r="D127" s="2" t="n">
        <v>0.883</v>
      </c>
    </row>
    <row r="128" customFormat="false" ht="13" hidden="false" customHeight="false" outlineLevel="0" collapsed="false">
      <c r="A128" s="2" t="s">
        <v>51</v>
      </c>
      <c r="B128" s="2" t="s">
        <v>451</v>
      </c>
      <c r="C128" s="2" t="s">
        <v>10</v>
      </c>
      <c r="D128" s="2" t="n">
        <v>0.9244</v>
      </c>
    </row>
    <row r="129" customFormat="false" ht="13" hidden="false" customHeight="false" outlineLevel="0" collapsed="false">
      <c r="A129" s="2" t="s">
        <v>51</v>
      </c>
      <c r="B129" s="2" t="s">
        <v>452</v>
      </c>
      <c r="C129" s="2" t="s">
        <v>447</v>
      </c>
      <c r="D129" s="2" t="n">
        <v>6000</v>
      </c>
    </row>
    <row r="130" customFormat="false" ht="13" hidden="false" customHeight="false" outlineLevel="0" collapsed="false">
      <c r="A130" s="2" t="s">
        <v>51</v>
      </c>
      <c r="B130" s="2" t="s">
        <v>452</v>
      </c>
      <c r="C130" s="2" t="s">
        <v>448</v>
      </c>
      <c r="D130" s="2" t="n">
        <v>5505</v>
      </c>
    </row>
    <row r="131" customFormat="false" ht="13" hidden="false" customHeight="false" outlineLevel="0" collapsed="false">
      <c r="A131" s="2" t="s">
        <v>51</v>
      </c>
      <c r="B131" s="2" t="s">
        <v>452</v>
      </c>
      <c r="C131" s="2" t="s">
        <v>449</v>
      </c>
      <c r="D131" s="2" t="n">
        <v>495</v>
      </c>
    </row>
    <row r="132" customFormat="false" ht="13" hidden="false" customHeight="false" outlineLevel="0" collapsed="false">
      <c r="A132" s="2" t="s">
        <v>51</v>
      </c>
      <c r="B132" s="2" t="s">
        <v>452</v>
      </c>
      <c r="C132" s="2" t="s">
        <v>450</v>
      </c>
      <c r="D132" s="2" t="n">
        <v>451</v>
      </c>
    </row>
    <row r="133" customFormat="false" ht="13" hidden="false" customHeight="false" outlineLevel="0" collapsed="false">
      <c r="A133" s="2" t="s">
        <v>51</v>
      </c>
      <c r="B133" s="2" t="s">
        <v>452</v>
      </c>
      <c r="C133" s="2" t="s">
        <v>8</v>
      </c>
      <c r="D133" s="2" t="n">
        <v>0.9243</v>
      </c>
    </row>
    <row r="134" customFormat="false" ht="13" hidden="false" customHeight="false" outlineLevel="0" collapsed="false">
      <c r="A134" s="2" t="s">
        <v>51</v>
      </c>
      <c r="B134" s="2" t="s">
        <v>452</v>
      </c>
      <c r="C134" s="2" t="s">
        <v>9</v>
      </c>
      <c r="D134" s="2" t="n">
        <v>0.9175</v>
      </c>
    </row>
    <row r="135" customFormat="false" ht="13" hidden="false" customHeight="false" outlineLevel="0" collapsed="false">
      <c r="A135" s="2" t="s">
        <v>51</v>
      </c>
      <c r="B135" s="2" t="s">
        <v>452</v>
      </c>
      <c r="C135" s="2" t="s">
        <v>10</v>
      </c>
      <c r="D135" s="2" t="n">
        <v>0.9209</v>
      </c>
    </row>
    <row r="136" customFormat="false" ht="13" hidden="false" customHeight="false" outlineLevel="0" collapsed="false">
      <c r="A136" s="2" t="s">
        <v>51</v>
      </c>
      <c r="B136" s="2" t="s">
        <v>453</v>
      </c>
      <c r="C136" s="2" t="s">
        <v>447</v>
      </c>
      <c r="D136" s="2" t="n">
        <v>12000</v>
      </c>
    </row>
    <row r="137" customFormat="false" ht="13" hidden="false" customHeight="false" outlineLevel="0" collapsed="false">
      <c r="A137" s="2" t="s">
        <v>51</v>
      </c>
      <c r="B137" s="2" t="s">
        <v>453</v>
      </c>
      <c r="C137" s="2" t="s">
        <v>448</v>
      </c>
      <c r="D137" s="2" t="n">
        <v>11052</v>
      </c>
    </row>
    <row r="138" customFormat="false" ht="13" hidden="false" customHeight="false" outlineLevel="0" collapsed="false">
      <c r="A138" s="2" t="s">
        <v>51</v>
      </c>
      <c r="B138" s="2" t="s">
        <v>453</v>
      </c>
      <c r="C138" s="2" t="s">
        <v>449</v>
      </c>
      <c r="D138" s="2" t="n">
        <v>948</v>
      </c>
    </row>
    <row r="139" customFormat="false" ht="13" hidden="false" customHeight="false" outlineLevel="0" collapsed="false">
      <c r="A139" s="2" t="s">
        <v>51</v>
      </c>
      <c r="B139" s="2" t="s">
        <v>453</v>
      </c>
      <c r="C139" s="2" t="s">
        <v>450</v>
      </c>
      <c r="D139" s="2" t="n">
        <v>4074</v>
      </c>
    </row>
    <row r="140" customFormat="false" ht="13" hidden="false" customHeight="false" outlineLevel="0" collapsed="false">
      <c r="A140" s="2" t="s">
        <v>51</v>
      </c>
      <c r="B140" s="2" t="s">
        <v>453</v>
      </c>
      <c r="C140" s="2" t="s">
        <v>8</v>
      </c>
      <c r="D140" s="2" t="n">
        <v>0.7307</v>
      </c>
    </row>
    <row r="141" customFormat="false" ht="13" hidden="false" customHeight="false" outlineLevel="0" collapsed="false">
      <c r="A141" s="2" t="s">
        <v>51</v>
      </c>
      <c r="B141" s="2" t="s">
        <v>453</v>
      </c>
      <c r="C141" s="2" t="s">
        <v>9</v>
      </c>
      <c r="D141" s="2" t="n">
        <v>0.921</v>
      </c>
    </row>
    <row r="142" customFormat="false" ht="13" hidden="false" customHeight="false" outlineLevel="0" collapsed="false">
      <c r="A142" s="2" t="s">
        <v>51</v>
      </c>
      <c r="B142" s="2" t="s">
        <v>453</v>
      </c>
      <c r="C142" s="2" t="s">
        <v>10</v>
      </c>
      <c r="D142" s="2" t="n">
        <v>0.8149</v>
      </c>
    </row>
    <row r="152" customFormat="false" ht="13" hidden="false" customHeight="false" outlineLevel="0" collapsed="false">
      <c r="C152" s="38"/>
    </row>
    <row r="153" customFormat="false" ht="13" hidden="false" customHeight="false" outlineLevel="0" collapsed="false">
      <c r="C153" s="38"/>
    </row>
    <row r="154" customFormat="false" ht="13" hidden="false" customHeight="false" outlineLevel="0" collapsed="false">
      <c r="C154" s="38"/>
    </row>
    <row r="157" customFormat="false" ht="13" hidden="false" customHeight="false" outlineLevel="0" collapsed="false">
      <c r="C157" s="38"/>
    </row>
    <row r="158" customFormat="false" ht="13" hidden="false" customHeight="false" outlineLevel="0" collapsed="false">
      <c r="C158" s="38"/>
    </row>
    <row r="159" customFormat="false" ht="13" hidden="false" customHeight="false" outlineLevel="0" collapsed="false">
      <c r="C159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3" min="3" style="0" width="16.16"/>
    <col collapsed="false" customWidth="true" hidden="false" outlineLevel="0" max="4" min="4" style="0" width="15.16"/>
    <col collapsed="false" customWidth="true" hidden="false" outlineLevel="0" max="5" min="5" style="0" width="26.33"/>
    <col collapsed="false" customWidth="true" hidden="false" outlineLevel="0" max="6" min="6" style="0" width="17.51"/>
    <col collapsed="false" customWidth="true" hidden="false" outlineLevel="0" max="7" min="7" style="0" width="22.83"/>
    <col collapsed="false" customWidth="true" hidden="false" outlineLevel="0" max="8" min="8" style="0" width="14.16"/>
  </cols>
  <sheetData>
    <row r="1" customFormat="false" ht="15.75" hidden="false" customHeight="true" outlineLevel="0" collapsed="false">
      <c r="A1" s="1" t="s">
        <v>454</v>
      </c>
      <c r="B1" s="2"/>
      <c r="C1" s="2" t="s">
        <v>455</v>
      </c>
      <c r="D1" s="2"/>
      <c r="E1" s="2"/>
      <c r="F1" s="2"/>
      <c r="G1" s="2"/>
      <c r="H1" s="2"/>
      <c r="I1" s="2"/>
    </row>
    <row r="2" customFormat="false" ht="15.75" hidden="false" customHeight="true" outlineLevel="0" collapsed="false">
      <c r="A2" s="2" t="s">
        <v>456</v>
      </c>
      <c r="B2" s="2" t="s">
        <v>457</v>
      </c>
      <c r="C2" s="2" t="s">
        <v>458</v>
      </c>
      <c r="D2" s="2" t="s">
        <v>459</v>
      </c>
      <c r="E2" s="2" t="s">
        <v>460</v>
      </c>
      <c r="F2" s="2" t="s">
        <v>461</v>
      </c>
      <c r="G2" s="2" t="s">
        <v>462</v>
      </c>
      <c r="H2" s="2" t="s">
        <v>463</v>
      </c>
      <c r="I2" s="2" t="s">
        <v>464</v>
      </c>
    </row>
    <row r="3" customFormat="false" ht="15.75" hidden="false" customHeight="true" outlineLevel="0" collapsed="false">
      <c r="A3" s="8" t="n">
        <v>1</v>
      </c>
      <c r="B3" s="8" t="n">
        <v>3</v>
      </c>
      <c r="C3" s="8" t="n">
        <v>121.53</v>
      </c>
      <c r="D3" s="8" t="n">
        <v>2.5</v>
      </c>
      <c r="E3" s="8" t="n">
        <f aca="false">SUM(C3:D3)</f>
        <v>124.03</v>
      </c>
      <c r="F3" s="8" t="n">
        <f aca="false">$E$3*A3</f>
        <v>124.03</v>
      </c>
      <c r="G3" s="32" t="n">
        <f aca="false">E3/60</f>
        <v>2.06716666666667</v>
      </c>
      <c r="H3" s="32" t="n">
        <f aca="false">F3/60</f>
        <v>2.06716666666667</v>
      </c>
      <c r="I3" s="39" t="n">
        <f aca="false">G3/H3</f>
        <v>1</v>
      </c>
    </row>
    <row r="4" customFormat="false" ht="15.75" hidden="false" customHeight="true" outlineLevel="0" collapsed="false">
      <c r="A4" s="8" t="n">
        <f aca="false">B4/3</f>
        <v>5</v>
      </c>
      <c r="B4" s="8" t="n">
        <v>15</v>
      </c>
      <c r="C4" s="8" t="n">
        <v>612.37</v>
      </c>
      <c r="D4" s="8" t="n">
        <v>12.09</v>
      </c>
      <c r="E4" s="8" t="n">
        <f aca="false">SUM(C4:D4)</f>
        <v>624.46</v>
      </c>
      <c r="F4" s="8" t="n">
        <f aca="false">$E$3*A4</f>
        <v>620.15</v>
      </c>
      <c r="G4" s="32" t="n">
        <f aca="false">E4/60</f>
        <v>10.4076666666667</v>
      </c>
      <c r="H4" s="32" t="n">
        <f aca="false">F4/60</f>
        <v>10.3358333333333</v>
      </c>
      <c r="I4" s="39" t="n">
        <f aca="false">G4/H4</f>
        <v>1.00694993146819</v>
      </c>
    </row>
    <row r="5" customFormat="false" ht="15.75" hidden="false" customHeight="true" outlineLevel="0" collapsed="false">
      <c r="A5" s="8" t="n">
        <f aca="false">B5/3</f>
        <v>17</v>
      </c>
      <c r="B5" s="8" t="n">
        <v>51</v>
      </c>
      <c r="C5" s="8" t="n">
        <v>2176.61</v>
      </c>
      <c r="D5" s="8" t="n">
        <v>37.31</v>
      </c>
      <c r="E5" s="8" t="n">
        <f aca="false">SUM(C5:D5)</f>
        <v>2213.92</v>
      </c>
      <c r="F5" s="8" t="n">
        <f aca="false">$E$3*A5</f>
        <v>2108.51</v>
      </c>
      <c r="G5" s="32" t="n">
        <f aca="false">E5/60</f>
        <v>36.8986666666667</v>
      </c>
      <c r="H5" s="32" t="n">
        <f aca="false">F5/60</f>
        <v>35.1418333333333</v>
      </c>
      <c r="I5" s="39" t="n">
        <f aca="false">G5/H5</f>
        <v>1.04999264883733</v>
      </c>
    </row>
    <row r="6" customFormat="false" ht="15.75" hidden="false" customHeight="true" outlineLevel="0" collapsed="false">
      <c r="A6" s="8" t="n">
        <f aca="false">B6/3</f>
        <v>37</v>
      </c>
      <c r="B6" s="8" t="n">
        <v>111</v>
      </c>
      <c r="C6" s="8" t="n">
        <v>4987.87</v>
      </c>
      <c r="D6" s="8" t="n">
        <v>131.56</v>
      </c>
      <c r="E6" s="8" t="n">
        <f aca="false">SUM(C6:D6)</f>
        <v>5119.43</v>
      </c>
      <c r="F6" s="8" t="n">
        <f aca="false">$E$3*A6</f>
        <v>4589.11</v>
      </c>
      <c r="G6" s="32" t="n">
        <f aca="false">E6/60</f>
        <v>85.3238333333333</v>
      </c>
      <c r="H6" s="32" t="n">
        <f aca="false">F6/60</f>
        <v>76.4851666666667</v>
      </c>
      <c r="I6" s="39" t="n">
        <f aca="false">G6/H6</f>
        <v>1.11556053352393</v>
      </c>
    </row>
    <row r="7" customFormat="false" ht="15.75" hidden="false" customHeight="true" outlineLevel="0" collapsed="false">
      <c r="A7" s="8" t="n">
        <f aca="false">B7/3</f>
        <v>111</v>
      </c>
      <c r="B7" s="8" t="n">
        <v>333</v>
      </c>
      <c r="C7" s="8" t="n">
        <v>17668.09</v>
      </c>
      <c r="D7" s="8" t="n">
        <v>877.82</v>
      </c>
      <c r="E7" s="8" t="n">
        <f aca="false">SUM(C7:D7)</f>
        <v>18545.91</v>
      </c>
      <c r="F7" s="8" t="n">
        <f aca="false">$E$3*A7</f>
        <v>13767.33</v>
      </c>
      <c r="G7" s="32" t="n">
        <f aca="false">E7/60</f>
        <v>309.0985</v>
      </c>
      <c r="H7" s="32" t="n">
        <f aca="false">F7/60</f>
        <v>229.4555</v>
      </c>
      <c r="I7" s="39" t="n">
        <f aca="false">G7/H7</f>
        <v>1.347095624206</v>
      </c>
    </row>
    <row r="8" customFormat="false" ht="15.75" hidden="false" customHeight="true" outlineLevel="0" collapsed="false">
      <c r="A8" s="8" t="n">
        <f aca="false">B8/3</f>
        <v>222</v>
      </c>
      <c r="B8" s="8" t="n">
        <v>666</v>
      </c>
      <c r="C8" s="8" t="n">
        <v>33179.73</v>
      </c>
      <c r="D8" s="8" t="n">
        <v>1214.65</v>
      </c>
      <c r="E8" s="8" t="n">
        <f aca="false">SUM(C8:D8)</f>
        <v>34394.38</v>
      </c>
      <c r="F8" s="8" t="n">
        <f aca="false">$E$3*A8</f>
        <v>27534.66</v>
      </c>
      <c r="G8" s="32" t="n">
        <f aca="false">E8/60</f>
        <v>573.239666666667</v>
      </c>
      <c r="H8" s="32" t="n">
        <f aca="false">F8/60</f>
        <v>458.911</v>
      </c>
      <c r="I8" s="39" t="n">
        <f aca="false">G8/H8</f>
        <v>1.24913036877884</v>
      </c>
    </row>
    <row r="9" customFormat="false" ht="15.75" hidden="false" customHeight="true" outlineLevel="0" collapsed="false">
      <c r="A9" s="8" t="n">
        <f aca="false">B9/3</f>
        <v>259</v>
      </c>
      <c r="B9" s="8" t="n">
        <v>777</v>
      </c>
      <c r="C9" s="8" t="n">
        <v>39197.64</v>
      </c>
      <c r="D9" s="8" t="n">
        <v>1380.63</v>
      </c>
      <c r="E9" s="8" t="n">
        <f aca="false">SUM(C9:D9)</f>
        <v>40578.27</v>
      </c>
      <c r="F9" s="8" t="n">
        <f aca="false">$E$3*A9</f>
        <v>32123.77</v>
      </c>
      <c r="G9" s="32" t="n">
        <f aca="false">E9/60</f>
        <v>676.3045</v>
      </c>
      <c r="H9" s="32" t="n">
        <f aca="false">F9/60</f>
        <v>535.396166666667</v>
      </c>
      <c r="I9" s="39" t="n">
        <f aca="false">G9/H9</f>
        <v>1.26318517409383</v>
      </c>
    </row>
    <row r="12" customFormat="false" ht="15.75" hidden="false" customHeight="true" outlineLevel="0" collapsed="false">
      <c r="B12" s="2"/>
      <c r="C12" s="2"/>
      <c r="D12" s="2"/>
    </row>
    <row r="13" customFormat="false" ht="15.75" hidden="false" customHeight="true" outlineLevel="0" collapsed="false">
      <c r="B13" s="8"/>
      <c r="C13" s="8"/>
      <c r="D13" s="8"/>
    </row>
    <row r="14" customFormat="false" ht="15.75" hidden="false" customHeight="true" outlineLevel="0" collapsed="false">
      <c r="A14" s="2"/>
      <c r="B14" s="8"/>
      <c r="C14" s="8"/>
      <c r="D14" s="8"/>
      <c r="E14" s="2"/>
      <c r="F14" s="2"/>
      <c r="G14" s="2"/>
    </row>
    <row r="15" customFormat="false" ht="15.75" hidden="false" customHeight="true" outlineLevel="0" collapsed="false">
      <c r="A15" s="8"/>
      <c r="B15" s="8"/>
      <c r="C15" s="8"/>
      <c r="D15" s="8"/>
      <c r="E15" s="8"/>
      <c r="F15" s="8"/>
      <c r="G15" s="8"/>
    </row>
    <row r="16" customFormat="false" ht="15.75" hidden="false" customHeight="true" outlineLevel="0" collapsed="false">
      <c r="A16" s="8"/>
      <c r="B16" s="8"/>
      <c r="C16" s="8"/>
      <c r="D16" s="8"/>
      <c r="E16" s="8"/>
      <c r="F16" s="8"/>
      <c r="G16" s="8"/>
    </row>
    <row r="17" customFormat="false" ht="15.75" hidden="false" customHeight="true" outlineLevel="0" collapsed="false">
      <c r="A17" s="8"/>
      <c r="B17" s="8"/>
      <c r="C17" s="8"/>
      <c r="D17" s="8"/>
      <c r="E17" s="8"/>
      <c r="F17" s="8"/>
      <c r="G17" s="8"/>
    </row>
    <row r="18" customFormat="false" ht="15.75" hidden="false" customHeight="true" outlineLevel="0" collapsed="false">
      <c r="A18" s="8"/>
      <c r="B18" s="8"/>
      <c r="C18" s="8"/>
      <c r="D18" s="8"/>
      <c r="E18" s="8"/>
      <c r="F18" s="8"/>
      <c r="G18" s="8"/>
    </row>
    <row r="19" customFormat="false" ht="15.75" hidden="false" customHeight="true" outlineLevel="0" collapsed="false">
      <c r="A19" s="8"/>
      <c r="B19" s="8"/>
      <c r="C19" s="8"/>
      <c r="D19" s="8"/>
      <c r="E19" s="8"/>
      <c r="F19" s="8"/>
      <c r="G19" s="8"/>
    </row>
    <row r="20" customFormat="false" ht="15.75" hidden="false" customHeight="true" outlineLevel="0" collapsed="false">
      <c r="A20" s="8"/>
      <c r="B20" s="8"/>
      <c r="C20" s="8"/>
      <c r="D20" s="8"/>
      <c r="E20" s="8"/>
      <c r="F20" s="8"/>
      <c r="G20" s="8"/>
    </row>
    <row r="21" customFormat="false" ht="15.75" hidden="false" customHeight="true" outlineLevel="0" collapsed="false">
      <c r="A21" s="8"/>
      <c r="B21" s="8"/>
      <c r="C21" s="8"/>
      <c r="D21" s="8"/>
      <c r="E21" s="8"/>
      <c r="F21" s="8"/>
      <c r="G21" s="8"/>
    </row>
    <row r="24" customFormat="false" ht="15.75" hidden="false" customHeight="true" outlineLevel="0" collapsed="false">
      <c r="C24" s="39"/>
      <c r="D24" s="39"/>
    </row>
    <row r="25" customFormat="false" ht="15.75" hidden="false" customHeight="true" outlineLevel="0" collapsed="false">
      <c r="C25" s="39"/>
      <c r="D25" s="39"/>
    </row>
    <row r="26" customFormat="false" ht="15.75" hidden="false" customHeight="true" outlineLevel="0" collapsed="false">
      <c r="C26" s="39"/>
      <c r="D26" s="39"/>
    </row>
    <row r="27" customFormat="false" ht="15.75" hidden="false" customHeight="true" outlineLevel="0" collapsed="false">
      <c r="C27" s="39"/>
      <c r="D27" s="39"/>
    </row>
    <row r="28" customFormat="false" ht="15.75" hidden="false" customHeight="true" outlineLevel="0" collapsed="false">
      <c r="C28" s="39"/>
      <c r="D28" s="39"/>
    </row>
    <row r="29" customFormat="false" ht="15.75" hidden="false" customHeight="true" outlineLevel="0" collapsed="false">
      <c r="C29" s="39"/>
      <c r="D29" s="39"/>
    </row>
    <row r="30" customFormat="false" ht="15.75" hidden="false" customHeight="true" outlineLevel="0" collapsed="false">
      <c r="C30" s="39"/>
      <c r="D30" s="3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2024-01-11T13:25:01Z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MarkAsFinal">
    <vt:bool>1</vt:bool>
  </property>
</Properties>
</file>