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morr\Downloads\"/>
    </mc:Choice>
  </mc:AlternateContent>
  <xr:revisionPtr revIDLastSave="0" documentId="13_ncr:1_{8DB8FFF0-9834-460C-97E1-1C06073EEF73}" xr6:coauthVersionLast="47" xr6:coauthVersionMax="47" xr10:uidLastSave="{00000000-0000-0000-0000-000000000000}"/>
  <bookViews>
    <workbookView xWindow="-98" yWindow="-98" windowWidth="19396" windowHeight="11475" firstSheet="1" activeTab="4" xr2:uid="{00000000-000D-0000-FFFF-FFFF00000000}"/>
  </bookViews>
  <sheets>
    <sheet name="Basics" sheetId="1" r:id="rId1"/>
    <sheet name="PivotData" sheetId="2" r:id="rId2"/>
    <sheet name="PhoneNumbers" sheetId="3" r:id="rId3"/>
    <sheet name="Emails" sheetId="4" r:id="rId4"/>
    <sheet name="DashboardData" sheetId="5" r:id="rId5"/>
    <sheet name="Formula References" sheetId="6" r:id="rId6"/>
  </sheets>
  <calcPr calcId="191029"/>
  <pivotCaches>
    <pivotCache cacheId="5" r:id="rId7"/>
    <pivotCache cacheId="24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5" l="1"/>
  <c r="G3" i="5"/>
  <c r="G4" i="5"/>
  <c r="G5" i="5"/>
  <c r="G6" i="5"/>
  <c r="B3" i="4"/>
  <c r="C3" i="4" s="1"/>
  <c r="B4" i="4"/>
  <c r="C4" i="4" s="1"/>
  <c r="B5" i="4"/>
  <c r="C5" i="4" s="1"/>
  <c r="B6" i="4"/>
  <c r="C6" i="4" s="1"/>
  <c r="B7" i="4"/>
  <c r="C7" i="4" s="1"/>
  <c r="B8" i="4"/>
  <c r="C8" i="4" s="1"/>
  <c r="B9" i="4"/>
  <c r="C9" i="4" s="1"/>
  <c r="B10" i="4"/>
  <c r="C10" i="4" s="1"/>
  <c r="B11" i="4"/>
  <c r="C11" i="4" s="1"/>
  <c r="B2" i="4"/>
  <c r="C2" i="4" s="1"/>
  <c r="M3" i="1"/>
  <c r="M4" i="1"/>
  <c r="M5" i="1"/>
  <c r="M6" i="1"/>
  <c r="M7" i="1"/>
  <c r="M2" i="1"/>
  <c r="I3" i="1"/>
  <c r="I4" i="1"/>
  <c r="I5" i="1"/>
  <c r="I6" i="1"/>
  <c r="I7" i="1"/>
  <c r="I2" i="1"/>
  <c r="L7" i="1"/>
  <c r="K7" i="1"/>
  <c r="L6" i="1"/>
  <c r="K6" i="1"/>
  <c r="L5" i="1"/>
  <c r="L4" i="1"/>
  <c r="K4" i="1"/>
  <c r="L3" i="1"/>
  <c r="K3" i="1"/>
  <c r="L2" i="1"/>
  <c r="K2" i="1"/>
  <c r="M17" i="1"/>
  <c r="L17" i="1"/>
  <c r="K17" i="1"/>
  <c r="J17" i="1"/>
  <c r="I17" i="1"/>
  <c r="M16" i="1"/>
  <c r="L16" i="1"/>
  <c r="K16" i="1"/>
  <c r="J16" i="1"/>
  <c r="I16" i="1"/>
  <c r="M15" i="1"/>
  <c r="L15" i="1"/>
  <c r="K15" i="1"/>
  <c r="J15" i="1"/>
  <c r="I15" i="1"/>
  <c r="M14" i="1"/>
  <c r="L14" i="1"/>
  <c r="K14" i="1"/>
  <c r="J14" i="1"/>
  <c r="I14" i="1"/>
  <c r="M13" i="1"/>
  <c r="L13" i="1"/>
  <c r="K13" i="1"/>
  <c r="J13" i="1"/>
  <c r="I13" i="1"/>
  <c r="C8" i="3"/>
  <c r="C7" i="3"/>
  <c r="C6" i="3"/>
  <c r="C5" i="3"/>
  <c r="C4" i="3"/>
  <c r="C3" i="3"/>
  <c r="C2" i="3"/>
</calcChain>
</file>

<file path=xl/sharedStrings.xml><?xml version="1.0" encoding="utf-8"?>
<sst xmlns="http://schemas.openxmlformats.org/spreadsheetml/2006/main" count="179" uniqueCount="112">
  <si>
    <t>Apples</t>
  </si>
  <si>
    <t>Bananas</t>
  </si>
  <si>
    <t>Oranges</t>
  </si>
  <si>
    <t>Region</t>
  </si>
  <si>
    <t>Product</t>
  </si>
  <si>
    <t>Sales</t>
  </si>
  <si>
    <t>North</t>
  </si>
  <si>
    <t>South</t>
  </si>
  <si>
    <t>West</t>
  </si>
  <si>
    <t>RawPhone</t>
  </si>
  <si>
    <t>(123) 456-7890</t>
  </si>
  <si>
    <t>123.456.7890</t>
  </si>
  <si>
    <t>+1 123 456 7890</t>
  </si>
  <si>
    <t>RawEmail</t>
  </si>
  <si>
    <t>Date</t>
  </si>
  <si>
    <t>2025-01-01</t>
  </si>
  <si>
    <t>2025-01-02</t>
  </si>
  <si>
    <t>2025-01-03</t>
  </si>
  <si>
    <t>2025-01-04</t>
  </si>
  <si>
    <t>2025-01-05</t>
  </si>
  <si>
    <t>----------&gt;</t>
  </si>
  <si>
    <t>Row Labels</t>
  </si>
  <si>
    <t>Grand Total</t>
  </si>
  <si>
    <t>Column Labels</t>
  </si>
  <si>
    <t>Sum of Sales</t>
  </si>
  <si>
    <t>Cleaned Data</t>
  </si>
  <si>
    <t>123-456-7890</t>
  </si>
  <si>
    <t>123 4567</t>
  </si>
  <si>
    <t>abc-456-7890</t>
  </si>
  <si>
    <t xml:space="preserve"> John.Doe @Example.Com </t>
  </si>
  <si>
    <t>jane@@company..com</t>
  </si>
  <si>
    <t>mark.smith@example</t>
  </si>
  <si>
    <t>susan.o'reilly@example.org</t>
  </si>
  <si>
    <t xml:space="preserve">   bob@example.co.uk   </t>
  </si>
  <si>
    <t>carol@.example.com</t>
  </si>
  <si>
    <t>dave@company</t>
  </si>
  <si>
    <t>EMILY@DOMAIN.COM</t>
  </si>
  <si>
    <t>no-at-symbol.com</t>
  </si>
  <si>
    <t>trailingdot@example.com.</t>
  </si>
  <si>
    <t>" p123 "</t>
  </si>
  <si>
    <t>"Smith, John"</t>
  </si>
  <si>
    <t>"01/01/2025"</t>
  </si>
  <si>
    <t>"P124"</t>
  </si>
  <si>
    <t>" Emily Davis"</t>
  </si>
  <si>
    <t>" 01/02/2025 "</t>
  </si>
  <si>
    <t>""</t>
  </si>
  <si>
    <t>" p125 "</t>
  </si>
  <si>
    <t>"Brown, Sarah"</t>
  </si>
  <si>
    <t>"Jan 03, 2025"</t>
  </si>
  <si>
    <t>"p126"</t>
  </si>
  <si>
    <t>"Chris Johnson"</t>
  </si>
  <si>
    <t>"01/04/2025"</t>
  </si>
  <si>
    <t>" P127 "</t>
  </si>
  <si>
    <t>"NAN"</t>
  </si>
  <si>
    <t>"Not a date"</t>
  </si>
  <si>
    <t>------------&gt;</t>
  </si>
  <si>
    <t>Text Cleanup</t>
  </si>
  <si>
    <t>TRIM(A2)</t>
  </si>
  <si>
    <t>PROPER(TRIM(A2))</t>
  </si>
  <si>
    <t>SUBSTITUTE(A2,"@@","@")</t>
  </si>
  <si>
    <t>SUBSTITUTE(A2,"..",".")</t>
  </si>
  <si>
    <t>TRIM(SUBSTITUTE(A2,CHAR(34),""))</t>
  </si>
  <si>
    <t>Names</t>
  </si>
  <si>
    <t>LEFT(B2,FIND(" ",B2)-1)</t>
  </si>
  <si>
    <t>RIGHT(B2,LEN(B2)-FIND(" ",B2))</t>
  </si>
  <si>
    <t>IF(ISNUMBER(FIND(",",B2)),PROPER(LEFT(B2,FIND(",",B2)-1)),"")</t>
  </si>
  <si>
    <t>IF(ISNUMBER(FIND(",",B2)),PROPER(RIGHT(B2,LEN(B2)-FIND(",",B2))),PROPER(B2))</t>
  </si>
  <si>
    <t>Dates</t>
  </si>
  <si>
    <t>DATEVALUE(TRIM(C2))</t>
  </si>
  <si>
    <t>IFERROR(DATEVALUE(TRIM(C2)),"")</t>
  </si>
  <si>
    <t>Numbers / Revenue</t>
  </si>
  <si>
    <t>--TRIM(D2)</t>
  </si>
  <si>
    <t>IFERROR(D2*1,0)</t>
  </si>
  <si>
    <t>Phone Numbers</t>
  </si>
  <si>
    <t>TEXT(VALUE(SUBSTITUTE(SUBSTITUTE(SUBSTITUTE(SUBSTITUTE(SUBSTITUTE(A2,"(",""),")",""),"-","")," ",""),".","")),"000-000-0000")</t>
  </si>
  <si>
    <t>IF(LEN(SUBSTITUTE(SUBSTITUTE(SUBSTITUTE(A2,"(",""),")",""),"-",""))=10,"VALID","INVALID")</t>
  </si>
  <si>
    <t>Email Addresses</t>
  </si>
  <si>
    <t>TRIM(LOWER(A2))</t>
  </si>
  <si>
    <t>IFERROR(IF(AND(SEARCH("@",A2),SEARCH(".",A2),LEN(A2)-LEN(SUBSTITUTE(A2,"@",""))=1,RIGHT(A2,1)&lt;&gt;".",LEFT(A2,1)&lt;&gt;"@"),"VALID","INVALID"),"INVALID")</t>
  </si>
  <si>
    <t>CustomerName</t>
  </si>
  <si>
    <t>OrderDate</t>
  </si>
  <si>
    <t>Revenue</t>
  </si>
  <si>
    <t>ProductID</t>
  </si>
  <si>
    <t xml:space="preserve"> John Smith </t>
  </si>
  <si>
    <t>01/05/2025</t>
  </si>
  <si>
    <t>$1,200</t>
  </si>
  <si>
    <t>East</t>
  </si>
  <si>
    <t>P-001</t>
  </si>
  <si>
    <t>mary  jones</t>
  </si>
  <si>
    <t>2025-02-15</t>
  </si>
  <si>
    <t>3000</t>
  </si>
  <si>
    <t xml:space="preserve">west </t>
  </si>
  <si>
    <t>p001</t>
  </si>
  <si>
    <t>ROBERT,WHITE</t>
  </si>
  <si>
    <t>15-03-2025</t>
  </si>
  <si>
    <t xml:space="preserve"> 2,500 </t>
  </si>
  <si>
    <t>EAST</t>
  </si>
  <si>
    <t xml:space="preserve">P-002 </t>
  </si>
  <si>
    <t>alice</t>
  </si>
  <si>
    <t>March 20, 2025</t>
  </si>
  <si>
    <t>Four Thousand</t>
  </si>
  <si>
    <t>south</t>
  </si>
  <si>
    <t>P- 003</t>
  </si>
  <si>
    <t>NaN</t>
  </si>
  <si>
    <t>2025/04/10</t>
  </si>
  <si>
    <t>P-004</t>
  </si>
  <si>
    <t xml:space="preserve">Chris  O'neil </t>
  </si>
  <si>
    <t>3500.50</t>
  </si>
  <si>
    <t>SoUTH</t>
  </si>
  <si>
    <t>Cleaned Emails</t>
  </si>
  <si>
    <t>Validation</t>
  </si>
  <si>
    <t>-------------&gt;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</si>
</sst>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0" fillId="2" borderId="0" xfId="0" applyFill="1"/>
    <xf numFmtId="0" fontId="3" fillId="0" borderId="0" xfId="0" applyFont="1" applyAlignment="1">
      <alignment vertical="center"/>
    </xf>
    <xf numFmtId="0" fontId="0" fillId="0" borderId="0" xfId="0" applyAlignment="1"/>
    <xf numFmtId="14" fontId="0" fillId="0" borderId="0" xfId="0" applyNumberFormat="1" applyAlignment="1"/>
    <xf numFmtId="49" fontId="1" fillId="0" borderId="0" xfId="0" applyNumberFormat="1" applyFont="1"/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left"/>
    </xf>
    <xf numFmtId="166" fontId="0" fillId="0" borderId="0" xfId="0" applyNumberFormat="1"/>
  </cellXfs>
  <cellStyles count="1">
    <cellStyle name="Normal" xfId="0" builtinId="0"/>
  </cellStyles>
  <dxfs count="3">
    <dxf>
      <numFmt numFmtId="166" formatCode="[$-409]d\-mmm;@"/>
    </dxf>
    <dxf>
      <numFmt numFmtId="166" formatCode="[$-409]d\-mmm;@"/>
    </dxf>
    <dxf>
      <numFmt numFmtId="166" formatCode="[$-409]d\-mmm;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[Excel_Practice_Workbook.xlsx]DashboardData!PivotTable2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 by Region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2"/>
          </a:solidFill>
          <a:ln>
            <a:noFill/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DashboardData!$N$1:$N$2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DashboardData!$M$3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DashboardData!$N$3</c:f>
              <c:numCache>
                <c:formatCode>General</c:formatCode>
                <c:ptCount val="1"/>
                <c:pt idx="0">
                  <c:v>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4F-4667-BE69-3E6E0861642B}"/>
            </c:ext>
          </c:extLst>
        </c:ser>
        <c:ser>
          <c:idx val="1"/>
          <c:order val="1"/>
          <c:tx>
            <c:strRef>
              <c:f>DashboardData!$O$1:$O$2</c:f>
              <c:strCache>
                <c:ptCount val="1"/>
                <c:pt idx="0">
                  <c:v>South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DashboardData!$M$3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DashboardData!$O$3</c:f>
              <c:numCache>
                <c:formatCode>General</c:formatCode>
                <c:ptCount val="1"/>
                <c:pt idx="0">
                  <c:v>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4F-4667-BE69-3E6E0861642B}"/>
            </c:ext>
          </c:extLst>
        </c:ser>
        <c:ser>
          <c:idx val="2"/>
          <c:order val="2"/>
          <c:tx>
            <c:strRef>
              <c:f>DashboardData!$P$1:$P$2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DashboardData!$M$3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DashboardData!$P$3</c:f>
              <c:numCache>
                <c:formatCode>General</c:formatCode>
                <c:ptCount val="1"/>
                <c:pt idx="0">
                  <c:v>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84F-4667-BE69-3E6E086164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8918976"/>
        <c:axId val="528919936"/>
      </c:barChart>
      <c:dateAx>
        <c:axId val="528918976"/>
        <c:scaling>
          <c:orientation val="minMax"/>
        </c:scaling>
        <c:delete val="0"/>
        <c:axPos val="b"/>
        <c:numFmt formatCode="[$-409]d\-m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919936"/>
        <c:crosses val="autoZero"/>
        <c:auto val="0"/>
        <c:lblOffset val="100"/>
        <c:baseTimeUnit val="days"/>
      </c:dateAx>
      <c:valAx>
        <c:axId val="5289199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918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[Excel_Practice_Workbook.xlsx]DashboardData!PivotTable3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Trend by Region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DashboardData!$N$7:$N$8</c:f>
              <c:strCache>
                <c:ptCount val="1"/>
                <c:pt idx="0">
                  <c:v>North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DashboardData!$M$9:$M$14</c:f>
              <c:strCache>
                <c:ptCount val="5"/>
                <c:pt idx="0">
                  <c:v>1/1/2025</c:v>
                </c:pt>
                <c:pt idx="1">
                  <c:v>1/2/2025</c:v>
                </c:pt>
                <c:pt idx="2">
                  <c:v>1/3/2025</c:v>
                </c:pt>
                <c:pt idx="3">
                  <c:v>1/4/2025</c:v>
                </c:pt>
                <c:pt idx="4">
                  <c:v>1/5/2025</c:v>
                </c:pt>
              </c:strCache>
            </c:strRef>
          </c:cat>
          <c:val>
            <c:numRef>
              <c:f>DashboardData!$N$9:$N$14</c:f>
              <c:numCache>
                <c:formatCode>General</c:formatCode>
                <c:ptCount val="5"/>
                <c:pt idx="0">
                  <c:v>500</c:v>
                </c:pt>
                <c:pt idx="3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7C-44B0-85C2-C19EADAC4301}"/>
            </c:ext>
          </c:extLst>
        </c:ser>
        <c:ser>
          <c:idx val="1"/>
          <c:order val="1"/>
          <c:tx>
            <c:strRef>
              <c:f>DashboardData!$O$7:$O$8</c:f>
              <c:strCache>
                <c:ptCount val="1"/>
                <c:pt idx="0">
                  <c:v>South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DashboardData!$M$9:$M$14</c:f>
              <c:strCache>
                <c:ptCount val="5"/>
                <c:pt idx="0">
                  <c:v>1/1/2025</c:v>
                </c:pt>
                <c:pt idx="1">
                  <c:v>1/2/2025</c:v>
                </c:pt>
                <c:pt idx="2">
                  <c:v>1/3/2025</c:v>
                </c:pt>
                <c:pt idx="3">
                  <c:v>1/4/2025</c:v>
                </c:pt>
                <c:pt idx="4">
                  <c:v>1/5/2025</c:v>
                </c:pt>
              </c:strCache>
            </c:strRef>
          </c:cat>
          <c:val>
            <c:numRef>
              <c:f>DashboardData!$O$9:$O$14</c:f>
              <c:numCache>
                <c:formatCode>General</c:formatCode>
                <c:ptCount val="5"/>
                <c:pt idx="1">
                  <c:v>300</c:v>
                </c:pt>
                <c:pt idx="4">
                  <c:v>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7C-44B0-85C2-C19EADAC4301}"/>
            </c:ext>
          </c:extLst>
        </c:ser>
        <c:ser>
          <c:idx val="2"/>
          <c:order val="2"/>
          <c:tx>
            <c:strRef>
              <c:f>DashboardData!$P$7:$P$8</c:f>
              <c:strCache>
                <c:ptCount val="1"/>
                <c:pt idx="0">
                  <c:v>West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DashboardData!$M$9:$M$14</c:f>
              <c:strCache>
                <c:ptCount val="5"/>
                <c:pt idx="0">
                  <c:v>1/1/2025</c:v>
                </c:pt>
                <c:pt idx="1">
                  <c:v>1/2/2025</c:v>
                </c:pt>
                <c:pt idx="2">
                  <c:v>1/3/2025</c:v>
                </c:pt>
                <c:pt idx="3">
                  <c:v>1/4/2025</c:v>
                </c:pt>
                <c:pt idx="4">
                  <c:v>1/5/2025</c:v>
                </c:pt>
              </c:strCache>
            </c:strRef>
          </c:cat>
          <c:val>
            <c:numRef>
              <c:f>DashboardData!$P$9:$P$14</c:f>
              <c:numCache>
                <c:formatCode>General</c:formatCode>
                <c:ptCount val="5"/>
                <c:pt idx="2">
                  <c:v>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87C-44B0-85C2-C19EADAC43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6489808"/>
        <c:axId val="776488368"/>
      </c:lineChart>
      <c:catAx>
        <c:axId val="77648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488368"/>
        <c:crosses val="autoZero"/>
        <c:auto val="1"/>
        <c:lblAlgn val="ctr"/>
        <c:lblOffset val="100"/>
        <c:noMultiLvlLbl val="0"/>
      </c:catAx>
      <c:valAx>
        <c:axId val="77648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6489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21431</xdr:colOff>
      <xdr:row>20</xdr:row>
      <xdr:rowOff>147640</xdr:rowOff>
    </xdr:from>
    <xdr:to>
      <xdr:col>8</xdr:col>
      <xdr:colOff>390525</xdr:colOff>
      <xdr:row>33</xdr:row>
      <xdr:rowOff>128589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8FB029-04FB-88E3-5B71-1890720671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2379</xdr:colOff>
      <xdr:row>7</xdr:row>
      <xdr:rowOff>23813</xdr:rowOff>
    </xdr:from>
    <xdr:to>
      <xdr:col>8</xdr:col>
      <xdr:colOff>371474</xdr:colOff>
      <xdr:row>19</xdr:row>
      <xdr:rowOff>171450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EAF1C31-1B80-F219-3D9F-6AAD4B1667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ven Morrissette" refreshedDate="45916.879128819448" createdVersion="8" refreshedVersion="8" minRefreshableVersion="3" recordCount="6" xr:uid="{7B9BAFD5-2384-497F-A069-00BDE39057A8}">
  <cacheSource type="worksheet">
    <worksheetSource name="Table1"/>
  </cacheSource>
  <cacheFields count="3">
    <cacheField name="Region" numFmtId="0">
      <sharedItems count="3">
        <s v="North"/>
        <s v="South"/>
        <s v="West"/>
      </sharedItems>
    </cacheField>
    <cacheField name="Product" numFmtId="0">
      <sharedItems count="3">
        <s v="Apples"/>
        <s v="Bananas"/>
        <s v="Oranges"/>
      </sharedItems>
    </cacheField>
    <cacheField name="Sales" numFmtId="0">
      <sharedItems containsSemiMixedTypes="0" containsString="0" containsNumber="1" containsInteger="1" minValue="70" maxValue="1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ven Morrissette" refreshedDate="45918.866547106481" createdVersion="8" refreshedVersion="8" minRefreshableVersion="3" recordCount="5" xr:uid="{F18CBAD1-E188-45FA-ADC1-A3EFE4F567A4}">
  <cacheSource type="worksheet">
    <worksheetSource name="Table2"/>
  </cacheSource>
  <cacheFields count="3">
    <cacheField name="Date" numFmtId="166">
      <sharedItems containsNonDate="0" containsDate="1" containsMixedTypes="1" minDate="2025-01-01T00:00:00" maxDate="2025-01-06T00:00:00" count="9">
        <d v="2025-01-01T00:00:00"/>
        <d v="2025-01-02T00:00:00"/>
        <d v="2025-01-03T00:00:00"/>
        <d v="2025-01-04T00:00:00"/>
        <d v="2025-01-05T00:00:00"/>
        <s v="Formula1" f="1"/>
        <s v="Formula2" f="1"/>
        <s v="Formula3" f="1"/>
        <s v="Formula4" f="1"/>
      </sharedItems>
    </cacheField>
    <cacheField name="Sales" numFmtId="0">
      <sharedItems containsSemiMixedTypes="0" containsString="0" containsNumber="1" containsInteger="1" minValue="300" maxValue="700"/>
    </cacheField>
    <cacheField name="Region" numFmtId="0">
      <sharedItems count="3">
        <s v="North"/>
        <s v="South"/>
        <s v="West"/>
      </sharedItems>
    </cacheField>
  </cacheFields>
  <calculatedItems count="4">
    <calculatedItem>
      <pivotArea cacheIndex="1" outline="0" fieldPosition="0">
        <references count="1">
          <reference field="0" count="1">
            <x v="5"/>
          </reference>
        </references>
      </pivotArea>
    </calculatedItem>
    <calculatedItem>
      <pivotArea cacheIndex="1" outline="0" fieldPosition="0">
        <references count="1">
          <reference field="0" count="1">
            <x v="6"/>
          </reference>
        </references>
      </pivotArea>
    </calculatedItem>
    <calculatedItem>
      <pivotArea cacheIndex="1" outline="0" fieldPosition="0">
        <references count="1">
          <reference field="0" count="1">
            <x v="7"/>
          </reference>
        </references>
      </pivotArea>
    </calculatedItem>
    <calculatedItem>
      <pivotArea cacheIndex="1" outline="0" fieldPosition="0">
        <references count="1">
          <reference field="0" count="1">
            <x v="8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n v="120"/>
  </r>
  <r>
    <x v="0"/>
    <x v="1"/>
    <n v="80"/>
  </r>
  <r>
    <x v="1"/>
    <x v="0"/>
    <n v="150"/>
  </r>
  <r>
    <x v="1"/>
    <x v="2"/>
    <n v="100"/>
  </r>
  <r>
    <x v="2"/>
    <x v="1"/>
    <n v="90"/>
  </r>
  <r>
    <x v="2"/>
    <x v="2"/>
    <n v="7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n v="500"/>
    <x v="0"/>
  </r>
  <r>
    <x v="1"/>
    <n v="300"/>
    <x v="1"/>
  </r>
  <r>
    <x v="2"/>
    <n v="700"/>
    <x v="2"/>
  </r>
  <r>
    <x v="3"/>
    <n v="400"/>
    <x v="0"/>
  </r>
  <r>
    <x v="4"/>
    <n v="60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AEC4FA-98E5-459B-A54D-7527F123F2C4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Q7" firstHeaderRow="1" firstDataRow="2" firstDataCol="1"/>
  <pivotFields count="3">
    <pivotField axis="axisRow" showAll="0">
      <items count="4">
        <item x="0"/>
        <item x="1"/>
        <item x="2"/>
        <item t="default"/>
      </items>
    </pivotField>
    <pivotField axis="axisCol" showAll="0">
      <items count="4">
        <item x="0"/>
        <item x="1"/>
        <item x="2"/>
        <item t="default"/>
      </items>
    </pivotField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Sales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DB85F0-846B-4A9E-A89B-B191AB130316}" name="PivotTable3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M7:Q14" firstHeaderRow="1" firstDataRow="2" firstDataCol="1"/>
  <pivotFields count="3">
    <pivotField axis="axisRow" showAll="0">
      <items count="10">
        <item h="1" f="1" x="5"/>
        <item h="1" f="1" x="6"/>
        <item h="1" f="1" x="7"/>
        <item h="1" f="1" x="8"/>
        <item x="0"/>
        <item x="1"/>
        <item x="2"/>
        <item x="3"/>
        <item x="4"/>
        <item t="default"/>
      </items>
    </pivotField>
    <pivotField dataField="1" showAll="0"/>
    <pivotField axis="axisCol" showAll="0">
      <items count="4">
        <item x="0"/>
        <item x="1"/>
        <item x="2"/>
        <item t="default"/>
      </items>
    </pivotField>
  </pivotFields>
  <rowFields count="1">
    <field x="0"/>
  </rowFields>
  <rowItems count="6">
    <i>
      <x v="4"/>
    </i>
    <i>
      <x v="5"/>
    </i>
    <i>
      <x v="6"/>
    </i>
    <i>
      <x v="7"/>
    </i>
    <i>
      <x v="8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Sum of Sales" fld="1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D455C3-0AEB-422A-B3F9-373D92D2AA4B}" name="PivotTable2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M1:Q3" firstHeaderRow="1" firstDataRow="2" firstDataCol="1"/>
  <pivotFields count="3">
    <pivotField showAll="0">
      <items count="10">
        <item x="0"/>
        <item f="1" x="5"/>
        <item f="1" x="6"/>
        <item f="1" x="7"/>
        <item f="1" x="8"/>
        <item x="1"/>
        <item x="2"/>
        <item x="3"/>
        <item x="4"/>
        <item t="default"/>
      </items>
    </pivotField>
    <pivotField dataField="1" showAll="0"/>
    <pivotField axis="axisCol" showAll="0">
      <items count="4">
        <item x="0"/>
        <item x="1"/>
        <item x="2"/>
        <item t="default"/>
      </items>
    </pivotField>
  </pivotFields>
  <rowItems count="1">
    <i/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Sum of Sales" fld="1" baseField="0" baseItem="0"/>
  </dataFields>
  <chartFormats count="9">
    <chartFormat chart="0" format="0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C98951-69BA-4A87-B02D-2CDB22B9C03C}" name="Table1" displayName="Table1" ref="G1:I7" totalsRowShown="0">
  <autoFilter ref="G1:I7" xr:uid="{3EC98951-69BA-4A87-B02D-2CDB22B9C03C}"/>
  <tableColumns count="3">
    <tableColumn id="1" xr3:uid="{5AA42442-F3D8-48F7-B880-12186A32BAD0}" name="Region"/>
    <tableColumn id="2" xr3:uid="{C3EF7845-2F2B-436F-9711-7F42EE036B0F}" name="Product"/>
    <tableColumn id="3" xr3:uid="{E9B82367-8B62-413A-9D81-2247F1537EFF}" name="Sale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E7DEAB-93A7-4465-9444-7DBB4B4F8CCB}" name="Table2" displayName="Table2" ref="G1:I6" totalsRowShown="0">
  <autoFilter ref="G1:I6" xr:uid="{76E7DEAB-93A7-4465-9444-7DBB4B4F8CCB}"/>
  <tableColumns count="3">
    <tableColumn id="1" xr3:uid="{35ED7DFD-A5C0-446F-B4A8-E7449A02D880}" name="Date" dataDxfId="0">
      <calculatedColumnFormula>--TRIM(A2)</calculatedColumnFormula>
    </tableColumn>
    <tableColumn id="2" xr3:uid="{BF036520-B11F-4584-97B2-2B3D8A5D4136}" name="Sales"/>
    <tableColumn id="3" xr3:uid="{E821D250-4BF2-4712-A725-7E9310B8A5A3}" name="Reg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workbookViewId="0">
      <selection activeCell="O5" sqref="O5"/>
    </sheetView>
  </sheetViews>
  <sheetFormatPr defaultRowHeight="14.25"/>
  <cols>
    <col min="1" max="1" width="13.46484375" bestFit="1" customWidth="1"/>
    <col min="2" max="2" width="13.73046875" bestFit="1" customWidth="1"/>
    <col min="3" max="3" width="12.53125" bestFit="1" customWidth="1"/>
    <col min="4" max="4" width="9.59765625" customWidth="1"/>
    <col min="5" max="5" width="8.796875" bestFit="1" customWidth="1"/>
    <col min="6" max="6" width="1.9296875" customWidth="1"/>
    <col min="7" max="7" width="9.46484375" customWidth="1"/>
    <col min="8" max="8" width="4.6640625" customWidth="1"/>
    <col min="9" max="9" width="13.46484375" bestFit="1" customWidth="1"/>
    <col min="10" max="10" width="10.59765625" customWidth="1"/>
    <col min="11" max="11" width="7.86328125" bestFit="1" customWidth="1"/>
    <col min="12" max="12" width="8.796875" bestFit="1" customWidth="1"/>
  </cols>
  <sheetData>
    <row r="1" spans="1:13">
      <c r="A1" s="17" t="s">
        <v>79</v>
      </c>
      <c r="B1" s="17" t="s">
        <v>80</v>
      </c>
      <c r="C1" s="17" t="s">
        <v>81</v>
      </c>
      <c r="D1" s="17" t="s">
        <v>3</v>
      </c>
      <c r="E1" s="17" t="s">
        <v>82</v>
      </c>
      <c r="F1" s="19"/>
      <c r="I1" s="18" t="s">
        <v>79</v>
      </c>
      <c r="J1" s="18" t="s">
        <v>80</v>
      </c>
      <c r="K1" s="18" t="s">
        <v>81</v>
      </c>
      <c r="L1" s="18" t="s">
        <v>3</v>
      </c>
      <c r="M1" s="18" t="s">
        <v>82</v>
      </c>
    </row>
    <row r="2" spans="1:13">
      <c r="A2" t="s">
        <v>83</v>
      </c>
      <c r="B2" t="s">
        <v>84</v>
      </c>
      <c r="C2" t="s">
        <v>85</v>
      </c>
      <c r="D2" t="s">
        <v>86</v>
      </c>
      <c r="E2" t="s">
        <v>87</v>
      </c>
      <c r="I2" t="str">
        <f>SUBSTITUTE(TRIM(PROPER(A2)),","," ")</f>
        <v>John Smith</v>
      </c>
      <c r="J2" s="11">
        <v>45662</v>
      </c>
      <c r="K2">
        <f>C2*1</f>
        <v>1200</v>
      </c>
      <c r="L2" t="str">
        <f>TRIM(PROPER(D2))</f>
        <v>East</v>
      </c>
      <c r="M2" t="str">
        <f>UPPER(SUBSTITUTE(SUBSTITUTE(E2," ", ""),"-",""))</f>
        <v>P001</v>
      </c>
    </row>
    <row r="3" spans="1:13">
      <c r="A3" t="s">
        <v>88</v>
      </c>
      <c r="B3" t="s">
        <v>89</v>
      </c>
      <c r="C3" t="s">
        <v>90</v>
      </c>
      <c r="D3" t="s">
        <v>91</v>
      </c>
      <c r="E3" t="s">
        <v>92</v>
      </c>
      <c r="I3" t="str">
        <f t="shared" ref="I3:I7" si="0">SUBSTITUTE(TRIM(PROPER(A3)),","," ")</f>
        <v>Mary Jones</v>
      </c>
      <c r="J3" s="11">
        <v>45703</v>
      </c>
      <c r="K3">
        <f>C3*1</f>
        <v>3000</v>
      </c>
      <c r="L3" t="str">
        <f>TRIM(PROPER(D3))</f>
        <v>West</v>
      </c>
      <c r="M3" t="str">
        <f t="shared" ref="M3:M7" si="1">UPPER(SUBSTITUTE(SUBSTITUTE(E3," ", ""),"-",""))</f>
        <v>P001</v>
      </c>
    </row>
    <row r="4" spans="1:13">
      <c r="A4" t="s">
        <v>93</v>
      </c>
      <c r="B4" t="s">
        <v>94</v>
      </c>
      <c r="C4" t="s">
        <v>95</v>
      </c>
      <c r="D4" t="s">
        <v>96</v>
      </c>
      <c r="E4" t="s">
        <v>97</v>
      </c>
      <c r="G4" s="16" t="s">
        <v>55</v>
      </c>
      <c r="I4" t="str">
        <f t="shared" si="0"/>
        <v>Robert White</v>
      </c>
      <c r="J4" s="11">
        <v>45731</v>
      </c>
      <c r="K4">
        <f>C4*1</f>
        <v>2500</v>
      </c>
      <c r="L4" t="str">
        <f>TRIM(PROPER(D4))</f>
        <v>East</v>
      </c>
      <c r="M4" t="str">
        <f t="shared" si="1"/>
        <v>P002</v>
      </c>
    </row>
    <row r="5" spans="1:13">
      <c r="A5" t="s">
        <v>98</v>
      </c>
      <c r="B5" t="s">
        <v>99</v>
      </c>
      <c r="C5" t="s">
        <v>100</v>
      </c>
      <c r="D5" t="s">
        <v>101</v>
      </c>
      <c r="E5" t="s">
        <v>102</v>
      </c>
      <c r="I5" t="str">
        <f t="shared" si="0"/>
        <v>Alice</v>
      </c>
      <c r="J5" s="11">
        <v>45736</v>
      </c>
      <c r="K5">
        <v>4000</v>
      </c>
      <c r="L5" t="str">
        <f>TRIM(PROPER(D5))</f>
        <v>South</v>
      </c>
      <c r="M5" t="str">
        <f t="shared" si="1"/>
        <v>P003</v>
      </c>
    </row>
    <row r="6" spans="1:13">
      <c r="A6" t="s">
        <v>103</v>
      </c>
      <c r="B6" t="s">
        <v>104</v>
      </c>
      <c r="D6" t="s">
        <v>8</v>
      </c>
      <c r="E6" t="s">
        <v>105</v>
      </c>
      <c r="I6" t="str">
        <f t="shared" si="0"/>
        <v>Nan</v>
      </c>
      <c r="J6" s="11">
        <v>45757</v>
      </c>
      <c r="K6">
        <f>C6*1</f>
        <v>0</v>
      </c>
      <c r="L6" t="str">
        <f>TRIM(PROPER(D6))</f>
        <v>West</v>
      </c>
      <c r="M6" t="str">
        <f t="shared" si="1"/>
        <v>P004</v>
      </c>
    </row>
    <row r="7" spans="1:13">
      <c r="A7" t="s">
        <v>106</v>
      </c>
      <c r="C7" t="s">
        <v>107</v>
      </c>
      <c r="D7" t="s">
        <v>108</v>
      </c>
      <c r="I7" t="str">
        <f t="shared" si="0"/>
        <v>Chris O'Neil</v>
      </c>
      <c r="J7" s="11"/>
      <c r="K7">
        <f>C7*1</f>
        <v>3500.5</v>
      </c>
      <c r="L7" t="str">
        <f>TRIM(PROPER(D7))</f>
        <v>South</v>
      </c>
      <c r="M7" t="str">
        <f t="shared" si="1"/>
        <v/>
      </c>
    </row>
    <row r="10" spans="1:13" s="12" customFormat="1"/>
    <row r="13" spans="1:13">
      <c r="A13" s="13" t="s">
        <v>39</v>
      </c>
      <c r="B13" s="13" t="s">
        <v>40</v>
      </c>
      <c r="C13" s="13" t="s">
        <v>41</v>
      </c>
      <c r="D13" s="13">
        <v>500</v>
      </c>
      <c r="E13" s="14"/>
      <c r="F13" s="14"/>
      <c r="I13" s="14" t="str">
        <f>TRIM(SUBSTITUTE(UPPER(A13),CHAR(34),""))</f>
        <v>P123</v>
      </c>
      <c r="J13" s="14" t="str">
        <f>IF(SUBSTITUTE(B13,CHAR(34),"")="NAN","",IF(ISNUMBER(FIND(",",TRIM(SUBSTITUTE(B13,CHAR(34),"")))),RIGHT(SUBSTITUTE(B13,CHAR(34),""),(LEN(SUBSTITUTE(B13,CHAR(34),""))-FIND(",",B13))),LEFT(TRIM(SUBSTITUTE(B13,CHAR(34),"")),FIND(" ",TRIM(SUBSTITUTE(B13,CHAR(34),""))))))</f>
        <v>John</v>
      </c>
      <c r="K13" s="14" t="str">
        <f>IF(SUBSTITUTE(B13,CHAR(34),"")="NAN","",IF(NOT(ISNUMBER(FIND(",",TRIM(SUBSTITUTE(B13,CHAR(34),""))))),RIGHT(TRIM(SUBSTITUTE(B13,CHAR(34),"")),LEN(TRIM(SUBSTITUTE(B13,CHAR(34),"")))-FIND(" ",TRIM(SUBSTITUTE(B13,CHAR(34),"")))),LEFT(TRIM(SUBSTITUTE(B13,CHAR(34),"")),FIND(",",TRIM(SUBSTITUTE(B13,CHAR(34),"")))-1)))</f>
        <v>Smith</v>
      </c>
      <c r="L13" s="15">
        <f>IFERROR(DATEVALUE(TRIM(SUBSTITUTE(C13,CHAR(34),""))),"")</f>
        <v>45658</v>
      </c>
      <c r="M13" s="14">
        <f>IFERROR(D13*1,0)</f>
        <v>500</v>
      </c>
    </row>
    <row r="14" spans="1:13">
      <c r="A14" s="13" t="s">
        <v>42</v>
      </c>
      <c r="B14" s="13" t="s">
        <v>43</v>
      </c>
      <c r="C14" s="13" t="s">
        <v>44</v>
      </c>
      <c r="D14" s="13" t="s">
        <v>45</v>
      </c>
      <c r="E14" s="14"/>
      <c r="F14" s="14"/>
      <c r="I14" s="14" t="str">
        <f>TRIM(SUBSTITUTE(UPPER(A14),CHAR(34),""))</f>
        <v>P124</v>
      </c>
      <c r="J14" s="14" t="str">
        <f>IF(SUBSTITUTE(B14,CHAR(34),"")="NAN","",IF(ISNUMBER(FIND(",",TRIM(SUBSTITUTE(B14,CHAR(34),"")))),RIGHT(SUBSTITUTE(B14,CHAR(34),""),(LEN(SUBSTITUTE(B14,CHAR(34),""))-FIND(",",B14))),LEFT(TRIM(SUBSTITUTE(B14,CHAR(34),"")),FIND(" ",TRIM(SUBSTITUTE(B14,CHAR(34),""))))))</f>
        <v xml:space="preserve">Emily </v>
      </c>
      <c r="K14" s="14" t="str">
        <f>IF(SUBSTITUTE(B14,CHAR(34),"")="NAN","",IF(NOT(ISNUMBER(FIND(",",TRIM(SUBSTITUTE(B14,CHAR(34),""))))),RIGHT(TRIM(SUBSTITUTE(B14,CHAR(34),"")),LEN(TRIM(SUBSTITUTE(B14,CHAR(34),"")))-FIND(" ",TRIM(SUBSTITUTE(B14,CHAR(34),"")))),LEFT(TRIM(SUBSTITUTE(B14,CHAR(34),"")),FIND(",",TRIM(SUBSTITUTE(B14,CHAR(34),"")))-1)))</f>
        <v>Davis</v>
      </c>
      <c r="L14" s="15">
        <f>IFERROR(DATEVALUE(TRIM(SUBSTITUTE(C14,CHAR(34),""))),"")</f>
        <v>45659</v>
      </c>
      <c r="M14" s="14">
        <f>IFERROR(D14*1,0)</f>
        <v>0</v>
      </c>
    </row>
    <row r="15" spans="1:13">
      <c r="A15" s="13" t="s">
        <v>46</v>
      </c>
      <c r="B15" s="13" t="s">
        <v>47</v>
      </c>
      <c r="C15" s="13" t="s">
        <v>48</v>
      </c>
      <c r="D15" s="13" t="e">
        <v>#N/A</v>
      </c>
      <c r="E15" s="14"/>
      <c r="F15" s="14"/>
      <c r="G15" s="16" t="s">
        <v>55</v>
      </c>
      <c r="I15" s="14" t="str">
        <f>TRIM(SUBSTITUTE(UPPER(A15),CHAR(34),""))</f>
        <v>P125</v>
      </c>
      <c r="J15" s="14" t="str">
        <f>IF(SUBSTITUTE(B15,CHAR(34),"")="NAN","",IF(ISNUMBER(FIND(",",TRIM(SUBSTITUTE(B15,CHAR(34),"")))),RIGHT(SUBSTITUTE(B15,CHAR(34),""),(LEN(SUBSTITUTE(B15,CHAR(34),""))-FIND(",",B15))),LEFT(TRIM(SUBSTITUTE(B15,CHAR(34),"")),FIND(" ",TRIM(SUBSTITUTE(B15,CHAR(34),""))))))</f>
        <v>Sarah</v>
      </c>
      <c r="K15" s="14" t="str">
        <f>IF(SUBSTITUTE(B15,CHAR(34),"")="NAN","",IF(NOT(ISNUMBER(FIND(",",TRIM(SUBSTITUTE(B15,CHAR(34),""))))),RIGHT(TRIM(SUBSTITUTE(B15,CHAR(34),"")),LEN(TRIM(SUBSTITUTE(B15,CHAR(34),"")))-FIND(" ",TRIM(SUBSTITUTE(B15,CHAR(34),"")))),LEFT(TRIM(SUBSTITUTE(B15,CHAR(34),"")),FIND(",",TRIM(SUBSTITUTE(B15,CHAR(34),"")))-1)))</f>
        <v>Brown</v>
      </c>
      <c r="L15" s="15">
        <f>IFERROR(DATEVALUE(TRIM(SUBSTITUTE(C15,CHAR(34),""))),"")</f>
        <v>45660</v>
      </c>
      <c r="M15" s="14">
        <f>IFERROR(D15*1,0)</f>
        <v>0</v>
      </c>
    </row>
    <row r="16" spans="1:13">
      <c r="A16" s="13" t="s">
        <v>49</v>
      </c>
      <c r="B16" s="13" t="s">
        <v>50</v>
      </c>
      <c r="C16" s="13" t="s">
        <v>51</v>
      </c>
      <c r="D16" s="13">
        <v>250</v>
      </c>
      <c r="E16" s="14"/>
      <c r="F16" s="14"/>
      <c r="I16" s="14" t="str">
        <f>TRIM(SUBSTITUTE(UPPER(A16),CHAR(34),""))</f>
        <v>P126</v>
      </c>
      <c r="J16" s="14" t="str">
        <f>IF(SUBSTITUTE(B16,CHAR(34),"")="NAN","",IF(ISNUMBER(FIND(",",TRIM(SUBSTITUTE(B16,CHAR(34),"")))),RIGHT(SUBSTITUTE(B16,CHAR(34),""),(LEN(SUBSTITUTE(B16,CHAR(34),""))-FIND(",",B16))),LEFT(TRIM(SUBSTITUTE(B16,CHAR(34),"")),FIND(" ",TRIM(SUBSTITUTE(B16,CHAR(34),""))))))</f>
        <v xml:space="preserve">Chris </v>
      </c>
      <c r="K16" s="14" t="str">
        <f>IF(SUBSTITUTE(B16,CHAR(34),"")="NAN","",IF(NOT(ISNUMBER(FIND(",",TRIM(SUBSTITUTE(B16,CHAR(34),""))))),RIGHT(TRIM(SUBSTITUTE(B16,CHAR(34),"")),LEN(TRIM(SUBSTITUTE(B16,CHAR(34),"")))-FIND(" ",TRIM(SUBSTITUTE(B16,CHAR(34),"")))),LEFT(TRIM(SUBSTITUTE(B16,CHAR(34),"")),FIND(",",TRIM(SUBSTITUTE(B16,CHAR(34),"")))-1)))</f>
        <v>Johnson</v>
      </c>
      <c r="L16" s="15">
        <f>IFERROR(DATEVALUE(TRIM(SUBSTITUTE(C16,CHAR(34),""))),"")</f>
        <v>45661</v>
      </c>
      <c r="M16" s="14">
        <f>IFERROR(D16*1,0)</f>
        <v>250</v>
      </c>
    </row>
    <row r="17" spans="1:13">
      <c r="A17" s="13" t="s">
        <v>52</v>
      </c>
      <c r="B17" s="13" t="s">
        <v>53</v>
      </c>
      <c r="C17" s="13" t="s">
        <v>54</v>
      </c>
      <c r="D17" s="13">
        <v>0</v>
      </c>
      <c r="E17" s="14"/>
      <c r="F17" s="14"/>
      <c r="I17" s="14" t="str">
        <f>TRIM(SUBSTITUTE(UPPER(A17),CHAR(34),""))</f>
        <v>P127</v>
      </c>
      <c r="J17" s="14" t="str">
        <f>IF(SUBSTITUTE(B17,CHAR(34),"")="NAN","",IF(ISNUMBER(FIND(",",TRIM(SUBSTITUTE(B17,CHAR(34),"")))),RIGHT(SUBSTITUTE(B17,CHAR(34),""),(LEN(SUBSTITUTE(B17,CHAR(34),""))-FIND(",",B17))),LEFT(TRIM(SUBSTITUTE(B17,CHAR(34),"")),FIND(" ",TRIM(SUBSTITUTE(B17,CHAR(34),""))))))</f>
        <v/>
      </c>
      <c r="K17" s="14" t="str">
        <f>IF(SUBSTITUTE(B17,CHAR(34),"")="NAN","",IF(NOT(ISNUMBER(FIND(",",TRIM(SUBSTITUTE(B17,CHAR(34),""))))),RIGHT(TRIM(SUBSTITUTE(B17,CHAR(34),"")),LEN(TRIM(SUBSTITUTE(B17,CHAR(34),"")))-FIND(" ",TRIM(SUBSTITUTE(B17,CHAR(34),"")))),LEFT(TRIM(SUBSTITUTE(B17,CHAR(34),"")),FIND(",",TRIM(SUBSTITUTE(B17,CHAR(34),"")))-1)))</f>
        <v/>
      </c>
      <c r="L17" s="15" t="str">
        <f>IFERROR(DATEVALUE(TRIM(SUBSTITUTE(C17,CHAR(34),""))),"")</f>
        <v/>
      </c>
      <c r="M17" s="14">
        <f>IFERROR(D17*1,0)</f>
        <v>0</v>
      </c>
    </row>
    <row r="18" spans="1:13">
      <c r="A18" s="14"/>
      <c r="B18" s="14"/>
      <c r="C18" s="14"/>
      <c r="D18" s="14"/>
      <c r="E18" s="14"/>
      <c r="F18" s="14"/>
    </row>
    <row r="19" spans="1:13">
      <c r="A19" s="14"/>
      <c r="B19" s="14"/>
      <c r="C19" s="14"/>
      <c r="D19" s="14"/>
      <c r="E19" s="14"/>
      <c r="F19" s="14"/>
    </row>
    <row r="20" spans="1:13">
      <c r="A20" s="14"/>
      <c r="B20" s="14"/>
      <c r="C20" s="14"/>
      <c r="D20" s="14"/>
      <c r="E20" s="14"/>
      <c r="F20" s="14"/>
    </row>
    <row r="21" spans="1:13">
      <c r="A21" s="14"/>
      <c r="B21" s="14"/>
      <c r="C21" s="14"/>
      <c r="D21" s="14"/>
      <c r="E21" s="14"/>
      <c r="F21" s="14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3"/>
  <sheetViews>
    <sheetView workbookViewId="0">
      <selection activeCell="F13" sqref="F13"/>
    </sheetView>
  </sheetViews>
  <sheetFormatPr defaultRowHeight="14.25"/>
  <cols>
    <col min="4" max="4" width="3.19921875" customWidth="1"/>
    <col min="6" max="6" width="3.46484375" customWidth="1"/>
    <col min="10" max="10" width="3.9296875" customWidth="1"/>
    <col min="11" max="11" width="10.06640625" customWidth="1"/>
    <col min="12" max="12" width="3.1328125" customWidth="1"/>
    <col min="13" max="13" width="7.53125" bestFit="1" customWidth="1"/>
    <col min="14" max="14" width="7.46484375" bestFit="1" customWidth="1"/>
    <col min="15" max="15" width="10.19921875" bestFit="1" customWidth="1"/>
    <col min="17" max="17" width="10.19921875" bestFit="1" customWidth="1"/>
  </cols>
  <sheetData>
    <row r="1" spans="1:17">
      <c r="A1" t="s">
        <v>3</v>
      </c>
      <c r="B1" t="s">
        <v>4</v>
      </c>
      <c r="C1" t="s">
        <v>5</v>
      </c>
      <c r="G1" t="s">
        <v>3</v>
      </c>
      <c r="H1" t="s">
        <v>4</v>
      </c>
      <c r="I1" t="s">
        <v>5</v>
      </c>
    </row>
    <row r="2" spans="1:17">
      <c r="A2" t="s">
        <v>6</v>
      </c>
      <c r="B2" t="s">
        <v>0</v>
      </c>
      <c r="C2">
        <v>120</v>
      </c>
      <c r="G2" t="s">
        <v>6</v>
      </c>
      <c r="H2" t="s">
        <v>0</v>
      </c>
      <c r="I2">
        <v>120</v>
      </c>
      <c r="M2" s="3" t="s">
        <v>24</v>
      </c>
      <c r="N2" s="3" t="s">
        <v>23</v>
      </c>
    </row>
    <row r="3" spans="1:17">
      <c r="A3" t="s">
        <v>6</v>
      </c>
      <c r="B3" t="s">
        <v>1</v>
      </c>
      <c r="C3">
        <v>80</v>
      </c>
      <c r="G3" t="s">
        <v>6</v>
      </c>
      <c r="H3" t="s">
        <v>1</v>
      </c>
      <c r="I3">
        <v>80</v>
      </c>
      <c r="M3" s="3" t="s">
        <v>21</v>
      </c>
      <c r="N3" t="s">
        <v>0</v>
      </c>
      <c r="O3" t="s">
        <v>1</v>
      </c>
      <c r="P3" t="s">
        <v>2</v>
      </c>
      <c r="Q3" t="s">
        <v>22</v>
      </c>
    </row>
    <row r="4" spans="1:17" ht="15.75">
      <c r="A4" t="s">
        <v>7</v>
      </c>
      <c r="B4" t="s">
        <v>0</v>
      </c>
      <c r="C4">
        <v>150</v>
      </c>
      <c r="D4" s="1"/>
      <c r="E4" s="2" t="s">
        <v>20</v>
      </c>
      <c r="G4" t="s">
        <v>7</v>
      </c>
      <c r="H4" t="s">
        <v>0</v>
      </c>
      <c r="I4">
        <v>150</v>
      </c>
      <c r="K4" s="2" t="s">
        <v>20</v>
      </c>
      <c r="M4" s="4" t="s">
        <v>6</v>
      </c>
      <c r="N4" s="5">
        <v>120</v>
      </c>
      <c r="O4" s="5">
        <v>80</v>
      </c>
      <c r="P4" s="5"/>
      <c r="Q4" s="5">
        <v>200</v>
      </c>
    </row>
    <row r="5" spans="1:17">
      <c r="A5" t="s">
        <v>7</v>
      </c>
      <c r="B5" t="s">
        <v>2</v>
      </c>
      <c r="C5">
        <v>100</v>
      </c>
      <c r="G5" t="s">
        <v>7</v>
      </c>
      <c r="H5" t="s">
        <v>2</v>
      </c>
      <c r="I5">
        <v>100</v>
      </c>
      <c r="M5" s="4" t="s">
        <v>7</v>
      </c>
      <c r="N5" s="5">
        <v>150</v>
      </c>
      <c r="O5" s="5"/>
      <c r="P5" s="5">
        <v>100</v>
      </c>
      <c r="Q5" s="5">
        <v>250</v>
      </c>
    </row>
    <row r="6" spans="1:17">
      <c r="A6" t="s">
        <v>8</v>
      </c>
      <c r="B6" t="s">
        <v>1</v>
      </c>
      <c r="C6">
        <v>90</v>
      </c>
      <c r="G6" t="s">
        <v>8</v>
      </c>
      <c r="H6" t="s">
        <v>1</v>
      </c>
      <c r="I6">
        <v>90</v>
      </c>
      <c r="M6" s="4" t="s">
        <v>8</v>
      </c>
      <c r="N6" s="5"/>
      <c r="O6" s="5">
        <v>90</v>
      </c>
      <c r="P6" s="5">
        <v>70</v>
      </c>
      <c r="Q6" s="5">
        <v>160</v>
      </c>
    </row>
    <row r="7" spans="1:17">
      <c r="A7" t="s">
        <v>8</v>
      </c>
      <c r="B7" t="s">
        <v>2</v>
      </c>
      <c r="C7">
        <v>70</v>
      </c>
      <c r="G7" t="s">
        <v>8</v>
      </c>
      <c r="H7" t="s">
        <v>2</v>
      </c>
      <c r="I7">
        <v>70</v>
      </c>
      <c r="M7" s="4" t="s">
        <v>22</v>
      </c>
      <c r="N7" s="5">
        <v>270</v>
      </c>
      <c r="O7" s="5">
        <v>170</v>
      </c>
      <c r="P7" s="5">
        <v>170</v>
      </c>
      <c r="Q7" s="5">
        <v>610</v>
      </c>
    </row>
    <row r="9" spans="1:17" s="12" customFormat="1">
      <c r="H9" s="20"/>
    </row>
    <row r="10" spans="1:17">
      <c r="H10" s="6"/>
    </row>
    <row r="11" spans="1:17">
      <c r="H11" s="6"/>
    </row>
    <row r="12" spans="1:17">
      <c r="H12" s="6"/>
    </row>
    <row r="13" spans="1:17">
      <c r="H13" s="6"/>
    </row>
  </sheetData>
  <pageMargins left="0.75" right="0.75" top="1" bottom="1" header="0.5" footer="0.5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>
      <selection activeCell="D13" sqref="D13"/>
    </sheetView>
  </sheetViews>
  <sheetFormatPr defaultRowHeight="14.25"/>
  <cols>
    <col min="1" max="1" width="14.1328125" bestFit="1" customWidth="1"/>
    <col min="3" max="3" width="11.9296875" bestFit="1" customWidth="1"/>
  </cols>
  <sheetData>
    <row r="1" spans="1:3">
      <c r="A1" s="7" t="s">
        <v>9</v>
      </c>
      <c r="C1" s="8" t="s">
        <v>25</v>
      </c>
    </row>
    <row r="2" spans="1:3">
      <c r="A2" s="9" t="s">
        <v>10</v>
      </c>
      <c r="C2" t="str">
        <f>IFERROR(IF(LEN(SUBSTITUTE(SUBSTITUTE(SUBSTITUTE(SUBSTITUTE(SUBSTITUTE(SUBSTITUTE(TRIM(A2),"(",""),")",""),"-","")," ",""),".",""),"+1","")) &lt;= 10, TEXT(VALUE(SUBSTITUTE(SUBSTITUTE(SUBSTITUTE(SUBSTITUTE(SUBSTITUTE(SUBSTITUTE(TRIM(A2),"(",""),")",""),"-","")," ",""),".",""),"+1","")),"000-000-0000"),"INVALID"),"INVALID")</f>
        <v>123-456-7890</v>
      </c>
    </row>
    <row r="3" spans="1:3">
      <c r="A3" s="9" t="s">
        <v>11</v>
      </c>
      <c r="C3" t="str">
        <f t="shared" ref="C3:C8" si="0">IFERROR(IF(LEN(SUBSTITUTE(SUBSTITUTE(SUBSTITUTE(SUBSTITUTE(SUBSTITUTE(SUBSTITUTE(TRIM(A3),"(",""),")",""),"-","")," ",""),".",""),"+1","")) &lt;= 10, TEXT(VALUE(SUBSTITUTE(SUBSTITUTE(SUBSTITUTE(SUBSTITUTE(SUBSTITUTE(SUBSTITUTE(TRIM(A3),"(",""),")",""),"-","")," ",""),".",""),"+1","")),"000-000-0000"),"INVALID"),"INVALID")</f>
        <v>123-456-7890</v>
      </c>
    </row>
    <row r="4" spans="1:3">
      <c r="A4" s="9" t="s">
        <v>26</v>
      </c>
      <c r="C4" t="str">
        <f t="shared" si="0"/>
        <v>123-456-7890</v>
      </c>
    </row>
    <row r="5" spans="1:3">
      <c r="A5" s="9" t="s">
        <v>12</v>
      </c>
      <c r="C5" t="str">
        <f t="shared" si="0"/>
        <v>123-456-7890</v>
      </c>
    </row>
    <row r="6" spans="1:3">
      <c r="A6" s="9">
        <v>1234567890</v>
      </c>
      <c r="C6" t="str">
        <f t="shared" si="0"/>
        <v>123-456-7890</v>
      </c>
    </row>
    <row r="7" spans="1:3">
      <c r="A7" s="9" t="s">
        <v>27</v>
      </c>
      <c r="C7" t="str">
        <f>IFERROR(IF(LEN(SUBSTITUTE(SUBSTITUTE(SUBSTITUTE(SUBSTITUTE(SUBSTITUTE(SUBSTITUTE(TRIM(A7),"(",""),")",""),"-","")," ",""),".",""),"+1","")) &lt;= 10, TEXT(VALUE(SUBSTITUTE(SUBSTITUTE(SUBSTITUTE(SUBSTITUTE(SUBSTITUTE(SUBSTITUTE(TRIM(A7),"(",""),")",""),"-","")," ",""),".",""),"+1","")),"000-000-0000"),"INVALID"),"INVALID")</f>
        <v>000-123-4567</v>
      </c>
    </row>
    <row r="8" spans="1:3">
      <c r="A8" s="9" t="s">
        <v>28</v>
      </c>
      <c r="C8" t="str">
        <f>IFERROR(IF(LEN(SUBSTITUTE(SUBSTITUTE(SUBSTITUTE(SUBSTITUTE(SUBSTITUTE(SUBSTITUTE(TRIM(A8),"(",""),")",""),"-","")," ",""),".",""),"+1","")) &lt;= 10, TEXT(VALUE(SUBSTITUTE(SUBSTITUTE(SUBSTITUTE(SUBSTITUTE(SUBSTITUTE(SUBSTITUTE(TRIM(A8),"(",""),")",""),"-","")," ",""),".",""),"+1","")),"000-000-0000"),"INVALID"),"INVALID")</f>
        <v>INVALID</v>
      </c>
    </row>
    <row r="10" spans="1:3" s="12" customFormat="1"/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zoomScaleNormal="100" workbookViewId="0">
      <selection activeCell="E6" sqref="E6"/>
    </sheetView>
  </sheetViews>
  <sheetFormatPr defaultRowHeight="14.25"/>
  <cols>
    <col min="1" max="1" width="24.73046875" customWidth="1"/>
    <col min="2" max="2" width="24.46484375" customWidth="1"/>
  </cols>
  <sheetData>
    <row r="1" spans="1:3">
      <c r="A1" s="10" t="s">
        <v>13</v>
      </c>
      <c r="B1" s="10" t="s">
        <v>109</v>
      </c>
      <c r="C1" s="10" t="s">
        <v>110</v>
      </c>
    </row>
    <row r="2" spans="1:3">
      <c r="A2" t="s">
        <v>29</v>
      </c>
      <c r="B2" t="str">
        <f>SUBSTITUTE(SUBSTITUTE(SUBSTITUTE(TRIM(LOWER(A2))," ", ""),"@@","@"),"..",".")</f>
        <v>john.doe@example.com</v>
      </c>
      <c r="C2" t="str">
        <f>IFERROR(IF(AND(SEARCH("@",B2),SEARCH(".",B2),LEN(B2)-LEN(SUBSTITUTE(B2,"@",""))=1,RIGHT(B2,1)&lt;&gt;".",LEFT(B2,1)&lt;&gt;"@",SEARCH(".",B2,SEARCH("@",B2)),SEARCH("@",B2)+1&lt;&gt;SEARCH(".",B2,SEARCH("@",B2))),"VALID","INVALID"),"INVALID")</f>
        <v>VALID</v>
      </c>
    </row>
    <row r="3" spans="1:3">
      <c r="A3" t="s">
        <v>30</v>
      </c>
      <c r="B3" t="str">
        <f t="shared" ref="B3:B11" si="0">SUBSTITUTE(SUBSTITUTE(SUBSTITUTE(TRIM(LOWER(A3))," ", ""),"@@","@"),"..",".")</f>
        <v>jane@company.com</v>
      </c>
      <c r="C3" t="str">
        <f t="shared" ref="C3:C11" si="1">IFERROR(IF(AND(SEARCH("@",B3),SEARCH(".",B3),LEN(B3)-LEN(SUBSTITUTE(B3,"@",""))=1,RIGHT(B3,1)&lt;&gt;".",LEFT(B3,1)&lt;&gt;"@",SEARCH(".",B3,SEARCH("@",B3)),SEARCH("@",B3)+1&lt;&gt;SEARCH(".",B3,SEARCH("@",B3))),"VALID","INVALID"),"INVALID")</f>
        <v>VALID</v>
      </c>
    </row>
    <row r="4" spans="1:3">
      <c r="A4" t="s">
        <v>31</v>
      </c>
      <c r="B4" t="str">
        <f t="shared" si="0"/>
        <v>mark.smith@example</v>
      </c>
      <c r="C4" t="str">
        <f t="shared" si="1"/>
        <v>INVALID</v>
      </c>
    </row>
    <row r="5" spans="1:3">
      <c r="A5" t="s">
        <v>32</v>
      </c>
      <c r="B5" t="str">
        <f t="shared" si="0"/>
        <v>susan.o'reilly@example.org</v>
      </c>
      <c r="C5" t="str">
        <f t="shared" si="1"/>
        <v>VALID</v>
      </c>
    </row>
    <row r="6" spans="1:3">
      <c r="A6" t="s">
        <v>33</v>
      </c>
      <c r="B6" t="str">
        <f t="shared" si="0"/>
        <v>bob@example.co.uk</v>
      </c>
      <c r="C6" t="str">
        <f t="shared" si="1"/>
        <v>VALID</v>
      </c>
    </row>
    <row r="7" spans="1:3">
      <c r="A7" t="s">
        <v>34</v>
      </c>
      <c r="B7" t="str">
        <f t="shared" si="0"/>
        <v>carol@.example.com</v>
      </c>
      <c r="C7" t="str">
        <f t="shared" si="1"/>
        <v>INVALID</v>
      </c>
    </row>
    <row r="8" spans="1:3">
      <c r="A8" t="s">
        <v>35</v>
      </c>
      <c r="B8" t="str">
        <f t="shared" si="0"/>
        <v>dave@company</v>
      </c>
      <c r="C8" t="str">
        <f t="shared" si="1"/>
        <v>INVALID</v>
      </c>
    </row>
    <row r="9" spans="1:3">
      <c r="A9" t="s">
        <v>36</v>
      </c>
      <c r="B9" t="str">
        <f t="shared" si="0"/>
        <v>emily@domain.com</v>
      </c>
      <c r="C9" t="str">
        <f t="shared" si="1"/>
        <v>VALID</v>
      </c>
    </row>
    <row r="10" spans="1:3">
      <c r="A10" t="s">
        <v>37</v>
      </c>
      <c r="B10" t="str">
        <f t="shared" si="0"/>
        <v>no-at-symbol.com</v>
      </c>
      <c r="C10" t="str">
        <f t="shared" si="1"/>
        <v>INVALID</v>
      </c>
    </row>
    <row r="11" spans="1:3">
      <c r="A11" t="s">
        <v>38</v>
      </c>
      <c r="B11" t="str">
        <f t="shared" si="0"/>
        <v>trailingdot@example.com.</v>
      </c>
      <c r="C11" t="str">
        <f t="shared" si="1"/>
        <v>INVALID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4"/>
  <sheetViews>
    <sheetView tabSelected="1" topLeftCell="A3" workbookViewId="0">
      <selection activeCell="K21" sqref="K21"/>
    </sheetView>
  </sheetViews>
  <sheetFormatPr defaultRowHeight="14.25"/>
  <cols>
    <col min="1" max="1" width="9.9296875" bestFit="1" customWidth="1"/>
    <col min="2" max="2" width="4.6640625" bestFit="1" customWidth="1"/>
    <col min="4" max="4" width="3.53125" customWidth="1"/>
    <col min="5" max="5" width="9.9296875" style="1" bestFit="1" customWidth="1"/>
    <col min="6" max="6" width="6.9296875" customWidth="1"/>
    <col min="7" max="7" width="8.06640625" customWidth="1"/>
    <col min="8" max="8" width="7.06640625" bestFit="1" customWidth="1"/>
    <col min="9" max="9" width="5.53125" bestFit="1" customWidth="1"/>
    <col min="10" max="10" width="5.19921875" customWidth="1"/>
    <col min="11" max="11" width="10.19921875" style="1" bestFit="1" customWidth="1"/>
    <col min="12" max="12" width="3.19921875" customWidth="1"/>
    <col min="13" max="13" width="11.06640625" bestFit="1" customWidth="1"/>
    <col min="14" max="14" width="10.6640625" customWidth="1"/>
    <col min="15" max="15" width="5.53125" bestFit="1" customWidth="1"/>
    <col min="16" max="16" width="4.9296875" bestFit="1" customWidth="1"/>
    <col min="17" max="17" width="11.19921875" customWidth="1"/>
  </cols>
  <sheetData>
    <row r="1" spans="1:17">
      <c r="A1" t="s">
        <v>14</v>
      </c>
      <c r="B1" t="s">
        <v>5</v>
      </c>
      <c r="C1" t="s">
        <v>3</v>
      </c>
      <c r="G1" t="s">
        <v>14</v>
      </c>
      <c r="H1" t="s">
        <v>5</v>
      </c>
      <c r="I1" t="s">
        <v>3</v>
      </c>
      <c r="N1" s="3" t="s">
        <v>23</v>
      </c>
    </row>
    <row r="2" spans="1:17">
      <c r="A2" t="s">
        <v>15</v>
      </c>
      <c r="B2">
        <v>500</v>
      </c>
      <c r="C2" t="s">
        <v>6</v>
      </c>
      <c r="G2" s="22">
        <f t="shared" ref="G2:G6" si="0">--TRIM(A2)</f>
        <v>45658</v>
      </c>
      <c r="H2">
        <v>500</v>
      </c>
      <c r="I2" t="s">
        <v>6</v>
      </c>
      <c r="N2" t="s">
        <v>6</v>
      </c>
      <c r="O2" t="s">
        <v>7</v>
      </c>
      <c r="P2" t="s">
        <v>8</v>
      </c>
      <c r="Q2" t="s">
        <v>22</v>
      </c>
    </row>
    <row r="3" spans="1:17">
      <c r="A3" t="s">
        <v>16</v>
      </c>
      <c r="B3">
        <v>300</v>
      </c>
      <c r="C3" t="s">
        <v>7</v>
      </c>
      <c r="G3" s="22">
        <f t="shared" si="0"/>
        <v>45659</v>
      </c>
      <c r="H3">
        <v>300</v>
      </c>
      <c r="I3" t="s">
        <v>7</v>
      </c>
      <c r="M3" t="s">
        <v>24</v>
      </c>
      <c r="N3" s="5">
        <v>900</v>
      </c>
      <c r="O3" s="5">
        <v>900</v>
      </c>
      <c r="P3" s="5">
        <v>700</v>
      </c>
      <c r="Q3" s="5">
        <v>2500</v>
      </c>
    </row>
    <row r="4" spans="1:17">
      <c r="A4" t="s">
        <v>17</v>
      </c>
      <c r="B4">
        <v>700</v>
      </c>
      <c r="C4" t="s">
        <v>8</v>
      </c>
      <c r="E4" s="1" t="s">
        <v>111</v>
      </c>
      <c r="G4" s="22">
        <f t="shared" si="0"/>
        <v>45660</v>
      </c>
      <c r="H4">
        <v>700</v>
      </c>
      <c r="I4" t="s">
        <v>8</v>
      </c>
      <c r="K4" s="1" t="s">
        <v>111</v>
      </c>
    </row>
    <row r="5" spans="1:17">
      <c r="A5" t="s">
        <v>18</v>
      </c>
      <c r="B5">
        <v>400</v>
      </c>
      <c r="C5" t="s">
        <v>6</v>
      </c>
      <c r="G5" s="22">
        <f t="shared" si="0"/>
        <v>45661</v>
      </c>
      <c r="H5">
        <v>400</v>
      </c>
      <c r="I5" t="s">
        <v>6</v>
      </c>
    </row>
    <row r="6" spans="1:17">
      <c r="A6" t="s">
        <v>19</v>
      </c>
      <c r="B6">
        <v>600</v>
      </c>
      <c r="C6" t="s">
        <v>7</v>
      </c>
      <c r="G6" s="22">
        <f t="shared" si="0"/>
        <v>45662</v>
      </c>
      <c r="H6">
        <v>600</v>
      </c>
      <c r="I6" t="s">
        <v>7</v>
      </c>
    </row>
    <row r="7" spans="1:17">
      <c r="M7" s="3" t="s">
        <v>24</v>
      </c>
      <c r="N7" s="3" t="s">
        <v>23</v>
      </c>
    </row>
    <row r="8" spans="1:17">
      <c r="M8" s="3" t="s">
        <v>21</v>
      </c>
      <c r="N8" t="s">
        <v>6</v>
      </c>
      <c r="O8" t="s">
        <v>7</v>
      </c>
      <c r="P8" t="s">
        <v>8</v>
      </c>
      <c r="Q8" t="s">
        <v>22</v>
      </c>
    </row>
    <row r="9" spans="1:17">
      <c r="M9" s="21">
        <v>45658</v>
      </c>
      <c r="N9" s="5">
        <v>500</v>
      </c>
      <c r="O9" s="5"/>
      <c r="P9" s="5"/>
      <c r="Q9" s="5">
        <v>500</v>
      </c>
    </row>
    <row r="10" spans="1:17">
      <c r="M10" s="21">
        <v>45659</v>
      </c>
      <c r="N10" s="5"/>
      <c r="O10" s="5">
        <v>300</v>
      </c>
      <c r="P10" s="5"/>
      <c r="Q10" s="5">
        <v>300</v>
      </c>
    </row>
    <row r="11" spans="1:17">
      <c r="M11" s="21">
        <v>45660</v>
      </c>
      <c r="N11" s="5"/>
      <c r="O11" s="5"/>
      <c r="P11" s="5">
        <v>700</v>
      </c>
      <c r="Q11" s="5">
        <v>700</v>
      </c>
    </row>
    <row r="12" spans="1:17">
      <c r="M12" s="21">
        <v>45661</v>
      </c>
      <c r="N12" s="5">
        <v>400</v>
      </c>
      <c r="O12" s="5"/>
      <c r="P12" s="5"/>
      <c r="Q12" s="5">
        <v>400</v>
      </c>
    </row>
    <row r="13" spans="1:17">
      <c r="M13" s="21">
        <v>45662</v>
      </c>
      <c r="N13" s="5"/>
      <c r="O13" s="5">
        <v>600</v>
      </c>
      <c r="P13" s="5"/>
      <c r="Q13" s="5">
        <v>600</v>
      </c>
    </row>
    <row r="14" spans="1:17">
      <c r="M14" s="4" t="s">
        <v>22</v>
      </c>
      <c r="N14" s="5">
        <v>900</v>
      </c>
      <c r="O14" s="5">
        <v>900</v>
      </c>
      <c r="P14" s="5">
        <v>700</v>
      </c>
      <c r="Q14" s="5">
        <v>2500</v>
      </c>
    </row>
  </sheetData>
  <pageMargins left="0.75" right="0.75" top="1" bottom="1" header="0.5" footer="0.5"/>
  <drawing r:id="rId3"/>
  <tableParts count="1"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E58B0-9295-4103-BD76-D4EF927DF315}">
  <dimension ref="A1:B28"/>
  <sheetViews>
    <sheetView workbookViewId="0">
      <selection activeCell="G33" sqref="G33"/>
    </sheetView>
  </sheetViews>
  <sheetFormatPr defaultRowHeight="14.25"/>
  <cols>
    <col min="2" max="2" width="9.06640625" style="1"/>
  </cols>
  <sheetData>
    <row r="1" spans="1:2">
      <c r="A1" t="s">
        <v>56</v>
      </c>
    </row>
    <row r="2" spans="1:2">
      <c r="B2" s="1" t="s">
        <v>57</v>
      </c>
    </row>
    <row r="3" spans="1:2">
      <c r="B3" s="1" t="s">
        <v>58</v>
      </c>
    </row>
    <row r="4" spans="1:2">
      <c r="B4" s="1" t="s">
        <v>59</v>
      </c>
    </row>
    <row r="5" spans="1:2">
      <c r="B5" s="1" t="s">
        <v>60</v>
      </c>
    </row>
    <row r="6" spans="1:2">
      <c r="B6" s="1" t="s">
        <v>61</v>
      </c>
    </row>
    <row r="8" spans="1:2">
      <c r="A8" t="s">
        <v>62</v>
      </c>
    </row>
    <row r="9" spans="1:2">
      <c r="B9" s="1" t="s">
        <v>63</v>
      </c>
    </row>
    <row r="10" spans="1:2">
      <c r="B10" s="1" t="s">
        <v>64</v>
      </c>
    </row>
    <row r="11" spans="1:2">
      <c r="B11" s="1" t="s">
        <v>65</v>
      </c>
    </row>
    <row r="12" spans="1:2">
      <c r="B12" s="1" t="s">
        <v>66</v>
      </c>
    </row>
    <row r="14" spans="1:2">
      <c r="A14" t="s">
        <v>67</v>
      </c>
    </row>
    <row r="15" spans="1:2">
      <c r="B15" s="1" t="s">
        <v>68</v>
      </c>
    </row>
    <row r="16" spans="1:2">
      <c r="B16" s="1" t="s">
        <v>69</v>
      </c>
    </row>
    <row r="18" spans="1:2">
      <c r="A18" t="s">
        <v>70</v>
      </c>
    </row>
    <row r="19" spans="1:2">
      <c r="B19" s="1" t="s">
        <v>71</v>
      </c>
    </row>
    <row r="20" spans="1:2">
      <c r="B20" s="1" t="s">
        <v>72</v>
      </c>
    </row>
    <row r="22" spans="1:2">
      <c r="A22" t="s">
        <v>73</v>
      </c>
    </row>
    <row r="23" spans="1:2">
      <c r="B23" s="1" t="s">
        <v>74</v>
      </c>
    </row>
    <row r="24" spans="1:2">
      <c r="B24" s="1" t="s">
        <v>75</v>
      </c>
    </row>
    <row r="26" spans="1:2">
      <c r="A26" t="s">
        <v>76</v>
      </c>
    </row>
    <row r="27" spans="1:2">
      <c r="B27" s="1" t="s">
        <v>77</v>
      </c>
    </row>
    <row r="28" spans="1:2">
      <c r="B28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Basics</vt:lpstr>
      <vt:lpstr>PivotData</vt:lpstr>
      <vt:lpstr>PhoneNumbers</vt:lpstr>
      <vt:lpstr>Emails</vt:lpstr>
      <vt:lpstr>DashboardData</vt:lpstr>
      <vt:lpstr>Formula 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Morrissette</cp:lastModifiedBy>
  <dcterms:created xsi:type="dcterms:W3CDTF">2025-09-17T01:01:50Z</dcterms:created>
  <dcterms:modified xsi:type="dcterms:W3CDTF">2025-09-23T00:34:17Z</dcterms:modified>
</cp:coreProperties>
</file>