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goffice-my.sharepoint.com/personal/shakuntala_a_iitg_ac_in/Documents/IITG_DoD TT/"/>
    </mc:Choice>
  </mc:AlternateContent>
  <xr:revisionPtr revIDLastSave="197" documentId="8_{5709689F-B726-D944-947B-00A13FC56F88}" xr6:coauthVersionLast="47" xr6:coauthVersionMax="47" xr10:uidLastSave="{AA165873-77AD-174C-820D-4A24C6C3E590}"/>
  <bookViews>
    <workbookView xWindow="0" yWindow="740" windowWidth="29400" windowHeight="18380" tabRatio="828" activeTab="9" xr2:uid="{8C03EFA4-7481-40B8-84F3-765520E16B7B}"/>
  </bookViews>
  <sheets>
    <sheet name="YEAR WISE" sheetId="17" r:id="rId1"/>
    <sheet name="BDesI (1st) " sheetId="15" r:id="rId2"/>
    <sheet name="BDesII (3rd Sem)" sheetId="3" r:id="rId3"/>
    <sheet name="BDesIII (5th Sem)" sheetId="4" r:id="rId4"/>
    <sheet name="BDesIV (7th)" sheetId="5" r:id="rId5"/>
    <sheet name="MDesI (1st)" sheetId="6" r:id="rId6"/>
    <sheet name="EPD MDesI (1st)" sheetId="13" r:id="rId7"/>
    <sheet name="MDesII (3rd)" sheetId="7" r:id="rId8"/>
    <sheet name="EPD MDesII (3rd)" sheetId="14" r:id="rId9"/>
    <sheet name="Courses July-Nov '23 (2)" sheetId="16" r:id="rId10"/>
  </sheets>
  <definedNames>
    <definedName name="_xlnm._FilterDatabase" localSheetId="9" hidden="1">'Courses July-Nov ''23 (2)'!$A$33:$G$36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G16" i="4"/>
  <c r="H10" i="5"/>
  <c r="H16" i="13"/>
  <c r="G16" i="13"/>
  <c r="H13" i="3"/>
  <c r="H11" i="3"/>
  <c r="H10" i="3"/>
  <c r="H9" i="3"/>
  <c r="T2" i="3"/>
  <c r="G13" i="15"/>
  <c r="G10" i="6"/>
  <c r="M7" i="15"/>
  <c r="T4" i="15"/>
  <c r="T8" i="15"/>
  <c r="T16" i="15"/>
  <c r="H11" i="15"/>
  <c r="T5" i="15"/>
  <c r="T6" i="15"/>
  <c r="T13" i="15"/>
  <c r="T18" i="15"/>
  <c r="T19" i="15"/>
  <c r="H15" i="15"/>
  <c r="T7" i="15"/>
  <c r="T9" i="15"/>
  <c r="T10" i="15"/>
  <c r="T14" i="15"/>
  <c r="T17" i="15"/>
  <c r="T12" i="15"/>
  <c r="H12" i="15"/>
  <c r="G12" i="15"/>
  <c r="H14" i="15"/>
  <c r="G14" i="15"/>
  <c r="H13" i="15"/>
  <c r="H13" i="4"/>
  <c r="G14" i="3"/>
  <c r="G11" i="4"/>
  <c r="G15" i="4"/>
  <c r="G14" i="4"/>
  <c r="G13" i="4"/>
  <c r="H12" i="4"/>
  <c r="G12" i="4"/>
  <c r="G13" i="3"/>
  <c r="G9" i="3"/>
  <c r="G10" i="3"/>
  <c r="G11" i="3"/>
  <c r="G12" i="3"/>
  <c r="H14" i="3"/>
  <c r="G15" i="15"/>
  <c r="G11" i="15"/>
  <c r="H11" i="6"/>
  <c r="G11" i="6"/>
  <c r="G12" i="6"/>
  <c r="G13" i="6"/>
  <c r="G13" i="13"/>
  <c r="G12" i="13"/>
  <c r="G11" i="13"/>
  <c r="H10" i="13"/>
  <c r="G10" i="13"/>
  <c r="G10" i="7"/>
  <c r="G17" i="7"/>
  <c r="G16" i="7"/>
  <c r="G15" i="7"/>
  <c r="G14" i="7"/>
  <c r="G12" i="7"/>
  <c r="G13" i="7"/>
  <c r="G11" i="14"/>
  <c r="G15" i="14"/>
  <c r="G14" i="14"/>
  <c r="G13" i="14"/>
  <c r="G10" i="14"/>
  <c r="H15" i="13"/>
  <c r="H14" i="13"/>
  <c r="G15" i="13"/>
  <c r="G14" i="13"/>
  <c r="T15" i="15"/>
  <c r="M7" i="4"/>
  <c r="T8" i="4"/>
  <c r="M7" i="3"/>
  <c r="H16" i="5"/>
  <c r="H14" i="5"/>
  <c r="H15" i="5"/>
  <c r="T18" i="5"/>
  <c r="T17" i="5"/>
  <c r="T16" i="5"/>
  <c r="T15" i="5"/>
  <c r="T14" i="5"/>
  <c r="T13" i="5"/>
  <c r="T12" i="5"/>
  <c r="T11" i="5"/>
  <c r="T9" i="5"/>
  <c r="T8" i="5"/>
  <c r="T7" i="5"/>
  <c r="T6" i="5"/>
  <c r="T5" i="5"/>
  <c r="T4" i="5"/>
  <c r="T3" i="5"/>
  <c r="T2" i="5"/>
  <c r="S15" i="13"/>
  <c r="S7" i="13"/>
  <c r="G16" i="5"/>
  <c r="S2" i="7"/>
  <c r="S2" i="14"/>
  <c r="G15" i="5"/>
  <c r="G14" i="5"/>
  <c r="M7" i="7"/>
  <c r="S11" i="7"/>
  <c r="S12" i="6"/>
  <c r="S7" i="6"/>
  <c r="S6" i="6"/>
  <c r="S17" i="6"/>
  <c r="S2" i="6"/>
  <c r="T6" i="4"/>
  <c r="T4" i="3"/>
  <c r="T12" i="3"/>
  <c r="T5" i="3"/>
  <c r="S12" i="7"/>
  <c r="S13" i="7"/>
  <c r="S5" i="7"/>
  <c r="S15" i="7"/>
  <c r="S8" i="7"/>
  <c r="S17" i="7"/>
  <c r="S6" i="7"/>
  <c r="S7" i="7"/>
  <c r="S16" i="7"/>
  <c r="S9" i="7"/>
  <c r="S18" i="7"/>
  <c r="S3" i="7"/>
  <c r="S4" i="7"/>
  <c r="H10" i="7"/>
  <c r="S14" i="7"/>
  <c r="N18" i="16"/>
  <c r="AH3" i="15"/>
  <c r="H17" i="7"/>
  <c r="H13" i="7"/>
  <c r="H12" i="7"/>
  <c r="H14" i="7"/>
  <c r="H15" i="7"/>
  <c r="H16" i="7"/>
  <c r="S19" i="14"/>
  <c r="M7" i="14"/>
  <c r="S4" i="14"/>
  <c r="M7" i="13"/>
  <c r="S5" i="13"/>
  <c r="T7" i="4"/>
  <c r="T4" i="4"/>
  <c r="T2" i="4"/>
  <c r="T7" i="3"/>
  <c r="G10" i="4"/>
  <c r="M7" i="5"/>
  <c r="T14" i="3"/>
  <c r="M7" i="6"/>
  <c r="S5" i="6"/>
  <c r="G10" i="5"/>
  <c r="G12" i="5"/>
  <c r="G11" i="5"/>
  <c r="T16" i="3"/>
  <c r="T16" i="4"/>
  <c r="T8" i="3"/>
  <c r="S15" i="14"/>
  <c r="S11" i="14"/>
  <c r="S8" i="14"/>
  <c r="S7" i="14"/>
  <c r="T17" i="4"/>
  <c r="T12" i="4"/>
  <c r="T3" i="3"/>
  <c r="T9" i="3"/>
  <c r="T17" i="3"/>
  <c r="H12" i="3"/>
  <c r="T13" i="3"/>
  <c r="T11" i="3"/>
  <c r="T6" i="3"/>
  <c r="T15" i="3"/>
  <c r="T18" i="3"/>
  <c r="T14" i="4"/>
  <c r="T3" i="4"/>
  <c r="T18" i="4"/>
  <c r="T15" i="4"/>
  <c r="T9" i="4"/>
  <c r="T13" i="4"/>
  <c r="T5" i="4"/>
  <c r="T11" i="4"/>
  <c r="H15" i="4"/>
  <c r="S8" i="6"/>
  <c r="S15" i="6"/>
  <c r="S18" i="6"/>
  <c r="H14" i="4"/>
  <c r="H11" i="4"/>
  <c r="H11" i="5"/>
  <c r="H12" i="5"/>
  <c r="S8" i="13"/>
  <c r="H12" i="13"/>
  <c r="S6" i="13"/>
  <c r="S3" i="13"/>
  <c r="S16" i="13"/>
  <c r="S13" i="14"/>
  <c r="H13" i="14"/>
  <c r="S3" i="14"/>
  <c r="H14" i="14"/>
  <c r="S12" i="14"/>
  <c r="S18" i="13"/>
  <c r="S2" i="13"/>
  <c r="S13" i="13"/>
  <c r="S14" i="14"/>
  <c r="S17" i="14"/>
  <c r="H11" i="14"/>
  <c r="S4" i="13"/>
  <c r="S14" i="13"/>
  <c r="S9" i="13"/>
  <c r="H11" i="13"/>
  <c r="S17" i="13"/>
  <c r="S11" i="13"/>
  <c r="S18" i="14"/>
  <c r="S5" i="14"/>
  <c r="S12" i="13"/>
  <c r="S16" i="14"/>
  <c r="S9" i="14"/>
  <c r="H10" i="14"/>
  <c r="H15" i="14"/>
  <c r="S9" i="6"/>
  <c r="S11" i="6"/>
  <c r="S13" i="6"/>
  <c r="H12" i="6"/>
  <c r="S16" i="6"/>
  <c r="S14" i="6"/>
  <c r="S6" i="14"/>
  <c r="S3" i="6"/>
  <c r="S4" i="6"/>
  <c r="H10" i="6"/>
  <c r="H13" i="13"/>
  <c r="H13" i="6"/>
</calcChain>
</file>

<file path=xl/sharedStrings.xml><?xml version="1.0" encoding="utf-8"?>
<sst xmlns="http://schemas.openxmlformats.org/spreadsheetml/2006/main" count="1828" uniqueCount="490">
  <si>
    <t>WEEK-WISE TIMETABLE (Jul - Nov 2021)</t>
  </si>
  <si>
    <t>WEEK</t>
  </si>
  <si>
    <t>Dates</t>
  </si>
  <si>
    <t>Days</t>
  </si>
  <si>
    <t xml:space="preserve">Holidays </t>
  </si>
  <si>
    <t>DD 205 Ergonomics in Design (SK)</t>
  </si>
  <si>
    <t>DD 498 BTP</t>
  </si>
  <si>
    <t>DD542 : Introduction to Industrial Design  (SI)</t>
  </si>
  <si>
    <t xml:space="preserve">DD603 MTP I </t>
  </si>
  <si>
    <t>DD 201 Form Studies (AS)</t>
  </si>
  <si>
    <t>DD 304 Tangible Surfaces (KS)</t>
  </si>
  <si>
    <t>DD 515 Typography (UKD)</t>
  </si>
  <si>
    <t>DD 508 Product Prototyping (AKD)</t>
  </si>
  <si>
    <t>DD 206 User Research Methods (SB)</t>
  </si>
  <si>
    <t>DD 321*(PD) :  Modelling &amp; Simulation Techniques (AS)</t>
  </si>
  <si>
    <t>DD 322* (VC) Animation Fundamentals (MM)</t>
  </si>
  <si>
    <t>DD 401 Design Mgmt. (PCK)</t>
  </si>
  <si>
    <t>DD 544 : Ergonomics in Product Design (URS)</t>
  </si>
  <si>
    <t>DD 101 Introduction to Design (SI)</t>
  </si>
  <si>
    <t>DD 543 Product Design Methods (SD &amp; DD)</t>
  </si>
  <si>
    <t>DD 202 Photo &amp; Video Comm. (SMG)</t>
  </si>
  <si>
    <t>DD 601 Usability Engg. (DD)</t>
  </si>
  <si>
    <t>DD 518 : Rep Techn. (MM)</t>
  </si>
  <si>
    <t>DD 204 Visual Communication (SMG)</t>
  </si>
  <si>
    <t>Mid-sem</t>
  </si>
  <si>
    <t>DD 545 Rapid Prototyping and Development (PU)</t>
  </si>
  <si>
    <t>End-sem</t>
  </si>
  <si>
    <t>DD 709</t>
  </si>
  <si>
    <t xml:space="preserve"> </t>
  </si>
  <si>
    <t>Core Courses</t>
  </si>
  <si>
    <t>Semester Details</t>
  </si>
  <si>
    <t>Course Number</t>
  </si>
  <si>
    <t>Course Name</t>
  </si>
  <si>
    <t>L-T-P-C</t>
  </si>
  <si>
    <t>Faculty (Jul'22)</t>
  </si>
  <si>
    <t>Frequency of Class (Weekly once / Module)</t>
  </si>
  <si>
    <t>Comments / Notes</t>
  </si>
  <si>
    <t>Fac Code</t>
  </si>
  <si>
    <t>Fac Initial</t>
  </si>
  <si>
    <t>No. of CORE Courses</t>
  </si>
  <si>
    <t>DD101</t>
  </si>
  <si>
    <t>Introduction to Design</t>
  </si>
  <si>
    <t>0-2-0-4</t>
  </si>
  <si>
    <t>SI</t>
  </si>
  <si>
    <t>Module</t>
  </si>
  <si>
    <t>DD102</t>
  </si>
  <si>
    <t>Representation Techniques</t>
  </si>
  <si>
    <t>0-0-6-6</t>
  </si>
  <si>
    <t>MM</t>
  </si>
  <si>
    <t>SHRI</t>
  </si>
  <si>
    <t>DD103</t>
  </si>
  <si>
    <t>Elements of Design</t>
  </si>
  <si>
    <t>1-1-2-6</t>
  </si>
  <si>
    <t>UD</t>
  </si>
  <si>
    <t>UB</t>
  </si>
  <si>
    <t>DD104</t>
  </si>
  <si>
    <t>Applied Science for Design</t>
  </si>
  <si>
    <t>1-0-4-6</t>
  </si>
  <si>
    <t>MRI</t>
  </si>
  <si>
    <t>AKD</t>
  </si>
  <si>
    <t>-</t>
  </si>
  <si>
    <t>DD105</t>
  </si>
  <si>
    <t>Tinkering studio</t>
  </si>
  <si>
    <t xml:space="preserve">PU </t>
  </si>
  <si>
    <t>PU</t>
  </si>
  <si>
    <t>DD201</t>
  </si>
  <si>
    <t>Form Studies</t>
  </si>
  <si>
    <t>0-2-4-8</t>
  </si>
  <si>
    <t>Abhi</t>
  </si>
  <si>
    <t>ABHI</t>
  </si>
  <si>
    <t>DD202</t>
  </si>
  <si>
    <t>Photo &amp; Video Communication</t>
  </si>
  <si>
    <t>SMG</t>
  </si>
  <si>
    <t>DD203</t>
  </si>
  <si>
    <t>Materials &amp; Processes</t>
  </si>
  <si>
    <t>Weekly</t>
  </si>
  <si>
    <t>DD204</t>
  </si>
  <si>
    <t>Visual Communication Theory</t>
  </si>
  <si>
    <t>SK</t>
  </si>
  <si>
    <t>DD205</t>
  </si>
  <si>
    <t>Ergonomics in Design</t>
  </si>
  <si>
    <t>2-1-0-6</t>
  </si>
  <si>
    <t>URS</t>
  </si>
  <si>
    <t>PCK</t>
  </si>
  <si>
    <t>CORE</t>
  </si>
  <si>
    <t>DD206</t>
  </si>
  <si>
    <t>User Research Methods</t>
  </si>
  <si>
    <t>2-0-2-6</t>
  </si>
  <si>
    <t>SB</t>
  </si>
  <si>
    <t>DD 210M</t>
  </si>
  <si>
    <t>3-0-0-6</t>
  </si>
  <si>
    <t>SA</t>
  </si>
  <si>
    <t>KS</t>
  </si>
  <si>
    <t>DD301</t>
  </si>
  <si>
    <t>Interaction Design</t>
  </si>
  <si>
    <t>2-0-4-8</t>
  </si>
  <si>
    <t xml:space="preserve">KS </t>
  </si>
  <si>
    <t>DD</t>
  </si>
  <si>
    <t xml:space="preserve">TOTAL </t>
  </si>
  <si>
    <t>DD302</t>
  </si>
  <si>
    <t>Design Analysis</t>
  </si>
  <si>
    <t>DD304</t>
  </si>
  <si>
    <t>Tangible interfaces</t>
  </si>
  <si>
    <t>0-1-8-10</t>
  </si>
  <si>
    <t>UD (Bishnu)</t>
  </si>
  <si>
    <t>SD</t>
  </si>
  <si>
    <t>DDXXX</t>
  </si>
  <si>
    <t>Dept Elective I *</t>
  </si>
  <si>
    <t>DD321 *</t>
  </si>
  <si>
    <t>(PD) Modelling &amp; Simulation Techniques</t>
  </si>
  <si>
    <t>0-1-4-6</t>
  </si>
  <si>
    <t xml:space="preserve">ABHI </t>
  </si>
  <si>
    <t xml:space="preserve">DD325 </t>
  </si>
  <si>
    <t xml:space="preserve"> (VC) Graphic Communication</t>
  </si>
  <si>
    <t>DD322 *</t>
  </si>
  <si>
    <t>(VC) Animation Fundamentals</t>
  </si>
  <si>
    <t>DD310M</t>
  </si>
  <si>
    <t>Product Design</t>
  </si>
  <si>
    <t>DD401</t>
  </si>
  <si>
    <t>Design Management</t>
  </si>
  <si>
    <t xml:space="preserve">PCK </t>
  </si>
  <si>
    <t>DD402</t>
  </si>
  <si>
    <t>Design Research and Technical Writing</t>
  </si>
  <si>
    <t>2-1-2-8</t>
  </si>
  <si>
    <t>DD498</t>
  </si>
  <si>
    <t>Design Project III</t>
  </si>
  <si>
    <t>0-2-12-16</t>
  </si>
  <si>
    <t>SK (Hitesh)</t>
  </si>
  <si>
    <t>Dept Elective IV</t>
  </si>
  <si>
    <t>DD410M</t>
  </si>
  <si>
    <t>DD502</t>
  </si>
  <si>
    <t>Visual Design - Principles and Applications</t>
  </si>
  <si>
    <t>0-1-6-8</t>
  </si>
  <si>
    <t>SD &amp; DD</t>
  </si>
  <si>
    <t>DD 545</t>
  </si>
  <si>
    <t>Rapid Prototyping and Development</t>
  </si>
  <si>
    <t>DD603</t>
  </si>
  <si>
    <t>Thesis Project (Phase I)</t>
  </si>
  <si>
    <t>SK(Amitabh)</t>
  </si>
  <si>
    <t>Dept Elective 2, 3, 4</t>
  </si>
  <si>
    <t>MDesII &amp; PhD</t>
  </si>
  <si>
    <t>DD 508</t>
  </si>
  <si>
    <t>Product Design Prototyping and Advanced Manufacturing</t>
  </si>
  <si>
    <t>AK Das</t>
  </si>
  <si>
    <t>DD 512</t>
  </si>
  <si>
    <t>New Media Studies</t>
  </si>
  <si>
    <t>1-2-0-6</t>
  </si>
  <si>
    <t>DD 515</t>
  </si>
  <si>
    <t>Typography</t>
  </si>
  <si>
    <t>DD 527</t>
  </si>
  <si>
    <t>Introduction to Toy Design</t>
  </si>
  <si>
    <t>DD 518</t>
  </si>
  <si>
    <t>Representation Techniques for Animation</t>
  </si>
  <si>
    <t>DD 601</t>
  </si>
  <si>
    <t>Usability Engineering</t>
  </si>
  <si>
    <t>DD 550</t>
  </si>
  <si>
    <t>Image Processing with Machine Learning</t>
  </si>
  <si>
    <t>Dr. Debanga Raj Neog</t>
  </si>
  <si>
    <t>PHD I</t>
  </si>
  <si>
    <t>DD 705</t>
  </si>
  <si>
    <t>Design Research Methods</t>
  </si>
  <si>
    <t>Design-based Project</t>
  </si>
  <si>
    <t>DD 710</t>
  </si>
  <si>
    <t>Research-based Project</t>
  </si>
  <si>
    <t>WEEKLY TIMETABLE</t>
  </si>
  <si>
    <t>08.00 - 08.55 (Tutorials)</t>
  </si>
  <si>
    <t>09.00 - 09.55</t>
  </si>
  <si>
    <t>10.00 - 10.55</t>
  </si>
  <si>
    <t>11.00 - 11.55</t>
  </si>
  <si>
    <t>12.00 - 12.55</t>
  </si>
  <si>
    <t>13.00 - 13.55</t>
  </si>
  <si>
    <t>14.00 - 14.55</t>
  </si>
  <si>
    <t>15.00 - 15.55</t>
  </si>
  <si>
    <t>16.00 - 16.55</t>
  </si>
  <si>
    <t>17.00 - 17.55</t>
  </si>
  <si>
    <t>Studio Hrs Available</t>
  </si>
  <si>
    <t>Studio Hrs</t>
  </si>
  <si>
    <t>C = 2L + 2T + P, where • L = number of 55 minute lectures/week, • T = number of tutorial hours/week, • P = number of Laboratory or Practical or Project session/week</t>
  </si>
  <si>
    <t>Monday</t>
  </si>
  <si>
    <t>Lunch Break</t>
  </si>
  <si>
    <t>HSS 200</t>
  </si>
  <si>
    <t>Tuesday</t>
  </si>
  <si>
    <t>Wednesday</t>
  </si>
  <si>
    <t>Thursday</t>
  </si>
  <si>
    <t>Friday</t>
  </si>
  <si>
    <t>INSTRUCTOR'S TIMINGS</t>
  </si>
  <si>
    <t>Course Type</t>
  </si>
  <si>
    <t>Course Code</t>
  </si>
  <si>
    <t>Instructor</t>
  </si>
  <si>
    <t>Hrs as per LTP</t>
  </si>
  <si>
    <t>Hrs Available</t>
  </si>
  <si>
    <t xml:space="preserve">Module </t>
  </si>
  <si>
    <t>Week</t>
  </si>
  <si>
    <t>EXAM SLOT</t>
  </si>
  <si>
    <t>Occupied</t>
  </si>
  <si>
    <t>Core</t>
  </si>
  <si>
    <t>1,4,15</t>
  </si>
  <si>
    <t>HSS Elect</t>
  </si>
  <si>
    <t xml:space="preserve">Sustainable Development Goals </t>
  </si>
  <si>
    <t>M-Thu | 1700 -1755</t>
  </si>
  <si>
    <t>Minor</t>
  </si>
  <si>
    <t>G-slot</t>
  </si>
  <si>
    <t>HSS 1xx</t>
  </si>
  <si>
    <t>WEEK No. / Slot</t>
  </si>
  <si>
    <t xml:space="preserve">Core </t>
  </si>
  <si>
    <t>BDes Project II (STP)</t>
  </si>
  <si>
    <t>1,4,17</t>
  </si>
  <si>
    <t>6,12,16</t>
  </si>
  <si>
    <t>Elective</t>
  </si>
  <si>
    <t xml:space="preserve">3-0-0-6 </t>
  </si>
  <si>
    <t>W,Th,F : 1200 -1255</t>
  </si>
  <si>
    <t>OE Xxx</t>
  </si>
  <si>
    <t>HSS 2xx</t>
  </si>
  <si>
    <t>1,4,6,9,16</t>
  </si>
  <si>
    <t>occupied</t>
  </si>
  <si>
    <t>Open Elect</t>
  </si>
  <si>
    <t>Xxx</t>
  </si>
  <si>
    <t>MDES EPD</t>
  </si>
  <si>
    <t>Module (Mon &amp; Tue | 1400 - 1700 | 10h)</t>
  </si>
  <si>
    <t>DD542 : Introduction to Industrial Design  (SA)</t>
  </si>
  <si>
    <t>DD501</t>
  </si>
  <si>
    <t>Design - An Introduction</t>
  </si>
  <si>
    <t>2-0-3-7</t>
  </si>
  <si>
    <t>M,Tu</t>
  </si>
  <si>
    <t>DD503</t>
  </si>
  <si>
    <t>Ergonomics</t>
  </si>
  <si>
    <t>DD504</t>
  </si>
  <si>
    <t>Design Methods</t>
  </si>
  <si>
    <t>SK / Amitabh</t>
  </si>
  <si>
    <t>Electives</t>
  </si>
  <si>
    <t>UKD</t>
  </si>
  <si>
    <t>1, 12</t>
  </si>
  <si>
    <t>DD 553</t>
  </si>
  <si>
    <t>Basics of Digital Signal Processing</t>
  </si>
  <si>
    <t>Prof. PK Bora</t>
  </si>
  <si>
    <t>WEEK-WISE TIMETABLE (OCT'22 - FEB'23)</t>
  </si>
  <si>
    <t>Deferred WEEK</t>
  </si>
  <si>
    <t>Module [ Mon - Thu : 1400-1800]</t>
  </si>
  <si>
    <t>EE 101</t>
  </si>
  <si>
    <t>D1</t>
  </si>
  <si>
    <t xml:space="preserve">CE 101 LAB (L10) </t>
  </si>
  <si>
    <t>Mon - Thu</t>
  </si>
  <si>
    <t>Mon &amp; Tue</t>
  </si>
  <si>
    <t>Thu &amp; Fri</t>
  </si>
  <si>
    <t>`</t>
  </si>
  <si>
    <t>HOD</t>
  </si>
  <si>
    <t>\</t>
  </si>
  <si>
    <t>New</t>
  </si>
  <si>
    <t xml:space="preserve">PBL through Design </t>
  </si>
  <si>
    <t>DD 712</t>
  </si>
  <si>
    <t>B1</t>
  </si>
  <si>
    <t>M.Des II EPD (DE 3)</t>
  </si>
  <si>
    <t>A</t>
  </si>
  <si>
    <t>Foundation for EPD</t>
  </si>
  <si>
    <t>DD 611</t>
  </si>
  <si>
    <t>C</t>
  </si>
  <si>
    <t>M.Des I EPD (DE 1)</t>
  </si>
  <si>
    <t>Debanga</t>
  </si>
  <si>
    <t>CAP 20+15</t>
  </si>
  <si>
    <t>Film Design</t>
  </si>
  <si>
    <t>DD 539</t>
  </si>
  <si>
    <t>CAP 14+14+2</t>
  </si>
  <si>
    <t>SJ</t>
  </si>
  <si>
    <t>E1</t>
  </si>
  <si>
    <t>Design for Development</t>
  </si>
  <si>
    <t>DD560</t>
  </si>
  <si>
    <t>CAP : 10+10</t>
  </si>
  <si>
    <t xml:space="preserve">Introduction to Toy Design </t>
  </si>
  <si>
    <t>CAP : 24 B.Des 08 M.Des 14  PhD 02</t>
  </si>
  <si>
    <t>cap :20</t>
  </si>
  <si>
    <t>A1</t>
  </si>
  <si>
    <t>C1</t>
  </si>
  <si>
    <t xml:space="preserve">Electives </t>
  </si>
  <si>
    <t>x-x-x-6</t>
  </si>
  <si>
    <t>/</t>
  </si>
  <si>
    <t>Elective 3</t>
  </si>
  <si>
    <t>DD 5/6XX</t>
  </si>
  <si>
    <t>SD &amp; PU</t>
  </si>
  <si>
    <t>0-0-2-2</t>
  </si>
  <si>
    <t>Expert Workshop</t>
  </si>
  <si>
    <t>D0 609</t>
  </si>
  <si>
    <t>PB (Jayant)</t>
  </si>
  <si>
    <t>0-0-18-18</t>
  </si>
  <si>
    <t>DD  608</t>
  </si>
  <si>
    <t>MDes EPD 2 [III Semester]</t>
  </si>
  <si>
    <t>Elective 1</t>
  </si>
  <si>
    <t>Ergonomics in Product Design</t>
  </si>
  <si>
    <t>DD 544</t>
  </si>
  <si>
    <t>B</t>
  </si>
  <si>
    <t>Product Design Methods</t>
  </si>
  <si>
    <t>DD 543</t>
  </si>
  <si>
    <t>SA &amp; SI</t>
  </si>
  <si>
    <t>2-0-0-4</t>
  </si>
  <si>
    <t>D</t>
  </si>
  <si>
    <t xml:space="preserve">Introduction to Industrial Design </t>
  </si>
  <si>
    <t>DD 542</t>
  </si>
  <si>
    <t>MDes EPD 1 [I Semester]</t>
  </si>
  <si>
    <t>MDes 2 [III Semester]</t>
  </si>
  <si>
    <t>DD 504</t>
  </si>
  <si>
    <t xml:space="preserve">2-0-3-7 </t>
  </si>
  <si>
    <t xml:space="preserve">Ergonomics </t>
  </si>
  <si>
    <t>DD 503</t>
  </si>
  <si>
    <t>E</t>
  </si>
  <si>
    <t>DD 502</t>
  </si>
  <si>
    <t xml:space="preserve">Design - An Introduction </t>
  </si>
  <si>
    <t xml:space="preserve">DD 501 </t>
  </si>
  <si>
    <t>MDes 1 [I Semester]</t>
  </si>
  <si>
    <t>0-0-12-12</t>
  </si>
  <si>
    <t>Project I (BTP)</t>
  </si>
  <si>
    <t>chk credits</t>
  </si>
  <si>
    <t>Bdes 4 [VII Semsester]</t>
  </si>
  <si>
    <t>PK BORA</t>
  </si>
  <si>
    <t xml:space="preserve">cap of 24 students </t>
  </si>
  <si>
    <t>DE</t>
  </si>
  <si>
    <t>AJ</t>
  </si>
  <si>
    <t>0-0-8-8</t>
  </si>
  <si>
    <t>Mini Project A (STP)</t>
  </si>
  <si>
    <t>DD 303 (216)</t>
  </si>
  <si>
    <t>Bdes 3 [V Semsester]</t>
  </si>
  <si>
    <t xml:space="preserve">ELECTIVES/MINOR </t>
  </si>
  <si>
    <t>Ajeet</t>
  </si>
  <si>
    <t>Bdes 2 [III Semsester]</t>
  </si>
  <si>
    <t>Bdes 1 [I Semsester]</t>
  </si>
  <si>
    <t>No. of ELECTIVES/MINOR Courses</t>
  </si>
  <si>
    <t>Faculty (Jul'23)</t>
  </si>
  <si>
    <t>Jul 26 -28</t>
  </si>
  <si>
    <t>Jul 31 - Aug 04</t>
  </si>
  <si>
    <t>Aug 07 - 11</t>
  </si>
  <si>
    <t>Aug 14 - 18</t>
  </si>
  <si>
    <t xml:space="preserve">15th (Tue) </t>
  </si>
  <si>
    <t>Aug 21 - 25</t>
  </si>
  <si>
    <t>Aug 28 - 31</t>
  </si>
  <si>
    <t>01 - 03 Sept Techniche</t>
  </si>
  <si>
    <t>Sept 04 - 09</t>
  </si>
  <si>
    <t>Sept 11 - 15</t>
  </si>
  <si>
    <t>Sept 18 -24</t>
  </si>
  <si>
    <t>Sept 25 - 29</t>
  </si>
  <si>
    <t xml:space="preserve">28 Sept (Sat) </t>
  </si>
  <si>
    <t>Oct 02 - 06</t>
  </si>
  <si>
    <t>07 Sept (Thu)</t>
  </si>
  <si>
    <t>02 Oct (Mon)</t>
  </si>
  <si>
    <t>Oct 09 - 13</t>
  </si>
  <si>
    <t>Oct 16 - 20</t>
  </si>
  <si>
    <t>Oct 23 - 27</t>
  </si>
  <si>
    <t>23-24 Oct (Mon &amp; Tue)</t>
  </si>
  <si>
    <t>Oct 30 - Nov 03</t>
  </si>
  <si>
    <t>Nov 06 - 10</t>
  </si>
  <si>
    <t>Nov 13 - 17</t>
  </si>
  <si>
    <t>13 Nov (Mon)</t>
  </si>
  <si>
    <t>Nov 19 - 25</t>
  </si>
  <si>
    <t>5+2</t>
  </si>
  <si>
    <t>Sept 04 - 08</t>
  </si>
  <si>
    <t xml:space="preserve">DD 527 : Introduction to Toy Design </t>
  </si>
  <si>
    <t>DD 560 : Design for Development</t>
  </si>
  <si>
    <r>
      <rPr>
        <sz val="10"/>
        <color rgb="FFFF0000"/>
        <rFont val="Calibri (Body)"/>
      </rPr>
      <t>MDesII</t>
    </r>
    <r>
      <rPr>
        <sz val="10"/>
        <rFont val="Calibri"/>
        <family val="2"/>
        <scheme val="minor"/>
      </rPr>
      <t xml:space="preserve"> &amp; EPD II (DE 3) &amp; PhD</t>
    </r>
  </si>
  <si>
    <r>
      <rPr>
        <sz val="10"/>
        <color rgb="FFFF0000"/>
        <rFont val="Calibri (Body)"/>
      </rPr>
      <t>MDes II</t>
    </r>
    <r>
      <rPr>
        <sz val="10"/>
        <rFont val="Calibri"/>
        <family val="2"/>
        <scheme val="minor"/>
      </rPr>
      <t xml:space="preserve"> &amp; PHD</t>
    </r>
  </si>
  <si>
    <r>
      <rPr>
        <sz val="10"/>
        <color rgb="FFFF0000"/>
        <rFont val="Calibri (Body)"/>
      </rPr>
      <t>M.Des II</t>
    </r>
    <r>
      <rPr>
        <sz val="10"/>
        <color rgb="FF000000"/>
        <rFont val="Calibri (Body)"/>
      </rPr>
      <t xml:space="preserve"> &amp; EPD II (DE 3)</t>
    </r>
  </si>
  <si>
    <r>
      <t xml:space="preserve">BDes III (DE I) &amp; </t>
    </r>
    <r>
      <rPr>
        <sz val="10"/>
        <color rgb="FFA568D2"/>
        <rFont val="Calibri (Body)"/>
      </rPr>
      <t xml:space="preserve">BDes IV </t>
    </r>
  </si>
  <si>
    <r>
      <rPr>
        <sz val="10"/>
        <color rgb="FFA568D2"/>
        <rFont val="Calibri (Body)"/>
      </rPr>
      <t xml:space="preserve">BDes IV </t>
    </r>
    <r>
      <rPr>
        <sz val="10"/>
        <color rgb="FF000000"/>
        <rFont val="Calibri (Body)"/>
      </rPr>
      <t>&amp;</t>
    </r>
    <r>
      <rPr>
        <sz val="10"/>
        <color rgb="FFFF0000"/>
        <rFont val="Calibri (Body)"/>
      </rPr>
      <t xml:space="preserve"> MDes II</t>
    </r>
    <r>
      <rPr>
        <sz val="10"/>
        <color rgb="FF000000"/>
        <rFont val="Calibri (Body)"/>
      </rPr>
      <t xml:space="preserve"> &amp; PHD</t>
    </r>
  </si>
  <si>
    <r>
      <rPr>
        <sz val="10"/>
        <color rgb="FFA568D2"/>
        <rFont val="Calibri (Body)"/>
      </rPr>
      <t>BDes IV</t>
    </r>
    <r>
      <rPr>
        <sz val="10"/>
        <color rgb="FF000000"/>
        <rFont val="Calibri (Body)"/>
      </rPr>
      <t xml:space="preserve"> &amp; </t>
    </r>
    <r>
      <rPr>
        <sz val="10"/>
        <color rgb="FFFF0000"/>
        <rFont val="Calibri (Body)"/>
      </rPr>
      <t xml:space="preserve">MDes II </t>
    </r>
    <r>
      <rPr>
        <sz val="10"/>
        <color rgb="FF000000"/>
        <rFont val="Calibri (Body)"/>
      </rPr>
      <t>&amp; PHD</t>
    </r>
  </si>
  <si>
    <t>UD/SMG</t>
  </si>
  <si>
    <t>Module (Wed, Thu &amp; Fri | 0900 - 1200 &amp; 1400- 1700 | 18h)</t>
  </si>
  <si>
    <t>2,8,10, 13,16</t>
  </si>
  <si>
    <t>4,7,12,15</t>
  </si>
  <si>
    <t>weekly</t>
  </si>
  <si>
    <t>AK DAS</t>
  </si>
  <si>
    <t xml:space="preserve">DD608 MTP I </t>
  </si>
  <si>
    <t>4,6,12</t>
  </si>
  <si>
    <t>7, 11,15</t>
  </si>
  <si>
    <t>4,6,12,16</t>
  </si>
  <si>
    <t>7, 11,16</t>
  </si>
  <si>
    <t>DD 609 Expert Workshop</t>
  </si>
  <si>
    <r>
      <rPr>
        <sz val="10"/>
        <color rgb="FFFF0000"/>
        <rFont val="Calibri (Body)"/>
      </rPr>
      <t xml:space="preserve">M.Des II &amp; </t>
    </r>
    <r>
      <rPr>
        <sz val="10"/>
        <color rgb="FF000000"/>
        <rFont val="Calibri (Body)"/>
      </rPr>
      <t>EPD (DE 3)</t>
    </r>
  </si>
  <si>
    <t>1,3,8,13,14,17</t>
  </si>
  <si>
    <t xml:space="preserve">DD 402 : Design Research and Technical Writing </t>
  </si>
  <si>
    <t>2,5,10,17</t>
  </si>
  <si>
    <t>HSS 1xx (F1)</t>
  </si>
  <si>
    <t>HSS 2xx (F)</t>
  </si>
  <si>
    <t>Module (Mon - Fri | 0900 - 1200 &amp; 1400 -1700 | 6h/day)</t>
  </si>
  <si>
    <t>A - slot</t>
  </si>
  <si>
    <t>F-slot</t>
  </si>
  <si>
    <t>G slot</t>
  </si>
  <si>
    <t>Module (Mon- Fri | 1000 - 1700 | 6h/day)</t>
  </si>
  <si>
    <t>DD 539 FILM DESIGN</t>
  </si>
  <si>
    <t>SMG / UD</t>
  </si>
  <si>
    <t>DD 303</t>
  </si>
  <si>
    <t>DD 303 : BDes Project  (STP)</t>
  </si>
  <si>
    <t>7,13,16</t>
  </si>
  <si>
    <t>DD 301 Interaction Design (SHRI)</t>
  </si>
  <si>
    <t>DD 105 Tinkering studio (AKD)</t>
  </si>
  <si>
    <t>DD 102 Representation Techniques (PU)</t>
  </si>
  <si>
    <t>COURSES</t>
  </si>
  <si>
    <t>MODULE</t>
  </si>
  <si>
    <t>OE Xxx (G1)</t>
  </si>
  <si>
    <t>Thu, Fri</t>
  </si>
  <si>
    <t>3,10,14, 17</t>
  </si>
  <si>
    <t>E1-slot</t>
  </si>
  <si>
    <t>Tue : 1700-1755; Wed : 1600-1655; Thu : 1500-1555</t>
  </si>
  <si>
    <t>3,6,14,17</t>
  </si>
  <si>
    <t>2,10</t>
  </si>
  <si>
    <r>
      <rPr>
        <sz val="14"/>
        <color rgb="FFFF0000"/>
        <rFont val="Calibri (Body)"/>
      </rPr>
      <t>MDesII</t>
    </r>
    <r>
      <rPr>
        <sz val="14"/>
        <rFont val="Calibri"/>
        <family val="2"/>
        <scheme val="minor"/>
      </rPr>
      <t xml:space="preserve"> &amp; EPD II (DE 3) &amp; PhD</t>
    </r>
  </si>
  <si>
    <r>
      <rPr>
        <sz val="14"/>
        <color rgb="FFFF0000"/>
        <rFont val="Calibri (Body)"/>
      </rPr>
      <t>MDes II</t>
    </r>
    <r>
      <rPr>
        <sz val="14"/>
        <rFont val="Calibri"/>
        <family val="2"/>
        <scheme val="minor"/>
      </rPr>
      <t xml:space="preserve"> &amp; PHD</t>
    </r>
  </si>
  <si>
    <r>
      <rPr>
        <sz val="14"/>
        <color rgb="FFA568D2"/>
        <rFont val="Calibri (Body)"/>
      </rPr>
      <t>BDes IV</t>
    </r>
    <r>
      <rPr>
        <sz val="14"/>
        <color rgb="FF000000"/>
        <rFont val="Calibri (Body)"/>
      </rPr>
      <t xml:space="preserve"> &amp; </t>
    </r>
    <r>
      <rPr>
        <sz val="14"/>
        <color rgb="FFFF0000"/>
        <rFont val="Calibri (Body)"/>
      </rPr>
      <t xml:space="preserve">MDes II </t>
    </r>
    <r>
      <rPr>
        <sz val="14"/>
        <color rgb="FF000000"/>
        <rFont val="Calibri (Body)"/>
      </rPr>
      <t>&amp; PHD</t>
    </r>
  </si>
  <si>
    <r>
      <rPr>
        <sz val="14"/>
        <color rgb="FFFF0000"/>
        <rFont val="Calibri (Body)"/>
      </rPr>
      <t xml:space="preserve">M.Des II &amp; </t>
    </r>
    <r>
      <rPr>
        <sz val="14"/>
        <color rgb="FF000000"/>
        <rFont val="Calibri (Body)"/>
      </rPr>
      <t>EPD (DE 3)</t>
    </r>
  </si>
  <si>
    <r>
      <rPr>
        <sz val="14"/>
        <color rgb="FFFF0000"/>
        <rFont val="Calibri (Body)"/>
      </rPr>
      <t>M.Des II</t>
    </r>
    <r>
      <rPr>
        <sz val="14"/>
        <color rgb="FF000000"/>
        <rFont val="Calibri (Body)"/>
      </rPr>
      <t xml:space="preserve"> &amp; EPD II (DE 3)</t>
    </r>
  </si>
  <si>
    <r>
      <rPr>
        <sz val="14"/>
        <color rgb="FFA568D2"/>
        <rFont val="Calibri (Body)"/>
      </rPr>
      <t xml:space="preserve">BDes IV </t>
    </r>
    <r>
      <rPr>
        <sz val="14"/>
        <color rgb="FF000000"/>
        <rFont val="Calibri (Body)"/>
      </rPr>
      <t>&amp;</t>
    </r>
    <r>
      <rPr>
        <sz val="14"/>
        <color rgb="FFFF0000"/>
        <rFont val="Calibri (Body)"/>
      </rPr>
      <t xml:space="preserve"> MDes II</t>
    </r>
    <r>
      <rPr>
        <sz val="14"/>
        <color rgb="FF000000"/>
        <rFont val="Calibri (Body)"/>
      </rPr>
      <t xml:space="preserve"> &amp; PHD</t>
    </r>
  </si>
  <si>
    <t>5,11</t>
  </si>
  <si>
    <t>Wed-Fri 1000-1600</t>
  </si>
  <si>
    <t>2,8, 13,16</t>
  </si>
  <si>
    <t>2,8,13,16</t>
  </si>
  <si>
    <t>3,5,11,14</t>
  </si>
  <si>
    <t>3,10,13</t>
  </si>
  <si>
    <t>7,8,11,14</t>
  </si>
  <si>
    <t>2,6,13</t>
  </si>
  <si>
    <t>DD210M</t>
  </si>
  <si>
    <t>5,10,17</t>
  </si>
  <si>
    <t>2,6,11,12</t>
  </si>
  <si>
    <t>Mon- Wed</t>
  </si>
  <si>
    <t>Thu-Fri</t>
  </si>
  <si>
    <t>Mid - sem</t>
  </si>
  <si>
    <t>Module (Mon- Fri | 1000 - 1300 &amp; 1400- 1700 |6h/day)</t>
  </si>
  <si>
    <t>PKB</t>
  </si>
  <si>
    <t>DD (&amp; SD)</t>
  </si>
  <si>
    <t>SD (&amp; DD)</t>
  </si>
  <si>
    <t>Course Module</t>
  </si>
  <si>
    <t xml:space="preserve">G slot </t>
  </si>
  <si>
    <t>Wed-Fri : 1200-1255</t>
  </si>
  <si>
    <t>Mon : 0800-0855; Tue : 0900-0955; Wed : 1000-1055; Thu 1100-1155</t>
  </si>
  <si>
    <t>1,3,5,8,13,14,17</t>
  </si>
  <si>
    <t>CE 101</t>
  </si>
  <si>
    <t>*class starts 02 Aug</t>
  </si>
  <si>
    <t>3,4,11,16,17</t>
  </si>
  <si>
    <t>3,5,11,15</t>
  </si>
  <si>
    <t>3,6,14,18</t>
  </si>
  <si>
    <t>12,17,19</t>
  </si>
  <si>
    <t>2,5,10,18</t>
  </si>
  <si>
    <t>BDES I (1st Sem)</t>
  </si>
  <si>
    <t>BDES II (3rd Sem)</t>
  </si>
  <si>
    <t>BDES III ( 5th Sem)</t>
  </si>
  <si>
    <t>BDES IV ( 7th Sem)</t>
  </si>
  <si>
    <t>MDES I (1st Sem)</t>
  </si>
  <si>
    <t>MDES II (3rd Sem)</t>
  </si>
  <si>
    <t>MDES EPD I (1st Sem)</t>
  </si>
  <si>
    <t>MDES EPD II (3rd Sem)</t>
  </si>
  <si>
    <t>MID SEM</t>
  </si>
  <si>
    <t>END SEM</t>
  </si>
  <si>
    <t>NA</t>
  </si>
  <si>
    <t>G</t>
  </si>
  <si>
    <t>Module : MON - THU  (1400 - 17.55) | 4hr per day</t>
  </si>
  <si>
    <t>DD 502  (UB)</t>
  </si>
  <si>
    <t xml:space="preserve">DD 103 (UB) </t>
  </si>
  <si>
    <t>DD 104 (AJ)</t>
  </si>
  <si>
    <t>DD 203 (AJ)</t>
  </si>
  <si>
    <t>DD 206 (SB)</t>
  </si>
  <si>
    <t>DD 302 (SB)</t>
  </si>
  <si>
    <t>DD 550 (D Neog)</t>
  </si>
  <si>
    <t>Module (Wed, Thu &amp; Fri | 1000 - 1200 &amp; 1400- 1700 | 18h)</t>
  </si>
  <si>
    <t>DD 611 (PKB)</t>
  </si>
  <si>
    <t>DD 553 (PKB)</t>
  </si>
  <si>
    <t>Dr. Debanga R Neog</t>
  </si>
  <si>
    <t>WEEKLY</t>
  </si>
  <si>
    <t>5,7,8, 12,13,15</t>
  </si>
  <si>
    <t>DD542 : Introduction to Industrial Design  (SI) - Guest Lectures</t>
  </si>
  <si>
    <t>DD501 : Introduction to  Design  (SI)</t>
  </si>
  <si>
    <t xml:space="preserve">FACULTY-WISE TIMETABLE* FOR JUL-NOV 2023 , DoD </t>
  </si>
  <si>
    <t xml:space="preserve">DD 104 (AJ) </t>
  </si>
  <si>
    <t>Module (Wed-Fri) | 1000-1700</t>
  </si>
  <si>
    <t>Module (Mon - Tue) | 1400-1700</t>
  </si>
  <si>
    <t>Module (Fri | 0900 - 1200 | 3h/day)</t>
  </si>
  <si>
    <t>Module (Thu | 0900 - 1500 | 4h/day)</t>
  </si>
  <si>
    <t>Module (Mon - Wed | 0900 - 1155 &amp; 1400 - 1755 | 6h/day)</t>
  </si>
  <si>
    <t>3, 8, 13</t>
  </si>
  <si>
    <t xml:space="preserve">SMG </t>
  </si>
  <si>
    <t>Elective (non-electronics)</t>
  </si>
  <si>
    <t>F1</t>
  </si>
  <si>
    <t>SMG (Hitesh)</t>
  </si>
  <si>
    <t>SK (Amitabh)</t>
  </si>
  <si>
    <t>1,14 &amp; Elective weeks - (4,6,12,16)/(7,11,15)</t>
  </si>
  <si>
    <t xml:space="preserve">(SMG)  Hitesh </t>
  </si>
  <si>
    <t>Additional courses for Backloggers</t>
  </si>
  <si>
    <t>DD 521</t>
  </si>
  <si>
    <t>Systems Design for Sustainability</t>
  </si>
  <si>
    <t>DD 398</t>
  </si>
  <si>
    <t>DD 605</t>
  </si>
  <si>
    <t>BDes DP II (STP)</t>
  </si>
  <si>
    <t>HOD/SK</t>
  </si>
  <si>
    <t>2,5,15</t>
  </si>
  <si>
    <t>DD 499</t>
  </si>
  <si>
    <t>BTP ph 2</t>
  </si>
  <si>
    <t>MTP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</si>
</sst>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A"/>
      <name val="Arial"/>
      <family val="2"/>
    </font>
    <font>
      <sz val="10"/>
      <color theme="0"/>
      <name val="Arial"/>
      <family val="2"/>
    </font>
    <font>
      <sz val="12"/>
      <color theme="0"/>
      <name val="Calibri (Body)"/>
    </font>
    <font>
      <sz val="10"/>
      <color theme="1"/>
      <name val="Arial"/>
      <family val="2"/>
    </font>
    <font>
      <b/>
      <i/>
      <sz val="14"/>
      <color rgb="FF002060"/>
      <name val="Calibri"/>
      <family val="2"/>
      <scheme val="minor"/>
    </font>
    <font>
      <sz val="10"/>
      <color rgb="FF00000A"/>
      <name val="Times New Roman"/>
      <family val="1"/>
    </font>
    <font>
      <b/>
      <sz val="10"/>
      <color rgb="FF00000A"/>
      <name val="Times New Roman"/>
      <family val="1"/>
    </font>
    <font>
      <sz val="10"/>
      <color theme="1"/>
      <name val="Times New Roman"/>
      <family val="1"/>
    </font>
    <font>
      <sz val="12"/>
      <color rgb="FF00206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</font>
    <font>
      <i/>
      <sz val="10"/>
      <color theme="1"/>
      <name val="Calibri"/>
      <family val="2"/>
    </font>
    <font>
      <i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 (Body)"/>
    </font>
    <font>
      <sz val="10"/>
      <color rgb="FFD0CECE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i/>
      <sz val="12"/>
      <color theme="4" tint="-0.249977111117893"/>
      <name val="Garamond"/>
      <family val="1"/>
    </font>
    <font>
      <i/>
      <sz val="11"/>
      <color theme="4" tint="-0.249977111117893"/>
      <name val="Calibri"/>
      <family val="2"/>
      <scheme val="minor"/>
    </font>
    <font>
      <b/>
      <sz val="10"/>
      <color rgb="FF00000A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0"/>
      <color rgb="FF000000"/>
      <name val="Calibri (Body)"/>
    </font>
    <font>
      <b/>
      <sz val="11"/>
      <color rgb="FF000000"/>
      <name val="Calibri (Body)"/>
    </font>
    <font>
      <sz val="11"/>
      <color rgb="FF4472C4"/>
      <name val="Calibri"/>
      <family val="2"/>
      <scheme val="minor"/>
    </font>
    <font>
      <sz val="10"/>
      <color rgb="FF4472C4"/>
      <name val="Calibri (Body)"/>
    </font>
    <font>
      <sz val="10"/>
      <color rgb="FF4472C4"/>
      <name val="Calibri"/>
      <family val="2"/>
    </font>
    <font>
      <sz val="10"/>
      <color rgb="FF4472C4"/>
      <name val="Calibri"/>
      <family val="2"/>
      <scheme val="minor"/>
    </font>
    <font>
      <b/>
      <sz val="10"/>
      <color rgb="FF4472C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FF0000"/>
      <name val="Calibri (Body)"/>
    </font>
    <font>
      <sz val="11"/>
      <color rgb="FFA6A6A6"/>
      <name val="Calibri"/>
      <family val="2"/>
      <scheme val="minor"/>
    </font>
    <font>
      <b/>
      <sz val="11"/>
      <color rgb="FFA6A6A6"/>
      <name val="Calibri"/>
      <family val="2"/>
      <scheme val="minor"/>
    </font>
    <font>
      <sz val="10"/>
      <color rgb="FFA6A6A6"/>
      <name val="Calibri"/>
      <family val="2"/>
    </font>
    <font>
      <sz val="10"/>
      <color rgb="FFA6A6A6"/>
      <name val="Calibri"/>
      <family val="2"/>
      <scheme val="minor"/>
    </font>
    <font>
      <b/>
      <sz val="10"/>
      <color rgb="FFA6A6A6"/>
      <name val="Calibri"/>
      <family val="2"/>
      <scheme val="minor"/>
    </font>
    <font>
      <b/>
      <sz val="10"/>
      <name val="Calibri"/>
      <family val="2"/>
    </font>
    <font>
      <b/>
      <sz val="14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b/>
      <sz val="11"/>
      <color rgb="FF0070C0"/>
      <name val="Calibri (Body)"/>
    </font>
    <font>
      <sz val="10"/>
      <color rgb="FF0070C0"/>
      <name val="Calibri"/>
      <family val="2"/>
    </font>
    <font>
      <b/>
      <sz val="10"/>
      <color rgb="FF0070C0"/>
      <name val="Calibri (Body)"/>
    </font>
    <font>
      <b/>
      <i/>
      <sz val="11"/>
      <color theme="1"/>
      <name val="Calibri"/>
      <family val="2"/>
      <scheme val="minor"/>
    </font>
    <font>
      <b/>
      <sz val="10"/>
      <color rgb="FF4472C4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1"/>
      <color rgb="FF4472C4"/>
      <name val="Calibri"/>
      <family val="2"/>
    </font>
    <font>
      <sz val="14"/>
      <color theme="4"/>
      <name val="Calibri"/>
      <family val="2"/>
      <scheme val="minor"/>
    </font>
    <font>
      <b/>
      <i/>
      <sz val="14"/>
      <color theme="4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 (Body)"/>
    </font>
    <font>
      <sz val="10"/>
      <color rgb="FFA568D2"/>
      <name val="Calibri (Body)"/>
    </font>
    <font>
      <sz val="14"/>
      <color theme="1"/>
      <name val="Calibri (Body)"/>
    </font>
    <font>
      <sz val="14"/>
      <color theme="0"/>
      <name val="Calibri (Body)"/>
    </font>
    <font>
      <b/>
      <sz val="14"/>
      <color theme="1"/>
      <name val="Calibri (Body)"/>
    </font>
    <font>
      <sz val="14"/>
      <color theme="1" tint="0.499984740745262"/>
      <name val="Calibri (Body)"/>
    </font>
    <font>
      <b/>
      <i/>
      <sz val="14"/>
      <color theme="1"/>
      <name val="Calibri (Body)"/>
    </font>
    <font>
      <sz val="14"/>
      <color rgb="FF000000"/>
      <name val="Calibri (Body)"/>
    </font>
    <font>
      <i/>
      <sz val="14"/>
      <color theme="1"/>
      <name val="Calibri (Body)"/>
    </font>
    <font>
      <sz val="14"/>
      <name val="Calibri (Body)"/>
    </font>
    <font>
      <sz val="14"/>
      <color rgb="FF00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A"/>
      <name val="Arial"/>
      <family val="2"/>
    </font>
    <font>
      <sz val="16"/>
      <color theme="0"/>
      <name val="Arial"/>
      <family val="2"/>
    </font>
    <font>
      <sz val="16"/>
      <color theme="4"/>
      <name val="Calibri"/>
      <family val="2"/>
      <scheme val="minor"/>
    </font>
    <font>
      <sz val="16"/>
      <color rgb="FF00000A"/>
      <name val="Arial"/>
      <family val="2"/>
    </font>
    <font>
      <sz val="16"/>
      <color theme="0"/>
      <name val="Calibri (Body)"/>
    </font>
    <font>
      <sz val="16"/>
      <color rgb="FF002060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b/>
      <i/>
      <sz val="16"/>
      <color theme="4"/>
      <name val="Calibri"/>
      <family val="2"/>
      <scheme val="minor"/>
    </font>
    <font>
      <b/>
      <i/>
      <sz val="16"/>
      <color rgb="FFC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1" tint="0.499984740745262"/>
      <name val="Calibri"/>
      <family val="2"/>
      <scheme val="minor"/>
    </font>
    <font>
      <b/>
      <sz val="16"/>
      <color theme="1" tint="0.499984740745262"/>
      <name val="Calibri"/>
      <family val="2"/>
      <scheme val="minor"/>
    </font>
    <font>
      <sz val="16"/>
      <color rgb="FF00000A"/>
      <name val="Times New Roman"/>
      <family val="1"/>
    </font>
    <font>
      <sz val="16"/>
      <color theme="1"/>
      <name val="Times New Roman"/>
      <family val="1"/>
    </font>
    <font>
      <b/>
      <i/>
      <sz val="16"/>
      <color rgb="FF002060"/>
      <name val="Calibri"/>
      <family val="2"/>
      <scheme val="minor"/>
    </font>
    <font>
      <b/>
      <sz val="16"/>
      <color rgb="FF00000A"/>
      <name val="Times New Roman"/>
      <family val="1"/>
    </font>
    <font>
      <i/>
      <sz val="12"/>
      <color rgb="FFC00000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2"/>
      <color theme="1"/>
      <name val="Calibri (Body)"/>
    </font>
    <font>
      <sz val="14"/>
      <color theme="0" tint="-0.499984740745262"/>
      <name val="Calibri"/>
      <family val="2"/>
      <scheme val="minor"/>
    </font>
    <font>
      <sz val="14"/>
      <color rgb="FFFF0000"/>
      <name val="Calibri (Body)"/>
    </font>
    <font>
      <b/>
      <sz val="14"/>
      <name val="Calibri"/>
      <family val="2"/>
      <scheme val="minor"/>
    </font>
    <font>
      <sz val="14"/>
      <color rgb="FFA568D2"/>
      <name val="Calibri (Body)"/>
    </font>
    <font>
      <b/>
      <i/>
      <sz val="12"/>
      <color rgb="FFC00000"/>
      <name val="Calibri"/>
      <family val="2"/>
      <scheme val="minor"/>
    </font>
    <font>
      <b/>
      <sz val="14"/>
      <color rgb="FF00000A"/>
      <name val="Arial"/>
      <family val="2"/>
    </font>
    <font>
      <sz val="14"/>
      <color theme="0"/>
      <name val="Arial"/>
      <family val="2"/>
    </font>
    <font>
      <sz val="14"/>
      <color rgb="FF00000A"/>
      <name val="Arial"/>
      <family val="2"/>
    </font>
    <font>
      <sz val="14"/>
      <color rgb="FF002060"/>
      <name val="Calibri"/>
      <family val="2"/>
      <scheme val="minor"/>
    </font>
    <font>
      <sz val="14"/>
      <color theme="1"/>
      <name val="Arial"/>
      <family val="2"/>
    </font>
    <font>
      <sz val="14"/>
      <color theme="1" tint="0.499984740745262"/>
      <name val="Calibri"/>
      <family val="2"/>
      <scheme val="minor"/>
    </font>
    <font>
      <b/>
      <sz val="14"/>
      <color rgb="FF0070C0"/>
      <name val="Calibri (Body)"/>
    </font>
    <font>
      <sz val="14"/>
      <color rgb="FFC00000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A"/>
      <name val="Times New Roman"/>
      <family val="1"/>
    </font>
    <font>
      <b/>
      <sz val="14"/>
      <color rgb="FF00000A"/>
      <name val="Times New Roman"/>
      <family val="1"/>
    </font>
    <font>
      <sz val="14"/>
      <color rgb="FFFF0000"/>
      <name val="Calibri"/>
      <family val="2"/>
      <scheme val="minor"/>
    </font>
    <font>
      <sz val="14"/>
      <name val="Calibri"/>
      <family val="2"/>
    </font>
    <font>
      <b/>
      <sz val="12"/>
      <color rgb="FFC00000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4" tint="-0.249977111117893"/>
      <name val="Calibri"/>
      <family val="2"/>
      <scheme val="minor"/>
    </font>
    <font>
      <i/>
      <sz val="14"/>
      <color theme="4" tint="-0.249977111117893"/>
      <name val="Garamond"/>
      <family val="1"/>
    </font>
    <font>
      <sz val="14"/>
      <color theme="4" tint="-0.249977111117893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72"/>
      <color theme="1" tint="0.249977111117893"/>
      <name val="Calibri"/>
      <family val="2"/>
      <scheme val="minor"/>
    </font>
    <font>
      <b/>
      <i/>
      <sz val="12"/>
      <color rgb="FFFF3300"/>
      <name val="Calibri"/>
      <family val="2"/>
      <scheme val="minor"/>
    </font>
    <font>
      <b/>
      <i/>
      <sz val="14"/>
      <color rgb="FFFF3300"/>
      <name val="Calibri"/>
      <family val="2"/>
      <scheme val="minor"/>
    </font>
    <font>
      <sz val="14"/>
      <color rgb="FF4472C4"/>
      <name val="Calibri"/>
      <family val="2"/>
      <scheme val="minor"/>
    </font>
    <font>
      <sz val="12"/>
      <color rgb="FFFF33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4"/>
      <color rgb="FFC00000"/>
      <name val="Calibri (Body)"/>
    </font>
    <font>
      <b/>
      <i/>
      <sz val="11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4"/>
      <color rgb="FFC00000"/>
      <name val="Calibri"/>
      <family val="2"/>
    </font>
    <font>
      <sz val="16"/>
      <color rgb="FF000000"/>
      <name val="Calibri"/>
      <family val="2"/>
      <scheme val="minor"/>
    </font>
    <font>
      <b/>
      <i/>
      <sz val="16"/>
      <color rgb="FFFF330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 (Body)"/>
    </font>
    <font>
      <sz val="16"/>
      <color rgb="FFFF33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b/>
      <sz val="16"/>
      <color rgb="FFC00000"/>
      <name val="Calibri (Body)"/>
    </font>
    <font>
      <sz val="14"/>
      <color rgb="FFC00000"/>
      <name val="Calibri (Body)"/>
    </font>
    <font>
      <sz val="16"/>
      <color rgb="FFC00000"/>
      <name val="Calibri (Body)"/>
    </font>
    <font>
      <b/>
      <sz val="14"/>
      <color theme="4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 (Body)"/>
    </font>
    <font>
      <i/>
      <sz val="16"/>
      <color rgb="FFC0000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 (Body)"/>
    </font>
    <font>
      <b/>
      <sz val="12"/>
      <color rgb="FF00000A"/>
      <name val="Arial"/>
      <family val="2"/>
    </font>
    <font>
      <i/>
      <sz val="14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6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5F5B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7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00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68D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77"/>
        <bgColor rgb="FF000000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rgb="FF000000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dotted">
        <color theme="7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double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theme="1"/>
      </right>
      <top style="thin">
        <color indexed="64"/>
      </top>
      <bottom/>
      <diagonal/>
    </border>
    <border>
      <left style="hair">
        <color theme="1"/>
      </left>
      <right style="hair">
        <color theme="1"/>
      </right>
      <top style="thin">
        <color indexed="64"/>
      </top>
      <bottom/>
      <diagonal/>
    </border>
    <border>
      <left style="hair">
        <color theme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/>
      <right/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6" fillId="0" borderId="0"/>
    <xf numFmtId="0" fontId="8" fillId="0" borderId="0"/>
    <xf numFmtId="0" fontId="64" fillId="0" borderId="0" applyNumberFormat="0" applyFill="0" applyBorder="0" applyAlignment="0" applyProtection="0"/>
    <xf numFmtId="0" fontId="6" fillId="0" borderId="0"/>
    <xf numFmtId="0" fontId="4" fillId="0" borderId="0"/>
  </cellStyleXfs>
  <cellXfs count="1193">
    <xf numFmtId="0" fontId="0" fillId="0" borderId="0" xfId="0"/>
    <xf numFmtId="0" fontId="0" fillId="2" borderId="4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4" xfId="0" applyBorder="1"/>
    <xf numFmtId="0" fontId="0" fillId="0" borderId="3" xfId="0" applyBorder="1"/>
    <xf numFmtId="0" fontId="10" fillId="0" borderId="4" xfId="0" applyFont="1" applyBorder="1" applyAlignment="1">
      <alignment wrapText="1"/>
    </xf>
    <xf numFmtId="0" fontId="10" fillId="3" borderId="4" xfId="0" applyFont="1" applyFill="1" applyBorder="1" applyAlignment="1">
      <alignment horizontal="left" wrapText="1"/>
    </xf>
    <xf numFmtId="0" fontId="0" fillId="6" borderId="4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13" fillId="18" borderId="4" xfId="0" applyFont="1" applyFill="1" applyBorder="1" applyAlignment="1">
      <alignment wrapText="1"/>
    </xf>
    <xf numFmtId="0" fontId="14" fillId="7" borderId="4" xfId="0" applyFont="1" applyFill="1" applyBorder="1" applyAlignment="1">
      <alignment wrapText="1"/>
    </xf>
    <xf numFmtId="0" fontId="15" fillId="7" borderId="4" xfId="0" applyFont="1" applyFill="1" applyBorder="1" applyAlignment="1">
      <alignment wrapText="1"/>
    </xf>
    <xf numFmtId="0" fontId="17" fillId="4" borderId="4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4" xfId="0" applyFill="1" applyBorder="1" applyAlignment="1">
      <alignment horizontal="left" wrapText="1"/>
    </xf>
    <xf numFmtId="0" fontId="19" fillId="18" borderId="4" xfId="0" applyFont="1" applyFill="1" applyBorder="1" applyAlignment="1">
      <alignment wrapText="1"/>
    </xf>
    <xf numFmtId="0" fontId="20" fillId="0" borderId="4" xfId="0" applyFont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4" xfId="0" applyFill="1" applyBorder="1"/>
    <xf numFmtId="0" fontId="21" fillId="24" borderId="4" xfId="0" applyFont="1" applyFill="1" applyBorder="1"/>
    <xf numFmtId="0" fontId="23" fillId="0" borderId="0" xfId="1" applyFont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26" fillId="0" borderId="0" xfId="1" applyAlignment="1">
      <alignment horizontal="center"/>
    </xf>
    <xf numFmtId="0" fontId="27" fillId="0" borderId="0" xfId="1" applyFont="1" applyAlignment="1">
      <alignment horizontal="center" vertical="center"/>
    </xf>
    <xf numFmtId="0" fontId="12" fillId="34" borderId="11" xfId="1" applyFont="1" applyFill="1" applyBorder="1" applyAlignment="1">
      <alignment horizontal="center" vertical="center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43" fillId="0" borderId="0" xfId="1" applyFont="1" applyAlignment="1">
      <alignment horizontal="center" vertical="center"/>
    </xf>
    <xf numFmtId="0" fontId="38" fillId="0" borderId="0" xfId="0" applyFont="1"/>
    <xf numFmtId="0" fontId="31" fillId="33" borderId="0" xfId="0" applyFont="1" applyFill="1" applyAlignment="1">
      <alignment horizontal="center" vertical="center"/>
    </xf>
    <xf numFmtId="0" fontId="12" fillId="34" borderId="11" xfId="1" applyFont="1" applyFill="1" applyBorder="1" applyAlignment="1">
      <alignment horizontal="center" vertical="center" wrapText="1"/>
    </xf>
    <xf numFmtId="0" fontId="36" fillId="37" borderId="0" xfId="0" applyFont="1" applyFill="1" applyAlignment="1">
      <alignment vertical="center" wrapText="1"/>
    </xf>
    <xf numFmtId="0" fontId="37" fillId="37" borderId="0" xfId="0" applyFont="1" applyFill="1" applyAlignment="1">
      <alignment horizontal="center" vertical="center" wrapText="1"/>
    </xf>
    <xf numFmtId="0" fontId="38" fillId="37" borderId="0" xfId="0" applyFont="1" applyFill="1" applyAlignment="1">
      <alignment vertical="center" wrapText="1"/>
    </xf>
    <xf numFmtId="0" fontId="43" fillId="37" borderId="0" xfId="1" applyFont="1" applyFill="1" applyAlignment="1">
      <alignment horizontal="center" vertical="center"/>
    </xf>
    <xf numFmtId="0" fontId="0" fillId="37" borderId="0" xfId="0" applyFill="1"/>
    <xf numFmtId="0" fontId="43" fillId="37" borderId="0" xfId="1" applyFont="1" applyFill="1" applyAlignment="1">
      <alignment vertical="center"/>
    </xf>
    <xf numFmtId="0" fontId="27" fillId="0" borderId="0" xfId="1" applyFont="1" applyAlignment="1">
      <alignment horizontal="center" wrapText="1"/>
    </xf>
    <xf numFmtId="0" fontId="26" fillId="0" borderId="0" xfId="1" applyAlignment="1">
      <alignment vertical="center" textRotation="90"/>
    </xf>
    <xf numFmtId="0" fontId="12" fillId="34" borderId="13" xfId="1" applyFont="1" applyFill="1" applyBorder="1" applyAlignment="1">
      <alignment horizontal="center" vertical="center" wrapText="1"/>
    </xf>
    <xf numFmtId="0" fontId="28" fillId="28" borderId="22" xfId="1" applyFont="1" applyFill="1" applyBorder="1" applyAlignment="1">
      <alignment horizontal="center" vertical="center"/>
    </xf>
    <xf numFmtId="0" fontId="28" fillId="28" borderId="22" xfId="1" applyFont="1" applyFill="1" applyBorder="1" applyAlignment="1">
      <alignment horizontal="center" vertical="center" wrapText="1"/>
    </xf>
    <xf numFmtId="0" fontId="28" fillId="29" borderId="22" xfId="1" applyFont="1" applyFill="1" applyBorder="1" applyAlignment="1">
      <alignment horizontal="center" vertical="center"/>
    </xf>
    <xf numFmtId="0" fontId="29" fillId="30" borderId="22" xfId="1" applyFont="1" applyFill="1" applyBorder="1" applyAlignment="1">
      <alignment horizontal="center" vertical="center" wrapText="1"/>
    </xf>
    <xf numFmtId="0" fontId="32" fillId="0" borderId="22" xfId="0" applyFont="1" applyBorder="1" applyAlignment="1">
      <alignment vertical="center"/>
    </xf>
    <xf numFmtId="0" fontId="30" fillId="30" borderId="22" xfId="1" applyFont="1" applyFill="1" applyBorder="1" applyAlignment="1">
      <alignment horizontal="center"/>
    </xf>
    <xf numFmtId="0" fontId="31" fillId="0" borderId="22" xfId="0" applyFont="1" applyBorder="1" applyAlignment="1">
      <alignment vertical="center"/>
    </xf>
    <xf numFmtId="0" fontId="26" fillId="0" borderId="22" xfId="1" applyBorder="1" applyAlignment="1">
      <alignment horizontal="center"/>
    </xf>
    <xf numFmtId="0" fontId="31" fillId="38" borderId="0" xfId="0" applyFont="1" applyFill="1" applyAlignment="1">
      <alignment horizontal="center" vertical="center"/>
    </xf>
    <xf numFmtId="0" fontId="27" fillId="33" borderId="22" xfId="1" applyFont="1" applyFill="1" applyBorder="1" applyAlignment="1">
      <alignment horizontal="center" vertical="center"/>
    </xf>
    <xf numFmtId="0" fontId="50" fillId="33" borderId="22" xfId="1" applyFont="1" applyFill="1" applyBorder="1" applyAlignment="1">
      <alignment horizontal="left" vertical="center"/>
    </xf>
    <xf numFmtId="0" fontId="27" fillId="5" borderId="22" xfId="1" applyFont="1" applyFill="1" applyBorder="1" applyAlignment="1">
      <alignment horizontal="center"/>
    </xf>
    <xf numFmtId="0" fontId="12" fillId="31" borderId="22" xfId="1" applyFont="1" applyFill="1" applyBorder="1" applyAlignment="1">
      <alignment horizontal="center" vertical="center" wrapText="1"/>
    </xf>
    <xf numFmtId="0" fontId="12" fillId="31" borderId="22" xfId="1" applyFont="1" applyFill="1" applyBorder="1" applyAlignment="1">
      <alignment horizontal="center" vertical="center"/>
    </xf>
    <xf numFmtId="0" fontId="26" fillId="0" borderId="22" xfId="1" applyBorder="1" applyAlignment="1">
      <alignment horizontal="center" vertical="center"/>
    </xf>
    <xf numFmtId="0" fontId="27" fillId="0" borderId="22" xfId="1" applyFont="1" applyBorder="1" applyAlignment="1">
      <alignment horizontal="center" wrapText="1"/>
    </xf>
    <xf numFmtId="0" fontId="27" fillId="0" borderId="22" xfId="1" applyFont="1" applyBorder="1" applyAlignment="1">
      <alignment horizontal="center" vertical="center"/>
    </xf>
    <xf numFmtId="0" fontId="24" fillId="31" borderId="22" xfId="1" applyFont="1" applyFill="1" applyBorder="1" applyAlignment="1">
      <alignment horizontal="center" vertical="center"/>
    </xf>
    <xf numFmtId="0" fontId="24" fillId="31" borderId="22" xfId="1" applyFont="1" applyFill="1" applyBorder="1" applyAlignment="1">
      <alignment horizontal="center" vertical="center" wrapText="1"/>
    </xf>
    <xf numFmtId="0" fontId="27" fillId="0" borderId="22" xfId="1" applyFont="1" applyBorder="1" applyAlignment="1">
      <alignment horizontal="center" vertical="center" wrapText="1"/>
    </xf>
    <xf numFmtId="165" fontId="47" fillId="0" borderId="22" xfId="1" applyNumberFormat="1" applyFont="1" applyBorder="1" applyAlignment="1">
      <alignment horizontal="left" vertical="center"/>
    </xf>
    <xf numFmtId="0" fontId="12" fillId="34" borderId="22" xfId="1" applyFont="1" applyFill="1" applyBorder="1" applyAlignment="1">
      <alignment horizontal="center" vertical="center"/>
    </xf>
    <xf numFmtId="0" fontId="39" fillId="0" borderId="22" xfId="1" applyFont="1" applyBorder="1" applyAlignment="1">
      <alignment horizontal="center"/>
    </xf>
    <xf numFmtId="0" fontId="28" fillId="28" borderId="30" xfId="1" applyFont="1" applyFill="1" applyBorder="1" applyAlignment="1">
      <alignment horizontal="center" vertical="center"/>
    </xf>
    <xf numFmtId="0" fontId="48" fillId="31" borderId="22" xfId="1" applyFont="1" applyFill="1" applyBorder="1" applyAlignment="1">
      <alignment horizontal="center" vertical="center"/>
    </xf>
    <xf numFmtId="0" fontId="23" fillId="0" borderId="22" xfId="1" applyFont="1" applyBorder="1" applyAlignment="1">
      <alignment horizontal="center" vertical="center"/>
    </xf>
    <xf numFmtId="0" fontId="26" fillId="0" borderId="30" xfId="1" applyBorder="1" applyAlignment="1">
      <alignment horizontal="center"/>
    </xf>
    <xf numFmtId="0" fontId="27" fillId="4" borderId="22" xfId="1" applyFont="1" applyFill="1" applyBorder="1" applyAlignment="1">
      <alignment horizontal="center" vertical="center" textRotation="90" wrapText="1"/>
    </xf>
    <xf numFmtId="0" fontId="38" fillId="37" borderId="0" xfId="0" applyFont="1" applyFill="1" applyAlignment="1">
      <alignment horizontal="center" vertical="center" wrapText="1"/>
    </xf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22" borderId="4" xfId="0" applyFill="1" applyBorder="1" applyAlignment="1">
      <alignment wrapText="1"/>
    </xf>
    <xf numFmtId="0" fontId="0" fillId="22" borderId="4" xfId="0" applyFill="1" applyBorder="1"/>
    <xf numFmtId="0" fontId="54" fillId="0" borderId="4" xfId="0" applyFont="1" applyBorder="1" applyAlignment="1">
      <alignment wrapText="1"/>
    </xf>
    <xf numFmtId="0" fontId="0" fillId="0" borderId="5" xfId="0" applyBorder="1"/>
    <xf numFmtId="0" fontId="58" fillId="0" borderId="4" xfId="0" applyFont="1" applyBorder="1"/>
    <xf numFmtId="0" fontId="59" fillId="37" borderId="33" xfId="0" applyFont="1" applyFill="1" applyBorder="1"/>
    <xf numFmtId="0" fontId="60" fillId="0" borderId="6" xfId="0" applyFont="1" applyBorder="1"/>
    <xf numFmtId="0" fontId="60" fillId="0" borderId="6" xfId="0" applyFont="1" applyBorder="1" applyAlignment="1">
      <alignment horizontal="left" wrapText="1"/>
    </xf>
    <xf numFmtId="0" fontId="22" fillId="0" borderId="0" xfId="0" applyFont="1"/>
    <xf numFmtId="0" fontId="59" fillId="37" borderId="33" xfId="0" applyFont="1" applyFill="1" applyBorder="1" applyAlignment="1">
      <alignment wrapText="1"/>
    </xf>
    <xf numFmtId="0" fontId="0" fillId="4" borderId="33" xfId="0" applyFill="1" applyBorder="1"/>
    <xf numFmtId="0" fontId="0" fillId="37" borderId="33" xfId="0" applyFill="1" applyBorder="1"/>
    <xf numFmtId="0" fontId="62" fillId="37" borderId="4" xfId="0" applyFont="1" applyFill="1" applyBorder="1"/>
    <xf numFmtId="0" fontId="61" fillId="37" borderId="4" xfId="0" applyFont="1" applyFill="1" applyBorder="1" applyAlignment="1">
      <alignment wrapText="1"/>
    </xf>
    <xf numFmtId="0" fontId="17" fillId="0" borderId="4" xfId="0" applyFont="1" applyBorder="1"/>
    <xf numFmtId="0" fontId="62" fillId="32" borderId="4" xfId="0" applyFont="1" applyFill="1" applyBorder="1"/>
    <xf numFmtId="0" fontId="59" fillId="32" borderId="33" xfId="0" applyFont="1" applyFill="1" applyBorder="1" applyAlignment="1">
      <alignment wrapText="1"/>
    </xf>
    <xf numFmtId="0" fontId="20" fillId="37" borderId="5" xfId="0" applyFont="1" applyFill="1" applyBorder="1" applyAlignment="1">
      <alignment wrapText="1"/>
    </xf>
    <xf numFmtId="0" fontId="63" fillId="0" borderId="4" xfId="0" applyFont="1" applyBorder="1"/>
    <xf numFmtId="0" fontId="40" fillId="33" borderId="13" xfId="1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41" fillId="0" borderId="0" xfId="1" applyFont="1" applyAlignment="1">
      <alignment vertical="center"/>
    </xf>
    <xf numFmtId="0" fontId="42" fillId="0" borderId="0" xfId="1" applyFont="1" applyAlignment="1">
      <alignment vertical="center"/>
    </xf>
    <xf numFmtId="0" fontId="35" fillId="0" borderId="0" xfId="1" applyFont="1" applyAlignment="1">
      <alignment horizontal="center" vertical="center" textRotation="255"/>
    </xf>
    <xf numFmtId="0" fontId="66" fillId="0" borderId="22" xfId="0" applyFont="1" applyBorder="1" applyAlignment="1">
      <alignment horizontal="left" vertical="center"/>
    </xf>
    <xf numFmtId="0" fontId="28" fillId="33" borderId="22" xfId="1" applyFont="1" applyFill="1" applyBorder="1" applyAlignment="1">
      <alignment horizontal="center" vertical="center"/>
    </xf>
    <xf numFmtId="0" fontId="12" fillId="34" borderId="22" xfId="1" applyFont="1" applyFill="1" applyBorder="1" applyAlignment="1">
      <alignment horizontal="center" vertical="center" wrapText="1"/>
    </xf>
    <xf numFmtId="0" fontId="73" fillId="33" borderId="13" xfId="1" applyFont="1" applyFill="1" applyBorder="1" applyAlignment="1">
      <alignment horizontal="center" vertical="center" wrapText="1"/>
    </xf>
    <xf numFmtId="0" fontId="12" fillId="34" borderId="28" xfId="1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14" borderId="22" xfId="0" applyFont="1" applyFill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35" fillId="37" borderId="0" xfId="0" applyFont="1" applyFill="1" applyAlignment="1">
      <alignment horizontal="center" vertical="center"/>
    </xf>
    <xf numFmtId="0" fontId="28" fillId="28" borderId="33" xfId="4" applyFont="1" applyFill="1" applyBorder="1" applyAlignment="1">
      <alignment horizontal="center" vertical="center"/>
    </xf>
    <xf numFmtId="0" fontId="28" fillId="28" borderId="50" xfId="4" applyFont="1" applyFill="1" applyBorder="1" applyAlignment="1">
      <alignment horizontal="center" vertical="center" wrapText="1"/>
    </xf>
    <xf numFmtId="0" fontId="28" fillId="28" borderId="51" xfId="4" applyFont="1" applyFill="1" applyBorder="1" applyAlignment="1">
      <alignment horizontal="center" vertical="center"/>
    </xf>
    <xf numFmtId="0" fontId="28" fillId="29" borderId="51" xfId="4" applyFont="1" applyFill="1" applyBorder="1" applyAlignment="1">
      <alignment horizontal="center" vertical="center"/>
    </xf>
    <xf numFmtId="0" fontId="28" fillId="28" borderId="52" xfId="4" applyFont="1" applyFill="1" applyBorder="1" applyAlignment="1">
      <alignment horizontal="center" vertical="center"/>
    </xf>
    <xf numFmtId="0" fontId="29" fillId="30" borderId="33" xfId="4" applyFont="1" applyFill="1" applyBorder="1" applyAlignment="1">
      <alignment horizontal="center" vertical="center" wrapText="1"/>
    </xf>
    <xf numFmtId="0" fontId="23" fillId="0" borderId="0" xfId="4" applyFont="1" applyAlignment="1">
      <alignment horizontal="center" vertical="center"/>
    </xf>
    <xf numFmtId="0" fontId="27" fillId="0" borderId="33" xfId="4" applyFont="1" applyBorder="1"/>
    <xf numFmtId="0" fontId="6" fillId="0" borderId="0" xfId="4"/>
    <xf numFmtId="0" fontId="30" fillId="30" borderId="53" xfId="4" applyFont="1" applyFill="1" applyBorder="1" applyAlignment="1">
      <alignment horizontal="center"/>
    </xf>
    <xf numFmtId="0" fontId="72" fillId="0" borderId="11" xfId="4" applyFont="1" applyBorder="1" applyAlignment="1">
      <alignment horizontal="center" vertical="center" wrapText="1"/>
    </xf>
    <xf numFmtId="0" fontId="70" fillId="25" borderId="0" xfId="0" applyFont="1" applyFill="1" applyAlignment="1">
      <alignment horizontal="left"/>
    </xf>
    <xf numFmtId="0" fontId="6" fillId="0" borderId="0" xfId="4" applyAlignment="1">
      <alignment horizontal="center"/>
    </xf>
    <xf numFmtId="0" fontId="70" fillId="37" borderId="28" xfId="0" applyFont="1" applyFill="1" applyBorder="1" applyAlignment="1">
      <alignment horizontal="left"/>
    </xf>
    <xf numFmtId="0" fontId="6" fillId="37" borderId="0" xfId="4" applyFill="1" applyAlignment="1">
      <alignment horizontal="center"/>
    </xf>
    <xf numFmtId="0" fontId="0" fillId="37" borderId="1" xfId="0" applyFill="1" applyBorder="1" applyAlignment="1">
      <alignment horizontal="left" vertical="center" wrapText="1"/>
    </xf>
    <xf numFmtId="0" fontId="30" fillId="30" borderId="33" xfId="4" applyFont="1" applyFill="1" applyBorder="1" applyAlignment="1">
      <alignment horizontal="center"/>
    </xf>
    <xf numFmtId="0" fontId="0" fillId="37" borderId="1" xfId="0" applyFill="1" applyBorder="1" applyAlignment="1">
      <alignment horizontal="left"/>
    </xf>
    <xf numFmtId="0" fontId="3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0" fillId="28" borderId="18" xfId="4" applyFont="1" applyFill="1" applyBorder="1" applyAlignment="1">
      <alignment horizontal="center"/>
    </xf>
    <xf numFmtId="0" fontId="27" fillId="0" borderId="0" xfId="4" applyFont="1" applyAlignment="1">
      <alignment horizontal="center" vertical="center"/>
    </xf>
    <xf numFmtId="0" fontId="6" fillId="37" borderId="0" xfId="4" applyFill="1"/>
    <xf numFmtId="0" fontId="12" fillId="31" borderId="37" xfId="4" applyFont="1" applyFill="1" applyBorder="1" applyAlignment="1">
      <alignment horizontal="center" vertical="center" wrapText="1"/>
    </xf>
    <xf numFmtId="0" fontId="24" fillId="31" borderId="37" xfId="4" applyFont="1" applyFill="1" applyBorder="1" applyAlignment="1">
      <alignment horizontal="center" vertical="center"/>
    </xf>
    <xf numFmtId="0" fontId="24" fillId="31" borderId="37" xfId="4" applyFont="1" applyFill="1" applyBorder="1" applyAlignment="1">
      <alignment horizontal="center" vertical="center" wrapText="1"/>
    </xf>
    <xf numFmtId="0" fontId="37" fillId="37" borderId="0" xfId="0" applyFont="1" applyFill="1" applyAlignment="1">
      <alignment vertical="center" wrapText="1"/>
    </xf>
    <xf numFmtId="0" fontId="70" fillId="37" borderId="1" xfId="0" applyFont="1" applyFill="1" applyBorder="1" applyAlignment="1">
      <alignment horizontal="left"/>
    </xf>
    <xf numFmtId="0" fontId="27" fillId="0" borderId="33" xfId="4" applyFont="1" applyBorder="1" applyAlignment="1">
      <alignment horizontal="center" vertical="center"/>
    </xf>
    <xf numFmtId="0" fontId="6" fillId="37" borderId="11" xfId="4" applyFill="1" applyBorder="1" applyAlignment="1">
      <alignment horizontal="center"/>
    </xf>
    <xf numFmtId="0" fontId="6" fillId="0" borderId="0" xfId="4" applyAlignment="1">
      <alignment horizontal="left"/>
    </xf>
    <xf numFmtId="0" fontId="6" fillId="37" borderId="0" xfId="4" applyFill="1" applyAlignment="1">
      <alignment textRotation="255"/>
    </xf>
    <xf numFmtId="0" fontId="41" fillId="37" borderId="0" xfId="4" applyFont="1" applyFill="1" applyAlignment="1">
      <alignment vertical="center"/>
    </xf>
    <xf numFmtId="0" fontId="42" fillId="37" borderId="0" xfId="4" applyFont="1" applyFill="1" applyAlignment="1">
      <alignment vertical="center"/>
    </xf>
    <xf numFmtId="0" fontId="6" fillId="0" borderId="0" xfId="4" applyAlignment="1">
      <alignment textRotation="255"/>
    </xf>
    <xf numFmtId="0" fontId="43" fillId="0" borderId="0" xfId="4" applyFont="1" applyAlignment="1">
      <alignment horizontal="center" vertical="center"/>
    </xf>
    <xf numFmtId="0" fontId="35" fillId="37" borderId="0" xfId="4" applyFont="1" applyFill="1" applyAlignment="1">
      <alignment horizontal="center" vertical="center" textRotation="255"/>
    </xf>
    <xf numFmtId="0" fontId="43" fillId="0" borderId="0" xfId="4" applyFont="1" applyAlignment="1">
      <alignment vertical="center"/>
    </xf>
    <xf numFmtId="0" fontId="6" fillId="29" borderId="0" xfId="4" applyFill="1"/>
    <xf numFmtId="0" fontId="18" fillId="37" borderId="4" xfId="0" applyFont="1" applyFill="1" applyBorder="1" applyAlignment="1">
      <alignment horizontal="center"/>
    </xf>
    <xf numFmtId="0" fontId="54" fillId="30" borderId="4" xfId="0" applyFont="1" applyFill="1" applyBorder="1"/>
    <xf numFmtId="0" fontId="10" fillId="0" borderId="4" xfId="0" applyFont="1" applyBorder="1" applyAlignment="1">
      <alignment horizontal="center"/>
    </xf>
    <xf numFmtId="0" fontId="54" fillId="30" borderId="4" xfId="0" applyFont="1" applyFill="1" applyBorder="1" applyAlignment="1">
      <alignment wrapText="1"/>
    </xf>
    <xf numFmtId="0" fontId="18" fillId="37" borderId="4" xfId="0" applyFont="1" applyFill="1" applyBorder="1" applyAlignment="1">
      <alignment horizontal="center" wrapText="1"/>
    </xf>
    <xf numFmtId="0" fontId="56" fillId="37" borderId="4" xfId="0" applyFont="1" applyFill="1" applyBorder="1"/>
    <xf numFmtId="0" fontId="78" fillId="37" borderId="4" xfId="0" applyFont="1" applyFill="1" applyBorder="1" applyAlignment="1">
      <alignment horizontal="center"/>
    </xf>
    <xf numFmtId="0" fontId="79" fillId="37" borderId="4" xfId="0" applyFont="1" applyFill="1" applyBorder="1" applyAlignment="1">
      <alignment horizontal="center"/>
    </xf>
    <xf numFmtId="0" fontId="80" fillId="0" borderId="4" xfId="0" applyFont="1" applyBorder="1"/>
    <xf numFmtId="0" fontId="80" fillId="0" borderId="4" xfId="0" applyFont="1" applyBorder="1" applyAlignment="1">
      <alignment wrapText="1"/>
    </xf>
    <xf numFmtId="0" fontId="81" fillId="37" borderId="4" xfId="0" applyFont="1" applyFill="1" applyBorder="1"/>
    <xf numFmtId="0" fontId="18" fillId="37" borderId="5" xfId="0" applyFont="1" applyFill="1" applyBorder="1" applyAlignment="1">
      <alignment horizontal="center"/>
    </xf>
    <xf numFmtId="0" fontId="82" fillId="30" borderId="4" xfId="0" applyFont="1" applyFill="1" applyBorder="1" applyAlignment="1">
      <alignment wrapText="1"/>
    </xf>
    <xf numFmtId="0" fontId="83" fillId="37" borderId="33" xfId="0" applyFont="1" applyFill="1" applyBorder="1" applyAlignment="1">
      <alignment wrapText="1"/>
    </xf>
    <xf numFmtId="0" fontId="84" fillId="37" borderId="33" xfId="0" applyFont="1" applyFill="1" applyBorder="1" applyAlignment="1">
      <alignment horizontal="center" wrapText="1"/>
    </xf>
    <xf numFmtId="0" fontId="83" fillId="37" borderId="33" xfId="0" applyFont="1" applyFill="1" applyBorder="1"/>
    <xf numFmtId="0" fontId="81" fillId="37" borderId="3" xfId="0" applyFont="1" applyFill="1" applyBorder="1"/>
    <xf numFmtId="0" fontId="82" fillId="30" borderId="1" xfId="0" applyFont="1" applyFill="1" applyBorder="1" applyAlignment="1">
      <alignment wrapText="1"/>
    </xf>
    <xf numFmtId="0" fontId="57" fillId="30" borderId="4" xfId="0" applyFont="1" applyFill="1" applyBorder="1" applyAlignment="1">
      <alignment wrapText="1"/>
    </xf>
    <xf numFmtId="0" fontId="85" fillId="37" borderId="33" xfId="0" applyFont="1" applyFill="1" applyBorder="1" applyAlignment="1">
      <alignment horizontal="center" wrapText="1"/>
    </xf>
    <xf numFmtId="0" fontId="59" fillId="18" borderId="33" xfId="0" applyFont="1" applyFill="1" applyBorder="1" applyAlignment="1">
      <alignment wrapText="1"/>
    </xf>
    <xf numFmtId="0" fontId="85" fillId="18" borderId="33" xfId="0" applyFont="1" applyFill="1" applyBorder="1" applyAlignment="1">
      <alignment horizontal="center" wrapText="1"/>
    </xf>
    <xf numFmtId="0" fontId="62" fillId="52" borderId="4" xfId="0" applyFont="1" applyFill="1" applyBorder="1"/>
    <xf numFmtId="0" fontId="0" fillId="5" borderId="0" xfId="0" applyFill="1"/>
    <xf numFmtId="0" fontId="85" fillId="32" borderId="33" xfId="0" applyFont="1" applyFill="1" applyBorder="1" applyAlignment="1">
      <alignment horizontal="center" wrapText="1"/>
    </xf>
    <xf numFmtId="0" fontId="78" fillId="33" borderId="4" xfId="0" applyFont="1" applyFill="1" applyBorder="1" applyAlignment="1">
      <alignment horizontal="center"/>
    </xf>
    <xf numFmtId="0" fontId="62" fillId="38" borderId="4" xfId="0" applyFont="1" applyFill="1" applyBorder="1"/>
    <xf numFmtId="0" fontId="85" fillId="33" borderId="33" xfId="0" applyFont="1" applyFill="1" applyBorder="1" applyAlignment="1">
      <alignment horizontal="center" wrapText="1"/>
    </xf>
    <xf numFmtId="0" fontId="54" fillId="30" borderId="44" xfId="0" applyFont="1" applyFill="1" applyBorder="1" applyAlignment="1">
      <alignment wrapText="1"/>
    </xf>
    <xf numFmtId="0" fontId="54" fillId="30" borderId="5" xfId="0" applyFont="1" applyFill="1" applyBorder="1" applyAlignment="1">
      <alignment wrapText="1"/>
    </xf>
    <xf numFmtId="0" fontId="88" fillId="4" borderId="33" xfId="0" applyFont="1" applyFill="1" applyBorder="1"/>
    <xf numFmtId="0" fontId="88" fillId="0" borderId="4" xfId="0" applyFont="1" applyBorder="1" applyAlignment="1">
      <alignment wrapText="1"/>
    </xf>
    <xf numFmtId="0" fontId="89" fillId="37" borderId="4" xfId="0" applyFont="1" applyFill="1" applyBorder="1" applyAlignment="1">
      <alignment horizontal="center"/>
    </xf>
    <xf numFmtId="0" fontId="90" fillId="30" borderId="43" xfId="0" applyFont="1" applyFill="1" applyBorder="1" applyAlignment="1">
      <alignment wrapText="1"/>
    </xf>
    <xf numFmtId="0" fontId="91" fillId="37" borderId="33" xfId="0" applyFont="1" applyFill="1" applyBorder="1" applyAlignment="1">
      <alignment wrapText="1"/>
    </xf>
    <xf numFmtId="0" fontId="92" fillId="37" borderId="33" xfId="0" applyFont="1" applyFill="1" applyBorder="1" applyAlignment="1">
      <alignment horizontal="center" wrapText="1"/>
    </xf>
    <xf numFmtId="0" fontId="91" fillId="37" borderId="33" xfId="0" applyFont="1" applyFill="1" applyBorder="1"/>
    <xf numFmtId="0" fontId="54" fillId="30" borderId="42" xfId="0" applyFont="1" applyFill="1" applyBorder="1"/>
    <xf numFmtId="0" fontId="93" fillId="0" borderId="6" xfId="0" applyFont="1" applyBorder="1" applyAlignment="1">
      <alignment horizontal="center" wrapText="1"/>
    </xf>
    <xf numFmtId="0" fontId="59" fillId="52" borderId="33" xfId="0" applyFont="1" applyFill="1" applyBorder="1"/>
    <xf numFmtId="0" fontId="95" fillId="24" borderId="4" xfId="0" applyFont="1" applyFill="1" applyBorder="1"/>
    <xf numFmtId="0" fontId="23" fillId="0" borderId="4" xfId="0" applyFont="1" applyBorder="1" applyAlignment="1">
      <alignment wrapText="1"/>
    </xf>
    <xf numFmtId="0" fontId="14" fillId="18" borderId="4" xfId="0" applyFont="1" applyFill="1" applyBorder="1" applyAlignment="1">
      <alignment wrapText="1"/>
    </xf>
    <xf numFmtId="0" fontId="96" fillId="18" borderId="4" xfId="0" applyFont="1" applyFill="1" applyBorder="1" applyAlignment="1">
      <alignment horizontal="center" wrapText="1"/>
    </xf>
    <xf numFmtId="0" fontId="97" fillId="3" borderId="4" xfId="0" applyFont="1" applyFill="1" applyBorder="1" applyAlignment="1">
      <alignment wrapText="1"/>
    </xf>
    <xf numFmtId="0" fontId="98" fillId="37" borderId="4" xfId="0" applyFont="1" applyFill="1" applyBorder="1" applyAlignment="1">
      <alignment horizontal="center" wrapText="1"/>
    </xf>
    <xf numFmtId="0" fontId="99" fillId="30" borderId="4" xfId="0" applyFont="1" applyFill="1" applyBorder="1" applyAlignment="1">
      <alignment wrapText="1"/>
    </xf>
    <xf numFmtId="0" fontId="100" fillId="18" borderId="4" xfId="0" applyFont="1" applyFill="1" applyBorder="1" applyAlignment="1">
      <alignment wrapText="1"/>
    </xf>
    <xf numFmtId="0" fontId="100" fillId="18" borderId="4" xfId="0" applyFont="1" applyFill="1" applyBorder="1" applyAlignment="1">
      <alignment horizontal="center" wrapText="1"/>
    </xf>
    <xf numFmtId="0" fontId="0" fillId="53" borderId="4" xfId="0" applyFill="1" applyBorder="1" applyAlignment="1">
      <alignment wrapText="1"/>
    </xf>
    <xf numFmtId="0" fontId="0" fillId="0" borderId="4" xfId="0" applyBorder="1" applyAlignment="1">
      <alignment horizontal="left"/>
    </xf>
    <xf numFmtId="0" fontId="10" fillId="0" borderId="4" xfId="0" applyFont="1" applyBorder="1" applyAlignment="1">
      <alignment horizontal="center" wrapText="1"/>
    </xf>
    <xf numFmtId="0" fontId="0" fillId="18" borderId="4" xfId="0" applyFill="1" applyBorder="1" applyAlignment="1">
      <alignment wrapText="1"/>
    </xf>
    <xf numFmtId="0" fontId="10" fillId="18" borderId="4" xfId="0" applyFont="1" applyFill="1" applyBorder="1" applyAlignment="1">
      <alignment horizontal="center" wrapText="1"/>
    </xf>
    <xf numFmtId="0" fontId="14" fillId="0" borderId="4" xfId="0" applyFont="1" applyBorder="1" applyAlignment="1">
      <alignment wrapText="1"/>
    </xf>
    <xf numFmtId="0" fontId="96" fillId="0" borderId="4" xfId="0" applyFont="1" applyBorder="1" applyAlignment="1">
      <alignment horizontal="center" wrapText="1"/>
    </xf>
    <xf numFmtId="0" fontId="14" fillId="39" borderId="4" xfId="0" applyFont="1" applyFill="1" applyBorder="1" applyAlignment="1">
      <alignment wrapText="1"/>
    </xf>
    <xf numFmtId="0" fontId="96" fillId="39" borderId="4" xfId="0" applyFont="1" applyFill="1" applyBorder="1" applyAlignment="1">
      <alignment horizontal="center" wrapText="1"/>
    </xf>
    <xf numFmtId="0" fontId="98" fillId="39" borderId="4" xfId="0" applyFont="1" applyFill="1" applyBorder="1" applyAlignment="1">
      <alignment wrapText="1"/>
    </xf>
    <xf numFmtId="0" fontId="98" fillId="39" borderId="4" xfId="0" applyFont="1" applyFill="1" applyBorder="1" applyAlignment="1">
      <alignment horizontal="center" wrapText="1"/>
    </xf>
    <xf numFmtId="0" fontId="0" fillId="24" borderId="4" xfId="0" applyFill="1" applyBorder="1" applyAlignment="1">
      <alignment wrapText="1"/>
    </xf>
    <xf numFmtId="0" fontId="0" fillId="39" borderId="4" xfId="0" applyFill="1" applyBorder="1" applyAlignment="1">
      <alignment wrapText="1"/>
    </xf>
    <xf numFmtId="0" fontId="10" fillId="39" borderId="4" xfId="0" applyFont="1" applyFill="1" applyBorder="1" applyAlignment="1">
      <alignment horizontal="center" wrapText="1"/>
    </xf>
    <xf numFmtId="0" fontId="101" fillId="18" borderId="4" xfId="0" applyFont="1" applyFill="1" applyBorder="1" applyAlignment="1">
      <alignment horizontal="center" wrapText="1"/>
    </xf>
    <xf numFmtId="0" fontId="54" fillId="45" borderId="4" xfId="0" applyFont="1" applyFill="1" applyBorder="1" applyAlignment="1">
      <alignment wrapText="1"/>
    </xf>
    <xf numFmtId="0" fontId="96" fillId="7" borderId="4" xfId="0" applyFont="1" applyFill="1" applyBorder="1" applyAlignment="1">
      <alignment horizontal="center" wrapText="1"/>
    </xf>
    <xf numFmtId="0" fontId="80" fillId="3" borderId="4" xfId="0" applyFont="1" applyFill="1" applyBorder="1" applyAlignment="1">
      <alignment horizontal="left" wrapText="1"/>
    </xf>
    <xf numFmtId="0" fontId="97" fillId="7" borderId="4" xfId="0" applyFont="1" applyFill="1" applyBorder="1" applyAlignment="1">
      <alignment wrapText="1"/>
    </xf>
    <xf numFmtId="0" fontId="97" fillId="7" borderId="4" xfId="0" applyFont="1" applyFill="1" applyBorder="1" applyAlignment="1">
      <alignment horizontal="center" wrapText="1"/>
    </xf>
    <xf numFmtId="0" fontId="97" fillId="5" borderId="4" xfId="0" applyFont="1" applyFill="1" applyBorder="1" applyAlignment="1">
      <alignment wrapText="1"/>
    </xf>
    <xf numFmtId="0" fontId="9" fillId="0" borderId="4" xfId="0" applyFont="1" applyBorder="1" applyAlignment="1">
      <alignment wrapText="1"/>
    </xf>
    <xf numFmtId="0" fontId="10" fillId="7" borderId="4" xfId="0" applyFont="1" applyFill="1" applyBorder="1" applyAlignment="1">
      <alignment horizontal="center" wrapText="1"/>
    </xf>
    <xf numFmtId="0" fontId="18" fillId="37" borderId="5" xfId="0" applyFont="1" applyFill="1" applyBorder="1" applyAlignment="1">
      <alignment horizontal="center" wrapText="1"/>
    </xf>
    <xf numFmtId="0" fontId="23" fillId="0" borderId="5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0" fillId="37" borderId="57" xfId="0" applyFill="1" applyBorder="1"/>
    <xf numFmtId="0" fontId="0" fillId="37" borderId="58" xfId="0" applyFill="1" applyBorder="1" applyAlignment="1">
      <alignment horizontal="center"/>
    </xf>
    <xf numFmtId="0" fontId="0" fillId="37" borderId="59" xfId="0" applyFill="1" applyBorder="1"/>
    <xf numFmtId="0" fontId="0" fillId="33" borderId="59" xfId="0" applyFill="1" applyBorder="1" applyAlignment="1">
      <alignment horizontal="left"/>
    </xf>
    <xf numFmtId="0" fontId="0" fillId="28" borderId="60" xfId="0" applyFill="1" applyBorder="1"/>
    <xf numFmtId="0" fontId="0" fillId="0" borderId="1" xfId="0" applyBorder="1"/>
    <xf numFmtId="0" fontId="16" fillId="54" borderId="4" xfId="0" applyFont="1" applyFill="1" applyBorder="1" applyAlignment="1">
      <alignment wrapText="1"/>
    </xf>
    <xf numFmtId="0" fontId="104" fillId="33" borderId="4" xfId="0" applyFont="1" applyFill="1" applyBorder="1" applyAlignment="1">
      <alignment horizontal="center" wrapText="1"/>
    </xf>
    <xf numFmtId="0" fontId="0" fillId="37" borderId="61" xfId="0" applyFill="1" applyBorder="1"/>
    <xf numFmtId="0" fontId="0" fillId="0" borderId="62" xfId="0" applyBorder="1" applyAlignment="1">
      <alignment horizontal="center"/>
    </xf>
    <xf numFmtId="0" fontId="0" fillId="0" borderId="0" xfId="0" applyAlignment="1">
      <alignment horizontal="center"/>
    </xf>
    <xf numFmtId="0" fontId="0" fillId="28" borderId="63" xfId="0" applyFill="1" applyBorder="1"/>
    <xf numFmtId="0" fontId="17" fillId="54" borderId="4" xfId="0" applyFont="1" applyFill="1" applyBorder="1" applyAlignment="1">
      <alignment wrapText="1"/>
    </xf>
    <xf numFmtId="0" fontId="105" fillId="33" borderId="4" xfId="0" applyFont="1" applyFill="1" applyBorder="1" applyAlignment="1">
      <alignment horizontal="center" wrapText="1"/>
    </xf>
    <xf numFmtId="0" fontId="75" fillId="37" borderId="61" xfId="0" applyFont="1" applyFill="1" applyBorder="1"/>
    <xf numFmtId="0" fontId="18" fillId="45" borderId="4" xfId="0" applyFont="1" applyFill="1" applyBorder="1" applyAlignment="1">
      <alignment horizontal="center"/>
    </xf>
    <xf numFmtId="0" fontId="54" fillId="45" borderId="4" xfId="0" applyFont="1" applyFill="1" applyBorder="1"/>
    <xf numFmtId="0" fontId="75" fillId="37" borderId="61" xfId="0" applyFont="1" applyFill="1" applyBorder="1" applyAlignment="1">
      <alignment horizontal="center"/>
    </xf>
    <xf numFmtId="0" fontId="24" fillId="19" borderId="0" xfId="0" applyFont="1" applyFill="1"/>
    <xf numFmtId="0" fontId="102" fillId="37" borderId="33" xfId="0" applyFont="1" applyFill="1" applyBorder="1" applyAlignment="1">
      <alignment horizontal="center"/>
    </xf>
    <xf numFmtId="0" fontId="82" fillId="30" borderId="33" xfId="0" applyFont="1" applyFill="1" applyBorder="1"/>
    <xf numFmtId="0" fontId="106" fillId="7" borderId="33" xfId="0" applyFont="1" applyFill="1" applyBorder="1"/>
    <xf numFmtId="0" fontId="106" fillId="7" borderId="33" xfId="0" applyFont="1" applyFill="1" applyBorder="1" applyAlignment="1">
      <alignment horizontal="center" wrapText="1"/>
    </xf>
    <xf numFmtId="0" fontId="106" fillId="7" borderId="33" xfId="0" applyFont="1" applyFill="1" applyBorder="1" applyAlignment="1">
      <alignment horizontal="left" wrapText="1"/>
    </xf>
    <xf numFmtId="0" fontId="106" fillId="5" borderId="33" xfId="0" applyFont="1" applyFill="1" applyBorder="1"/>
    <xf numFmtId="0" fontId="9" fillId="45" borderId="4" xfId="0" applyFont="1" applyFill="1" applyBorder="1" applyAlignment="1">
      <alignment wrapText="1"/>
    </xf>
    <xf numFmtId="0" fontId="24" fillId="12" borderId="0" xfId="0" applyFont="1" applyFill="1"/>
    <xf numFmtId="0" fontId="54" fillId="30" borderId="33" xfId="0" applyFont="1" applyFill="1" applyBorder="1"/>
    <xf numFmtId="0" fontId="24" fillId="23" borderId="0" xfId="0" applyFont="1" applyFill="1"/>
    <xf numFmtId="0" fontId="24" fillId="20" borderId="0" xfId="0" applyFont="1" applyFill="1"/>
    <xf numFmtId="0" fontId="10" fillId="21" borderId="0" xfId="0" applyFont="1" applyFill="1"/>
    <xf numFmtId="0" fontId="0" fillId="0" borderId="1" xfId="0" applyBorder="1" applyAlignment="1">
      <alignment wrapText="1"/>
    </xf>
    <xf numFmtId="0" fontId="10" fillId="14" borderId="0" xfId="0" applyFont="1" applyFill="1"/>
    <xf numFmtId="0" fontId="0" fillId="37" borderId="64" xfId="0" applyFill="1" applyBorder="1"/>
    <xf numFmtId="0" fontId="10" fillId="16" borderId="0" xfId="0" applyFont="1" applyFill="1"/>
    <xf numFmtId="0" fontId="0" fillId="0" borderId="42" xfId="0" applyBorder="1"/>
    <xf numFmtId="0" fontId="10" fillId="17" borderId="0" xfId="0" applyFont="1" applyFill="1"/>
    <xf numFmtId="0" fontId="10" fillId="15" borderId="0" xfId="0" applyFont="1" applyFill="1"/>
    <xf numFmtId="0" fontId="10" fillId="8" borderId="0" xfId="0" applyFont="1" applyFill="1" applyAlignment="1">
      <alignment wrapText="1"/>
    </xf>
    <xf numFmtId="0" fontId="10" fillId="13" borderId="0" xfId="0" applyFont="1" applyFill="1" applyAlignment="1">
      <alignment wrapText="1"/>
    </xf>
    <xf numFmtId="0" fontId="0" fillId="22" borderId="3" xfId="0" applyFill="1" applyBorder="1"/>
    <xf numFmtId="0" fontId="10" fillId="11" borderId="0" xfId="0" applyFont="1" applyFill="1" applyAlignment="1">
      <alignment wrapText="1"/>
    </xf>
    <xf numFmtId="0" fontId="10" fillId="9" borderId="0" xfId="0" applyFont="1" applyFill="1" applyAlignment="1">
      <alignment horizontal="left"/>
    </xf>
    <xf numFmtId="0" fontId="55" fillId="28" borderId="65" xfId="0" applyFont="1" applyFill="1" applyBorder="1" applyAlignment="1">
      <alignment horizontal="center" wrapText="1"/>
    </xf>
    <xf numFmtId="0" fontId="55" fillId="28" borderId="66" xfId="0" applyFont="1" applyFill="1" applyBorder="1" applyAlignment="1">
      <alignment horizontal="center" wrapText="1"/>
    </xf>
    <xf numFmtId="0" fontId="10" fillId="28" borderId="66" xfId="0" applyFont="1" applyFill="1" applyBorder="1"/>
    <xf numFmtId="0" fontId="10" fillId="28" borderId="67" xfId="0" applyFont="1" applyFill="1" applyBorder="1"/>
    <xf numFmtId="0" fontId="13" fillId="0" borderId="1" xfId="0" applyFont="1" applyBorder="1" applyAlignment="1">
      <alignment wrapText="1"/>
    </xf>
    <xf numFmtId="0" fontId="0" fillId="0" borderId="56" xfId="0" applyBorder="1" applyAlignment="1">
      <alignment horizontal="center"/>
    </xf>
    <xf numFmtId="0" fontId="0" fillId="0" borderId="56" xfId="0" applyBorder="1"/>
    <xf numFmtId="0" fontId="54" fillId="30" borderId="4" xfId="0" applyFont="1" applyFill="1" applyBorder="1" applyAlignment="1">
      <alignment horizontal="left"/>
    </xf>
    <xf numFmtId="0" fontId="65" fillId="0" borderId="11" xfId="1" applyFont="1" applyBorder="1" applyAlignment="1">
      <alignment horizontal="center" vertical="center" wrapText="1"/>
    </xf>
    <xf numFmtId="0" fontId="107" fillId="0" borderId="11" xfId="1" applyFont="1" applyBorder="1" applyAlignment="1">
      <alignment horizontal="center" vertical="center" wrapText="1"/>
    </xf>
    <xf numFmtId="14" fontId="107" fillId="0" borderId="11" xfId="1" applyNumberFormat="1" applyFont="1" applyBorder="1" applyAlignment="1">
      <alignment vertical="center" wrapText="1"/>
    </xf>
    <xf numFmtId="0" fontId="107" fillId="0" borderId="13" xfId="1" applyFont="1" applyBorder="1" applyAlignment="1">
      <alignment vertical="center" wrapText="1"/>
    </xf>
    <xf numFmtId="17" fontId="107" fillId="0" borderId="13" xfId="1" applyNumberFormat="1" applyFont="1" applyBorder="1" applyAlignment="1">
      <alignment vertical="center" wrapText="1"/>
    </xf>
    <xf numFmtId="0" fontId="107" fillId="33" borderId="11" xfId="1" applyFont="1" applyFill="1" applyBorder="1" applyAlignment="1">
      <alignment horizontal="center" vertical="center" wrapText="1"/>
    </xf>
    <xf numFmtId="14" fontId="107" fillId="33" borderId="11" xfId="1" applyNumberFormat="1" applyFont="1" applyFill="1" applyBorder="1" applyAlignment="1">
      <alignment vertical="center" wrapText="1"/>
    </xf>
    <xf numFmtId="0" fontId="108" fillId="33" borderId="13" xfId="1" applyFont="1" applyFill="1" applyBorder="1" applyAlignment="1">
      <alignment horizontal="center" vertical="center" wrapText="1"/>
    </xf>
    <xf numFmtId="49" fontId="107" fillId="0" borderId="13" xfId="1" applyNumberFormat="1" applyFont="1" applyBorder="1" applyAlignment="1">
      <alignment vertical="center" wrapText="1"/>
    </xf>
    <xf numFmtId="16" fontId="107" fillId="0" borderId="13" xfId="1" applyNumberFormat="1" applyFont="1" applyBorder="1" applyAlignment="1">
      <alignment vertical="center" wrapText="1"/>
    </xf>
    <xf numFmtId="0" fontId="107" fillId="0" borderId="0" xfId="0" applyFont="1" applyAlignment="1">
      <alignment vertical="center"/>
    </xf>
    <xf numFmtId="0" fontId="107" fillId="0" borderId="11" xfId="1" applyFont="1" applyBorder="1" applyAlignment="1">
      <alignment horizontal="left" vertical="center" wrapText="1"/>
    </xf>
    <xf numFmtId="0" fontId="107" fillId="33" borderId="11" xfId="1" applyFont="1" applyFill="1" applyBorder="1" applyAlignment="1">
      <alignment horizontal="left" vertical="center" wrapText="1"/>
    </xf>
    <xf numFmtId="0" fontId="40" fillId="33" borderId="10" xfId="4" applyFont="1" applyFill="1" applyBorder="1" applyAlignment="1">
      <alignment vertical="center" wrapText="1"/>
    </xf>
    <xf numFmtId="0" fontId="60" fillId="44" borderId="6" xfId="0" applyFont="1" applyFill="1" applyBorder="1"/>
    <xf numFmtId="0" fontId="91" fillId="44" borderId="33" xfId="0" applyFont="1" applyFill="1" applyBorder="1" applyAlignment="1">
      <alignment wrapText="1"/>
    </xf>
    <xf numFmtId="0" fontId="59" fillId="44" borderId="33" xfId="0" applyFont="1" applyFill="1" applyBorder="1" applyAlignment="1">
      <alignment wrapText="1"/>
    </xf>
    <xf numFmtId="0" fontId="59" fillId="56" borderId="33" xfId="0" applyFont="1" applyFill="1" applyBorder="1" applyAlignment="1">
      <alignment wrapText="1"/>
    </xf>
    <xf numFmtId="0" fontId="109" fillId="49" borderId="33" xfId="0" applyFont="1" applyFill="1" applyBorder="1" applyAlignment="1">
      <alignment wrapText="1"/>
    </xf>
    <xf numFmtId="0" fontId="110" fillId="49" borderId="4" xfId="0" applyFont="1" applyFill="1" applyBorder="1"/>
    <xf numFmtId="0" fontId="16" fillId="38" borderId="4" xfId="0" applyFont="1" applyFill="1" applyBorder="1"/>
    <xf numFmtId="0" fontId="24" fillId="19" borderId="0" xfId="0" applyFont="1" applyFill="1" applyAlignment="1">
      <alignment horizontal="center"/>
    </xf>
    <xf numFmtId="0" fontId="0" fillId="55" borderId="63" xfId="0" applyFill="1" applyBorder="1"/>
    <xf numFmtId="0" fontId="10" fillId="55" borderId="0" xfId="0" applyFont="1" applyFill="1" applyAlignment="1">
      <alignment wrapText="1"/>
    </xf>
    <xf numFmtId="0" fontId="0" fillId="55" borderId="0" xfId="0" applyFill="1" applyAlignment="1">
      <alignment horizontal="center"/>
    </xf>
    <xf numFmtId="0" fontId="0" fillId="55" borderId="62" xfId="0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14" fillId="0" borderId="22" xfId="1" applyFont="1" applyBorder="1" applyAlignment="1">
      <alignment horizontal="center"/>
    </xf>
    <xf numFmtId="0" fontId="114" fillId="0" borderId="22" xfId="1" applyFont="1" applyBorder="1" applyAlignment="1">
      <alignment horizontal="center" wrapText="1"/>
    </xf>
    <xf numFmtId="0" fontId="21" fillId="34" borderId="11" xfId="1" applyFont="1" applyFill="1" applyBorder="1" applyAlignment="1">
      <alignment horizontal="center" vertical="center" wrapText="1"/>
    </xf>
    <xf numFmtId="0" fontId="21" fillId="34" borderId="13" xfId="1" applyFont="1" applyFill="1" applyBorder="1" applyAlignment="1">
      <alignment horizontal="center" vertical="center" wrapText="1"/>
    </xf>
    <xf numFmtId="0" fontId="30" fillId="0" borderId="0" xfId="1" applyFont="1"/>
    <xf numFmtId="0" fontId="121" fillId="33" borderId="48" xfId="1" applyFont="1" applyFill="1" applyBorder="1" applyAlignment="1">
      <alignment horizontal="center" vertical="center" wrapText="1"/>
    </xf>
    <xf numFmtId="0" fontId="30" fillId="33" borderId="22" xfId="1" applyFont="1" applyFill="1" applyBorder="1" applyAlignment="1">
      <alignment horizontal="center"/>
    </xf>
    <xf numFmtId="0" fontId="122" fillId="4" borderId="22" xfId="1" applyFont="1" applyFill="1" applyBorder="1" applyAlignment="1">
      <alignment horizontal="center" vertical="center" textRotation="90" wrapText="1"/>
    </xf>
    <xf numFmtId="0" fontId="123" fillId="28" borderId="22" xfId="1" applyFont="1" applyFill="1" applyBorder="1" applyAlignment="1">
      <alignment horizontal="center" vertical="center"/>
    </xf>
    <xf numFmtId="0" fontId="123" fillId="28" borderId="22" xfId="1" applyFont="1" applyFill="1" applyBorder="1" applyAlignment="1">
      <alignment horizontal="center" vertical="center" wrapText="1"/>
    </xf>
    <xf numFmtId="0" fontId="123" fillId="28" borderId="30" xfId="1" applyFont="1" applyFill="1" applyBorder="1" applyAlignment="1">
      <alignment horizontal="center" vertical="center"/>
    </xf>
    <xf numFmtId="0" fontId="123" fillId="29" borderId="22" xfId="1" applyFont="1" applyFill="1" applyBorder="1" applyAlignment="1">
      <alignment horizontal="center" vertical="center"/>
    </xf>
    <xf numFmtId="0" fontId="124" fillId="30" borderId="22" xfId="1" applyFont="1" applyFill="1" applyBorder="1" applyAlignment="1">
      <alignment horizontal="center" vertical="center" wrapText="1"/>
    </xf>
    <xf numFmtId="0" fontId="125" fillId="0" borderId="0" xfId="1" applyFont="1" applyAlignment="1">
      <alignment horizontal="center" vertical="center"/>
    </xf>
    <xf numFmtId="0" fontId="11" fillId="34" borderId="11" xfId="1" applyFont="1" applyFill="1" applyBorder="1" applyAlignment="1">
      <alignment horizontal="center" vertical="center" wrapText="1"/>
    </xf>
    <xf numFmtId="0" fontId="11" fillId="34" borderId="13" xfId="1" applyFont="1" applyFill="1" applyBorder="1" applyAlignment="1">
      <alignment horizontal="center" vertical="center" wrapText="1"/>
    </xf>
    <xf numFmtId="0" fontId="11" fillId="34" borderId="22" xfId="1" applyFont="1" applyFill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122" fillId="32" borderId="22" xfId="1" applyFont="1" applyFill="1" applyBorder="1" applyAlignment="1">
      <alignment horizontal="center" vertical="center"/>
    </xf>
    <xf numFmtId="0" fontId="125" fillId="0" borderId="22" xfId="1" applyFont="1" applyBorder="1" applyAlignment="1">
      <alignment horizontal="center" vertical="center"/>
    </xf>
    <xf numFmtId="0" fontId="125" fillId="0" borderId="8" xfId="1" applyFont="1" applyBorder="1" applyAlignment="1">
      <alignment horizontal="center" vertical="center"/>
    </xf>
    <xf numFmtId="0" fontId="126" fillId="33" borderId="0" xfId="0" applyFont="1" applyFill="1" applyAlignment="1">
      <alignment horizontal="left" vertical="center"/>
    </xf>
    <xf numFmtId="0" fontId="125" fillId="0" borderId="0" xfId="1" applyFont="1"/>
    <xf numFmtId="0" fontId="125" fillId="0" borderId="22" xfId="1" applyFont="1" applyBorder="1" applyAlignment="1">
      <alignment horizontal="center"/>
    </xf>
    <xf numFmtId="0" fontId="125" fillId="0" borderId="22" xfId="1" applyFont="1" applyBorder="1"/>
    <xf numFmtId="0" fontId="125" fillId="0" borderId="7" xfId="1" applyFont="1" applyBorder="1"/>
    <xf numFmtId="0" fontId="129" fillId="33" borderId="0" xfId="0" applyFont="1" applyFill="1" applyAlignment="1">
      <alignment horizontal="center" vertical="center"/>
    </xf>
    <xf numFmtId="0" fontId="128" fillId="0" borderId="11" xfId="1" applyFont="1" applyBorder="1" applyAlignment="1">
      <alignment horizontal="center" vertical="center" wrapText="1"/>
    </xf>
    <xf numFmtId="0" fontId="126" fillId="38" borderId="0" xfId="0" applyFont="1" applyFill="1" applyAlignment="1">
      <alignment horizontal="left" vertical="center"/>
    </xf>
    <xf numFmtId="0" fontId="129" fillId="38" borderId="0" xfId="0" applyFont="1" applyFill="1" applyAlignment="1">
      <alignment horizontal="center" vertical="center"/>
    </xf>
    <xf numFmtId="0" fontId="131" fillId="0" borderId="22" xfId="1" applyFont="1" applyBorder="1" applyAlignment="1">
      <alignment horizontal="center"/>
    </xf>
    <xf numFmtId="0" fontId="125" fillId="0" borderId="10" xfId="1" applyFont="1" applyBorder="1"/>
    <xf numFmtId="0" fontId="125" fillId="0" borderId="0" xfId="1" applyFont="1" applyAlignment="1">
      <alignment horizontal="center"/>
    </xf>
    <xf numFmtId="0" fontId="122" fillId="0" borderId="0" xfId="1" applyFont="1" applyAlignment="1">
      <alignment horizontal="center" vertical="center"/>
    </xf>
    <xf numFmtId="0" fontId="125" fillId="0" borderId="20" xfId="0" applyFont="1" applyBorder="1" applyAlignment="1">
      <alignment vertical="center"/>
    </xf>
    <xf numFmtId="0" fontId="11" fillId="31" borderId="22" xfId="1" applyFont="1" applyFill="1" applyBorder="1" applyAlignment="1">
      <alignment horizontal="center" vertical="center"/>
    </xf>
    <xf numFmtId="0" fontId="11" fillId="31" borderId="22" xfId="1" applyFont="1" applyFill="1" applyBorder="1" applyAlignment="1">
      <alignment horizontal="center" vertical="center" wrapText="1"/>
    </xf>
    <xf numFmtId="0" fontId="132" fillId="31" borderId="22" xfId="1" applyFont="1" applyFill="1" applyBorder="1" applyAlignment="1">
      <alignment horizontal="center" vertical="center"/>
    </xf>
    <xf numFmtId="0" fontId="128" fillId="33" borderId="11" xfId="1" applyFont="1" applyFill="1" applyBorder="1" applyAlignment="1">
      <alignment horizontal="center" vertical="center" wrapText="1"/>
    </xf>
    <xf numFmtId="0" fontId="133" fillId="33" borderId="13" xfId="1" applyFont="1" applyFill="1" applyBorder="1" applyAlignment="1">
      <alignment horizontal="center" vertical="center" wrapText="1"/>
    </xf>
    <xf numFmtId="0" fontId="134" fillId="33" borderId="13" xfId="1" applyFont="1" applyFill="1" applyBorder="1" applyAlignment="1">
      <alignment horizontal="center" vertical="center" wrapText="1"/>
    </xf>
    <xf numFmtId="0" fontId="122" fillId="0" borderId="22" xfId="1" applyFont="1" applyBorder="1" applyAlignment="1">
      <alignment horizontal="center" vertical="center"/>
    </xf>
    <xf numFmtId="0" fontId="135" fillId="0" borderId="22" xfId="1" applyFont="1" applyBorder="1" applyAlignment="1">
      <alignment horizontal="center" vertical="center"/>
    </xf>
    <xf numFmtId="0" fontId="136" fillId="0" borderId="22" xfId="1" applyFont="1" applyBorder="1" applyAlignment="1">
      <alignment horizontal="center" vertical="center"/>
    </xf>
    <xf numFmtId="0" fontId="137" fillId="0" borderId="22" xfId="1" applyFont="1" applyBorder="1" applyAlignment="1">
      <alignment horizontal="center" vertical="center"/>
    </xf>
    <xf numFmtId="0" fontId="125" fillId="33" borderId="22" xfId="1" applyFont="1" applyFill="1" applyBorder="1"/>
    <xf numFmtId="0" fontId="125" fillId="0" borderId="0" xfId="1" applyFont="1" applyAlignment="1">
      <alignment vertical="center" textRotation="90"/>
    </xf>
    <xf numFmtId="0" fontId="125" fillId="0" borderId="30" xfId="1" applyFont="1" applyBorder="1" applyAlignment="1">
      <alignment horizontal="center"/>
    </xf>
    <xf numFmtId="0" fontId="122" fillId="0" borderId="0" xfId="1" applyFont="1" applyAlignment="1">
      <alignment horizontal="center"/>
    </xf>
    <xf numFmtId="0" fontId="122" fillId="0" borderId="0" xfId="1" applyFont="1" applyAlignment="1">
      <alignment horizontal="center" wrapText="1"/>
    </xf>
    <xf numFmtId="0" fontId="125" fillId="0" borderId="0" xfId="1" applyFont="1" applyAlignment="1">
      <alignment textRotation="255"/>
    </xf>
    <xf numFmtId="0" fontId="138" fillId="0" borderId="0" xfId="0" applyFont="1" applyAlignment="1">
      <alignment vertical="center" wrapText="1"/>
    </xf>
    <xf numFmtId="0" fontId="139" fillId="0" borderId="0" xfId="0" applyFont="1" applyAlignment="1">
      <alignment vertical="center" wrapText="1"/>
    </xf>
    <xf numFmtId="0" fontId="139" fillId="0" borderId="0" xfId="0" applyFont="1" applyAlignment="1">
      <alignment horizontal="center" vertical="center" wrapText="1"/>
    </xf>
    <xf numFmtId="0" fontId="125" fillId="0" borderId="12" xfId="1" applyFont="1" applyBorder="1"/>
    <xf numFmtId="0" fontId="141" fillId="0" borderId="0" xfId="0" applyFont="1" applyAlignment="1">
      <alignment horizontal="center" vertical="center" wrapText="1"/>
    </xf>
    <xf numFmtId="0" fontId="139" fillId="0" borderId="0" xfId="0" applyFont="1"/>
    <xf numFmtId="0" fontId="125" fillId="0" borderId="0" xfId="0" applyFont="1"/>
    <xf numFmtId="0" fontId="122" fillId="0" borderId="0" xfId="1" applyFont="1" applyAlignment="1">
      <alignment vertical="center"/>
    </xf>
    <xf numFmtId="0" fontId="125" fillId="29" borderId="0" xfId="1" applyFont="1" applyFill="1"/>
    <xf numFmtId="0" fontId="5" fillId="36" borderId="29" xfId="0" applyFont="1" applyFill="1" applyBorder="1" applyAlignment="1">
      <alignment horizontal="left" wrapText="1"/>
    </xf>
    <xf numFmtId="0" fontId="5" fillId="48" borderId="29" xfId="0" applyFont="1" applyFill="1" applyBorder="1" applyAlignment="1">
      <alignment horizontal="left" wrapText="1"/>
    </xf>
    <xf numFmtId="0" fontId="5" fillId="16" borderId="21" xfId="0" applyFont="1" applyFill="1" applyBorder="1" applyAlignment="1">
      <alignment vertical="center" wrapText="1"/>
    </xf>
    <xf numFmtId="0" fontId="49" fillId="19" borderId="29" xfId="0" applyFont="1" applyFill="1" applyBorder="1" applyAlignment="1">
      <alignment horizontal="left" wrapText="1"/>
    </xf>
    <xf numFmtId="0" fontId="5" fillId="0" borderId="0" xfId="1" applyFont="1" applyAlignment="1">
      <alignment horizontal="center"/>
    </xf>
    <xf numFmtId="0" fontId="5" fillId="10" borderId="0" xfId="0" applyFont="1" applyFill="1" applyAlignment="1">
      <alignment wrapText="1"/>
    </xf>
    <xf numFmtId="0" fontId="142" fillId="33" borderId="48" xfId="1" applyFont="1" applyFill="1" applyBorder="1" applyAlignment="1">
      <alignment horizontal="center" vertical="center" wrapText="1"/>
    </xf>
    <xf numFmtId="0" fontId="5" fillId="0" borderId="24" xfId="1" applyFont="1" applyBorder="1" applyAlignment="1">
      <alignment horizontal="center"/>
    </xf>
    <xf numFmtId="0" fontId="114" fillId="0" borderId="22" xfId="1" applyFont="1" applyBorder="1" applyAlignment="1">
      <alignment horizontal="center" vertical="center"/>
    </xf>
    <xf numFmtId="0" fontId="30" fillId="0" borderId="28" xfId="1" applyFont="1" applyBorder="1" applyAlignment="1">
      <alignment horizontal="center"/>
    </xf>
    <xf numFmtId="0" fontId="30" fillId="33" borderId="28" xfId="1" applyFont="1" applyFill="1" applyBorder="1" applyAlignment="1">
      <alignment horizontal="center"/>
    </xf>
    <xf numFmtId="0" fontId="7" fillId="38" borderId="22" xfId="0" applyFont="1" applyFill="1" applyBorder="1" applyAlignment="1">
      <alignment horizontal="left" vertical="center"/>
    </xf>
    <xf numFmtId="0" fontId="0" fillId="36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147" fillId="33" borderId="0" xfId="1" applyFont="1" applyFill="1" applyAlignment="1">
      <alignment vertical="center" wrapText="1"/>
    </xf>
    <xf numFmtId="0" fontId="12" fillId="0" borderId="11" xfId="4" applyFont="1" applyBorder="1" applyAlignment="1">
      <alignment horizontal="center" vertical="center" wrapText="1"/>
    </xf>
    <xf numFmtId="0" fontId="12" fillId="0" borderId="13" xfId="4" applyFont="1" applyBorder="1" applyAlignment="1">
      <alignment horizontal="left" vertical="center" wrapText="1"/>
    </xf>
    <xf numFmtId="0" fontId="12" fillId="0" borderId="13" xfId="4" applyFont="1" applyBorder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27" fillId="0" borderId="14" xfId="4" applyFont="1" applyBorder="1" applyAlignment="1">
      <alignment horizontal="center" vertical="center"/>
    </xf>
    <xf numFmtId="0" fontId="18" fillId="42" borderId="4" xfId="0" applyFont="1" applyFill="1" applyBorder="1" applyAlignment="1">
      <alignment horizontal="center"/>
    </xf>
    <xf numFmtId="0" fontId="103" fillId="42" borderId="4" xfId="0" applyFont="1" applyFill="1" applyBorder="1" applyAlignment="1">
      <alignment horizontal="center" wrapText="1"/>
    </xf>
    <xf numFmtId="0" fontId="44" fillId="0" borderId="22" xfId="0" applyFont="1" applyBorder="1" applyAlignment="1">
      <alignment horizontal="left" vertical="center"/>
    </xf>
    <xf numFmtId="0" fontId="10" fillId="21" borderId="0" xfId="0" applyFont="1" applyFill="1" applyAlignment="1">
      <alignment horizontal="center"/>
    </xf>
    <xf numFmtId="0" fontId="10" fillId="42" borderId="0" xfId="0" applyFont="1" applyFill="1" applyAlignment="1">
      <alignment horizontal="left"/>
    </xf>
    <xf numFmtId="0" fontId="0" fillId="36" borderId="0" xfId="0" applyFill="1"/>
    <xf numFmtId="0" fontId="24" fillId="25" borderId="4" xfId="0" applyFont="1" applyFill="1" applyBorder="1" applyAlignment="1">
      <alignment horizontal="left"/>
    </xf>
    <xf numFmtId="0" fontId="21" fillId="31" borderId="22" xfId="1" applyFont="1" applyFill="1" applyBorder="1" applyAlignment="1">
      <alignment horizontal="center" vertical="center"/>
    </xf>
    <xf numFmtId="0" fontId="21" fillId="31" borderId="22" xfId="1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left" vertical="top" wrapText="1"/>
    </xf>
    <xf numFmtId="0" fontId="43" fillId="0" borderId="22" xfId="1" applyFont="1" applyBorder="1" applyAlignment="1">
      <alignment horizontal="center" vertical="center"/>
    </xf>
    <xf numFmtId="0" fontId="120" fillId="0" borderId="22" xfId="0" applyFont="1" applyBorder="1" applyAlignment="1">
      <alignment horizontal="left" vertical="top" wrapText="1"/>
    </xf>
    <xf numFmtId="0" fontId="30" fillId="0" borderId="0" xfId="1" applyFont="1" applyAlignment="1">
      <alignment horizontal="left" vertical="top"/>
    </xf>
    <xf numFmtId="0" fontId="29" fillId="37" borderId="33" xfId="0" applyFont="1" applyFill="1" applyBorder="1" applyAlignment="1">
      <alignment horizontal="left" vertical="top" wrapText="1"/>
    </xf>
    <xf numFmtId="0" fontId="49" fillId="0" borderId="0" xfId="0" applyFont="1"/>
    <xf numFmtId="0" fontId="12" fillId="42" borderId="0" xfId="0" applyFont="1" applyFill="1"/>
    <xf numFmtId="0" fontId="153" fillId="33" borderId="48" xfId="1" applyFont="1" applyFill="1" applyBorder="1" applyAlignment="1">
      <alignment horizontal="center" vertical="center" wrapText="1"/>
    </xf>
    <xf numFmtId="0" fontId="147" fillId="33" borderId="0" xfId="1" applyFont="1" applyFill="1" applyAlignment="1">
      <alignment horizontal="center" vertical="center" wrapText="1"/>
    </xf>
    <xf numFmtId="0" fontId="151" fillId="28" borderId="22" xfId="1" applyFont="1" applyFill="1" applyBorder="1" applyAlignment="1">
      <alignment horizontal="center" vertical="center"/>
    </xf>
    <xf numFmtId="0" fontId="151" fillId="28" borderId="22" xfId="1" applyFont="1" applyFill="1" applyBorder="1" applyAlignment="1">
      <alignment horizontal="center" vertical="center" wrapText="1"/>
    </xf>
    <xf numFmtId="0" fontId="151" fillId="28" borderId="30" xfId="1" applyFont="1" applyFill="1" applyBorder="1" applyAlignment="1">
      <alignment horizontal="center" vertical="center"/>
    </xf>
    <xf numFmtId="0" fontId="151" fillId="29" borderId="22" xfId="1" applyFont="1" applyFill="1" applyBorder="1" applyAlignment="1">
      <alignment horizontal="center" vertical="center"/>
    </xf>
    <xf numFmtId="0" fontId="30" fillId="0" borderId="8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156" fillId="33" borderId="0" xfId="0" applyFont="1" applyFill="1" applyAlignment="1">
      <alignment horizontal="center" vertical="center"/>
    </xf>
    <xf numFmtId="0" fontId="156" fillId="38" borderId="0" xfId="0" applyFont="1" applyFill="1" applyAlignment="1">
      <alignment horizontal="center" vertical="center"/>
    </xf>
    <xf numFmtId="0" fontId="30" fillId="0" borderId="0" xfId="1" applyFont="1" applyAlignment="1">
      <alignment horizontal="center"/>
    </xf>
    <xf numFmtId="0" fontId="164" fillId="0" borderId="0" xfId="0" applyFont="1" applyAlignment="1">
      <alignment horizontal="center" vertical="center" wrapText="1"/>
    </xf>
    <xf numFmtId="0" fontId="120" fillId="50" borderId="4" xfId="0" applyFont="1" applyFill="1" applyBorder="1" applyAlignment="1">
      <alignment horizontal="left" vertical="top"/>
    </xf>
    <xf numFmtId="0" fontId="154" fillId="51" borderId="0" xfId="0" applyFont="1" applyFill="1" applyAlignment="1">
      <alignment horizontal="left" vertical="top"/>
    </xf>
    <xf numFmtId="0" fontId="154" fillId="38" borderId="0" xfId="0" applyFont="1" applyFill="1" applyAlignment="1">
      <alignment horizontal="left" vertical="top"/>
    </xf>
    <xf numFmtId="0" fontId="146" fillId="20" borderId="22" xfId="0" applyFont="1" applyFill="1" applyBorder="1" applyAlignment="1">
      <alignment horizontal="left" vertical="top" wrapText="1"/>
    </xf>
    <xf numFmtId="0" fontId="30" fillId="0" borderId="22" xfId="1" applyFont="1" applyBorder="1" applyAlignment="1">
      <alignment horizontal="left" vertical="top"/>
    </xf>
    <xf numFmtId="0" fontId="30" fillId="3" borderId="22" xfId="0" applyFont="1" applyFill="1" applyBorder="1" applyAlignment="1">
      <alignment horizontal="left" vertical="top"/>
    </xf>
    <xf numFmtId="0" fontId="30" fillId="43" borderId="22" xfId="0" applyFont="1" applyFill="1" applyBorder="1" applyAlignment="1">
      <alignment horizontal="left" vertical="top"/>
    </xf>
    <xf numFmtId="0" fontId="112" fillId="3" borderId="22" xfId="0" applyFont="1" applyFill="1" applyBorder="1" applyAlignment="1">
      <alignment horizontal="left" vertical="top"/>
    </xf>
    <xf numFmtId="0" fontId="146" fillId="20" borderId="22" xfId="0" applyFont="1" applyFill="1" applyBorder="1" applyAlignment="1">
      <alignment horizontal="left" vertical="top"/>
    </xf>
    <xf numFmtId="0" fontId="107" fillId="0" borderId="11" xfId="1" applyFont="1" applyBorder="1" applyAlignment="1">
      <alignment horizontal="left" vertical="top" wrapText="1"/>
    </xf>
    <xf numFmtId="0" fontId="107" fillId="33" borderId="11" xfId="1" applyFont="1" applyFill="1" applyBorder="1" applyAlignment="1">
      <alignment horizontal="left" vertical="top" wrapText="1"/>
    </xf>
    <xf numFmtId="0" fontId="43" fillId="4" borderId="22" xfId="1" applyFont="1" applyFill="1" applyBorder="1" applyAlignment="1">
      <alignment horizontal="left" vertical="top" textRotation="90" wrapText="1"/>
    </xf>
    <xf numFmtId="0" fontId="151" fillId="28" borderId="22" xfId="1" applyFont="1" applyFill="1" applyBorder="1" applyAlignment="1">
      <alignment horizontal="left" vertical="top"/>
    </xf>
    <xf numFmtId="0" fontId="151" fillId="28" borderId="22" xfId="1" applyFont="1" applyFill="1" applyBorder="1" applyAlignment="1">
      <alignment horizontal="left" vertical="top" wrapText="1"/>
    </xf>
    <xf numFmtId="0" fontId="151" fillId="28" borderId="30" xfId="1" applyFont="1" applyFill="1" applyBorder="1" applyAlignment="1">
      <alignment horizontal="left" vertical="top"/>
    </xf>
    <xf numFmtId="0" fontId="151" fillId="29" borderId="22" xfId="1" applyFont="1" applyFill="1" applyBorder="1" applyAlignment="1">
      <alignment horizontal="left" vertical="top"/>
    </xf>
    <xf numFmtId="0" fontId="29" fillId="30" borderId="22" xfId="1" applyFont="1" applyFill="1" applyBorder="1" applyAlignment="1">
      <alignment horizontal="left" vertical="top" wrapText="1"/>
    </xf>
    <xf numFmtId="0" fontId="21" fillId="34" borderId="11" xfId="1" applyFont="1" applyFill="1" applyBorder="1" applyAlignment="1">
      <alignment horizontal="left" vertical="top" wrapText="1"/>
    </xf>
    <xf numFmtId="0" fontId="21" fillId="34" borderId="13" xfId="1" applyFont="1" applyFill="1" applyBorder="1" applyAlignment="1">
      <alignment horizontal="left" vertical="top" wrapText="1"/>
    </xf>
    <xf numFmtId="0" fontId="21" fillId="34" borderId="28" xfId="1" applyFont="1" applyFill="1" applyBorder="1" applyAlignment="1">
      <alignment horizontal="left" vertical="top"/>
    </xf>
    <xf numFmtId="0" fontId="30" fillId="0" borderId="8" xfId="1" applyFont="1" applyBorder="1" applyAlignment="1">
      <alignment horizontal="left" vertical="top"/>
    </xf>
    <xf numFmtId="0" fontId="43" fillId="0" borderId="22" xfId="1" applyFont="1" applyBorder="1" applyAlignment="1">
      <alignment horizontal="left" vertical="top"/>
    </xf>
    <xf numFmtId="0" fontId="30" fillId="0" borderId="28" xfId="1" applyFont="1" applyBorder="1" applyAlignment="1">
      <alignment horizontal="left" vertical="top"/>
    </xf>
    <xf numFmtId="0" fontId="43" fillId="0" borderId="0" xfId="0" applyFont="1" applyAlignment="1">
      <alignment horizontal="left" vertical="top" wrapText="1"/>
    </xf>
    <xf numFmtId="0" fontId="113" fillId="38" borderId="0" xfId="1" applyFont="1" applyFill="1" applyAlignment="1">
      <alignment horizontal="left" vertical="top"/>
    </xf>
    <xf numFmtId="0" fontId="43" fillId="0" borderId="29" xfId="1" applyFont="1" applyBorder="1" applyAlignment="1">
      <alignment horizontal="left" vertical="top"/>
    </xf>
    <xf numFmtId="0" fontId="30" fillId="30" borderId="22" xfId="1" applyFont="1" applyFill="1" applyBorder="1" applyAlignment="1">
      <alignment horizontal="left" vertical="top"/>
    </xf>
    <xf numFmtId="14" fontId="107" fillId="0" borderId="11" xfId="1" applyNumberFormat="1" applyFont="1" applyBorder="1" applyAlignment="1">
      <alignment horizontal="left" vertical="top" wrapText="1"/>
    </xf>
    <xf numFmtId="0" fontId="107" fillId="0" borderId="13" xfId="1" applyFont="1" applyBorder="1" applyAlignment="1">
      <alignment horizontal="left" vertical="top" wrapText="1"/>
    </xf>
    <xf numFmtId="0" fontId="144" fillId="39" borderId="47" xfId="0" applyFont="1" applyFill="1" applyBorder="1" applyAlignment="1">
      <alignment horizontal="left" vertical="top" wrapText="1"/>
    </xf>
    <xf numFmtId="0" fontId="30" fillId="0" borderId="7" xfId="1" applyFont="1" applyBorder="1" applyAlignment="1">
      <alignment horizontal="left" vertical="top"/>
    </xf>
    <xf numFmtId="0" fontId="156" fillId="38" borderId="0" xfId="0" applyFont="1" applyFill="1" applyAlignment="1">
      <alignment horizontal="left" vertical="top"/>
    </xf>
    <xf numFmtId="0" fontId="30" fillId="38" borderId="0" xfId="1" applyFont="1" applyFill="1" applyAlignment="1">
      <alignment horizontal="left" vertical="top"/>
    </xf>
    <xf numFmtId="0" fontId="157" fillId="0" borderId="22" xfId="1" applyFont="1" applyBorder="1" applyAlignment="1">
      <alignment horizontal="left" vertical="top"/>
    </xf>
    <xf numFmtId="0" fontId="30" fillId="0" borderId="10" xfId="1" applyFont="1" applyBorder="1" applyAlignment="1">
      <alignment horizontal="left" vertical="top"/>
    </xf>
    <xf numFmtId="0" fontId="155" fillId="0" borderId="28" xfId="0" applyFont="1" applyBorder="1" applyAlignment="1">
      <alignment horizontal="left" vertical="top"/>
    </xf>
    <xf numFmtId="17" fontId="107" fillId="0" borderId="13" xfId="1" applyNumberFormat="1" applyFont="1" applyBorder="1" applyAlignment="1">
      <alignment horizontal="left" vertical="top" wrapText="1"/>
    </xf>
    <xf numFmtId="0" fontId="156" fillId="0" borderId="28" xfId="0" applyFont="1" applyBorder="1" applyAlignment="1">
      <alignment horizontal="left" vertical="top"/>
    </xf>
    <xf numFmtId="0" fontId="158" fillId="38" borderId="0" xfId="0" applyFont="1" applyFill="1" applyAlignment="1">
      <alignment horizontal="left" vertical="top"/>
    </xf>
    <xf numFmtId="0" fontId="155" fillId="38" borderId="0" xfId="0" applyFont="1" applyFill="1" applyAlignment="1">
      <alignment horizontal="left" vertical="top"/>
    </xf>
    <xf numFmtId="0" fontId="43" fillId="0" borderId="0" xfId="1" applyFont="1" applyAlignment="1">
      <alignment horizontal="left" vertical="top"/>
    </xf>
    <xf numFmtId="0" fontId="43" fillId="0" borderId="31" xfId="1" applyFont="1" applyBorder="1" applyAlignment="1">
      <alignment horizontal="left" vertical="top"/>
    </xf>
    <xf numFmtId="0" fontId="43" fillId="5" borderId="22" xfId="1" applyFont="1" applyFill="1" applyBorder="1" applyAlignment="1">
      <alignment horizontal="left" vertical="top"/>
    </xf>
    <xf numFmtId="0" fontId="95" fillId="49" borderId="33" xfId="0" applyFont="1" applyFill="1" applyBorder="1" applyAlignment="1">
      <alignment horizontal="left" vertical="top" wrapText="1"/>
    </xf>
    <xf numFmtId="0" fontId="21" fillId="31" borderId="22" xfId="1" applyFont="1" applyFill="1" applyBorder="1" applyAlignment="1">
      <alignment horizontal="left" vertical="top"/>
    </xf>
    <xf numFmtId="0" fontId="21" fillId="31" borderId="22" xfId="1" applyFont="1" applyFill="1" applyBorder="1" applyAlignment="1">
      <alignment horizontal="left" vertical="top" wrapText="1"/>
    </xf>
    <xf numFmtId="0" fontId="159" fillId="31" borderId="22" xfId="1" applyFont="1" applyFill="1" applyBorder="1" applyAlignment="1">
      <alignment horizontal="left" vertical="top"/>
    </xf>
    <xf numFmtId="0" fontId="160" fillId="18" borderId="4" xfId="0" applyFont="1" applyFill="1" applyBorder="1" applyAlignment="1">
      <alignment horizontal="left" vertical="top" wrapText="1"/>
    </xf>
    <xf numFmtId="0" fontId="160" fillId="37" borderId="4" xfId="0" applyFont="1" applyFill="1" applyBorder="1" applyAlignment="1">
      <alignment horizontal="left" vertical="top" wrapText="1"/>
    </xf>
    <xf numFmtId="0" fontId="43" fillId="0" borderId="22" xfId="1" applyFont="1" applyBorder="1" applyAlignment="1">
      <alignment horizontal="left" vertical="top" wrapText="1"/>
    </xf>
    <xf numFmtId="14" fontId="107" fillId="33" borderId="11" xfId="1" applyNumberFormat="1" applyFont="1" applyFill="1" applyBorder="1" applyAlignment="1">
      <alignment horizontal="left" vertical="top" wrapText="1"/>
    </xf>
    <xf numFmtId="0" fontId="108" fillId="33" borderId="13" xfId="1" applyFont="1" applyFill="1" applyBorder="1" applyAlignment="1">
      <alignment horizontal="left" vertical="top" wrapText="1"/>
    </xf>
    <xf numFmtId="0" fontId="121" fillId="33" borderId="48" xfId="1" applyFont="1" applyFill="1" applyBorder="1" applyAlignment="1">
      <alignment horizontal="left" vertical="top" wrapText="1"/>
    </xf>
    <xf numFmtId="0" fontId="147" fillId="33" borderId="13" xfId="1" applyFont="1" applyFill="1" applyBorder="1" applyAlignment="1">
      <alignment horizontal="left" vertical="top" wrapText="1"/>
    </xf>
    <xf numFmtId="0" fontId="161" fillId="18" borderId="4" xfId="0" applyFont="1" applyFill="1" applyBorder="1" applyAlignment="1">
      <alignment horizontal="left" vertical="top" wrapText="1"/>
    </xf>
    <xf numFmtId="49" fontId="107" fillId="0" borderId="13" xfId="1" applyNumberFormat="1" applyFont="1" applyBorder="1" applyAlignment="1">
      <alignment horizontal="left" vertical="top" wrapText="1"/>
    </xf>
    <xf numFmtId="0" fontId="30" fillId="0" borderId="22" xfId="1" applyFont="1" applyBorder="1" applyAlignment="1">
      <alignment horizontal="left" vertical="top" wrapText="1"/>
    </xf>
    <xf numFmtId="16" fontId="107" fillId="0" borderId="13" xfId="1" applyNumberFormat="1" applyFont="1" applyBorder="1" applyAlignment="1">
      <alignment horizontal="left" vertical="top" wrapText="1"/>
    </xf>
    <xf numFmtId="0" fontId="29" fillId="52" borderId="33" xfId="0" applyFont="1" applyFill="1" applyBorder="1" applyAlignment="1">
      <alignment horizontal="left" vertical="top"/>
    </xf>
    <xf numFmtId="0" fontId="117" fillId="52" borderId="4" xfId="0" applyFont="1" applyFill="1" applyBorder="1" applyAlignment="1">
      <alignment horizontal="left" vertical="top"/>
    </xf>
    <xf numFmtId="0" fontId="107" fillId="0" borderId="0" xfId="0" applyFont="1" applyAlignment="1">
      <alignment horizontal="left" vertical="top"/>
    </xf>
    <xf numFmtId="0" fontId="30" fillId="0" borderId="0" xfId="1" applyFont="1" applyAlignment="1">
      <alignment horizontal="left" vertical="top" textRotation="90"/>
    </xf>
    <xf numFmtId="0" fontId="30" fillId="5" borderId="0" xfId="1" applyFont="1" applyFill="1" applyAlignment="1">
      <alignment horizontal="left" vertical="top"/>
    </xf>
    <xf numFmtId="0" fontId="108" fillId="33" borderId="0" xfId="1" applyFont="1" applyFill="1" applyAlignment="1">
      <alignment horizontal="left" vertical="top" wrapText="1"/>
    </xf>
    <xf numFmtId="0" fontId="30" fillId="33" borderId="28" xfId="1" applyFont="1" applyFill="1" applyBorder="1" applyAlignment="1">
      <alignment horizontal="left" vertical="top"/>
    </xf>
    <xf numFmtId="0" fontId="147" fillId="33" borderId="48" xfId="1" applyFont="1" applyFill="1" applyBorder="1" applyAlignment="1">
      <alignment horizontal="left" vertical="top" wrapText="1"/>
    </xf>
    <xf numFmtId="0" fontId="30" fillId="0" borderId="30" xfId="1" applyFont="1" applyBorder="1" applyAlignment="1">
      <alignment horizontal="left" vertical="top"/>
    </xf>
    <xf numFmtId="0" fontId="43" fillId="0" borderId="0" xfId="1" applyFont="1" applyAlignment="1">
      <alignment horizontal="left" vertical="top" wrapText="1"/>
    </xf>
    <xf numFmtId="0" fontId="162" fillId="0" borderId="0" xfId="0" applyFont="1" applyAlignment="1">
      <alignment horizontal="left" vertical="top" wrapText="1"/>
    </xf>
    <xf numFmtId="0" fontId="30" fillId="0" borderId="0" xfId="1" applyFont="1" applyAlignment="1">
      <alignment horizontal="left" vertical="top" textRotation="255"/>
    </xf>
    <xf numFmtId="0" fontId="163" fillId="0" borderId="0" xfId="0" applyFont="1" applyAlignment="1">
      <alignment horizontal="left" vertical="top" wrapText="1"/>
    </xf>
    <xf numFmtId="0" fontId="30" fillId="0" borderId="20" xfId="0" applyFont="1" applyBorder="1" applyAlignment="1">
      <alignment horizontal="left" vertical="top"/>
    </xf>
    <xf numFmtId="0" fontId="30" fillId="0" borderId="12" xfId="1" applyFont="1" applyBorder="1" applyAlignment="1">
      <alignment horizontal="left" vertical="top"/>
    </xf>
    <xf numFmtId="0" fontId="164" fillId="0" borderId="0" xfId="0" applyFont="1" applyAlignment="1">
      <alignment horizontal="left" vertical="top" wrapText="1"/>
    </xf>
    <xf numFmtId="0" fontId="162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/>
    </xf>
    <xf numFmtId="0" fontId="30" fillId="29" borderId="0" xfId="1" applyFont="1" applyFill="1" applyAlignment="1">
      <alignment horizontal="left" vertical="top"/>
    </xf>
    <xf numFmtId="0" fontId="21" fillId="34" borderId="11" xfId="1" applyFont="1" applyFill="1" applyBorder="1" applyAlignment="1">
      <alignment horizontal="center" vertical="center"/>
    </xf>
    <xf numFmtId="0" fontId="21" fillId="34" borderId="15" xfId="1" applyFont="1" applyFill="1" applyBorder="1" applyAlignment="1">
      <alignment horizontal="center" vertical="center"/>
    </xf>
    <xf numFmtId="0" fontId="21" fillId="34" borderId="19" xfId="1" applyFont="1" applyFill="1" applyBorder="1" applyAlignment="1">
      <alignment horizontal="center" vertical="center"/>
    </xf>
    <xf numFmtId="0" fontId="24" fillId="25" borderId="4" xfId="0" applyFont="1" applyFill="1" applyBorder="1" applyAlignment="1">
      <alignment horizontal="center"/>
    </xf>
    <xf numFmtId="0" fontId="168" fillId="31" borderId="22" xfId="1" applyFont="1" applyFill="1" applyBorder="1" applyAlignment="1">
      <alignment horizontal="center" vertical="center"/>
    </xf>
    <xf numFmtId="0" fontId="95" fillId="49" borderId="22" xfId="0" applyFont="1" applyFill="1" applyBorder="1" applyAlignment="1">
      <alignment horizontal="left" vertical="top"/>
    </xf>
    <xf numFmtId="0" fontId="43" fillId="0" borderId="28" xfId="1" applyFont="1" applyBorder="1" applyAlignment="1">
      <alignment horizontal="center" vertical="center"/>
    </xf>
    <xf numFmtId="0" fontId="21" fillId="31" borderId="30" xfId="1" applyFont="1" applyFill="1" applyBorder="1" applyAlignment="1">
      <alignment horizontal="center" vertical="center"/>
    </xf>
    <xf numFmtId="0" fontId="21" fillId="31" borderId="30" xfId="1" applyFont="1" applyFill="1" applyBorder="1" applyAlignment="1">
      <alignment horizontal="center" vertical="center" wrapText="1"/>
    </xf>
    <xf numFmtId="0" fontId="151" fillId="0" borderId="0" xfId="1" applyFont="1" applyAlignment="1">
      <alignment horizontal="center" vertical="center"/>
    </xf>
    <xf numFmtId="0" fontId="149" fillId="0" borderId="0" xfId="1" applyFont="1" applyAlignment="1">
      <alignment horizontal="center" vertical="center"/>
    </xf>
    <xf numFmtId="0" fontId="4" fillId="5" borderId="37" xfId="4" applyFont="1" applyFill="1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27" fillId="9" borderId="16" xfId="0" applyFont="1" applyFill="1" applyBorder="1" applyAlignment="1">
      <alignment vertical="center"/>
    </xf>
    <xf numFmtId="0" fontId="27" fillId="9" borderId="34" xfId="0" applyFont="1" applyFill="1" applyBorder="1" applyAlignment="1">
      <alignment vertical="center"/>
    </xf>
    <xf numFmtId="0" fontId="10" fillId="9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4" fillId="20" borderId="0" xfId="0" applyFont="1" applyFill="1" applyAlignment="1">
      <alignment horizontal="center"/>
    </xf>
    <xf numFmtId="0" fontId="10" fillId="36" borderId="0" xfId="0" applyFont="1" applyFill="1" applyAlignment="1">
      <alignment horizontal="center"/>
    </xf>
    <xf numFmtId="0" fontId="24" fillId="65" borderId="0" xfId="0" applyFont="1" applyFill="1" applyAlignment="1">
      <alignment horizontal="left"/>
    </xf>
    <xf numFmtId="0" fontId="13" fillId="0" borderId="4" xfId="0" applyFont="1" applyBorder="1" applyAlignment="1">
      <alignment wrapText="1"/>
    </xf>
    <xf numFmtId="0" fontId="101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wrapText="1"/>
    </xf>
    <xf numFmtId="0" fontId="0" fillId="0" borderId="63" xfId="0" applyBorder="1"/>
    <xf numFmtId="0" fontId="10" fillId="0" borderId="61" xfId="0" applyFont="1" applyBorder="1" applyAlignment="1">
      <alignment horizontal="center"/>
    </xf>
    <xf numFmtId="0" fontId="18" fillId="66" borderId="4" xfId="0" applyFont="1" applyFill="1" applyBorder="1" applyAlignment="1">
      <alignment horizontal="center"/>
    </xf>
    <xf numFmtId="0" fontId="18" fillId="31" borderId="4" xfId="0" applyFont="1" applyFill="1" applyBorder="1" applyAlignment="1">
      <alignment horizontal="center"/>
    </xf>
    <xf numFmtId="0" fontId="10" fillId="31" borderId="0" xfId="0" applyFont="1" applyFill="1"/>
    <xf numFmtId="0" fontId="10" fillId="66" borderId="0" xfId="0" applyFont="1" applyFill="1"/>
    <xf numFmtId="0" fontId="24" fillId="12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0" fillId="15" borderId="0" xfId="0" applyFont="1" applyFill="1" applyAlignment="1">
      <alignment horizontal="center"/>
    </xf>
    <xf numFmtId="0" fontId="10" fillId="8" borderId="0" xfId="0" applyFont="1" applyFill="1" applyAlignment="1">
      <alignment horizontal="center" wrapText="1"/>
    </xf>
    <xf numFmtId="0" fontId="10" fillId="11" borderId="0" xfId="0" applyFont="1" applyFill="1" applyAlignment="1">
      <alignment horizontal="center" wrapText="1"/>
    </xf>
    <xf numFmtId="0" fontId="24" fillId="65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0" fontId="86" fillId="32" borderId="4" xfId="0" applyFont="1" applyFill="1" applyBorder="1" applyAlignment="1">
      <alignment horizontal="center" wrapText="1"/>
    </xf>
    <xf numFmtId="0" fontId="24" fillId="23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7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2" fillId="34" borderId="16" xfId="5" applyFont="1" applyFill="1" applyBorder="1" applyAlignment="1">
      <alignment horizontal="center" vertical="center" wrapText="1"/>
    </xf>
    <xf numFmtId="0" fontId="12" fillId="34" borderId="34" xfId="5" applyFont="1" applyFill="1" applyBorder="1" applyAlignment="1">
      <alignment horizontal="center" vertical="center" wrapText="1"/>
    </xf>
    <xf numFmtId="0" fontId="12" fillId="34" borderId="17" xfId="5" applyFont="1" applyFill="1" applyBorder="1" applyAlignment="1">
      <alignment horizontal="center" vertical="center" wrapText="1"/>
    </xf>
    <xf numFmtId="0" fontId="12" fillId="0" borderId="0" xfId="5" applyFont="1" applyAlignment="1">
      <alignment horizontal="center" vertical="center" wrapText="1"/>
    </xf>
    <xf numFmtId="0" fontId="12" fillId="34" borderId="16" xfId="5" applyFont="1" applyFill="1" applyBorder="1" applyAlignment="1">
      <alignment vertical="center" wrapText="1"/>
    </xf>
    <xf numFmtId="0" fontId="4" fillId="0" borderId="0" xfId="5" applyAlignment="1">
      <alignment vertical="center" wrapText="1"/>
    </xf>
    <xf numFmtId="0" fontId="4" fillId="0" borderId="38" xfId="0" applyFont="1" applyBorder="1" applyAlignment="1">
      <alignment vertical="center" wrapText="1"/>
    </xf>
    <xf numFmtId="17" fontId="4" fillId="0" borderId="0" xfId="5" applyNumberFormat="1" applyAlignment="1">
      <alignment vertical="center" wrapText="1"/>
    </xf>
    <xf numFmtId="0" fontId="0" fillId="33" borderId="0" xfId="0" applyFill="1" applyAlignment="1">
      <alignment vertical="center"/>
    </xf>
    <xf numFmtId="49" fontId="4" fillId="0" borderId="0" xfId="5" applyNumberFormat="1" applyAlignment="1">
      <alignment vertical="center" wrapText="1"/>
    </xf>
    <xf numFmtId="0" fontId="52" fillId="0" borderId="0" xfId="5" applyFont="1" applyAlignment="1">
      <alignment vertical="center" wrapText="1"/>
    </xf>
    <xf numFmtId="0" fontId="0" fillId="5" borderId="0" xfId="0" applyFill="1" applyAlignment="1">
      <alignment vertical="center"/>
    </xf>
    <xf numFmtId="0" fontId="177" fillId="33" borderId="13" xfId="1" applyFont="1" applyFill="1" applyBorder="1" applyAlignment="1">
      <alignment horizontal="center" vertical="center" wrapText="1"/>
    </xf>
    <xf numFmtId="0" fontId="178" fillId="33" borderId="0" xfId="1" applyFont="1" applyFill="1" applyAlignment="1">
      <alignment vertical="center" wrapText="1"/>
    </xf>
    <xf numFmtId="0" fontId="179" fillId="0" borderId="72" xfId="0" applyFont="1" applyBorder="1" applyAlignment="1">
      <alignment vertical="center" wrapText="1"/>
    </xf>
    <xf numFmtId="0" fontId="179" fillId="0" borderId="78" xfId="0" applyFont="1" applyBorder="1" applyAlignment="1">
      <alignment vertical="center" wrapText="1"/>
    </xf>
    <xf numFmtId="17" fontId="179" fillId="0" borderId="78" xfId="0" applyNumberFormat="1" applyFont="1" applyBorder="1" applyAlignment="1">
      <alignment vertical="center" wrapText="1"/>
    </xf>
    <xf numFmtId="49" fontId="179" fillId="0" borderId="78" xfId="0" applyNumberFormat="1" applyFont="1" applyBorder="1" applyAlignment="1">
      <alignment vertical="center" wrapText="1"/>
    </xf>
    <xf numFmtId="16" fontId="179" fillId="0" borderId="78" xfId="0" applyNumberFormat="1" applyFont="1" applyBorder="1" applyAlignment="1">
      <alignment vertical="center" wrapText="1"/>
    </xf>
    <xf numFmtId="0" fontId="179" fillId="0" borderId="0" xfId="0" applyFont="1" applyAlignment="1">
      <alignment vertical="center"/>
    </xf>
    <xf numFmtId="49" fontId="179" fillId="0" borderId="72" xfId="0" applyNumberFormat="1" applyFont="1" applyBorder="1" applyAlignment="1">
      <alignment vertical="center" wrapText="1"/>
    </xf>
    <xf numFmtId="0" fontId="178" fillId="67" borderId="0" xfId="0" applyFont="1" applyFill="1" applyAlignment="1">
      <alignment vertical="center" wrapText="1"/>
    </xf>
    <xf numFmtId="0" fontId="4" fillId="33" borderId="38" xfId="0" applyFont="1" applyFill="1" applyBorder="1" applyAlignment="1">
      <alignment vertical="center" wrapText="1"/>
    </xf>
    <xf numFmtId="0" fontId="40" fillId="33" borderId="0" xfId="5" applyFont="1" applyFill="1" applyAlignment="1">
      <alignment horizontal="center" vertical="center" wrapText="1"/>
    </xf>
    <xf numFmtId="0" fontId="180" fillId="0" borderId="13" xfId="1" applyFont="1" applyBorder="1" applyAlignment="1">
      <alignment vertical="center" wrapText="1"/>
    </xf>
    <xf numFmtId="0" fontId="71" fillId="0" borderId="22" xfId="1" applyFont="1" applyBorder="1" applyAlignment="1">
      <alignment horizontal="center" vertical="center" wrapText="1"/>
    </xf>
    <xf numFmtId="0" fontId="71" fillId="0" borderId="22" xfId="1" applyFont="1" applyBorder="1" applyAlignment="1">
      <alignment horizontal="center" vertical="center"/>
    </xf>
    <xf numFmtId="0" fontId="181" fillId="31" borderId="22" xfId="1" applyFont="1" applyFill="1" applyBorder="1" applyAlignment="1">
      <alignment horizontal="center" vertical="center"/>
    </xf>
    <xf numFmtId="0" fontId="71" fillId="0" borderId="45" xfId="0" applyFont="1" applyBorder="1" applyAlignment="1">
      <alignment horizontal="center" vertical="center"/>
    </xf>
    <xf numFmtId="0" fontId="144" fillId="31" borderId="22" xfId="1" applyFont="1" applyFill="1" applyBorder="1" applyAlignment="1">
      <alignment horizontal="center" vertical="center"/>
    </xf>
    <xf numFmtId="0" fontId="161" fillId="0" borderId="22" xfId="1" applyFont="1" applyBorder="1" applyAlignment="1">
      <alignment horizontal="center" vertical="center"/>
    </xf>
    <xf numFmtId="0" fontId="75" fillId="31" borderId="22" xfId="1" applyFont="1" applyFill="1" applyBorder="1" applyAlignment="1">
      <alignment horizontal="center" vertical="center"/>
    </xf>
    <xf numFmtId="0" fontId="167" fillId="0" borderId="22" xfId="1" applyFont="1" applyBorder="1" applyAlignment="1">
      <alignment horizontal="center" vertical="center" wrapText="1"/>
    </xf>
    <xf numFmtId="0" fontId="167" fillId="0" borderId="22" xfId="1" applyFont="1" applyBorder="1" applyAlignment="1">
      <alignment horizontal="center" vertical="center"/>
    </xf>
    <xf numFmtId="0" fontId="184" fillId="31" borderId="22" xfId="1" applyFont="1" applyFill="1" applyBorder="1" applyAlignment="1">
      <alignment horizontal="center" vertical="center"/>
    </xf>
    <xf numFmtId="0" fontId="112" fillId="0" borderId="22" xfId="1" applyFont="1" applyBorder="1" applyAlignment="1">
      <alignment horizontal="center"/>
    </xf>
    <xf numFmtId="0" fontId="144" fillId="31" borderId="30" xfId="1" applyFont="1" applyFill="1" applyBorder="1" applyAlignment="1">
      <alignment horizontal="center" vertical="center"/>
    </xf>
    <xf numFmtId="0" fontId="145" fillId="31" borderId="30" xfId="1" applyFont="1" applyFill="1" applyBorder="1" applyAlignment="1">
      <alignment horizontal="center" vertical="center"/>
    </xf>
    <xf numFmtId="0" fontId="94" fillId="5" borderId="4" xfId="0" applyFont="1" applyFill="1" applyBorder="1" applyAlignment="1">
      <alignment horizontal="left" vertical="top" wrapText="1"/>
    </xf>
    <xf numFmtId="0" fontId="30" fillId="0" borderId="0" xfId="0" applyFont="1" applyAlignment="1">
      <alignment vertical="center"/>
    </xf>
    <xf numFmtId="0" fontId="125" fillId="12" borderId="22" xfId="0" applyFont="1" applyFill="1" applyBorder="1" applyAlignment="1">
      <alignment horizontal="left" vertical="center"/>
    </xf>
    <xf numFmtId="0" fontId="11" fillId="34" borderId="17" xfId="5" applyFont="1" applyFill="1" applyBorder="1" applyAlignment="1">
      <alignment vertical="center" wrapText="1"/>
    </xf>
    <xf numFmtId="0" fontId="125" fillId="0" borderId="38" xfId="0" applyFont="1" applyBorder="1" applyAlignment="1">
      <alignment vertical="center" wrapText="1"/>
    </xf>
    <xf numFmtId="0" fontId="189" fillId="16" borderId="20" xfId="0" applyFont="1" applyFill="1" applyBorder="1" applyAlignment="1">
      <alignment vertical="center" wrapText="1"/>
    </xf>
    <xf numFmtId="0" fontId="125" fillId="33" borderId="38" xfId="0" applyFont="1" applyFill="1" applyBorder="1" applyAlignment="1">
      <alignment vertical="center" wrapText="1"/>
    </xf>
    <xf numFmtId="0" fontId="11" fillId="34" borderId="11" xfId="1" applyFont="1" applyFill="1" applyBorder="1" applyAlignment="1">
      <alignment horizontal="center" vertical="center"/>
    </xf>
    <xf numFmtId="0" fontId="190" fillId="0" borderId="13" xfId="1" applyFont="1" applyBorder="1" applyAlignment="1">
      <alignment vertical="center" wrapText="1"/>
    </xf>
    <xf numFmtId="0" fontId="122" fillId="38" borderId="22" xfId="0" applyFont="1" applyFill="1" applyBorder="1" applyAlignment="1">
      <alignment horizontal="left" vertical="center" wrapText="1"/>
    </xf>
    <xf numFmtId="0" fontId="188" fillId="25" borderId="0" xfId="0" applyFont="1" applyFill="1" applyAlignment="1">
      <alignment horizontal="left" vertical="center"/>
    </xf>
    <xf numFmtId="0" fontId="125" fillId="36" borderId="0" xfId="0" applyFont="1" applyFill="1" applyAlignment="1">
      <alignment horizontal="left" vertical="center"/>
    </xf>
    <xf numFmtId="0" fontId="125" fillId="17" borderId="22" xfId="0" applyFont="1" applyFill="1" applyBorder="1" applyAlignment="1">
      <alignment horizontal="left" vertical="center" wrapText="1"/>
    </xf>
    <xf numFmtId="0" fontId="125" fillId="11" borderId="1" xfId="0" applyFont="1" applyFill="1" applyBorder="1" applyAlignment="1">
      <alignment horizontal="left" vertical="center"/>
    </xf>
    <xf numFmtId="0" fontId="122" fillId="14" borderId="0" xfId="0" applyFont="1" applyFill="1" applyAlignment="1">
      <alignment vertical="center"/>
    </xf>
    <xf numFmtId="0" fontId="125" fillId="38" borderId="0" xfId="0" applyFont="1" applyFill="1" applyAlignment="1">
      <alignment horizontal="left" vertical="center"/>
    </xf>
    <xf numFmtId="0" fontId="188" fillId="25" borderId="38" xfId="0" applyFont="1" applyFill="1" applyBorder="1" applyAlignment="1">
      <alignment horizontal="left" vertical="center"/>
    </xf>
    <xf numFmtId="0" fontId="135" fillId="33" borderId="10" xfId="4" applyFont="1" applyFill="1" applyBorder="1" applyAlignment="1">
      <alignment vertical="center" wrapText="1"/>
    </xf>
    <xf numFmtId="0" fontId="131" fillId="0" borderId="0" xfId="1" applyFont="1" applyAlignment="1">
      <alignment horizontal="center" vertical="center"/>
    </xf>
    <xf numFmtId="0" fontId="125" fillId="0" borderId="0" xfId="1" applyFont="1" applyAlignment="1">
      <alignment vertical="center"/>
    </xf>
    <xf numFmtId="0" fontId="125" fillId="33" borderId="22" xfId="1" applyFont="1" applyFill="1" applyBorder="1" applyAlignment="1">
      <alignment horizontal="center" vertical="center"/>
    </xf>
    <xf numFmtId="0" fontId="191" fillId="39" borderId="47" xfId="0" applyFont="1" applyFill="1" applyBorder="1" applyAlignment="1">
      <alignment vertical="center" wrapText="1"/>
    </xf>
    <xf numFmtId="0" fontId="191" fillId="39" borderId="7" xfId="0" applyFont="1" applyFill="1" applyBorder="1" applyAlignment="1">
      <alignment vertical="center" wrapText="1"/>
    </xf>
    <xf numFmtId="0" fontId="186" fillId="60" borderId="71" xfId="0" applyFont="1" applyFill="1" applyBorder="1" applyAlignment="1">
      <alignment vertical="center" wrapText="1"/>
    </xf>
    <xf numFmtId="0" fontId="191" fillId="39" borderId="73" xfId="0" applyFont="1" applyFill="1" applyBorder="1" applyAlignment="1">
      <alignment vertical="center" wrapText="1"/>
    </xf>
    <xf numFmtId="0" fontId="125" fillId="16" borderId="21" xfId="0" applyFont="1" applyFill="1" applyBorder="1" applyAlignment="1">
      <alignment vertical="center" wrapText="1"/>
    </xf>
    <xf numFmtId="0" fontId="11" fillId="34" borderId="47" xfId="1" applyFont="1" applyFill="1" applyBorder="1" applyAlignment="1">
      <alignment vertical="center"/>
    </xf>
    <xf numFmtId="0" fontId="125" fillId="0" borderId="0" xfId="0" applyFont="1" applyAlignment="1">
      <alignment vertical="center"/>
    </xf>
    <xf numFmtId="0" fontId="11" fillId="0" borderId="36" xfId="1" applyFont="1" applyBorder="1" applyAlignment="1">
      <alignment vertical="center"/>
    </xf>
    <xf numFmtId="0" fontId="12" fillId="0" borderId="16" xfId="5" applyFont="1" applyBorder="1" applyAlignment="1">
      <alignment horizontal="center" vertical="center" wrapText="1"/>
    </xf>
    <xf numFmtId="0" fontId="12" fillId="0" borderId="37" xfId="5" applyFont="1" applyBorder="1" applyAlignment="1">
      <alignment vertical="center" wrapText="1"/>
    </xf>
    <xf numFmtId="0" fontId="121" fillId="67" borderId="78" xfId="0" applyFont="1" applyFill="1" applyBorder="1" applyAlignment="1">
      <alignment horizontal="center" vertical="center" wrapText="1"/>
    </xf>
    <xf numFmtId="0" fontId="161" fillId="0" borderId="0" xfId="1" applyFont="1" applyAlignment="1">
      <alignment horizontal="center" vertical="center"/>
    </xf>
    <xf numFmtId="0" fontId="144" fillId="0" borderId="0" xfId="1" applyFont="1" applyAlignment="1">
      <alignment horizontal="center" vertical="center"/>
    </xf>
    <xf numFmtId="0" fontId="144" fillId="0" borderId="22" xfId="1" applyFont="1" applyBorder="1" applyAlignment="1">
      <alignment horizontal="center" vertical="center"/>
    </xf>
    <xf numFmtId="0" fontId="121" fillId="18" borderId="4" xfId="0" applyFont="1" applyFill="1" applyBorder="1" applyAlignment="1">
      <alignment horizontal="center" vertical="center" wrapText="1"/>
    </xf>
    <xf numFmtId="0" fontId="191" fillId="0" borderId="22" xfId="1" applyFont="1" applyBorder="1" applyAlignment="1">
      <alignment horizontal="center" wrapText="1"/>
    </xf>
    <xf numFmtId="0" fontId="193" fillId="0" borderId="22" xfId="1" applyFont="1" applyBorder="1" applyAlignment="1">
      <alignment horizontal="center"/>
    </xf>
    <xf numFmtId="0" fontId="193" fillId="0" borderId="22" xfId="1" applyFont="1" applyBorder="1" applyAlignment="1">
      <alignment horizontal="center" wrapText="1"/>
    </xf>
    <xf numFmtId="0" fontId="193" fillId="0" borderId="0" xfId="1" applyFont="1" applyAlignment="1">
      <alignment horizontal="center"/>
    </xf>
    <xf numFmtId="0" fontId="195" fillId="0" borderId="22" xfId="1" applyFont="1" applyBorder="1" applyAlignment="1">
      <alignment horizontal="center"/>
    </xf>
    <xf numFmtId="164" fontId="159" fillId="0" borderId="28" xfId="1" applyNumberFormat="1" applyFont="1" applyBorder="1" applyAlignment="1">
      <alignment horizontal="left" vertical="top"/>
    </xf>
    <xf numFmtId="0" fontId="159" fillId="0" borderId="29" xfId="1" applyFont="1" applyBorder="1" applyAlignment="1">
      <alignment horizontal="left" vertical="top"/>
    </xf>
    <xf numFmtId="0" fontId="149" fillId="0" borderId="29" xfId="1" applyFont="1" applyBorder="1" applyAlignment="1">
      <alignment horizontal="left" vertical="top"/>
    </xf>
    <xf numFmtId="0" fontId="145" fillId="0" borderId="29" xfId="1" applyFont="1" applyBorder="1" applyAlignment="1">
      <alignment horizontal="left" vertical="top"/>
    </xf>
    <xf numFmtId="0" fontId="182" fillId="31" borderId="30" xfId="1" applyFont="1" applyFill="1" applyBorder="1" applyAlignment="1">
      <alignment horizontal="center" vertical="center"/>
    </xf>
    <xf numFmtId="0" fontId="182" fillId="0" borderId="0" xfId="1" applyFont="1" applyAlignment="1">
      <alignment horizontal="center" vertical="center"/>
    </xf>
    <xf numFmtId="0" fontId="182" fillId="0" borderId="0" xfId="0" applyFont="1" applyAlignment="1">
      <alignment horizontal="center" vertical="center" wrapText="1"/>
    </xf>
    <xf numFmtId="0" fontId="194" fillId="0" borderId="0" xfId="1" applyFont="1" applyAlignment="1">
      <alignment horizontal="center" vertical="center"/>
    </xf>
    <xf numFmtId="0" fontId="162" fillId="0" borderId="0" xfId="0" applyFont="1" applyAlignment="1">
      <alignment horizontal="center" vertical="center" wrapText="1"/>
    </xf>
    <xf numFmtId="0" fontId="43" fillId="4" borderId="22" xfId="1" applyFont="1" applyFill="1" applyBorder="1" applyAlignment="1">
      <alignment horizontal="center" vertical="center" textRotation="90" wrapText="1"/>
    </xf>
    <xf numFmtId="0" fontId="3" fillId="16" borderId="17" xfId="4" applyFont="1" applyFill="1" applyBorder="1" applyAlignment="1">
      <alignment horizontal="left" vertical="center"/>
    </xf>
    <xf numFmtId="0" fontId="6" fillId="33" borderId="0" xfId="4" applyFill="1"/>
    <xf numFmtId="0" fontId="27" fillId="33" borderId="0" xfId="4" applyFont="1" applyFill="1"/>
    <xf numFmtId="0" fontId="27" fillId="9" borderId="33" xfId="0" applyFont="1" applyFill="1" applyBorder="1" applyAlignment="1">
      <alignment vertical="center"/>
    </xf>
    <xf numFmtId="0" fontId="3" fillId="16" borderId="33" xfId="4" applyFont="1" applyFill="1" applyBorder="1" applyAlignment="1">
      <alignment horizontal="left" vertical="center"/>
    </xf>
    <xf numFmtId="0" fontId="4" fillId="5" borderId="33" xfId="4" applyFont="1" applyFill="1" applyBorder="1" applyAlignment="1">
      <alignment horizontal="left" vertical="center"/>
    </xf>
    <xf numFmtId="0" fontId="6" fillId="0" borderId="37" xfId="4" applyBorder="1" applyAlignment="1">
      <alignment horizontal="left" vertical="center"/>
    </xf>
    <xf numFmtId="0" fontId="3" fillId="16" borderId="36" xfId="4" applyFont="1" applyFill="1" applyBorder="1" applyAlignment="1">
      <alignment horizontal="left" vertical="center"/>
    </xf>
    <xf numFmtId="0" fontId="12" fillId="42" borderId="53" xfId="0" applyFont="1" applyFill="1" applyBorder="1"/>
    <xf numFmtId="0" fontId="12" fillId="42" borderId="54" xfId="0" applyFont="1" applyFill="1" applyBorder="1" applyAlignment="1">
      <alignment vertical="center"/>
    </xf>
    <xf numFmtId="0" fontId="27" fillId="42" borderId="53" xfId="1" applyFont="1" applyFill="1" applyBorder="1" applyAlignment="1">
      <alignment horizontal="center" vertical="center"/>
    </xf>
    <xf numFmtId="0" fontId="50" fillId="33" borderId="31" xfId="1" applyFont="1" applyFill="1" applyBorder="1" applyAlignment="1">
      <alignment horizontal="left" vertical="center"/>
    </xf>
    <xf numFmtId="0" fontId="50" fillId="42" borderId="53" xfId="1" applyFont="1" applyFill="1" applyBorder="1" applyAlignment="1">
      <alignment horizontal="left" vertical="center"/>
    </xf>
    <xf numFmtId="0" fontId="12" fillId="46" borderId="54" xfId="0" applyFont="1" applyFill="1" applyBorder="1" applyAlignment="1">
      <alignment vertical="center"/>
    </xf>
    <xf numFmtId="0" fontId="12" fillId="46" borderId="53" xfId="0" applyFont="1" applyFill="1" applyBorder="1" applyAlignment="1">
      <alignment vertical="center"/>
    </xf>
    <xf numFmtId="0" fontId="27" fillId="33" borderId="79" xfId="1" applyFont="1" applyFill="1" applyBorder="1" applyAlignment="1">
      <alignment horizontal="center" vertical="center"/>
    </xf>
    <xf numFmtId="0" fontId="27" fillId="33" borderId="31" xfId="1" applyFont="1" applyFill="1" applyBorder="1" applyAlignment="1">
      <alignment horizontal="center" vertical="center"/>
    </xf>
    <xf numFmtId="0" fontId="154" fillId="33" borderId="0" xfId="0" applyFont="1" applyFill="1" applyAlignment="1">
      <alignment horizontal="left" vertical="center"/>
    </xf>
    <xf numFmtId="0" fontId="154" fillId="51" borderId="0" xfId="0" applyFont="1" applyFill="1" applyAlignment="1">
      <alignment horizontal="left" vertical="center"/>
    </xf>
    <xf numFmtId="0" fontId="199" fillId="61" borderId="72" xfId="0" applyFont="1" applyFill="1" applyBorder="1" applyAlignment="1">
      <alignment horizontal="center" vertical="center" wrapText="1"/>
    </xf>
    <xf numFmtId="0" fontId="125" fillId="0" borderId="0" xfId="4" applyFont="1" applyAlignment="1">
      <alignment horizontal="center" vertical="center"/>
    </xf>
    <xf numFmtId="0" fontId="186" fillId="58" borderId="46" xfId="0" applyFont="1" applyFill="1" applyBorder="1" applyAlignment="1">
      <alignment horizontal="left" vertical="center" wrapText="1"/>
    </xf>
    <xf numFmtId="0" fontId="125" fillId="36" borderId="29" xfId="0" applyFont="1" applyFill="1" applyBorder="1" applyAlignment="1">
      <alignment horizontal="left" vertical="center" wrapText="1"/>
    </xf>
    <xf numFmtId="0" fontId="191" fillId="39" borderId="47" xfId="0" applyFont="1" applyFill="1" applyBorder="1" applyAlignment="1">
      <alignment horizontal="left" vertical="center" wrapText="1"/>
    </xf>
    <xf numFmtId="0" fontId="186" fillId="59" borderId="70" xfId="0" applyFont="1" applyFill="1" applyBorder="1" applyAlignment="1">
      <alignment horizontal="left" vertical="center" wrapText="1"/>
    </xf>
    <xf numFmtId="0" fontId="125" fillId="26" borderId="22" xfId="0" applyFont="1" applyFill="1" applyBorder="1" applyAlignment="1">
      <alignment horizontal="left" vertical="center"/>
    </xf>
    <xf numFmtId="0" fontId="186" fillId="50" borderId="4" xfId="0" applyFont="1" applyFill="1" applyBorder="1" applyAlignment="1">
      <alignment horizontal="left" vertical="center"/>
    </xf>
    <xf numFmtId="0" fontId="125" fillId="48" borderId="29" xfId="0" applyFont="1" applyFill="1" applyBorder="1" applyAlignment="1">
      <alignment horizontal="left" vertical="center" wrapText="1"/>
    </xf>
    <xf numFmtId="0" fontId="125" fillId="10" borderId="0" xfId="0" applyFont="1" applyFill="1" applyAlignment="1">
      <alignment vertical="center" wrapText="1"/>
    </xf>
    <xf numFmtId="0" fontId="192" fillId="20" borderId="22" xfId="0" applyFont="1" applyFill="1" applyBorder="1" applyAlignment="1">
      <alignment horizontal="left" vertical="center" wrapText="1"/>
    </xf>
    <xf numFmtId="0" fontId="188" fillId="19" borderId="29" xfId="0" applyFont="1" applyFill="1" applyBorder="1" applyAlignment="1">
      <alignment horizontal="left" vertical="center" wrapText="1"/>
    </xf>
    <xf numFmtId="0" fontId="188" fillId="49" borderId="33" xfId="0" applyFont="1" applyFill="1" applyBorder="1" applyAlignment="1">
      <alignment vertical="center" wrapText="1"/>
    </xf>
    <xf numFmtId="0" fontId="188" fillId="49" borderId="33" xfId="0" applyFont="1" applyFill="1" applyBorder="1" applyAlignment="1">
      <alignment horizontal="left" vertical="center" wrapText="1"/>
    </xf>
    <xf numFmtId="0" fontId="186" fillId="59" borderId="46" xfId="0" applyFont="1" applyFill="1" applyBorder="1" applyAlignment="1">
      <alignment horizontal="left" vertical="center" wrapText="1"/>
    </xf>
    <xf numFmtId="0" fontId="188" fillId="49" borderId="18" xfId="0" applyFont="1" applyFill="1" applyBorder="1" applyAlignment="1">
      <alignment vertical="center" wrapText="1"/>
    </xf>
    <xf numFmtId="0" fontId="125" fillId="5" borderId="0" xfId="1" applyFont="1" applyFill="1" applyAlignment="1">
      <alignment horizontal="left" vertical="center"/>
    </xf>
    <xf numFmtId="0" fontId="200" fillId="0" borderId="74" xfId="0" applyFont="1" applyBorder="1" applyAlignment="1">
      <alignment horizontal="center" vertical="center" wrapText="1"/>
    </xf>
    <xf numFmtId="14" fontId="200" fillId="0" borderId="75" xfId="0" applyNumberFormat="1" applyFont="1" applyBorder="1" applyAlignment="1">
      <alignment vertical="center" wrapText="1"/>
    </xf>
    <xf numFmtId="0" fontId="200" fillId="0" borderId="75" xfId="0" applyFont="1" applyBorder="1" applyAlignment="1">
      <alignment horizontal="center" vertical="center" wrapText="1"/>
    </xf>
    <xf numFmtId="0" fontId="200" fillId="0" borderId="76" xfId="0" applyFont="1" applyBorder="1" applyAlignment="1">
      <alignment horizontal="center" vertical="center" wrapText="1"/>
    </xf>
    <xf numFmtId="14" fontId="200" fillId="0" borderId="77" xfId="0" applyNumberFormat="1" applyFont="1" applyBorder="1" applyAlignment="1">
      <alignment vertical="center" wrapText="1"/>
    </xf>
    <xf numFmtId="0" fontId="200" fillId="0" borderId="77" xfId="0" applyFont="1" applyBorder="1" applyAlignment="1">
      <alignment horizontal="center" vertical="center" wrapText="1"/>
    </xf>
    <xf numFmtId="0" fontId="200" fillId="67" borderId="76" xfId="0" applyFont="1" applyFill="1" applyBorder="1" applyAlignment="1">
      <alignment horizontal="center" vertical="center" wrapText="1"/>
    </xf>
    <xf numFmtId="14" fontId="200" fillId="67" borderId="77" xfId="0" applyNumberFormat="1" applyFont="1" applyFill="1" applyBorder="1" applyAlignment="1">
      <alignment vertical="center" wrapText="1"/>
    </xf>
    <xf numFmtId="0" fontId="200" fillId="67" borderId="77" xfId="0" applyFont="1" applyFill="1" applyBorder="1" applyAlignment="1">
      <alignment horizontal="center" vertical="center" wrapText="1"/>
    </xf>
    <xf numFmtId="0" fontId="200" fillId="0" borderId="77" xfId="0" applyFont="1" applyBorder="1" applyAlignment="1">
      <alignment horizontal="left" vertical="center" wrapText="1"/>
    </xf>
    <xf numFmtId="0" fontId="200" fillId="67" borderId="7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34" borderId="11" xfId="1" applyFont="1" applyFill="1" applyBorder="1" applyAlignment="1">
      <alignment horizontal="left" vertical="center"/>
    </xf>
    <xf numFmtId="0" fontId="125" fillId="41" borderId="22" xfId="0" applyFont="1" applyFill="1" applyBorder="1" applyAlignment="1">
      <alignment horizontal="left" vertical="center" wrapText="1"/>
    </xf>
    <xf numFmtId="0" fontId="186" fillId="46" borderId="45" xfId="0" applyFont="1" applyFill="1" applyBorder="1" applyAlignment="1">
      <alignment horizontal="left" vertical="center"/>
    </xf>
    <xf numFmtId="0" fontId="125" fillId="38" borderId="22" xfId="0" applyFont="1" applyFill="1" applyBorder="1" applyAlignment="1">
      <alignment horizontal="left" vertical="center"/>
    </xf>
    <xf numFmtId="0" fontId="125" fillId="14" borderId="22" xfId="0" applyFont="1" applyFill="1" applyBorder="1" applyAlignment="1">
      <alignment horizontal="left" vertical="center" wrapText="1"/>
    </xf>
    <xf numFmtId="0" fontId="135" fillId="33" borderId="10" xfId="4" applyFont="1" applyFill="1" applyBorder="1" applyAlignment="1">
      <alignment horizontal="left" vertical="center" wrapText="1"/>
    </xf>
    <xf numFmtId="0" fontId="187" fillId="33" borderId="0" xfId="1" applyFont="1" applyFill="1" applyAlignment="1">
      <alignment horizontal="left" vertical="center" wrapText="1"/>
    </xf>
    <xf numFmtId="0" fontId="75" fillId="31" borderId="37" xfId="4" applyFont="1" applyFill="1" applyBorder="1" applyAlignment="1">
      <alignment horizontal="center" vertical="center"/>
    </xf>
    <xf numFmtId="0" fontId="181" fillId="31" borderId="37" xfId="4" applyFont="1" applyFill="1" applyBorder="1" applyAlignment="1">
      <alignment horizontal="center" vertical="center"/>
    </xf>
    <xf numFmtId="0" fontId="6" fillId="0" borderId="54" xfId="4" applyBorder="1" applyAlignment="1">
      <alignment horizontal="left" vertical="center" wrapText="1"/>
    </xf>
    <xf numFmtId="0" fontId="0" fillId="0" borderId="54" xfId="0" applyBorder="1" applyAlignment="1">
      <alignment vertical="center" wrapText="1"/>
    </xf>
    <xf numFmtId="0" fontId="70" fillId="25" borderId="80" xfId="0" applyFont="1" applyFill="1" applyBorder="1" applyAlignment="1">
      <alignment horizontal="left" vertical="center"/>
    </xf>
    <xf numFmtId="0" fontId="6" fillId="0" borderId="54" xfId="4" applyBorder="1" applyAlignment="1">
      <alignment horizontal="center" vertical="center"/>
    </xf>
    <xf numFmtId="0" fontId="27" fillId="0" borderId="54" xfId="4" applyFont="1" applyBorder="1" applyAlignment="1">
      <alignment horizontal="center" vertical="center"/>
    </xf>
    <xf numFmtId="0" fontId="0" fillId="3" borderId="33" xfId="0" applyFill="1" applyBorder="1" applyAlignment="1">
      <alignment horizontal="left" vertical="center"/>
    </xf>
    <xf numFmtId="0" fontId="27" fillId="0" borderId="55" xfId="4" applyFont="1" applyBorder="1" applyAlignment="1">
      <alignment horizontal="center" vertical="center" wrapText="1"/>
    </xf>
    <xf numFmtId="0" fontId="6" fillId="0" borderId="33" xfId="4" applyBorder="1" applyAlignment="1">
      <alignment horizontal="center" vertical="center"/>
    </xf>
    <xf numFmtId="0" fontId="167" fillId="0" borderId="81" xfId="1" applyFont="1" applyBorder="1" applyAlignment="1">
      <alignment horizontal="center" vertical="center" wrapText="1"/>
    </xf>
    <xf numFmtId="0" fontId="71" fillId="0" borderId="81" xfId="1" applyFont="1" applyBorder="1" applyAlignment="1">
      <alignment horizontal="center" vertical="center" wrapText="1"/>
    </xf>
    <xf numFmtId="0" fontId="6" fillId="0" borderId="18" xfId="4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10" fillId="10" borderId="0" xfId="0" applyFont="1" applyFill="1" applyAlignment="1">
      <alignment vertical="center"/>
    </xf>
    <xf numFmtId="0" fontId="6" fillId="0" borderId="18" xfId="4" applyBorder="1" applyAlignment="1">
      <alignment horizontal="center" vertical="center"/>
    </xf>
    <xf numFmtId="0" fontId="27" fillId="0" borderId="18" xfId="4" applyFont="1" applyBorder="1" applyAlignment="1">
      <alignment horizontal="center" vertical="center"/>
    </xf>
    <xf numFmtId="0" fontId="0" fillId="3" borderId="18" xfId="0" applyFill="1" applyBorder="1" applyAlignment="1">
      <alignment horizontal="left" vertical="center"/>
    </xf>
    <xf numFmtId="0" fontId="27" fillId="0" borderId="18" xfId="4" applyFont="1" applyBorder="1" applyAlignment="1">
      <alignment horizontal="center" vertical="center" wrapText="1"/>
    </xf>
    <xf numFmtId="0" fontId="167" fillId="0" borderId="31" xfId="1" applyFont="1" applyBorder="1" applyAlignment="1">
      <alignment horizontal="center" vertical="center" wrapText="1"/>
    </xf>
    <xf numFmtId="0" fontId="71" fillId="0" borderId="31" xfId="1" applyFont="1" applyBorder="1" applyAlignment="1">
      <alignment horizontal="center" vertical="center" wrapText="1"/>
    </xf>
    <xf numFmtId="0" fontId="6" fillId="0" borderId="33" xfId="4" applyBorder="1" applyAlignment="1">
      <alignment horizontal="left" vertical="center" wrapText="1"/>
    </xf>
    <xf numFmtId="0" fontId="0" fillId="0" borderId="33" xfId="0" applyBorder="1" applyAlignment="1">
      <alignment vertical="center" wrapText="1"/>
    </xf>
    <xf numFmtId="0" fontId="0" fillId="9" borderId="33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6" fillId="0" borderId="33" xfId="4" applyBorder="1" applyAlignment="1">
      <alignment vertical="center"/>
    </xf>
    <xf numFmtId="0" fontId="65" fillId="0" borderId="0" xfId="4" applyFont="1" applyAlignment="1">
      <alignment horizontal="center" vertical="center"/>
    </xf>
    <xf numFmtId="0" fontId="72" fillId="0" borderId="0" xfId="4" applyFont="1" applyAlignment="1">
      <alignment horizontal="center" vertical="center"/>
    </xf>
    <xf numFmtId="0" fontId="49" fillId="47" borderId="33" xfId="0" applyFont="1" applyFill="1" applyBorder="1" applyAlignment="1">
      <alignment horizontal="left" vertical="center"/>
    </xf>
    <xf numFmtId="0" fontId="6" fillId="0" borderId="0" xfId="4" applyAlignment="1">
      <alignment vertical="center"/>
    </xf>
    <xf numFmtId="0" fontId="10" fillId="36" borderId="33" xfId="0" applyFont="1" applyFill="1" applyBorder="1" applyAlignment="1">
      <alignment horizontal="left" vertical="center"/>
    </xf>
    <xf numFmtId="0" fontId="27" fillId="0" borderId="33" xfId="4" applyFont="1" applyBorder="1" applyAlignment="1">
      <alignment horizontal="center" vertical="center" wrapText="1"/>
    </xf>
    <xf numFmtId="0" fontId="27" fillId="0" borderId="22" xfId="1" applyFont="1" applyBorder="1" applyAlignment="1">
      <alignment vertical="center"/>
    </xf>
    <xf numFmtId="0" fontId="26" fillId="0" borderId="28" xfId="1" applyBorder="1" applyAlignment="1">
      <alignment vertical="center"/>
    </xf>
    <xf numFmtId="0" fontId="7" fillId="24" borderId="22" xfId="1" applyFont="1" applyFill="1" applyBorder="1" applyAlignment="1">
      <alignment vertical="center"/>
    </xf>
    <xf numFmtId="0" fontId="30" fillId="30" borderId="22" xfId="1" applyFont="1" applyFill="1" applyBorder="1" applyAlignment="1">
      <alignment horizontal="center" vertical="center"/>
    </xf>
    <xf numFmtId="0" fontId="26" fillId="24" borderId="22" xfId="1" applyFill="1" applyBorder="1" applyAlignment="1">
      <alignment vertical="center"/>
    </xf>
    <xf numFmtId="0" fontId="26" fillId="0" borderId="0" xfId="1" applyAlignment="1">
      <alignment vertical="center"/>
    </xf>
    <xf numFmtId="0" fontId="26" fillId="0" borderId="22" xfId="1" applyBorder="1" applyAlignment="1">
      <alignment vertical="center"/>
    </xf>
    <xf numFmtId="0" fontId="30" fillId="5" borderId="9" xfId="1" applyFont="1" applyFill="1" applyBorder="1" applyAlignment="1">
      <alignment horizontal="center" vertical="center"/>
    </xf>
    <xf numFmtId="0" fontId="71" fillId="0" borderId="33" xfId="1" applyFont="1" applyBorder="1" applyAlignment="1">
      <alignment horizontal="center" vertical="center"/>
    </xf>
    <xf numFmtId="0" fontId="45" fillId="46" borderId="45" xfId="0" applyFont="1" applyFill="1" applyBorder="1" applyAlignment="1">
      <alignment horizontal="left" vertical="center"/>
    </xf>
    <xf numFmtId="0" fontId="167" fillId="0" borderId="0" xfId="1" applyFont="1" applyAlignment="1">
      <alignment horizontal="center" vertical="center"/>
    </xf>
    <xf numFmtId="0" fontId="66" fillId="0" borderId="22" xfId="1" applyFont="1" applyBorder="1" applyAlignment="1">
      <alignment horizontal="left" vertical="center" wrapText="1"/>
    </xf>
    <xf numFmtId="0" fontId="66" fillId="0" borderId="22" xfId="1" applyFont="1" applyBorder="1" applyAlignment="1">
      <alignment vertical="center"/>
    </xf>
    <xf numFmtId="0" fontId="67" fillId="0" borderId="0" xfId="0" applyFont="1" applyAlignment="1">
      <alignment vertical="center" wrapText="1"/>
    </xf>
    <xf numFmtId="0" fontId="66" fillId="0" borderId="22" xfId="1" applyFont="1" applyBorder="1" applyAlignment="1">
      <alignment horizontal="center" vertical="center" wrapText="1"/>
    </xf>
    <xf numFmtId="0" fontId="153" fillId="0" borderId="22" xfId="1" applyFont="1" applyBorder="1" applyAlignment="1">
      <alignment horizontal="center" vertical="center" wrapText="1"/>
    </xf>
    <xf numFmtId="0" fontId="72" fillId="0" borderId="22" xfId="1" applyFont="1" applyBorder="1" applyAlignment="1">
      <alignment vertical="center"/>
    </xf>
    <xf numFmtId="0" fontId="43" fillId="38" borderId="22" xfId="1" applyFont="1" applyFill="1" applyBorder="1" applyAlignment="1">
      <alignment horizontal="left" vertical="center"/>
    </xf>
    <xf numFmtId="0" fontId="26" fillId="0" borderId="0" xfId="1" applyAlignment="1">
      <alignment horizontal="center" vertical="center"/>
    </xf>
    <xf numFmtId="0" fontId="7" fillId="41" borderId="22" xfId="0" applyFont="1" applyFill="1" applyBorder="1" applyAlignment="1">
      <alignment vertical="center" wrapText="1"/>
    </xf>
    <xf numFmtId="0" fontId="26" fillId="0" borderId="0" xfId="1" applyAlignment="1">
      <alignment horizontal="left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2" xfId="1" applyFont="1" applyBorder="1" applyAlignment="1">
      <alignment vertical="center" wrapText="1"/>
    </xf>
    <xf numFmtId="0" fontId="7" fillId="0" borderId="22" xfId="1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0" fontId="167" fillId="0" borderId="22" xfId="1" applyFont="1" applyBorder="1" applyAlignment="1">
      <alignment vertical="center"/>
    </xf>
    <xf numFmtId="0" fontId="26" fillId="5" borderId="22" xfId="1" applyFill="1" applyBorder="1" applyAlignment="1">
      <alignment vertical="center" wrapText="1"/>
    </xf>
    <xf numFmtId="0" fontId="13" fillId="5" borderId="4" xfId="0" applyFont="1" applyFill="1" applyBorder="1" applyAlignment="1">
      <alignment vertical="center" wrapText="1"/>
    </xf>
    <xf numFmtId="0" fontId="26" fillId="5" borderId="0" xfId="1" applyFill="1" applyAlignment="1">
      <alignment vertical="center"/>
    </xf>
    <xf numFmtId="0" fontId="51" fillId="5" borderId="22" xfId="1" applyFont="1" applyFill="1" applyBorder="1" applyAlignment="1">
      <alignment vertical="center"/>
    </xf>
    <xf numFmtId="0" fontId="53" fillId="5" borderId="22" xfId="1" applyFont="1" applyFill="1" applyBorder="1" applyAlignment="1">
      <alignment horizontal="center" vertical="center"/>
    </xf>
    <xf numFmtId="0" fontId="68" fillId="5" borderId="22" xfId="1" applyFont="1" applyFill="1" applyBorder="1" applyAlignment="1">
      <alignment horizontal="left" vertical="center" wrapText="1"/>
    </xf>
    <xf numFmtId="0" fontId="183" fillId="5" borderId="4" xfId="0" applyFont="1" applyFill="1" applyBorder="1" applyAlignment="1">
      <alignment horizontal="center" vertical="center" wrapText="1"/>
    </xf>
    <xf numFmtId="0" fontId="26" fillId="37" borderId="22" xfId="1" applyFill="1" applyBorder="1" applyAlignment="1">
      <alignment vertical="center"/>
    </xf>
    <xf numFmtId="0" fontId="26" fillId="37" borderId="0" xfId="1" applyFill="1" applyAlignment="1">
      <alignment vertical="center"/>
    </xf>
    <xf numFmtId="0" fontId="26" fillId="0" borderId="0" xfId="1" applyAlignment="1">
      <alignment vertical="center" textRotation="255"/>
    </xf>
    <xf numFmtId="0" fontId="38" fillId="37" borderId="0" xfId="0" applyFont="1" applyFill="1" applyAlignment="1">
      <alignment vertical="center"/>
    </xf>
    <xf numFmtId="0" fontId="26" fillId="0" borderId="12" xfId="1" applyBorder="1" applyAlignment="1">
      <alignment vertical="center"/>
    </xf>
    <xf numFmtId="0" fontId="0" fillId="37" borderId="0" xfId="0" applyFill="1" applyAlignment="1">
      <alignment vertical="center"/>
    </xf>
    <xf numFmtId="0" fontId="26" fillId="29" borderId="0" xfId="1" applyFill="1" applyAlignment="1">
      <alignment vertical="center"/>
    </xf>
    <xf numFmtId="0" fontId="30" fillId="30" borderId="29" xfId="1" applyFont="1" applyFill="1" applyBorder="1" applyAlignment="1">
      <alignment horizontal="center" vertical="center"/>
    </xf>
    <xf numFmtId="0" fontId="26" fillId="0" borderId="0" xfId="1" applyAlignment="1">
      <alignment horizontal="center" vertical="center" wrapText="1"/>
    </xf>
    <xf numFmtId="0" fontId="43" fillId="5" borderId="0" xfId="1" applyFont="1" applyFill="1" applyAlignment="1">
      <alignment horizontal="center" vertical="center"/>
    </xf>
    <xf numFmtId="0" fontId="43" fillId="0" borderId="22" xfId="1" applyFont="1" applyBorder="1" applyAlignment="1">
      <alignment horizontal="center" vertical="center" wrapText="1"/>
    </xf>
    <xf numFmtId="0" fontId="159" fillId="0" borderId="22" xfId="1" applyFont="1" applyBorder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145" fillId="0" borderId="45" xfId="0" applyFont="1" applyBorder="1" applyAlignment="1">
      <alignment horizontal="center" vertical="center"/>
    </xf>
    <xf numFmtId="0" fontId="30" fillId="0" borderId="22" xfId="1" applyFont="1" applyBorder="1" applyAlignment="1">
      <alignment horizontal="center" vertical="center"/>
    </xf>
    <xf numFmtId="0" fontId="151" fillId="0" borderId="22" xfId="1" applyFont="1" applyBorder="1" applyAlignment="1">
      <alignment horizontal="center" vertical="center"/>
    </xf>
    <xf numFmtId="0" fontId="30" fillId="38" borderId="0" xfId="1" applyFont="1" applyFill="1" applyAlignment="1">
      <alignment horizontal="center" vertical="center"/>
    </xf>
    <xf numFmtId="0" fontId="30" fillId="62" borderId="33" xfId="1" applyFont="1" applyFill="1" applyBorder="1" applyAlignment="1">
      <alignment horizontal="center" vertical="center"/>
    </xf>
    <xf numFmtId="0" fontId="155" fillId="38" borderId="0" xfId="0" applyFont="1" applyFill="1" applyAlignment="1">
      <alignment horizontal="center" vertical="center"/>
    </xf>
    <xf numFmtId="14" fontId="128" fillId="0" borderId="11" xfId="1" applyNumberFormat="1" applyFont="1" applyBorder="1" applyAlignment="1">
      <alignment horizontal="center" vertical="center" wrapText="1"/>
    </xf>
    <xf numFmtId="0" fontId="74" fillId="0" borderId="13" xfId="1" applyFont="1" applyBorder="1" applyAlignment="1">
      <alignment horizontal="center" vertical="center" wrapText="1"/>
    </xf>
    <xf numFmtId="0" fontId="154" fillId="38" borderId="0" xfId="0" applyFont="1" applyFill="1" applyAlignment="1">
      <alignment horizontal="center" vertical="center"/>
    </xf>
    <xf numFmtId="0" fontId="148" fillId="16" borderId="20" xfId="0" applyFont="1" applyFill="1" applyBorder="1" applyAlignment="1">
      <alignment horizontal="center" vertical="center" wrapText="1"/>
    </xf>
    <xf numFmtId="0" fontId="30" fillId="0" borderId="28" xfId="1" applyFont="1" applyBorder="1" applyAlignment="1">
      <alignment horizontal="center" vertical="center"/>
    </xf>
    <xf numFmtId="0" fontId="30" fillId="35" borderId="27" xfId="1" applyFont="1" applyFill="1" applyBorder="1" applyAlignment="1">
      <alignment horizontal="center" vertical="center"/>
    </xf>
    <xf numFmtId="0" fontId="7" fillId="17" borderId="22" xfId="0" applyFont="1" applyFill="1" applyBorder="1" applyAlignment="1">
      <alignment horizontal="center" vertical="center" wrapText="1"/>
    </xf>
    <xf numFmtId="0" fontId="155" fillId="0" borderId="28" xfId="0" applyFont="1" applyBorder="1" applyAlignment="1">
      <alignment horizontal="center" vertical="center"/>
    </xf>
    <xf numFmtId="0" fontId="30" fillId="35" borderId="32" xfId="1" applyFont="1" applyFill="1" applyBorder="1" applyAlignment="1">
      <alignment horizontal="center" vertical="center"/>
    </xf>
    <xf numFmtId="17" fontId="74" fillId="0" borderId="13" xfId="1" applyNumberFormat="1" applyFont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56" fillId="0" borderId="28" xfId="0" applyFont="1" applyBorder="1" applyAlignment="1">
      <alignment horizontal="center" vertical="center"/>
    </xf>
    <xf numFmtId="0" fontId="30" fillId="38" borderId="26" xfId="1" applyFont="1" applyFill="1" applyBorder="1" applyAlignment="1">
      <alignment horizontal="center" vertical="center"/>
    </xf>
    <xf numFmtId="0" fontId="155" fillId="38" borderId="27" xfId="0" applyFont="1" applyFill="1" applyBorder="1" applyAlignment="1">
      <alignment horizontal="center" vertical="center"/>
    </xf>
    <xf numFmtId="0" fontId="74" fillId="36" borderId="3" xfId="0" applyFont="1" applyFill="1" applyBorder="1" applyAlignment="1">
      <alignment horizontal="center" vertical="center"/>
    </xf>
    <xf numFmtId="0" fontId="94" fillId="0" borderId="22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0" fontId="30" fillId="5" borderId="22" xfId="0" applyFont="1" applyFill="1" applyBorder="1" applyAlignment="1">
      <alignment horizontal="center" vertical="center" wrapText="1"/>
    </xf>
    <xf numFmtId="0" fontId="30" fillId="3" borderId="22" xfId="0" applyFont="1" applyFill="1" applyBorder="1" applyAlignment="1">
      <alignment horizontal="center" vertical="center"/>
    </xf>
    <xf numFmtId="14" fontId="128" fillId="33" borderId="11" xfId="1" applyNumberFormat="1" applyFont="1" applyFill="1" applyBorder="1" applyAlignment="1">
      <alignment horizontal="center" vertical="center" wrapText="1"/>
    </xf>
    <xf numFmtId="0" fontId="73" fillId="33" borderId="0" xfId="1" applyFont="1" applyFill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17" borderId="22" xfId="0" applyFont="1" applyFill="1" applyBorder="1" applyAlignment="1">
      <alignment horizontal="center" vertical="center"/>
    </xf>
    <xf numFmtId="49" fontId="74" fillId="0" borderId="13" xfId="1" applyNumberFormat="1" applyFont="1" applyBorder="1" applyAlignment="1">
      <alignment horizontal="center" vertical="center" wrapText="1"/>
    </xf>
    <xf numFmtId="0" fontId="112" fillId="16" borderId="20" xfId="0" applyFont="1" applyFill="1" applyBorder="1" applyAlignment="1">
      <alignment horizontal="center" vertical="center"/>
    </xf>
    <xf numFmtId="16" fontId="74" fillId="0" borderId="13" xfId="1" applyNumberFormat="1" applyFont="1" applyBorder="1" applyAlignment="1">
      <alignment horizontal="center" vertical="center" wrapText="1"/>
    </xf>
    <xf numFmtId="0" fontId="146" fillId="0" borderId="22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11" borderId="22" xfId="0" applyFont="1" applyFill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17" fillId="37" borderId="4" xfId="0" applyFont="1" applyFill="1" applyBorder="1" applyAlignment="1">
      <alignment horizontal="center" vertical="center"/>
    </xf>
    <xf numFmtId="0" fontId="196" fillId="36" borderId="3" xfId="0" applyFont="1" applyFill="1" applyBorder="1" applyAlignment="1">
      <alignment horizontal="center" vertical="center"/>
    </xf>
    <xf numFmtId="0" fontId="112" fillId="3" borderId="22" xfId="0" applyFont="1" applyFill="1" applyBorder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0" fontId="170" fillId="0" borderId="22" xfId="1" applyFont="1" applyBorder="1" applyAlignment="1">
      <alignment horizontal="center" vertical="center" wrapText="1"/>
    </xf>
    <xf numFmtId="0" fontId="170" fillId="0" borderId="22" xfId="1" applyFont="1" applyBorder="1" applyAlignment="1">
      <alignment horizontal="center" vertical="center"/>
    </xf>
    <xf numFmtId="0" fontId="171" fillId="0" borderId="0" xfId="0" applyFont="1" applyAlignment="1">
      <alignment horizontal="center" vertical="center" wrapText="1"/>
    </xf>
    <xf numFmtId="0" fontId="171" fillId="0" borderId="0" xfId="0" applyFont="1" applyAlignment="1">
      <alignment horizontal="center" vertical="center"/>
    </xf>
    <xf numFmtId="0" fontId="174" fillId="0" borderId="22" xfId="0" applyFont="1" applyBorder="1" applyAlignment="1">
      <alignment horizontal="center" vertical="center"/>
    </xf>
    <xf numFmtId="0" fontId="175" fillId="0" borderId="22" xfId="0" applyFont="1" applyBorder="1" applyAlignment="1">
      <alignment horizontal="center" vertical="center" wrapText="1"/>
    </xf>
    <xf numFmtId="0" fontId="173" fillId="0" borderId="22" xfId="0" applyFont="1" applyBorder="1" applyAlignment="1">
      <alignment horizontal="center" vertical="center" wrapText="1"/>
    </xf>
    <xf numFmtId="0" fontId="30" fillId="5" borderId="22" xfId="0" applyFont="1" applyFill="1" applyBorder="1" applyAlignment="1">
      <alignment horizontal="center" vertical="center"/>
    </xf>
    <xf numFmtId="0" fontId="26" fillId="0" borderId="7" xfId="1" applyBorder="1" applyAlignment="1">
      <alignment horizontal="center" vertical="center"/>
    </xf>
    <xf numFmtId="0" fontId="26" fillId="37" borderId="0" xfId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7" borderId="0" xfId="0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26" fillId="29" borderId="0" xfId="1" applyFill="1" applyAlignment="1">
      <alignment horizontal="center" vertical="center"/>
    </xf>
    <xf numFmtId="0" fontId="21" fillId="34" borderId="22" xfId="1" applyFont="1" applyFill="1" applyBorder="1" applyAlignment="1">
      <alignment horizontal="center" vertical="center"/>
    </xf>
    <xf numFmtId="0" fontId="30" fillId="38" borderId="22" xfId="1" applyFont="1" applyFill="1" applyBorder="1" applyAlignment="1">
      <alignment horizontal="center" vertical="center"/>
    </xf>
    <xf numFmtId="0" fontId="30" fillId="62" borderId="22" xfId="1" applyFont="1" applyFill="1" applyBorder="1" applyAlignment="1">
      <alignment horizontal="center" vertical="center"/>
    </xf>
    <xf numFmtId="0" fontId="43" fillId="38" borderId="22" xfId="1" applyFont="1" applyFill="1" applyBorder="1" applyAlignment="1">
      <alignment horizontal="center" vertical="center"/>
    </xf>
    <xf numFmtId="0" fontId="107" fillId="35" borderId="11" xfId="1" applyFont="1" applyFill="1" applyBorder="1" applyAlignment="1">
      <alignment horizontal="center" vertical="center" wrapText="1"/>
    </xf>
    <xf numFmtId="14" fontId="107" fillId="35" borderId="11" xfId="1" applyNumberFormat="1" applyFont="1" applyFill="1" applyBorder="1" applyAlignment="1">
      <alignment horizontal="center" vertical="center" wrapText="1"/>
    </xf>
    <xf numFmtId="0" fontId="107" fillId="35" borderId="13" xfId="1" applyFont="1" applyFill="1" applyBorder="1" applyAlignment="1">
      <alignment horizontal="center" vertical="center" wrapText="1"/>
    </xf>
    <xf numFmtId="0" fontId="30" fillId="35" borderId="22" xfId="1" applyFont="1" applyFill="1" applyBorder="1" applyAlignment="1">
      <alignment horizontal="center" vertical="center"/>
    </xf>
    <xf numFmtId="0" fontId="27" fillId="5" borderId="22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0" xfId="1" applyFont="1" applyAlignment="1">
      <alignment horizontal="center" vertical="center" wrapText="1"/>
    </xf>
    <xf numFmtId="14" fontId="107" fillId="0" borderId="11" xfId="1" applyNumberFormat="1" applyFont="1" applyBorder="1" applyAlignment="1">
      <alignment horizontal="center" vertical="center" wrapText="1"/>
    </xf>
    <xf numFmtId="0" fontId="107" fillId="0" borderId="13" xfId="1" applyFont="1" applyBorder="1" applyAlignment="1">
      <alignment horizontal="center" vertical="center" wrapText="1"/>
    </xf>
    <xf numFmtId="0" fontId="49" fillId="40" borderId="22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30" fillId="11" borderId="22" xfId="0" applyFont="1" applyFill="1" applyBorder="1" applyAlignment="1">
      <alignment horizontal="center" vertical="center" wrapText="1"/>
    </xf>
    <xf numFmtId="0" fontId="21" fillId="46" borderId="54" xfId="0" applyFont="1" applyFill="1" applyBorder="1" applyAlignment="1">
      <alignment horizontal="center" vertical="center"/>
    </xf>
    <xf numFmtId="0" fontId="21" fillId="46" borderId="53" xfId="0" applyFont="1" applyFill="1" applyBorder="1" applyAlignment="1">
      <alignment horizontal="center" vertical="center"/>
    </xf>
    <xf numFmtId="17" fontId="107" fillId="0" borderId="13" xfId="1" applyNumberFormat="1" applyFont="1" applyBorder="1" applyAlignment="1">
      <alignment horizontal="center" vertical="center" wrapText="1"/>
    </xf>
    <xf numFmtId="0" fontId="30" fillId="0" borderId="31" xfId="1" applyFont="1" applyBorder="1" applyAlignment="1">
      <alignment horizontal="center" vertical="center"/>
    </xf>
    <xf numFmtId="0" fontId="43" fillId="5" borderId="22" xfId="1" applyFont="1" applyFill="1" applyBorder="1" applyAlignment="1">
      <alignment horizontal="center" vertical="center"/>
    </xf>
    <xf numFmtId="0" fontId="30" fillId="37" borderId="0" xfId="1" applyFont="1" applyFill="1" applyAlignment="1">
      <alignment horizontal="center" vertical="center" textRotation="90"/>
    </xf>
    <xf numFmtId="0" fontId="49" fillId="63" borderId="22" xfId="0" applyFont="1" applyFill="1" applyBorder="1" applyAlignment="1">
      <alignment horizontal="center" vertical="center"/>
    </xf>
    <xf numFmtId="0" fontId="145" fillId="31" borderId="22" xfId="1" applyFont="1" applyFill="1" applyBorder="1" applyAlignment="1">
      <alignment horizontal="center" vertical="center"/>
    </xf>
    <xf numFmtId="0" fontId="157" fillId="0" borderId="22" xfId="1" applyFont="1" applyBorder="1" applyAlignment="1">
      <alignment horizontal="center" vertical="center"/>
    </xf>
    <xf numFmtId="14" fontId="107" fillId="33" borderId="11" xfId="1" applyNumberFormat="1" applyFont="1" applyFill="1" applyBorder="1" applyAlignment="1">
      <alignment horizontal="center" vertical="center" wrapText="1"/>
    </xf>
    <xf numFmtId="0" fontId="169" fillId="33" borderId="13" xfId="1" applyFont="1" applyFill="1" applyBorder="1" applyAlignment="1">
      <alignment horizontal="center" vertical="center" wrapText="1"/>
    </xf>
    <xf numFmtId="0" fontId="30" fillId="0" borderId="22" xfId="1" applyFont="1" applyBorder="1" applyAlignment="1">
      <alignment horizontal="center" vertical="center" wrapText="1"/>
    </xf>
    <xf numFmtId="0" fontId="95" fillId="63" borderId="22" xfId="0" applyFont="1" applyFill="1" applyBorder="1" applyAlignment="1">
      <alignment horizontal="center" vertical="center"/>
    </xf>
    <xf numFmtId="0" fontId="149" fillId="0" borderId="22" xfId="1" applyFont="1" applyBorder="1" applyAlignment="1">
      <alignment horizontal="center" vertical="center" wrapText="1"/>
    </xf>
    <xf numFmtId="49" fontId="107" fillId="0" borderId="13" xfId="1" applyNumberFormat="1" applyFont="1" applyBorder="1" applyAlignment="1">
      <alignment horizontal="center" vertical="center" wrapText="1"/>
    </xf>
    <xf numFmtId="0" fontId="30" fillId="21" borderId="22" xfId="0" applyFont="1" applyFill="1" applyBorder="1" applyAlignment="1">
      <alignment horizontal="center" vertical="center"/>
    </xf>
    <xf numFmtId="2" fontId="30" fillId="0" borderId="22" xfId="1" applyNumberFormat="1" applyFont="1" applyBorder="1" applyAlignment="1">
      <alignment horizontal="center" vertical="center"/>
    </xf>
    <xf numFmtId="0" fontId="145" fillId="0" borderId="22" xfId="1" applyFont="1" applyBorder="1" applyAlignment="1">
      <alignment horizontal="center" vertical="center"/>
    </xf>
    <xf numFmtId="16" fontId="107" fillId="0" borderId="13" xfId="1" applyNumberFormat="1" applyFont="1" applyBorder="1" applyAlignment="1">
      <alignment horizontal="center" vertical="center" wrapText="1"/>
    </xf>
    <xf numFmtId="0" fontId="30" fillId="40" borderId="22" xfId="0" applyFont="1" applyFill="1" applyBorder="1" applyAlignment="1">
      <alignment horizontal="center" vertical="center"/>
    </xf>
    <xf numFmtId="0" fontId="149" fillId="0" borderId="22" xfId="1" applyFont="1" applyBorder="1" applyAlignment="1">
      <alignment horizontal="center" vertical="center"/>
    </xf>
    <xf numFmtId="0" fontId="30" fillId="12" borderId="22" xfId="0" applyFont="1" applyFill="1" applyBorder="1" applyAlignment="1">
      <alignment horizontal="center" vertical="center"/>
    </xf>
    <xf numFmtId="0" fontId="107" fillId="0" borderId="0" xfId="0" applyFont="1" applyAlignment="1">
      <alignment horizontal="center" vertical="center"/>
    </xf>
    <xf numFmtId="0" fontId="172" fillId="0" borderId="22" xfId="1" applyFont="1" applyBorder="1" applyAlignment="1">
      <alignment horizontal="center" vertical="center"/>
    </xf>
    <xf numFmtId="0" fontId="172" fillId="0" borderId="22" xfId="0" applyFont="1" applyBorder="1" applyAlignment="1">
      <alignment horizontal="center" vertical="center" wrapText="1"/>
    </xf>
    <xf numFmtId="0" fontId="30" fillId="0" borderId="28" xfId="1" applyFont="1" applyBorder="1" applyAlignment="1">
      <alignment horizontal="center" vertical="center" wrapText="1"/>
    </xf>
    <xf numFmtId="0" fontId="173" fillId="0" borderId="0" xfId="0" applyFont="1" applyAlignment="1">
      <alignment horizontal="center" vertical="center" wrapText="1"/>
    </xf>
    <xf numFmtId="0" fontId="108" fillId="33" borderId="0" xfId="1" applyFont="1" applyFill="1" applyAlignment="1">
      <alignment horizontal="center" vertical="center" wrapText="1"/>
    </xf>
    <xf numFmtId="0" fontId="30" fillId="33" borderId="22" xfId="1" applyFont="1" applyFill="1" applyBorder="1" applyAlignment="1">
      <alignment horizontal="center" vertical="center"/>
    </xf>
    <xf numFmtId="0" fontId="30" fillId="29" borderId="0" xfId="1" applyFont="1" applyFill="1" applyAlignment="1">
      <alignment horizontal="center" vertical="center"/>
    </xf>
    <xf numFmtId="0" fontId="11" fillId="34" borderId="15" xfId="1" applyFont="1" applyFill="1" applyBorder="1" applyAlignment="1">
      <alignment horizontal="center" vertical="center"/>
    </xf>
    <xf numFmtId="0" fontId="125" fillId="30" borderId="22" xfId="1" applyFont="1" applyFill="1" applyBorder="1" applyAlignment="1">
      <alignment horizontal="center" vertical="center"/>
    </xf>
    <xf numFmtId="0" fontId="122" fillId="5" borderId="22" xfId="1" applyFont="1" applyFill="1" applyBorder="1" applyAlignment="1">
      <alignment horizontal="center" vertical="center"/>
    </xf>
    <xf numFmtId="0" fontId="122" fillId="0" borderId="22" xfId="1" applyFont="1" applyBorder="1" applyAlignment="1">
      <alignment horizontal="center" vertical="center" wrapText="1"/>
    </xf>
    <xf numFmtId="0" fontId="191" fillId="0" borderId="22" xfId="1" applyFont="1" applyBorder="1" applyAlignment="1">
      <alignment horizontal="center" vertical="center"/>
    </xf>
    <xf numFmtId="0" fontId="125" fillId="0" borderId="22" xfId="1" applyFont="1" applyBorder="1" applyAlignment="1">
      <alignment horizontal="center" vertical="center" wrapText="1"/>
    </xf>
    <xf numFmtId="0" fontId="201" fillId="0" borderId="22" xfId="1" applyFont="1" applyBorder="1" applyAlignment="1">
      <alignment horizontal="center" vertical="center"/>
    </xf>
    <xf numFmtId="0" fontId="191" fillId="0" borderId="22" xfId="1" applyFont="1" applyBorder="1" applyAlignment="1">
      <alignment horizontal="center" vertical="center" wrapText="1"/>
    </xf>
    <xf numFmtId="0" fontId="132" fillId="0" borderId="22" xfId="1" applyFont="1" applyBorder="1" applyAlignment="1">
      <alignment horizontal="center" vertical="center" wrapText="1"/>
    </xf>
    <xf numFmtId="0" fontId="135" fillId="0" borderId="33" xfId="1" applyFont="1" applyBorder="1" applyAlignment="1">
      <alignment horizontal="center" vertical="center" wrapText="1"/>
    </xf>
    <xf numFmtId="0" fontId="125" fillId="0" borderId="28" xfId="1" applyFont="1" applyBorder="1" applyAlignment="1">
      <alignment horizontal="center" vertical="center"/>
    </xf>
    <xf numFmtId="0" fontId="122" fillId="9" borderId="16" xfId="0" applyFont="1" applyFill="1" applyBorder="1" applyAlignment="1">
      <alignment horizontal="center" vertical="center"/>
    </xf>
    <xf numFmtId="0" fontId="122" fillId="9" borderId="34" xfId="0" applyFont="1" applyFill="1" applyBorder="1" applyAlignment="1">
      <alignment horizontal="center" vertical="center" wrapText="1"/>
    </xf>
    <xf numFmtId="0" fontId="122" fillId="9" borderId="17" xfId="0" applyFont="1" applyFill="1" applyBorder="1" applyAlignment="1">
      <alignment horizontal="center" vertical="center" wrapText="1"/>
    </xf>
    <xf numFmtId="0" fontId="125" fillId="33" borderId="0" xfId="1" applyFont="1" applyFill="1" applyAlignment="1">
      <alignment horizontal="center" vertical="center"/>
    </xf>
    <xf numFmtId="0" fontId="127" fillId="33" borderId="0" xfId="0" applyFont="1" applyFill="1" applyAlignment="1">
      <alignment horizontal="center" vertical="center"/>
    </xf>
    <xf numFmtId="0" fontId="122" fillId="0" borderId="29" xfId="1" applyFont="1" applyBorder="1" applyAlignment="1">
      <alignment horizontal="center" vertical="center"/>
    </xf>
    <xf numFmtId="0" fontId="128" fillId="0" borderId="13" xfId="1" applyFont="1" applyBorder="1" applyAlignment="1">
      <alignment horizontal="center" vertical="center" wrapText="1"/>
    </xf>
    <xf numFmtId="0" fontId="186" fillId="58" borderId="46" xfId="0" applyFont="1" applyFill="1" applyBorder="1" applyAlignment="1">
      <alignment horizontal="center" vertical="center" wrapText="1"/>
    </xf>
    <xf numFmtId="0" fontId="122" fillId="9" borderId="54" xfId="0" applyFont="1" applyFill="1" applyBorder="1" applyAlignment="1">
      <alignment horizontal="center" vertical="center" wrapText="1"/>
    </xf>
    <xf numFmtId="0" fontId="122" fillId="9" borderId="55" xfId="0" applyFont="1" applyFill="1" applyBorder="1" applyAlignment="1">
      <alignment horizontal="center" vertical="center"/>
    </xf>
    <xf numFmtId="0" fontId="122" fillId="9" borderId="55" xfId="0" applyFont="1" applyFill="1" applyBorder="1" applyAlignment="1">
      <alignment horizontal="center" vertical="center" wrapText="1"/>
    </xf>
    <xf numFmtId="0" fontId="122" fillId="9" borderId="53" xfId="0" applyFont="1" applyFill="1" applyBorder="1" applyAlignment="1">
      <alignment horizontal="center" vertical="center" wrapText="1"/>
    </xf>
    <xf numFmtId="0" fontId="186" fillId="59" borderId="70" xfId="0" applyFont="1" applyFill="1" applyBorder="1" applyAlignment="1">
      <alignment horizontal="center" vertical="center" wrapText="1"/>
    </xf>
    <xf numFmtId="0" fontId="125" fillId="27" borderId="0" xfId="1" applyFont="1" applyFill="1" applyAlignment="1">
      <alignment horizontal="center" vertical="center" wrapText="1"/>
    </xf>
    <xf numFmtId="0" fontId="130" fillId="38" borderId="0" xfId="1" applyFont="1" applyFill="1" applyAlignment="1">
      <alignment horizontal="center" vertical="center"/>
    </xf>
    <xf numFmtId="0" fontId="125" fillId="38" borderId="0" xfId="1" applyFont="1" applyFill="1" applyAlignment="1">
      <alignment horizontal="center" vertical="center"/>
    </xf>
    <xf numFmtId="0" fontId="127" fillId="0" borderId="28" xfId="0" applyFont="1" applyBorder="1" applyAlignment="1">
      <alignment horizontal="center" vertical="center"/>
    </xf>
    <xf numFmtId="0" fontId="127" fillId="27" borderId="0" xfId="0" applyFont="1" applyFill="1" applyAlignment="1">
      <alignment horizontal="center" vertical="center" wrapText="1"/>
    </xf>
    <xf numFmtId="0" fontId="77" fillId="38" borderId="0" xfId="0" applyFont="1" applyFill="1" applyAlignment="1">
      <alignment horizontal="center" vertical="center"/>
    </xf>
    <xf numFmtId="17" fontId="128" fillId="0" borderId="13" xfId="1" applyNumberFormat="1" applyFont="1" applyBorder="1" applyAlignment="1">
      <alignment horizontal="center" vertical="center" wrapText="1"/>
    </xf>
    <xf numFmtId="0" fontId="186" fillId="60" borderId="71" xfId="0" applyFont="1" applyFill="1" applyBorder="1" applyAlignment="1">
      <alignment horizontal="center" vertical="center" wrapText="1"/>
    </xf>
    <xf numFmtId="0" fontId="129" fillId="0" borderId="28" xfId="0" applyFont="1" applyBorder="1" applyAlignment="1">
      <alignment horizontal="center" vertical="center"/>
    </xf>
    <xf numFmtId="0" fontId="77" fillId="27" borderId="0" xfId="0" applyFont="1" applyFill="1" applyAlignment="1">
      <alignment horizontal="center" vertical="center" wrapText="1"/>
    </xf>
    <xf numFmtId="0" fontId="127" fillId="38" borderId="0" xfId="0" applyFont="1" applyFill="1" applyAlignment="1">
      <alignment horizontal="center" vertical="center"/>
    </xf>
    <xf numFmtId="0" fontId="122" fillId="0" borderId="31" xfId="1" applyFont="1" applyBorder="1" applyAlignment="1">
      <alignment horizontal="center" vertical="center"/>
    </xf>
    <xf numFmtId="0" fontId="186" fillId="59" borderId="46" xfId="0" applyFont="1" applyFill="1" applyBorder="1" applyAlignment="1">
      <alignment horizontal="center" vertical="center" wrapText="1"/>
    </xf>
    <xf numFmtId="0" fontId="125" fillId="0" borderId="22" xfId="0" applyFont="1" applyBorder="1" applyAlignment="1">
      <alignment horizontal="center" vertical="center" wrapText="1"/>
    </xf>
    <xf numFmtId="0" fontId="125" fillId="41" borderId="33" xfId="0" applyFont="1" applyFill="1" applyBorder="1" applyAlignment="1">
      <alignment horizontal="center" vertical="center"/>
    </xf>
    <xf numFmtId="0" fontId="125" fillId="3" borderId="22" xfId="0" applyFont="1" applyFill="1" applyBorder="1" applyAlignment="1">
      <alignment horizontal="center" vertical="center"/>
    </xf>
    <xf numFmtId="164" fontId="132" fillId="0" borderId="22" xfId="1" applyNumberFormat="1" applyFont="1" applyBorder="1" applyAlignment="1">
      <alignment horizontal="center" vertical="center"/>
    </xf>
    <xf numFmtId="0" fontId="125" fillId="9" borderId="22" xfId="0" applyFont="1" applyFill="1" applyBorder="1" applyAlignment="1">
      <alignment horizontal="center" vertical="center" wrapText="1"/>
    </xf>
    <xf numFmtId="0" fontId="125" fillId="5" borderId="22" xfId="0" applyFont="1" applyFill="1" applyBorder="1" applyAlignment="1">
      <alignment horizontal="center" vertical="center" wrapText="1"/>
    </xf>
    <xf numFmtId="49" fontId="128" fillId="0" borderId="13" xfId="1" applyNumberFormat="1" applyFont="1" applyBorder="1" applyAlignment="1">
      <alignment horizontal="center" vertical="center" wrapText="1"/>
    </xf>
    <xf numFmtId="0" fontId="189" fillId="16" borderId="20" xfId="0" applyFont="1" applyFill="1" applyBorder="1" applyAlignment="1">
      <alignment horizontal="center" vertical="center"/>
    </xf>
    <xf numFmtId="0" fontId="189" fillId="0" borderId="22" xfId="1" applyFont="1" applyBorder="1" applyAlignment="1">
      <alignment horizontal="center" vertical="center"/>
    </xf>
    <xf numFmtId="0" fontId="189" fillId="3" borderId="22" xfId="0" applyFont="1" applyFill="1" applyBorder="1" applyAlignment="1">
      <alignment horizontal="center" vertical="center"/>
    </xf>
    <xf numFmtId="16" fontId="128" fillId="0" borderId="13" xfId="1" applyNumberFormat="1" applyFont="1" applyBorder="1" applyAlignment="1">
      <alignment horizontal="center" vertical="center" wrapText="1"/>
    </xf>
    <xf numFmtId="0" fontId="189" fillId="48" borderId="22" xfId="0" applyFont="1" applyFill="1" applyBorder="1" applyAlignment="1">
      <alignment horizontal="center" vertical="center" wrapText="1"/>
    </xf>
    <xf numFmtId="0" fontId="128" fillId="0" borderId="0" xfId="0" applyFont="1" applyAlignment="1">
      <alignment horizontal="center" vertical="center"/>
    </xf>
    <xf numFmtId="0" fontId="132" fillId="0" borderId="22" xfId="0" applyFont="1" applyBorder="1" applyAlignment="1">
      <alignment horizontal="center" vertical="center"/>
    </xf>
    <xf numFmtId="0" fontId="132" fillId="0" borderId="22" xfId="0" applyFont="1" applyBorder="1" applyAlignment="1">
      <alignment horizontal="center" vertical="center" wrapText="1"/>
    </xf>
    <xf numFmtId="0" fontId="132" fillId="0" borderId="22" xfId="1" applyFont="1" applyBorder="1" applyAlignment="1">
      <alignment horizontal="center" vertical="center"/>
    </xf>
    <xf numFmtId="0" fontId="125" fillId="0" borderId="20" xfId="0" applyFont="1" applyBorder="1" applyAlignment="1">
      <alignment horizontal="center" vertical="center"/>
    </xf>
    <xf numFmtId="0" fontId="133" fillId="33" borderId="0" xfId="1" applyFont="1" applyFill="1" applyAlignment="1">
      <alignment horizontal="center" vertical="center" wrapText="1"/>
    </xf>
    <xf numFmtId="0" fontId="125" fillId="0" borderId="0" xfId="1" applyFont="1" applyAlignment="1">
      <alignment horizontal="center" vertical="center" textRotation="90"/>
    </xf>
    <xf numFmtId="0" fontId="27" fillId="0" borderId="22" xfId="1" applyFont="1" applyBorder="1" applyAlignment="1">
      <alignment horizontal="center"/>
    </xf>
    <xf numFmtId="0" fontId="26" fillId="0" borderId="28" xfId="1" applyBorder="1" applyAlignment="1">
      <alignment horizontal="center"/>
    </xf>
    <xf numFmtId="0" fontId="43" fillId="43" borderId="54" xfId="0" applyFont="1" applyFill="1" applyBorder="1" applyAlignment="1">
      <alignment horizontal="center" vertical="center"/>
    </xf>
    <xf numFmtId="0" fontId="10" fillId="43" borderId="1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6" fillId="33" borderId="0" xfId="1" applyFill="1" applyAlignment="1">
      <alignment horizontal="center"/>
    </xf>
    <xf numFmtId="0" fontId="32" fillId="33" borderId="0" xfId="0" applyFont="1" applyFill="1" applyAlignment="1">
      <alignment horizontal="center" vertical="center"/>
    </xf>
    <xf numFmtId="0" fontId="27" fillId="0" borderId="29" xfId="1" applyFont="1" applyBorder="1" applyAlignment="1">
      <alignment horizontal="center"/>
    </xf>
    <xf numFmtId="0" fontId="26" fillId="0" borderId="7" xfId="1" applyBorder="1" applyAlignment="1">
      <alignment horizontal="center"/>
    </xf>
    <xf numFmtId="0" fontId="21" fillId="24" borderId="54" xfId="0" applyFont="1" applyFill="1" applyBorder="1" applyAlignment="1">
      <alignment horizontal="center" vertical="center"/>
    </xf>
    <xf numFmtId="0" fontId="24" fillId="24" borderId="55" xfId="0" applyFont="1" applyFill="1" applyBorder="1" applyAlignment="1">
      <alignment horizontal="center" vertical="center"/>
    </xf>
    <xf numFmtId="0" fontId="10" fillId="24" borderId="53" xfId="0" applyFont="1" applyFill="1" applyBorder="1" applyAlignment="1">
      <alignment horizontal="center" vertical="center" wrapText="1"/>
    </xf>
    <xf numFmtId="0" fontId="33" fillId="38" borderId="0" xfId="1" applyFont="1" applyFill="1" applyAlignment="1">
      <alignment horizontal="center"/>
    </xf>
    <xf numFmtId="0" fontId="26" fillId="38" borderId="0" xfId="1" applyFill="1" applyAlignment="1">
      <alignment horizontal="center"/>
    </xf>
    <xf numFmtId="0" fontId="26" fillId="0" borderId="10" xfId="1" applyBorder="1" applyAlignment="1">
      <alignment horizontal="center"/>
    </xf>
    <xf numFmtId="0" fontId="32" fillId="0" borderId="28" xfId="0" applyFont="1" applyBorder="1" applyAlignment="1">
      <alignment horizontal="center" vertical="center"/>
    </xf>
    <xf numFmtId="0" fontId="69" fillId="38" borderId="0" xfId="0" applyFont="1" applyFill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4" fillId="38" borderId="0" xfId="0" applyFont="1" applyFill="1" applyAlignment="1">
      <alignment horizontal="center" vertical="center"/>
    </xf>
    <xf numFmtId="0" fontId="32" fillId="38" borderId="0" xfId="0" applyFont="1" applyFill="1" applyAlignment="1">
      <alignment horizontal="center" vertical="center"/>
    </xf>
    <xf numFmtId="0" fontId="49" fillId="19" borderId="29" xfId="0" applyFont="1" applyFill="1" applyBorder="1" applyAlignment="1">
      <alignment horizontal="center" wrapText="1"/>
    </xf>
    <xf numFmtId="0" fontId="27" fillId="0" borderId="31" xfId="1" applyFont="1" applyBorder="1" applyAlignment="1">
      <alignment horizontal="center"/>
    </xf>
    <xf numFmtId="0" fontId="112" fillId="18" borderId="4" xfId="0" applyFont="1" applyFill="1" applyBorder="1" applyAlignment="1">
      <alignment horizontal="center" wrapText="1"/>
    </xf>
    <xf numFmtId="0" fontId="0" fillId="18" borderId="4" xfId="0" applyFill="1" applyBorder="1" applyAlignment="1">
      <alignment horizontal="center" vertical="center" wrapText="1"/>
    </xf>
    <xf numFmtId="0" fontId="113" fillId="19" borderId="22" xfId="0" applyFont="1" applyFill="1" applyBorder="1" applyAlignment="1">
      <alignment horizontal="center" vertical="top" wrapText="1"/>
    </xf>
    <xf numFmtId="0" fontId="112" fillId="3" borderId="22" xfId="0" applyFont="1" applyFill="1" applyBorder="1" applyAlignment="1">
      <alignment horizontal="center"/>
    </xf>
    <xf numFmtId="164" fontId="65" fillId="0" borderId="22" xfId="1" applyNumberFormat="1" applyFont="1" applyBorder="1" applyAlignment="1">
      <alignment horizontal="center"/>
    </xf>
    <xf numFmtId="0" fontId="43" fillId="10" borderId="0" xfId="0" applyFont="1" applyFill="1" applyAlignment="1">
      <alignment horizontal="center"/>
    </xf>
    <xf numFmtId="164" fontId="115" fillId="0" borderId="22" xfId="1" applyNumberFormat="1" applyFont="1" applyBorder="1" applyAlignment="1">
      <alignment horizontal="center"/>
    </xf>
    <xf numFmtId="0" fontId="117" fillId="57" borderId="4" xfId="0" applyFont="1" applyFill="1" applyBorder="1" applyAlignment="1">
      <alignment horizontal="center" wrapText="1"/>
    </xf>
    <xf numFmtId="0" fontId="20" fillId="57" borderId="3" xfId="0" applyFont="1" applyFill="1" applyBorder="1" applyAlignment="1">
      <alignment horizontal="center" vertical="center" wrapText="1"/>
    </xf>
    <xf numFmtId="0" fontId="95" fillId="64" borderId="22" xfId="0" applyFont="1" applyFill="1" applyBorder="1" applyAlignment="1">
      <alignment horizontal="center" wrapText="1"/>
    </xf>
    <xf numFmtId="0" fontId="118" fillId="0" borderId="22" xfId="1" applyFont="1" applyBorder="1" applyAlignment="1">
      <alignment horizontal="center" vertical="center"/>
    </xf>
    <xf numFmtId="0" fontId="119" fillId="32" borderId="33" xfId="0" applyFont="1" applyFill="1" applyBorder="1" applyAlignment="1">
      <alignment horizontal="center" wrapText="1"/>
    </xf>
    <xf numFmtId="0" fontId="22" fillId="32" borderId="33" xfId="0" applyFont="1" applyFill="1" applyBorder="1" applyAlignment="1">
      <alignment horizontal="center" vertical="center" wrapText="1"/>
    </xf>
    <xf numFmtId="0" fontId="112" fillId="30" borderId="4" xfId="0" applyFont="1" applyFill="1" applyBorder="1" applyAlignment="1">
      <alignment horizontal="center" wrapText="1"/>
    </xf>
    <xf numFmtId="0" fontId="116" fillId="0" borderId="0" xfId="1" applyFont="1" applyAlignment="1">
      <alignment horizontal="center" vertical="center"/>
    </xf>
    <xf numFmtId="0" fontId="112" fillId="0" borderId="0" xfId="1" applyFont="1" applyAlignment="1">
      <alignment horizontal="center"/>
    </xf>
    <xf numFmtId="0" fontId="119" fillId="32" borderId="37" xfId="0" applyFont="1" applyFill="1" applyBorder="1" applyAlignment="1">
      <alignment horizontal="center" wrapText="1"/>
    </xf>
    <xf numFmtId="0" fontId="22" fillId="32" borderId="37" xfId="0" applyFont="1" applyFill="1" applyBorder="1" applyAlignment="1">
      <alignment horizontal="center" vertical="center" wrapText="1"/>
    </xf>
    <xf numFmtId="0" fontId="95" fillId="44" borderId="56" xfId="0" applyFont="1" applyFill="1" applyBorder="1" applyAlignment="1">
      <alignment horizontal="center" wrapText="1"/>
    </xf>
    <xf numFmtId="0" fontId="116" fillId="0" borderId="22" xfId="1" applyFont="1" applyBorder="1" applyAlignment="1">
      <alignment horizontal="center" vertical="center"/>
    </xf>
    <xf numFmtId="0" fontId="46" fillId="0" borderId="22" xfId="1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4" fillId="0" borderId="0" xfId="0" applyFont="1" applyAlignment="1">
      <alignment horizontal="center" wrapText="1"/>
    </xf>
    <xf numFmtId="0" fontId="65" fillId="0" borderId="23" xfId="1" applyFont="1" applyBorder="1" applyAlignment="1">
      <alignment horizontal="center"/>
    </xf>
    <xf numFmtId="0" fontId="26" fillId="0" borderId="0" xfId="1" applyAlignment="1">
      <alignment horizontal="center" vertical="center" textRotation="90"/>
    </xf>
    <xf numFmtId="0" fontId="30" fillId="0" borderId="0" xfId="1" applyFont="1" applyAlignment="1">
      <alignment horizontal="center" vertical="top"/>
    </xf>
    <xf numFmtId="0" fontId="30" fillId="0" borderId="0" xfId="1" applyFont="1" applyAlignment="1">
      <alignment horizontal="center" vertical="top" textRotation="90"/>
    </xf>
    <xf numFmtId="0" fontId="149" fillId="0" borderId="0" xfId="1" applyFont="1" applyAlignment="1">
      <alignment horizontal="center" vertical="top" textRotation="90"/>
    </xf>
    <xf numFmtId="0" fontId="7" fillId="0" borderId="0" xfId="0" applyFont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6" fillId="0" borderId="0" xfId="1" applyAlignment="1">
      <alignment horizontal="center" textRotation="255"/>
    </xf>
    <xf numFmtId="0" fontId="26" fillId="0" borderId="12" xfId="1" applyBorder="1" applyAlignment="1">
      <alignment horizontal="center"/>
    </xf>
    <xf numFmtId="0" fontId="38" fillId="0" borderId="0" xfId="0" applyFont="1" applyAlignment="1">
      <alignment horizontal="center"/>
    </xf>
    <xf numFmtId="0" fontId="26" fillId="29" borderId="0" xfId="1" applyFill="1" applyAlignment="1">
      <alignment horizontal="center"/>
    </xf>
    <xf numFmtId="0" fontId="157" fillId="0" borderId="0" xfId="1" applyFont="1" applyAlignment="1">
      <alignment horizontal="center" vertical="center"/>
    </xf>
    <xf numFmtId="0" fontId="30" fillId="5" borderId="22" xfId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159" fillId="0" borderId="0" xfId="1" applyFont="1" applyAlignment="1">
      <alignment horizontal="center" vertical="center" wrapText="1"/>
    </xf>
    <xf numFmtId="0" fontId="151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 wrapText="1"/>
    </xf>
    <xf numFmtId="0" fontId="151" fillId="0" borderId="0" xfId="0" applyFont="1" applyAlignment="1">
      <alignment horizontal="center" vertical="center" wrapText="1"/>
    </xf>
    <xf numFmtId="0" fontId="30" fillId="33" borderId="0" xfId="1" applyFont="1" applyFill="1" applyAlignment="1">
      <alignment horizontal="center" vertical="center"/>
    </xf>
    <xf numFmtId="0" fontId="158" fillId="33" borderId="0" xfId="0" applyFont="1" applyFill="1" applyAlignment="1">
      <alignment horizontal="center" vertical="center"/>
    </xf>
    <xf numFmtId="0" fontId="155" fillId="33" borderId="0" xfId="0" applyFont="1" applyFill="1" applyAlignment="1">
      <alignment horizontal="center" vertical="center"/>
    </xf>
    <xf numFmtId="0" fontId="167" fillId="39" borderId="47" xfId="0" applyFont="1" applyFill="1" applyBorder="1" applyAlignment="1">
      <alignment horizontal="center" vertical="center" wrapText="1"/>
    </xf>
    <xf numFmtId="0" fontId="167" fillId="39" borderId="7" xfId="0" applyFont="1" applyFill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5" fillId="50" borderId="4" xfId="0" applyFont="1" applyFill="1" applyBorder="1" applyAlignment="1">
      <alignment horizontal="center" vertical="center"/>
    </xf>
    <xf numFmtId="0" fontId="30" fillId="0" borderId="10" xfId="1" applyFont="1" applyBorder="1" applyAlignment="1">
      <alignment horizontal="center" vertical="center"/>
    </xf>
    <xf numFmtId="0" fontId="44" fillId="20" borderId="2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30" fillId="0" borderId="0" xfId="1" applyFont="1" applyAlignment="1">
      <alignment horizontal="center" vertical="center" textRotation="90"/>
    </xf>
    <xf numFmtId="0" fontId="49" fillId="49" borderId="33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30" fillId="26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146" fillId="0" borderId="0" xfId="0" applyFont="1" applyAlignment="1">
      <alignment horizontal="center" vertical="center"/>
    </xf>
    <xf numFmtId="0" fontId="143" fillId="32" borderId="0" xfId="1" applyFont="1" applyFill="1" applyAlignment="1">
      <alignment horizontal="center" vertical="center"/>
    </xf>
    <xf numFmtId="0" fontId="143" fillId="32" borderId="0" xfId="0" applyFont="1" applyFill="1" applyAlignment="1">
      <alignment horizontal="center" vertical="center" wrapText="1"/>
    </xf>
    <xf numFmtId="0" fontId="29" fillId="52" borderId="0" xfId="0" applyFont="1" applyFill="1" applyAlignment="1">
      <alignment horizontal="center" vertical="center"/>
    </xf>
    <xf numFmtId="0" fontId="29" fillId="37" borderId="0" xfId="0" applyFont="1" applyFill="1" applyAlignment="1">
      <alignment horizontal="center" vertical="center"/>
    </xf>
    <xf numFmtId="0" fontId="117" fillId="38" borderId="0" xfId="0" applyFont="1" applyFill="1" applyAlignment="1">
      <alignment horizontal="center" vertical="center"/>
    </xf>
    <xf numFmtId="0" fontId="167" fillId="39" borderId="73" xfId="0" applyFont="1" applyFill="1" applyBorder="1" applyAlignment="1">
      <alignment horizontal="center" vertical="center" wrapText="1"/>
    </xf>
    <xf numFmtId="0" fontId="117" fillId="52" borderId="0" xfId="0" applyFont="1" applyFill="1" applyAlignment="1">
      <alignment horizontal="center" vertical="center"/>
    </xf>
    <xf numFmtId="0" fontId="49" fillId="49" borderId="18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159" fillId="0" borderId="0" xfId="0" applyFont="1" applyAlignment="1">
      <alignment horizontal="center" vertical="center" wrapText="1"/>
    </xf>
    <xf numFmtId="0" fontId="165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9" fillId="0" borderId="0" xfId="1" applyFont="1" applyAlignment="1">
      <alignment horizontal="center" vertical="center"/>
    </xf>
    <xf numFmtId="164" fontId="29" fillId="0" borderId="0" xfId="1" applyNumberFormat="1" applyFont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30" fillId="0" borderId="12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 textRotation="255"/>
    </xf>
    <xf numFmtId="0" fontId="163" fillId="0" borderId="0" xfId="0" applyFont="1" applyAlignment="1">
      <alignment horizontal="center" vertical="center" wrapText="1"/>
    </xf>
    <xf numFmtId="0" fontId="162" fillId="0" borderId="0" xfId="0" applyFont="1" applyAlignment="1">
      <alignment horizontal="center" vertical="center"/>
    </xf>
    <xf numFmtId="0" fontId="43" fillId="33" borderId="0" xfId="1" applyFont="1" applyFill="1" applyAlignment="1">
      <alignment horizontal="left" vertical="center"/>
    </xf>
    <xf numFmtId="0" fontId="27" fillId="33" borderId="22" xfId="1" applyFont="1" applyFill="1" applyBorder="1" applyAlignment="1">
      <alignment horizontal="left" vertical="center"/>
    </xf>
    <xf numFmtId="0" fontId="27" fillId="38" borderId="22" xfId="1" applyFont="1" applyFill="1" applyBorder="1" applyAlignment="1">
      <alignment horizontal="left" vertical="center"/>
    </xf>
    <xf numFmtId="0" fontId="27" fillId="38" borderId="22" xfId="1" applyFont="1" applyFill="1" applyBorder="1" applyAlignment="1">
      <alignment horizontal="center" vertical="center"/>
    </xf>
    <xf numFmtId="0" fontId="45" fillId="0" borderId="45" xfId="0" applyFont="1" applyBorder="1" applyAlignment="1">
      <alignment horizontal="left" vertical="center"/>
    </xf>
    <xf numFmtId="0" fontId="202" fillId="38" borderId="25" xfId="0" applyFont="1" applyFill="1" applyBorder="1" applyAlignment="1">
      <alignment horizontal="left" vertical="center"/>
    </xf>
    <xf numFmtId="0" fontId="30" fillId="62" borderId="28" xfId="1" applyFont="1" applyFill="1" applyBorder="1" applyAlignment="1">
      <alignment horizontal="center" vertical="center"/>
    </xf>
    <xf numFmtId="0" fontId="30" fillId="35" borderId="28" xfId="1" applyFont="1" applyFill="1" applyBorder="1" applyAlignment="1">
      <alignment horizontal="center" vertical="center"/>
    </xf>
    <xf numFmtId="0" fontId="30" fillId="0" borderId="29" xfId="1" applyFont="1" applyBorder="1" applyAlignment="1">
      <alignment horizontal="center" vertical="center"/>
    </xf>
    <xf numFmtId="0" fontId="21" fillId="46" borderId="82" xfId="0" applyFont="1" applyFill="1" applyBorder="1" applyAlignment="1">
      <alignment horizontal="center" vertical="center"/>
    </xf>
    <xf numFmtId="0" fontId="21" fillId="46" borderId="49" xfId="0" applyFont="1" applyFill="1" applyBorder="1" applyAlignment="1">
      <alignment horizontal="center" vertical="center"/>
    </xf>
    <xf numFmtId="0" fontId="43" fillId="33" borderId="0" xfId="1" applyFont="1" applyFill="1" applyAlignment="1">
      <alignment horizontal="center" vertical="center"/>
    </xf>
    <xf numFmtId="0" fontId="30" fillId="33" borderId="16" xfId="1" applyFont="1" applyFill="1" applyBorder="1" applyAlignment="1">
      <alignment horizontal="center" vertical="center"/>
    </xf>
    <xf numFmtId="0" fontId="43" fillId="33" borderId="34" xfId="1" applyFont="1" applyFill="1" applyBorder="1" applyAlignment="1">
      <alignment horizontal="center" vertical="center"/>
    </xf>
    <xf numFmtId="0" fontId="30" fillId="33" borderId="17" xfId="1" applyFont="1" applyFill="1" applyBorder="1" applyAlignment="1">
      <alignment horizontal="center" vertical="center"/>
    </xf>
    <xf numFmtId="0" fontId="30" fillId="33" borderId="35" xfId="1" applyFont="1" applyFill="1" applyBorder="1" applyAlignment="1">
      <alignment horizontal="center" vertical="center"/>
    </xf>
    <xf numFmtId="0" fontId="30" fillId="33" borderId="36" xfId="1" applyFont="1" applyFill="1" applyBorder="1" applyAlignment="1">
      <alignment horizontal="center" vertical="center"/>
    </xf>
    <xf numFmtId="0" fontId="30" fillId="33" borderId="82" xfId="1" applyFont="1" applyFill="1" applyBorder="1" applyAlignment="1">
      <alignment horizontal="center" vertical="center"/>
    </xf>
    <xf numFmtId="0" fontId="43" fillId="33" borderId="80" xfId="1" applyFont="1" applyFill="1" applyBorder="1" applyAlignment="1">
      <alignment horizontal="center" vertical="center"/>
    </xf>
    <xf numFmtId="0" fontId="30" fillId="33" borderId="49" xfId="1" applyFont="1" applyFill="1" applyBorder="1" applyAlignment="1">
      <alignment horizontal="center" vertical="center"/>
    </xf>
    <xf numFmtId="0" fontId="43" fillId="38" borderId="31" xfId="1" applyFont="1" applyFill="1" applyBorder="1" applyAlignment="1">
      <alignment horizontal="left" vertical="center"/>
    </xf>
    <xf numFmtId="0" fontId="43" fillId="38" borderId="31" xfId="1" applyFont="1" applyFill="1" applyBorder="1" applyAlignment="1">
      <alignment horizontal="center" vertical="center"/>
    </xf>
    <xf numFmtId="0" fontId="30" fillId="38" borderId="31" xfId="1" applyFont="1" applyFill="1" applyBorder="1" applyAlignment="1">
      <alignment horizontal="center" vertical="center"/>
    </xf>
    <xf numFmtId="0" fontId="30" fillId="0" borderId="22" xfId="0" applyFont="1" applyBorder="1" applyAlignment="1">
      <alignment horizontal="left" vertical="center" wrapText="1"/>
    </xf>
    <xf numFmtId="0" fontId="49" fillId="25" borderId="0" xfId="0" applyFont="1" applyFill="1" applyAlignment="1">
      <alignment horizontal="left" vertical="center"/>
    </xf>
    <xf numFmtId="0" fontId="1" fillId="0" borderId="22" xfId="1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12" borderId="22" xfId="0" applyFont="1" applyFill="1" applyBorder="1" applyAlignment="1">
      <alignment horizontal="left" vertical="center"/>
    </xf>
    <xf numFmtId="0" fontId="1" fillId="0" borderId="22" xfId="1" applyFont="1" applyBorder="1" applyAlignment="1">
      <alignment horizontal="center" vertical="center"/>
    </xf>
    <xf numFmtId="0" fontId="1" fillId="3" borderId="22" xfId="0" applyFont="1" applyFill="1" applyBorder="1" applyAlignment="1">
      <alignment horizontal="left" vertical="center"/>
    </xf>
    <xf numFmtId="0" fontId="1" fillId="38" borderId="22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14" borderId="22" xfId="0" applyFont="1" applyFill="1" applyBorder="1" applyAlignment="1">
      <alignment horizontal="left" vertical="center"/>
    </xf>
    <xf numFmtId="0" fontId="1" fillId="41" borderId="22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/>
    </xf>
    <xf numFmtId="0" fontId="1" fillId="0" borderId="0" xfId="1" applyFont="1" applyAlignment="1">
      <alignment vertical="center"/>
    </xf>
    <xf numFmtId="0" fontId="30" fillId="0" borderId="0" xfId="1" applyFont="1" applyAlignment="1">
      <alignment horizontal="left" vertical="center" textRotation="90"/>
    </xf>
    <xf numFmtId="0" fontId="21" fillId="31" borderId="30" xfId="1" applyFont="1" applyFill="1" applyBorder="1" applyAlignment="1">
      <alignment horizontal="left" vertical="center" wrapText="1"/>
    </xf>
    <xf numFmtId="0" fontId="43" fillId="0" borderId="0" xfId="0" applyFont="1" applyAlignment="1">
      <alignment horizontal="left" vertical="center" wrapText="1"/>
    </xf>
    <xf numFmtId="0" fontId="143" fillId="32" borderId="0" xfId="0" applyFont="1" applyFill="1" applyAlignment="1">
      <alignment horizontal="left" vertical="center"/>
    </xf>
    <xf numFmtId="0" fontId="159" fillId="0" borderId="0" xfId="0" applyFont="1" applyAlignment="1">
      <alignment horizontal="left" vertical="center" wrapText="1"/>
    </xf>
    <xf numFmtId="0" fontId="30" fillId="0" borderId="0" xfId="1" applyFont="1" applyAlignment="1">
      <alignment horizontal="left" vertical="center"/>
    </xf>
    <xf numFmtId="0" fontId="166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17" fillId="0" borderId="0" xfId="0" applyFont="1" applyAlignment="1">
      <alignment horizontal="left" vertical="center"/>
    </xf>
    <xf numFmtId="0" fontId="16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64" fillId="0" borderId="0" xfId="0" applyFont="1" applyAlignment="1">
      <alignment horizontal="left" vertical="center" wrapText="1"/>
    </xf>
    <xf numFmtId="0" fontId="43" fillId="0" borderId="0" xfId="1" applyFont="1" applyAlignment="1">
      <alignment horizontal="left" vertical="center"/>
    </xf>
    <xf numFmtId="0" fontId="162" fillId="0" borderId="0" xfId="0" applyFont="1" applyAlignment="1">
      <alignment horizontal="left" vertical="center" wrapText="1"/>
    </xf>
    <xf numFmtId="0" fontId="21" fillId="31" borderId="22" xfId="1" applyFont="1" applyFill="1" applyBorder="1" applyAlignment="1">
      <alignment horizontal="left" vertical="center"/>
    </xf>
    <xf numFmtId="0" fontId="43" fillId="0" borderId="22" xfId="0" applyFont="1" applyBorder="1" applyAlignment="1">
      <alignment horizontal="left" vertical="center" wrapText="1"/>
    </xf>
    <xf numFmtId="0" fontId="171" fillId="0" borderId="0" xfId="0" applyFont="1" applyAlignment="1">
      <alignment horizontal="left" vertical="center" wrapText="1"/>
    </xf>
    <xf numFmtId="0" fontId="173" fillId="0" borderId="0" xfId="0" applyFont="1" applyAlignment="1">
      <alignment horizontal="left" vertical="center" wrapText="1"/>
    </xf>
    <xf numFmtId="0" fontId="30" fillId="27" borderId="0" xfId="1" applyFont="1" applyFill="1" applyAlignment="1">
      <alignment horizontal="center" vertical="center" wrapText="1"/>
    </xf>
    <xf numFmtId="0" fontId="158" fillId="27" borderId="0" xfId="0" applyFont="1" applyFill="1" applyAlignment="1">
      <alignment horizontal="center" vertical="center" wrapText="1"/>
    </xf>
    <xf numFmtId="0" fontId="203" fillId="0" borderId="28" xfId="1" applyFont="1" applyBorder="1" applyAlignment="1">
      <alignment vertical="center"/>
    </xf>
    <xf numFmtId="0" fontId="203" fillId="0" borderId="32" xfId="1" applyFont="1" applyBorder="1" applyAlignment="1">
      <alignment vertical="center"/>
    </xf>
    <xf numFmtId="0" fontId="203" fillId="0" borderId="29" xfId="1" applyFont="1" applyBorder="1" applyAlignment="1">
      <alignment vertical="center"/>
    </xf>
    <xf numFmtId="0" fontId="29" fillId="18" borderId="33" xfId="0" applyFont="1" applyFill="1" applyBorder="1" applyAlignment="1">
      <alignment horizontal="center" vertical="center" wrapText="1"/>
    </xf>
    <xf numFmtId="0" fontId="29" fillId="18" borderId="33" xfId="0" applyFont="1" applyFill="1" applyBorder="1" applyAlignment="1">
      <alignment horizontal="left" vertical="center" wrapText="1"/>
    </xf>
    <xf numFmtId="0" fontId="158" fillId="27" borderId="0" xfId="0" applyFont="1" applyFill="1" applyAlignment="1">
      <alignment horizontal="center" vertical="center"/>
    </xf>
    <xf numFmtId="0" fontId="95" fillId="52" borderId="4" xfId="0" applyFont="1" applyFill="1" applyBorder="1" applyAlignment="1">
      <alignment horizontal="center" vertical="center" wrapText="1"/>
    </xf>
    <xf numFmtId="0" fontId="1" fillId="36" borderId="29" xfId="0" applyFont="1" applyFill="1" applyBorder="1" applyAlignment="1">
      <alignment horizontal="center" wrapText="1"/>
    </xf>
    <xf numFmtId="0" fontId="1" fillId="48" borderId="29" xfId="0" applyFont="1" applyFill="1" applyBorder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1" fillId="16" borderId="21" xfId="0" applyFont="1" applyFill="1" applyBorder="1" applyAlignment="1">
      <alignment horizontal="center" vertical="center" wrapText="1"/>
    </xf>
    <xf numFmtId="0" fontId="1" fillId="0" borderId="22" xfId="1" applyFont="1" applyBorder="1" applyAlignment="1">
      <alignment horizontal="center"/>
    </xf>
    <xf numFmtId="0" fontId="12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0" fillId="43" borderId="0" xfId="0" applyFont="1" applyFill="1" applyAlignment="1">
      <alignment horizontal="center" vertical="center"/>
    </xf>
    <xf numFmtId="0" fontId="185" fillId="0" borderId="0" xfId="0" applyFont="1" applyAlignment="1">
      <alignment horizontal="center" vertical="center" wrapText="1"/>
    </xf>
    <xf numFmtId="0" fontId="45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144" fillId="0" borderId="0" xfId="0" applyFont="1" applyAlignment="1">
      <alignment horizontal="center" vertical="center" wrapText="1"/>
    </xf>
    <xf numFmtId="0" fontId="145" fillId="0" borderId="0" xfId="1" applyFont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0" fontId="146" fillId="20" borderId="0" xfId="0" applyFont="1" applyFill="1" applyAlignment="1">
      <alignment horizontal="center" vertical="center"/>
    </xf>
    <xf numFmtId="0" fontId="29" fillId="37" borderId="0" xfId="0" applyFont="1" applyFill="1" applyAlignment="1">
      <alignment horizontal="center" vertical="center" wrapText="1"/>
    </xf>
    <xf numFmtId="0" fontId="197" fillId="37" borderId="0" xfId="0" applyFont="1" applyFill="1" applyAlignment="1">
      <alignment horizontal="left" vertical="center" wrapText="1"/>
    </xf>
    <xf numFmtId="0" fontId="30" fillId="49" borderId="0" xfId="0" applyFont="1" applyFill="1" applyAlignment="1">
      <alignment horizontal="center" vertical="center"/>
    </xf>
    <xf numFmtId="0" fontId="112" fillId="3" borderId="0" xfId="0" applyFont="1" applyFill="1" applyAlignment="1">
      <alignment horizontal="center" vertical="center"/>
    </xf>
    <xf numFmtId="0" fontId="198" fillId="37" borderId="0" xfId="0" applyFont="1" applyFill="1" applyAlignment="1">
      <alignment horizontal="left" vertical="center"/>
    </xf>
    <xf numFmtId="0" fontId="117" fillId="37" borderId="0" xfId="0" applyFont="1" applyFill="1" applyAlignment="1">
      <alignment horizontal="center" vertical="center"/>
    </xf>
    <xf numFmtId="0" fontId="128" fillId="36" borderId="0" xfId="0" applyFont="1" applyFill="1" applyAlignment="1">
      <alignment horizontal="center" vertical="center"/>
    </xf>
    <xf numFmtId="0" fontId="204" fillId="0" borderId="0" xfId="0" applyFont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10" fillId="33" borderId="4" xfId="0" applyFont="1" applyFill="1" applyBorder="1" applyAlignment="1">
      <alignment horizontal="center"/>
    </xf>
    <xf numFmtId="0" fontId="205" fillId="5" borderId="4" xfId="0" applyFont="1" applyFill="1" applyBorder="1" applyAlignment="1">
      <alignment horizontal="center" wrapText="1"/>
    </xf>
    <xf numFmtId="0" fontId="24" fillId="23" borderId="0" xfId="0" applyFont="1" applyFill="1" applyAlignment="1">
      <alignment horizontal="center" vertical="center"/>
    </xf>
    <xf numFmtId="0" fontId="62" fillId="37" borderId="0" xfId="0" applyFont="1" applyFill="1"/>
    <xf numFmtId="0" fontId="57" fillId="30" borderId="1" xfId="0" applyFont="1" applyFill="1" applyBorder="1" applyAlignment="1">
      <alignment wrapText="1"/>
    </xf>
    <xf numFmtId="0" fontId="62" fillId="37" borderId="3" xfId="0" applyFont="1" applyFill="1" applyBorder="1"/>
    <xf numFmtId="0" fontId="78" fillId="5" borderId="0" xfId="0" applyFont="1" applyFill="1" applyAlignment="1">
      <alignment horizontal="center"/>
    </xf>
    <xf numFmtId="0" fontId="62" fillId="5" borderId="0" xfId="0" applyFont="1" applyFill="1"/>
    <xf numFmtId="0" fontId="12" fillId="34" borderId="16" xfId="5" applyFont="1" applyFill="1" applyBorder="1" applyAlignment="1">
      <alignment horizontal="center" vertical="center" wrapText="1"/>
    </xf>
    <xf numFmtId="0" fontId="12" fillId="34" borderId="17" xfId="5" applyFont="1" applyFill="1" applyBorder="1" applyAlignment="1">
      <alignment horizontal="center" vertical="center" wrapText="1"/>
    </xf>
    <xf numFmtId="0" fontId="11" fillId="34" borderId="13" xfId="1" applyFont="1" applyFill="1" applyBorder="1" applyAlignment="1">
      <alignment horizontal="center" vertical="center"/>
    </xf>
    <xf numFmtId="0" fontId="11" fillId="34" borderId="14" xfId="1" applyFont="1" applyFill="1" applyBorder="1" applyAlignment="1">
      <alignment horizontal="center" vertical="center"/>
    </xf>
    <xf numFmtId="0" fontId="11" fillId="34" borderId="47" xfId="1" applyFont="1" applyFill="1" applyBorder="1" applyAlignment="1">
      <alignment horizontal="center" vertical="center"/>
    </xf>
    <xf numFmtId="0" fontId="11" fillId="34" borderId="36" xfId="1" applyFont="1" applyFill="1" applyBorder="1" applyAlignment="1">
      <alignment horizontal="center" vertical="center"/>
    </xf>
    <xf numFmtId="0" fontId="27" fillId="4" borderId="0" xfId="5" applyFont="1" applyFill="1" applyAlignment="1">
      <alignment horizontal="center" vertical="center" textRotation="90" wrapText="1"/>
    </xf>
    <xf numFmtId="0" fontId="12" fillId="0" borderId="16" xfId="5" applyFont="1" applyBorder="1" applyAlignment="1">
      <alignment horizontal="center" vertical="center" wrapText="1"/>
    </xf>
    <xf numFmtId="0" fontId="12" fillId="0" borderId="34" xfId="5" applyFont="1" applyBorder="1" applyAlignment="1">
      <alignment horizontal="center" vertical="center" wrapText="1"/>
    </xf>
    <xf numFmtId="0" fontId="12" fillId="0" borderId="17" xfId="5" applyFont="1" applyBorder="1" applyAlignment="1">
      <alignment horizontal="center" vertical="center" wrapText="1"/>
    </xf>
    <xf numFmtId="0" fontId="12" fillId="34" borderId="34" xfId="5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6" fillId="37" borderId="0" xfId="4" applyFill="1" applyAlignment="1">
      <alignment horizontal="center" vertical="center" textRotation="90"/>
    </xf>
    <xf numFmtId="0" fontId="35" fillId="0" borderId="0" xfId="0" applyFont="1" applyAlignment="1">
      <alignment horizontal="center" vertical="center"/>
    </xf>
    <xf numFmtId="0" fontId="27" fillId="4" borderId="37" xfId="4" applyFont="1" applyFill="1" applyBorder="1" applyAlignment="1">
      <alignment horizontal="center" vertical="center" textRotation="90" wrapText="1"/>
    </xf>
    <xf numFmtId="0" fontId="27" fillId="4" borderId="38" xfId="4" applyFont="1" applyFill="1" applyBorder="1" applyAlignment="1">
      <alignment horizontal="center" vertical="center" textRotation="90" wrapText="1"/>
    </xf>
    <xf numFmtId="0" fontId="27" fillId="4" borderId="18" xfId="4" applyFont="1" applyFill="1" applyBorder="1" applyAlignment="1">
      <alignment horizontal="center" vertical="center" textRotation="90" wrapText="1"/>
    </xf>
    <xf numFmtId="0" fontId="27" fillId="4" borderId="7" xfId="4" applyFont="1" applyFill="1" applyBorder="1" applyAlignment="1">
      <alignment horizontal="center" vertical="center" textRotation="90"/>
    </xf>
    <xf numFmtId="0" fontId="30" fillId="29" borderId="37" xfId="4" applyFont="1" applyFill="1" applyBorder="1" applyAlignment="1">
      <alignment horizontal="center" vertical="center" textRotation="45"/>
    </xf>
    <xf numFmtId="0" fontId="30" fillId="29" borderId="38" xfId="4" applyFont="1" applyFill="1" applyBorder="1" applyAlignment="1">
      <alignment horizontal="center" vertical="center" textRotation="45"/>
    </xf>
    <xf numFmtId="0" fontId="30" fillId="29" borderId="36" xfId="4" applyFont="1" applyFill="1" applyBorder="1" applyAlignment="1">
      <alignment horizontal="center" vertical="center" textRotation="45"/>
    </xf>
    <xf numFmtId="0" fontId="30" fillId="29" borderId="49" xfId="4" applyFont="1" applyFill="1" applyBorder="1" applyAlignment="1">
      <alignment horizontal="center" vertical="center" textRotation="45"/>
    </xf>
    <xf numFmtId="0" fontId="27" fillId="4" borderId="35" xfId="4" applyFont="1" applyFill="1" applyBorder="1" applyAlignment="1">
      <alignment horizontal="center" vertical="center" textRotation="90" wrapText="1"/>
    </xf>
    <xf numFmtId="0" fontId="6" fillId="5" borderId="54" xfId="4" applyFill="1" applyBorder="1" applyAlignment="1">
      <alignment horizontal="center" vertical="center"/>
    </xf>
    <xf numFmtId="0" fontId="6" fillId="5" borderId="55" xfId="4" applyFill="1" applyBorder="1" applyAlignment="1">
      <alignment horizontal="center" vertical="center"/>
    </xf>
    <xf numFmtId="0" fontId="38" fillId="37" borderId="0" xfId="0" applyFont="1" applyFill="1" applyAlignment="1">
      <alignment horizontal="center" vertical="center" wrapText="1"/>
    </xf>
    <xf numFmtId="0" fontId="35" fillId="37" borderId="0" xfId="0" applyFont="1" applyFill="1" applyAlignment="1">
      <alignment horizontal="center" vertical="center"/>
    </xf>
    <xf numFmtId="0" fontId="27" fillId="4" borderId="22" xfId="1" applyFont="1" applyFill="1" applyBorder="1" applyAlignment="1">
      <alignment horizontal="center" vertical="center" textRotation="90"/>
    </xf>
    <xf numFmtId="0" fontId="27" fillId="4" borderId="22" xfId="1" applyFont="1" applyFill="1" applyBorder="1" applyAlignment="1">
      <alignment horizontal="center" vertical="center" textRotation="90" wrapText="1"/>
    </xf>
    <xf numFmtId="0" fontId="30" fillId="29" borderId="29" xfId="1" applyFont="1" applyFill="1" applyBorder="1" applyAlignment="1">
      <alignment vertical="center" textRotation="45"/>
    </xf>
    <xf numFmtId="0" fontId="30" fillId="29" borderId="22" xfId="1" applyFont="1" applyFill="1" applyBorder="1" applyAlignment="1">
      <alignment vertical="center" textRotation="45"/>
    </xf>
    <xf numFmtId="0" fontId="43" fillId="0" borderId="22" xfId="1" applyFont="1" applyBorder="1" applyAlignment="1">
      <alignment horizontal="center" vertical="center"/>
    </xf>
    <xf numFmtId="0" fontId="43" fillId="4" borderId="22" xfId="1" applyFont="1" applyFill="1" applyBorder="1" applyAlignment="1">
      <alignment horizontal="center" vertical="center" textRotation="90" wrapText="1"/>
    </xf>
    <xf numFmtId="0" fontId="43" fillId="4" borderId="22" xfId="1" applyFont="1" applyFill="1" applyBorder="1" applyAlignment="1">
      <alignment horizontal="center" vertical="center" textRotation="90"/>
    </xf>
    <xf numFmtId="0" fontId="30" fillId="29" borderId="32" xfId="1" applyFont="1" applyFill="1" applyBorder="1" applyAlignment="1">
      <alignment horizontal="center" vertical="center" textRotation="45"/>
    </xf>
    <xf numFmtId="0" fontId="43" fillId="33" borderId="16" xfId="1" applyFont="1" applyFill="1" applyBorder="1" applyAlignment="1">
      <alignment horizontal="center" vertical="center" wrapText="1"/>
    </xf>
    <xf numFmtId="0" fontId="43" fillId="33" borderId="34" xfId="1" applyFont="1" applyFill="1" applyBorder="1" applyAlignment="1">
      <alignment horizontal="center" vertical="center" wrapText="1"/>
    </xf>
    <xf numFmtId="0" fontId="43" fillId="33" borderId="17" xfId="1" applyFont="1" applyFill="1" applyBorder="1" applyAlignment="1">
      <alignment horizontal="center" vertical="center" wrapText="1"/>
    </xf>
    <xf numFmtId="0" fontId="43" fillId="33" borderId="35" xfId="1" applyFont="1" applyFill="1" applyBorder="1" applyAlignment="1">
      <alignment horizontal="center" vertical="center" wrapText="1"/>
    </xf>
    <xf numFmtId="0" fontId="43" fillId="33" borderId="0" xfId="1" applyFont="1" applyFill="1" applyAlignment="1">
      <alignment horizontal="center" vertical="center" wrapText="1"/>
    </xf>
    <xf numFmtId="0" fontId="43" fillId="33" borderId="36" xfId="1" applyFont="1" applyFill="1" applyBorder="1" applyAlignment="1">
      <alignment horizontal="center" vertical="center" wrapText="1"/>
    </xf>
    <xf numFmtId="0" fontId="43" fillId="33" borderId="82" xfId="1" applyFont="1" applyFill="1" applyBorder="1" applyAlignment="1">
      <alignment horizontal="center" vertical="center" wrapText="1"/>
    </xf>
    <xf numFmtId="0" fontId="43" fillId="33" borderId="80" xfId="1" applyFont="1" applyFill="1" applyBorder="1" applyAlignment="1">
      <alignment horizontal="center" vertical="center" wrapText="1"/>
    </xf>
    <xf numFmtId="0" fontId="43" fillId="33" borderId="49" xfId="1" applyFont="1" applyFill="1" applyBorder="1" applyAlignment="1">
      <alignment horizontal="center" vertical="center" wrapText="1"/>
    </xf>
    <xf numFmtId="0" fontId="139" fillId="0" borderId="0" xfId="0" applyFont="1" applyAlignment="1">
      <alignment horizontal="center" vertical="center" wrapText="1"/>
    </xf>
    <xf numFmtId="0" fontId="122" fillId="4" borderId="22" xfId="1" applyFont="1" applyFill="1" applyBorder="1" applyAlignment="1">
      <alignment horizontal="center" vertical="center" textRotation="90" wrapText="1"/>
    </xf>
    <xf numFmtId="0" fontId="122" fillId="4" borderId="22" xfId="1" applyFont="1" applyFill="1" applyBorder="1" applyAlignment="1">
      <alignment horizontal="center" vertical="center" textRotation="90"/>
    </xf>
    <xf numFmtId="0" fontId="122" fillId="4" borderId="30" xfId="1" applyFont="1" applyFill="1" applyBorder="1" applyAlignment="1">
      <alignment horizontal="center" vertical="center" textRotation="90"/>
    </xf>
    <xf numFmtId="0" fontId="125" fillId="29" borderId="32" xfId="1" applyFont="1" applyFill="1" applyBorder="1" applyAlignment="1">
      <alignment horizontal="center" vertical="center" textRotation="45"/>
    </xf>
    <xf numFmtId="0" fontId="140" fillId="0" borderId="0" xfId="0" applyFont="1" applyAlignment="1">
      <alignment horizontal="center" vertical="center"/>
    </xf>
    <xf numFmtId="0" fontId="27" fillId="4" borderId="30" xfId="1" applyFont="1" applyFill="1" applyBorder="1" applyAlignment="1">
      <alignment horizontal="center" vertical="center" textRotation="90"/>
    </xf>
    <xf numFmtId="0" fontId="27" fillId="4" borderId="22" xfId="1" applyFont="1" applyFill="1" applyBorder="1" applyAlignment="1">
      <alignment horizontal="center" textRotation="90" wrapText="1"/>
    </xf>
    <xf numFmtId="0" fontId="162" fillId="0" borderId="0" xfId="0" applyFont="1" applyAlignment="1">
      <alignment horizontal="center" vertical="center" wrapText="1"/>
    </xf>
    <xf numFmtId="0" fontId="43" fillId="4" borderId="7" xfId="1" applyFont="1" applyFill="1" applyBorder="1" applyAlignment="1">
      <alignment horizontal="center" vertical="center" textRotation="90"/>
    </xf>
    <xf numFmtId="0" fontId="43" fillId="4" borderId="28" xfId="1" applyFont="1" applyFill="1" applyBorder="1" applyAlignment="1">
      <alignment horizontal="center" vertical="center" textRotation="90" wrapText="1"/>
    </xf>
    <xf numFmtId="0" fontId="162" fillId="0" borderId="0" xfId="0" applyFont="1" applyAlignment="1">
      <alignment horizontal="left" vertical="top" wrapText="1"/>
    </xf>
    <xf numFmtId="0" fontId="43" fillId="4" borderId="22" xfId="1" applyFont="1" applyFill="1" applyBorder="1" applyAlignment="1">
      <alignment horizontal="left" vertical="top" textRotation="90" wrapText="1"/>
    </xf>
    <xf numFmtId="0" fontId="43" fillId="4" borderId="22" xfId="1" applyFont="1" applyFill="1" applyBorder="1" applyAlignment="1">
      <alignment horizontal="left" vertical="top" textRotation="90"/>
    </xf>
    <xf numFmtId="0" fontId="43" fillId="4" borderId="30" xfId="1" applyFont="1" applyFill="1" applyBorder="1" applyAlignment="1">
      <alignment horizontal="left" vertical="top" textRotation="90"/>
    </xf>
    <xf numFmtId="0" fontId="30" fillId="29" borderId="32" xfId="1" applyFont="1" applyFill="1" applyBorder="1" applyAlignment="1">
      <alignment horizontal="left" vertical="top" textRotation="45"/>
    </xf>
    <xf numFmtId="0" fontId="35" fillId="0" borderId="0" xfId="0" applyFont="1" applyAlignment="1">
      <alignment horizontal="left" vertical="top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21" fillId="24" borderId="39" xfId="0" applyFont="1" applyFill="1" applyBorder="1" applyAlignment="1">
      <alignment horizontal="center"/>
    </xf>
    <xf numFmtId="0" fontId="21" fillId="24" borderId="40" xfId="0" applyFont="1" applyFill="1" applyBorder="1" applyAlignment="1">
      <alignment horizontal="center"/>
    </xf>
    <xf numFmtId="0" fontId="21" fillId="24" borderId="41" xfId="0" applyFont="1" applyFill="1" applyBorder="1" applyAlignment="1">
      <alignment horizontal="center"/>
    </xf>
    <xf numFmtId="0" fontId="122" fillId="5" borderId="22" xfId="0" applyFont="1" applyFill="1" applyBorder="1" applyAlignment="1">
      <alignment horizontal="center" vertical="center" wrapText="1"/>
    </xf>
    <xf numFmtId="0" fontId="188" fillId="40" borderId="22" xfId="0" applyFont="1" applyFill="1" applyBorder="1" applyAlignment="1">
      <alignment horizontal="center" vertical="center"/>
    </xf>
    <xf numFmtId="0" fontId="125" fillId="12" borderId="22" xfId="0" applyFont="1" applyFill="1" applyBorder="1" applyAlignment="1">
      <alignment horizontal="center" vertical="center"/>
    </xf>
    <xf numFmtId="0" fontId="125" fillId="11" borderId="22" xfId="0" applyFont="1" applyFill="1" applyBorder="1" applyAlignment="1">
      <alignment horizontal="center" vertical="center" wrapText="1"/>
    </xf>
    <xf numFmtId="0" fontId="122" fillId="14" borderId="0" xfId="0" applyFont="1" applyFill="1" applyAlignment="1">
      <alignment horizontal="center" vertical="center"/>
    </xf>
    <xf numFmtId="0" fontId="188" fillId="63" borderId="22" xfId="0" applyFont="1" applyFill="1" applyBorder="1" applyAlignment="1">
      <alignment horizontal="center" vertical="center"/>
    </xf>
    <xf numFmtId="0" fontId="206" fillId="33" borderId="0" xfId="1" applyFont="1" applyFill="1" applyAlignment="1">
      <alignment horizontal="center" vertical="center" wrapText="1"/>
    </xf>
    <xf numFmtId="0" fontId="135" fillId="33" borderId="13" xfId="1" applyFont="1" applyFill="1" applyBorder="1" applyAlignment="1">
      <alignment horizontal="center" vertical="center" wrapText="1"/>
    </xf>
    <xf numFmtId="0" fontId="207" fillId="37" borderId="4" xfId="0" applyFont="1" applyFill="1" applyBorder="1" applyAlignment="1">
      <alignment horizontal="center"/>
    </xf>
    <xf numFmtId="0" fontId="208" fillId="0" borderId="4" xfId="0" applyFont="1" applyBorder="1"/>
    <xf numFmtId="0" fontId="209" fillId="0" borderId="4" xfId="0" applyFont="1" applyBorder="1" applyAlignment="1">
      <alignment horizontal="center"/>
    </xf>
    <xf numFmtId="0" fontId="210" fillId="37" borderId="4" xfId="0" applyFont="1" applyFill="1" applyBorder="1"/>
    <xf numFmtId="0" fontId="208" fillId="30" borderId="4" xfId="0" applyFont="1" applyFill="1" applyBorder="1"/>
  </cellXfs>
  <cellStyles count="6">
    <cellStyle name="Hyperlink 2" xfId="3" xr:uid="{B562A24E-2047-FB4C-9F65-35D79C08DD0D}"/>
    <cellStyle name="Normal" xfId="0" builtinId="0"/>
    <cellStyle name="Normal 2" xfId="1" xr:uid="{CD335E4C-D6E2-489B-ABD2-DAAF67A952BF}"/>
    <cellStyle name="Normal 2 2" xfId="4" xr:uid="{C142ED8B-B7EC-3141-B329-6C436C44C075}"/>
    <cellStyle name="Normal 2 3" xfId="5" xr:uid="{02C426F2-2FF8-D24B-9121-BBA09C383F33}"/>
    <cellStyle name="Normal 3" xfId="2" xr:uid="{35CFAFFB-AF80-5B4A-B735-D1C261711F0B}"/>
  </cellStyles>
  <dxfs count="0"/>
  <tableStyles count="0" defaultTableStyle="TableStyleMedium2" defaultPivotStyle="PivotStyleLight16"/>
  <colors>
    <mruColors>
      <color rgb="FFFF3300"/>
      <color rgb="FFA568D2"/>
      <color rgb="FFFF3796"/>
      <color rgb="FF9933FF"/>
      <color rgb="FF8FFCFF"/>
      <color rgb="FF4B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F9D5-8DA8-2240-9243-9E0D02801293}">
  <dimension ref="A1:AM21"/>
  <sheetViews>
    <sheetView zoomScale="63" zoomScaleNormal="63" workbookViewId="0">
      <selection activeCell="J17" sqref="J17"/>
    </sheetView>
  </sheetViews>
  <sheetFormatPr baseColWidth="10" defaultColWidth="50.5" defaultRowHeight="35.25" customHeight="1" x14ac:dyDescent="0.2"/>
  <cols>
    <col min="1" max="2" width="16" style="529" customWidth="1"/>
    <col min="3" max="3" width="21.33203125" style="529" customWidth="1"/>
    <col min="4" max="5" width="16" style="529" customWidth="1"/>
    <col min="6" max="6" width="3.1640625" style="529" customWidth="1"/>
    <col min="7" max="7" width="44.83203125" style="571" customWidth="1"/>
    <col min="8" max="8" width="47.33203125" style="668" customWidth="1"/>
    <col min="9" max="9" width="46.5" style="529" customWidth="1"/>
    <col min="10" max="10" width="29.6640625" style="529" customWidth="1"/>
    <col min="11" max="11" width="42" style="529" customWidth="1"/>
    <col min="12" max="12" width="28.33203125" style="529" customWidth="1"/>
    <col min="13" max="13" width="7.33203125" style="529" customWidth="1"/>
    <col min="14" max="14" width="40" style="529" customWidth="1"/>
    <col min="15" max="15" width="37" style="529" customWidth="1"/>
    <col min="16" max="16" width="39.5" style="529" customWidth="1"/>
    <col min="17" max="17" width="7" style="529" customWidth="1"/>
    <col min="18" max="18" width="42.5" style="529" customWidth="1"/>
    <col min="19" max="19" width="48.5" style="597" customWidth="1"/>
    <col min="20" max="20" width="31.33203125" style="529" customWidth="1"/>
    <col min="21" max="21" width="15.5" style="529" customWidth="1"/>
    <col min="22" max="22" width="17.1640625" style="529" customWidth="1"/>
    <col min="23" max="23" width="16.1640625" style="529" customWidth="1"/>
    <col min="24" max="24" width="27.6640625" style="529" customWidth="1"/>
    <col min="25" max="25" width="24.5" style="529" customWidth="1"/>
    <col min="26" max="26" width="14.5" style="529" customWidth="1"/>
    <col min="27" max="27" width="24.83203125" style="529" customWidth="1"/>
    <col min="28" max="28" width="15.5" style="529" customWidth="1"/>
    <col min="29" max="29" width="23.5" style="529" customWidth="1"/>
    <col min="30" max="30" width="18" style="529" customWidth="1"/>
    <col min="31" max="31" width="25.1640625" style="531" customWidth="1"/>
    <col min="32" max="32" width="18.6640625" style="531" customWidth="1"/>
    <col min="33" max="33" width="18.5" style="529" customWidth="1"/>
    <col min="34" max="34" width="23.5" style="529" customWidth="1"/>
    <col min="35" max="35" width="15" style="529" customWidth="1"/>
    <col min="36" max="16384" width="50.5" style="529"/>
  </cols>
  <sheetData>
    <row r="1" spans="1:39" ht="98.25" customHeight="1" x14ac:dyDescent="0.2">
      <c r="B1" s="530" t="s">
        <v>464</v>
      </c>
    </row>
    <row r="2" spans="1:39" ht="50.25" customHeight="1" x14ac:dyDescent="0.2">
      <c r="A2" s="1119" t="s">
        <v>0</v>
      </c>
      <c r="B2" s="532" t="s">
        <v>1</v>
      </c>
      <c r="C2" s="533" t="s">
        <v>2</v>
      </c>
      <c r="D2" s="533" t="s">
        <v>3</v>
      </c>
      <c r="E2" s="534" t="s">
        <v>4</v>
      </c>
      <c r="F2" s="535"/>
      <c r="G2" s="577" t="s">
        <v>436</v>
      </c>
      <c r="H2" s="669" t="s">
        <v>437</v>
      </c>
      <c r="I2" s="1115" t="s">
        <v>438</v>
      </c>
      <c r="J2" s="1116"/>
      <c r="K2" s="1115" t="s">
        <v>439</v>
      </c>
      <c r="L2" s="1116"/>
      <c r="M2" s="573"/>
      <c r="N2" s="577" t="s">
        <v>440</v>
      </c>
      <c r="O2" s="1117" t="s">
        <v>441</v>
      </c>
      <c r="P2" s="1118"/>
      <c r="Q2" s="536"/>
      <c r="R2" s="577" t="s">
        <v>442</v>
      </c>
      <c r="S2" s="596" t="s">
        <v>443</v>
      </c>
      <c r="T2" s="598"/>
      <c r="U2" s="1120"/>
      <c r="V2" s="1121"/>
      <c r="W2" s="1122"/>
      <c r="X2" s="600"/>
      <c r="Y2" s="1120"/>
      <c r="Z2" s="1122"/>
      <c r="AA2" s="599"/>
      <c r="AB2" s="599"/>
      <c r="AC2" s="1123"/>
      <c r="AD2" s="1114"/>
      <c r="AE2" s="534"/>
      <c r="AF2" s="1113"/>
      <c r="AG2" s="1114"/>
      <c r="AH2" s="1113"/>
      <c r="AI2" s="1114"/>
    </row>
    <row r="3" spans="1:39" ht="50.25" customHeight="1" x14ac:dyDescent="0.2">
      <c r="A3" s="1119"/>
      <c r="B3" s="657">
        <v>1</v>
      </c>
      <c r="C3" s="658" t="s">
        <v>325</v>
      </c>
      <c r="D3" s="659">
        <v>3</v>
      </c>
      <c r="E3" s="546"/>
      <c r="F3" s="537"/>
      <c r="G3" s="578" t="s">
        <v>430</v>
      </c>
      <c r="H3" s="670" t="s">
        <v>5</v>
      </c>
      <c r="I3" s="1180" t="s">
        <v>386</v>
      </c>
      <c r="J3" s="317"/>
      <c r="K3" s="579" t="s">
        <v>6</v>
      </c>
      <c r="L3" s="579"/>
      <c r="M3" s="574"/>
      <c r="N3" s="642" t="s">
        <v>463</v>
      </c>
      <c r="O3" s="591" t="s">
        <v>8</v>
      </c>
      <c r="P3" s="592"/>
      <c r="Q3" s="538"/>
      <c r="R3" s="643" t="s">
        <v>462</v>
      </c>
      <c r="S3" s="644" t="s">
        <v>366</v>
      </c>
      <c r="T3" s="538"/>
      <c r="U3" s="538"/>
      <c r="V3" s="538"/>
      <c r="W3" s="538"/>
      <c r="X3" s="538"/>
      <c r="Y3" s="538"/>
      <c r="Z3" s="538"/>
      <c r="AA3" s="538"/>
      <c r="AB3" s="538"/>
      <c r="AC3" s="538"/>
      <c r="AD3" s="538"/>
      <c r="AE3" s="538"/>
      <c r="AF3" s="538"/>
      <c r="AG3" s="538"/>
      <c r="AH3" s="538"/>
      <c r="AI3" s="538"/>
    </row>
    <row r="4" spans="1:39" ht="50.25" customHeight="1" x14ac:dyDescent="0.2">
      <c r="A4" s="1119"/>
      <c r="B4" s="660">
        <v>2</v>
      </c>
      <c r="C4" s="661" t="s">
        <v>326</v>
      </c>
      <c r="D4" s="662">
        <v>5</v>
      </c>
      <c r="E4" s="547"/>
      <c r="F4" s="537"/>
      <c r="G4" s="580" t="s">
        <v>18</v>
      </c>
      <c r="H4" s="572" t="s">
        <v>9</v>
      </c>
      <c r="I4" s="1181" t="s">
        <v>10</v>
      </c>
      <c r="J4" s="317"/>
      <c r="K4" s="575" t="s">
        <v>374</v>
      </c>
      <c r="L4" s="317"/>
      <c r="M4" s="574"/>
      <c r="N4" s="645" t="s">
        <v>19</v>
      </c>
      <c r="O4" s="646" t="s">
        <v>11</v>
      </c>
      <c r="P4" s="647" t="s">
        <v>12</v>
      </c>
      <c r="Q4" s="538"/>
      <c r="R4" s="648" t="s">
        <v>19</v>
      </c>
      <c r="S4" s="647" t="s">
        <v>12</v>
      </c>
      <c r="T4" s="538"/>
      <c r="U4" s="538"/>
      <c r="V4" s="538"/>
      <c r="W4" s="538"/>
      <c r="X4" s="538"/>
      <c r="Y4" s="538"/>
      <c r="Z4" s="538"/>
      <c r="AA4" s="538"/>
      <c r="AB4" s="538"/>
      <c r="AC4" s="538"/>
      <c r="AD4" s="538"/>
      <c r="AE4" s="538"/>
      <c r="AF4" s="538"/>
      <c r="AG4" s="538"/>
      <c r="AH4" s="538"/>
      <c r="AI4" s="538"/>
    </row>
    <row r="5" spans="1:39" ht="50.25" customHeight="1" x14ac:dyDescent="0.2">
      <c r="A5" s="1119"/>
      <c r="B5" s="660">
        <v>3</v>
      </c>
      <c r="C5" s="661" t="s">
        <v>327</v>
      </c>
      <c r="D5" s="662">
        <v>5</v>
      </c>
      <c r="E5" s="547"/>
      <c r="F5" s="537"/>
      <c r="G5" s="581" t="s">
        <v>389</v>
      </c>
      <c r="H5" s="671" t="s">
        <v>13</v>
      </c>
      <c r="I5" s="1182" t="s">
        <v>14</v>
      </c>
      <c r="J5" s="1183" t="s">
        <v>15</v>
      </c>
      <c r="K5" s="582" t="s">
        <v>16</v>
      </c>
      <c r="L5" s="317"/>
      <c r="M5" s="574"/>
      <c r="N5" s="642" t="s">
        <v>463</v>
      </c>
      <c r="O5" s="591" t="s">
        <v>8</v>
      </c>
      <c r="P5" s="592"/>
      <c r="Q5" s="538"/>
      <c r="R5" s="649" t="s">
        <v>25</v>
      </c>
      <c r="S5" s="644" t="s">
        <v>366</v>
      </c>
      <c r="T5" s="538"/>
      <c r="U5" s="538"/>
      <c r="V5" s="538"/>
      <c r="W5" s="538"/>
      <c r="X5" s="538"/>
      <c r="Y5" s="538"/>
      <c r="Z5" s="538"/>
      <c r="AA5" s="538"/>
      <c r="AB5" s="538"/>
      <c r="AC5" s="538"/>
      <c r="AD5" s="538"/>
      <c r="AE5" s="538"/>
      <c r="AF5" s="538"/>
      <c r="AG5" s="538"/>
      <c r="AH5" s="538"/>
      <c r="AI5" s="538"/>
    </row>
    <row r="6" spans="1:39" ht="50.25" customHeight="1" x14ac:dyDescent="0.2">
      <c r="A6" s="1119"/>
      <c r="B6" s="660">
        <v>4</v>
      </c>
      <c r="C6" s="661" t="s">
        <v>328</v>
      </c>
      <c r="D6" s="662">
        <v>4</v>
      </c>
      <c r="E6" s="548" t="s">
        <v>329</v>
      </c>
      <c r="F6" s="539"/>
      <c r="G6" s="581" t="s">
        <v>389</v>
      </c>
      <c r="H6" s="670" t="s">
        <v>5</v>
      </c>
      <c r="I6" s="1180" t="s">
        <v>386</v>
      </c>
      <c r="J6" s="1184" t="s">
        <v>383</v>
      </c>
      <c r="K6" s="583" t="s">
        <v>22</v>
      </c>
      <c r="L6" s="584" t="s">
        <v>383</v>
      </c>
      <c r="M6" s="574"/>
      <c r="N6" s="593" t="s">
        <v>17</v>
      </c>
      <c r="O6" s="650" t="s">
        <v>21</v>
      </c>
      <c r="P6" s="583" t="s">
        <v>22</v>
      </c>
      <c r="Q6" s="538"/>
      <c r="R6" s="595" t="s">
        <v>17</v>
      </c>
      <c r="S6" s="650" t="s">
        <v>21</v>
      </c>
      <c r="T6" s="538"/>
      <c r="U6" s="538"/>
      <c r="V6" s="538"/>
      <c r="W6" s="538"/>
      <c r="X6" s="538"/>
      <c r="Y6" s="538"/>
      <c r="Z6" s="538"/>
      <c r="AA6" s="538"/>
      <c r="AB6" s="538"/>
      <c r="AC6" s="538"/>
      <c r="AD6" s="538"/>
      <c r="AE6" s="538"/>
      <c r="AF6" s="538"/>
      <c r="AG6" s="538"/>
      <c r="AH6" s="538"/>
      <c r="AI6" s="538"/>
    </row>
    <row r="7" spans="1:39" ht="63" customHeight="1" x14ac:dyDescent="0.2">
      <c r="A7" s="1119"/>
      <c r="B7" s="660">
        <v>5</v>
      </c>
      <c r="C7" s="661" t="s">
        <v>330</v>
      </c>
      <c r="D7" s="662">
        <v>5</v>
      </c>
      <c r="E7" s="547"/>
      <c r="F7" s="537"/>
      <c r="G7" s="585" t="s">
        <v>390</v>
      </c>
      <c r="H7" s="672" t="s">
        <v>20</v>
      </c>
      <c r="I7" s="1181" t="s">
        <v>10</v>
      </c>
      <c r="J7" s="337"/>
      <c r="K7" s="575" t="s">
        <v>374</v>
      </c>
      <c r="L7" s="337"/>
      <c r="M7" s="574"/>
      <c r="N7" s="642" t="s">
        <v>463</v>
      </c>
      <c r="O7" s="591" t="s">
        <v>8</v>
      </c>
      <c r="P7" s="592"/>
      <c r="Q7" s="538"/>
      <c r="R7" s="651" t="s">
        <v>219</v>
      </c>
      <c r="S7" s="644" t="s">
        <v>366</v>
      </c>
      <c r="T7" s="538"/>
      <c r="U7" s="538"/>
      <c r="V7" s="538"/>
      <c r="W7" s="538"/>
      <c r="X7" s="538"/>
      <c r="Y7" s="538"/>
      <c r="Z7" s="538"/>
      <c r="AA7" s="538"/>
      <c r="AB7" s="538"/>
      <c r="AC7" s="538"/>
      <c r="AD7" s="538"/>
      <c r="AE7" s="538"/>
      <c r="AF7" s="538"/>
      <c r="AG7" s="538"/>
      <c r="AH7" s="538"/>
      <c r="AI7" s="538"/>
    </row>
    <row r="8" spans="1:39" ht="50.25" customHeight="1" x14ac:dyDescent="0.2">
      <c r="A8" s="1119"/>
      <c r="B8" s="660">
        <v>6</v>
      </c>
      <c r="C8" s="661" t="s">
        <v>331</v>
      </c>
      <c r="D8" s="662">
        <v>4</v>
      </c>
      <c r="E8" s="547" t="s">
        <v>332</v>
      </c>
      <c r="F8" s="537"/>
      <c r="G8" s="580" t="s">
        <v>18</v>
      </c>
      <c r="H8" s="572" t="s">
        <v>9</v>
      </c>
      <c r="I8" s="1180" t="s">
        <v>386</v>
      </c>
      <c r="J8" s="1184" t="s">
        <v>383</v>
      </c>
      <c r="K8" s="583" t="s">
        <v>22</v>
      </c>
      <c r="L8" s="584" t="s">
        <v>383</v>
      </c>
      <c r="M8" s="574"/>
      <c r="N8" s="337"/>
      <c r="O8" s="650" t="s">
        <v>21</v>
      </c>
      <c r="P8" s="583" t="s">
        <v>22</v>
      </c>
      <c r="Q8" s="538"/>
      <c r="R8" s="649" t="s">
        <v>25</v>
      </c>
      <c r="S8" s="650" t="s">
        <v>21</v>
      </c>
      <c r="T8" s="538"/>
      <c r="U8" s="538"/>
      <c r="V8" s="538"/>
      <c r="W8" s="538"/>
      <c r="X8" s="538"/>
      <c r="Y8" s="538"/>
      <c r="Z8" s="538"/>
      <c r="AA8" s="538"/>
      <c r="AB8" s="538"/>
      <c r="AC8" s="538"/>
      <c r="AD8" s="538"/>
      <c r="AE8" s="538"/>
      <c r="AF8" s="538"/>
      <c r="AG8" s="538"/>
      <c r="AH8" s="538"/>
      <c r="AI8" s="538"/>
    </row>
    <row r="9" spans="1:39" ht="50.25" customHeight="1" x14ac:dyDescent="0.2">
      <c r="A9" s="1119"/>
      <c r="B9" s="660">
        <v>7</v>
      </c>
      <c r="C9" s="661" t="s">
        <v>351</v>
      </c>
      <c r="D9" s="662">
        <v>4</v>
      </c>
      <c r="E9" s="547" t="s">
        <v>339</v>
      </c>
      <c r="F9" s="537"/>
      <c r="G9" s="585" t="s">
        <v>390</v>
      </c>
      <c r="H9" s="673" t="s">
        <v>23</v>
      </c>
      <c r="I9" s="1185" t="s">
        <v>388</v>
      </c>
      <c r="J9" s="317"/>
      <c r="K9" s="586" t="s">
        <v>353</v>
      </c>
      <c r="L9" s="317"/>
      <c r="M9" s="574"/>
      <c r="N9" s="593" t="s">
        <v>17</v>
      </c>
      <c r="O9" s="652" t="s">
        <v>352</v>
      </c>
      <c r="P9" s="586" t="s">
        <v>353</v>
      </c>
      <c r="Q9" s="538"/>
      <c r="R9" s="595" t="s">
        <v>17</v>
      </c>
      <c r="S9" s="653" t="s">
        <v>352</v>
      </c>
      <c r="T9" s="538"/>
      <c r="U9" s="538"/>
      <c r="V9" s="538"/>
      <c r="W9" s="538"/>
      <c r="X9" s="538"/>
      <c r="Y9" s="538"/>
      <c r="Z9" s="538"/>
      <c r="AA9" s="538"/>
      <c r="AB9" s="538"/>
      <c r="AC9" s="538"/>
      <c r="AD9" s="538"/>
      <c r="AE9" s="538"/>
      <c r="AF9" s="538"/>
      <c r="AG9" s="538"/>
      <c r="AH9" s="538"/>
      <c r="AI9" s="538"/>
    </row>
    <row r="10" spans="1:39" ht="50.25" customHeight="1" x14ac:dyDescent="0.2">
      <c r="A10" s="1119"/>
      <c r="B10" s="660">
        <v>8</v>
      </c>
      <c r="C10" s="661" t="s">
        <v>334</v>
      </c>
      <c r="D10" s="662">
        <v>5</v>
      </c>
      <c r="E10" s="547"/>
      <c r="F10" s="537"/>
      <c r="G10" s="585" t="s">
        <v>390</v>
      </c>
      <c r="H10" s="671" t="s">
        <v>13</v>
      </c>
      <c r="I10" s="1185" t="s">
        <v>388</v>
      </c>
      <c r="J10" s="317"/>
      <c r="K10" s="582" t="s">
        <v>16</v>
      </c>
      <c r="L10" s="317"/>
      <c r="M10" s="574"/>
      <c r="N10" s="654" t="s">
        <v>19</v>
      </c>
      <c r="O10" s="591" t="s">
        <v>8</v>
      </c>
      <c r="P10" s="591"/>
      <c r="Q10" s="538"/>
      <c r="R10" s="648" t="s">
        <v>19</v>
      </c>
      <c r="S10" s="644" t="s">
        <v>366</v>
      </c>
      <c r="T10" s="538"/>
      <c r="U10" s="538"/>
      <c r="V10" s="538"/>
      <c r="W10" s="538"/>
      <c r="X10" s="538"/>
      <c r="Y10" s="538"/>
      <c r="Z10" s="538"/>
      <c r="AA10" s="538"/>
      <c r="AB10" s="538"/>
      <c r="AC10" s="538"/>
      <c r="AD10" s="538"/>
      <c r="AE10" s="538"/>
      <c r="AF10" s="538"/>
      <c r="AG10" s="538"/>
      <c r="AH10" s="538"/>
      <c r="AI10" s="538"/>
    </row>
    <row r="11" spans="1:39" s="540" customFormat="1" ht="50.25" customHeight="1" x14ac:dyDescent="0.2">
      <c r="A11" s="1119"/>
      <c r="B11" s="663">
        <v>9</v>
      </c>
      <c r="C11" s="664" t="s">
        <v>335</v>
      </c>
      <c r="D11" s="665" t="s">
        <v>350</v>
      </c>
      <c r="E11" s="601" t="s">
        <v>444</v>
      </c>
      <c r="F11" s="555"/>
      <c r="G11" s="587"/>
      <c r="H11" s="674"/>
      <c r="I11" s="1186" t="s">
        <v>24</v>
      </c>
      <c r="J11" s="1187"/>
      <c r="K11" s="587"/>
      <c r="L11" s="587"/>
      <c r="M11" s="587"/>
      <c r="N11" s="640" t="s">
        <v>24</v>
      </c>
      <c r="O11" s="587"/>
      <c r="P11" s="587"/>
      <c r="Q11" s="587"/>
      <c r="R11" s="587"/>
      <c r="S11" s="587"/>
      <c r="T11" s="554"/>
      <c r="U11" s="554"/>
      <c r="V11" s="554"/>
      <c r="W11" s="554"/>
      <c r="X11" s="554"/>
      <c r="Y11" s="554"/>
      <c r="Z11" s="554"/>
      <c r="AA11" s="554"/>
      <c r="AB11" s="554"/>
      <c r="AC11" s="554"/>
      <c r="AD11" s="554"/>
      <c r="AE11" s="554"/>
      <c r="AF11" s="554"/>
      <c r="AG11" s="554"/>
      <c r="AH11" s="554"/>
      <c r="AI11" s="554"/>
    </row>
    <row r="12" spans="1:39" ht="50.25" customHeight="1" x14ac:dyDescent="0.2">
      <c r="A12" s="1119"/>
      <c r="B12" s="660">
        <v>10</v>
      </c>
      <c r="C12" s="661" t="s">
        <v>336</v>
      </c>
      <c r="D12" s="662">
        <v>4</v>
      </c>
      <c r="E12" s="549" t="s">
        <v>337</v>
      </c>
      <c r="F12" s="541"/>
      <c r="G12" s="641"/>
      <c r="H12" s="672" t="s">
        <v>20</v>
      </c>
      <c r="I12" s="1182" t="s">
        <v>14</v>
      </c>
      <c r="J12" s="1183" t="s">
        <v>15</v>
      </c>
      <c r="K12" s="575" t="s">
        <v>374</v>
      </c>
      <c r="L12" s="588"/>
      <c r="M12" s="574"/>
      <c r="N12" s="323"/>
      <c r="O12" s="646" t="s">
        <v>11</v>
      </c>
      <c r="P12" s="647" t="s">
        <v>12</v>
      </c>
      <c r="Q12" s="538"/>
      <c r="R12" s="323"/>
      <c r="S12" s="647" t="s">
        <v>12</v>
      </c>
      <c r="T12" s="538"/>
      <c r="U12" s="538"/>
      <c r="V12" s="538"/>
      <c r="W12" s="538"/>
      <c r="X12" s="538"/>
      <c r="Y12" s="538"/>
      <c r="Z12" s="538"/>
      <c r="AA12" s="538"/>
      <c r="AB12" s="538"/>
      <c r="AC12" s="538"/>
      <c r="AD12" s="538"/>
      <c r="AE12" s="538"/>
      <c r="AF12" s="538"/>
      <c r="AG12" s="538"/>
      <c r="AH12" s="538"/>
      <c r="AI12" s="538"/>
    </row>
    <row r="13" spans="1:39" s="543" customFormat="1" ht="50.25" customHeight="1" x14ac:dyDescent="0.2">
      <c r="A13" s="1119"/>
      <c r="B13" s="660">
        <v>11</v>
      </c>
      <c r="C13" s="661" t="s">
        <v>338</v>
      </c>
      <c r="D13" s="662">
        <v>4</v>
      </c>
      <c r="E13" s="550" t="s">
        <v>340</v>
      </c>
      <c r="F13" s="542"/>
      <c r="G13" s="581" t="s">
        <v>389</v>
      </c>
      <c r="H13" s="572" t="s">
        <v>9</v>
      </c>
      <c r="I13" s="1185" t="s">
        <v>388</v>
      </c>
      <c r="J13" s="317"/>
      <c r="K13" s="586" t="s">
        <v>353</v>
      </c>
      <c r="L13" s="317"/>
      <c r="M13" s="574"/>
      <c r="N13" s="642" t="s">
        <v>463</v>
      </c>
      <c r="O13" s="652" t="s">
        <v>352</v>
      </c>
      <c r="P13" s="586" t="s">
        <v>353</v>
      </c>
      <c r="Q13" s="538"/>
      <c r="R13" s="651" t="s">
        <v>7</v>
      </c>
      <c r="S13" s="653" t="s">
        <v>352</v>
      </c>
      <c r="T13" s="538"/>
      <c r="U13" s="538"/>
      <c r="V13" s="538"/>
      <c r="W13" s="538"/>
      <c r="X13" s="538"/>
      <c r="Y13" s="538"/>
      <c r="Z13" s="538"/>
      <c r="AA13" s="538"/>
      <c r="AB13" s="538"/>
      <c r="AC13" s="538"/>
      <c r="AD13" s="538"/>
      <c r="AE13" s="538"/>
      <c r="AF13" s="538"/>
      <c r="AG13" s="538"/>
      <c r="AH13" s="538"/>
      <c r="AI13" s="538"/>
      <c r="AJ13" s="529"/>
      <c r="AK13" s="529"/>
      <c r="AL13" s="529"/>
      <c r="AM13" s="529"/>
    </row>
    <row r="14" spans="1:39" ht="50.25" customHeight="1" x14ac:dyDescent="0.2">
      <c r="A14" s="1119"/>
      <c r="B14" s="660">
        <v>12</v>
      </c>
      <c r="C14" s="661" t="s">
        <v>341</v>
      </c>
      <c r="D14" s="662">
        <v>5</v>
      </c>
      <c r="E14" s="549"/>
      <c r="F14" s="541"/>
      <c r="G14" s="585" t="s">
        <v>390</v>
      </c>
      <c r="H14" s="572" t="s">
        <v>9</v>
      </c>
      <c r="I14" s="1180" t="s">
        <v>386</v>
      </c>
      <c r="J14" s="1184" t="s">
        <v>383</v>
      </c>
      <c r="K14" s="583" t="s">
        <v>22</v>
      </c>
      <c r="L14" s="584" t="s">
        <v>383</v>
      </c>
      <c r="M14" s="574"/>
      <c r="N14" s="593" t="s">
        <v>17</v>
      </c>
      <c r="O14" s="650" t="s">
        <v>21</v>
      </c>
      <c r="P14" s="583" t="s">
        <v>22</v>
      </c>
      <c r="Q14" s="538"/>
      <c r="R14" s="595" t="s">
        <v>17</v>
      </c>
      <c r="S14" s="650" t="s">
        <v>21</v>
      </c>
      <c r="T14" s="538"/>
      <c r="U14" s="538"/>
      <c r="V14" s="538"/>
      <c r="W14" s="538"/>
      <c r="X14" s="538"/>
      <c r="Y14" s="538"/>
      <c r="Z14" s="538"/>
      <c r="AA14" s="538"/>
      <c r="AB14" s="538"/>
      <c r="AC14" s="538"/>
      <c r="AD14" s="538"/>
      <c r="AE14" s="538"/>
      <c r="AF14" s="538"/>
      <c r="AG14" s="538"/>
      <c r="AH14" s="538"/>
      <c r="AI14" s="538"/>
    </row>
    <row r="15" spans="1:39" ht="50.25" customHeight="1" x14ac:dyDescent="0.2">
      <c r="A15" s="1119"/>
      <c r="B15" s="660">
        <v>13</v>
      </c>
      <c r="C15" s="661" t="s">
        <v>342</v>
      </c>
      <c r="D15" s="662">
        <v>5</v>
      </c>
      <c r="E15" s="551"/>
      <c r="G15" s="585" t="s">
        <v>390</v>
      </c>
      <c r="H15" s="673" t="s">
        <v>23</v>
      </c>
      <c r="I15" s="1182" t="s">
        <v>14</v>
      </c>
      <c r="J15" s="1183" t="s">
        <v>15</v>
      </c>
      <c r="K15" s="582" t="s">
        <v>16</v>
      </c>
      <c r="L15" s="317"/>
      <c r="M15" s="574"/>
      <c r="N15" s="654" t="s">
        <v>19</v>
      </c>
      <c r="O15" s="594" t="s">
        <v>8</v>
      </c>
      <c r="P15" s="594"/>
      <c r="Q15" s="538"/>
      <c r="R15" s="648" t="s">
        <v>19</v>
      </c>
      <c r="S15" s="644" t="s">
        <v>366</v>
      </c>
      <c r="T15" s="538"/>
      <c r="U15" s="538"/>
      <c r="V15" s="538"/>
      <c r="W15" s="538"/>
      <c r="X15" s="538"/>
      <c r="Y15" s="538"/>
      <c r="Z15" s="538"/>
      <c r="AA15" s="538"/>
      <c r="AB15" s="538"/>
      <c r="AC15" s="538"/>
      <c r="AD15" s="538"/>
      <c r="AE15" s="538"/>
      <c r="AF15" s="538"/>
      <c r="AG15" s="538"/>
      <c r="AH15" s="538"/>
      <c r="AI15" s="538"/>
    </row>
    <row r="16" spans="1:39" ht="50.25" customHeight="1" x14ac:dyDescent="0.2">
      <c r="A16" s="1119"/>
      <c r="B16" s="660">
        <v>14</v>
      </c>
      <c r="C16" s="661" t="s">
        <v>343</v>
      </c>
      <c r="D16" s="662">
        <v>4</v>
      </c>
      <c r="E16" s="552" t="s">
        <v>344</v>
      </c>
      <c r="F16" s="541"/>
      <c r="G16" s="580" t="s">
        <v>18</v>
      </c>
      <c r="H16" s="671" t="s">
        <v>13</v>
      </c>
      <c r="I16" s="1185" t="s">
        <v>388</v>
      </c>
      <c r="J16" s="323"/>
      <c r="K16" s="579" t="s">
        <v>6</v>
      </c>
      <c r="L16" s="579"/>
      <c r="M16" s="574"/>
      <c r="N16" s="642" t="s">
        <v>463</v>
      </c>
      <c r="O16" s="594" t="s">
        <v>8</v>
      </c>
      <c r="P16" s="594"/>
      <c r="Q16" s="538"/>
      <c r="R16" s="649" t="s">
        <v>25</v>
      </c>
      <c r="S16" s="644" t="s">
        <v>366</v>
      </c>
      <c r="T16" s="538"/>
      <c r="U16" s="538"/>
      <c r="V16" s="538"/>
      <c r="W16" s="538"/>
      <c r="X16" s="538"/>
      <c r="Y16" s="538"/>
      <c r="Z16" s="538"/>
      <c r="AA16" s="538"/>
      <c r="AB16" s="538"/>
      <c r="AC16" s="538"/>
      <c r="AD16" s="538"/>
      <c r="AE16" s="538"/>
      <c r="AF16" s="538"/>
      <c r="AG16" s="538"/>
      <c r="AH16" s="538"/>
      <c r="AI16" s="538"/>
    </row>
    <row r="17" spans="1:35" ht="50.25" customHeight="1" x14ac:dyDescent="0.2">
      <c r="A17" s="1119"/>
      <c r="B17" s="660">
        <v>15</v>
      </c>
      <c r="C17" s="661" t="s">
        <v>345</v>
      </c>
      <c r="D17" s="662">
        <v>5</v>
      </c>
      <c r="E17" s="547"/>
      <c r="F17" s="537"/>
      <c r="G17" s="585" t="s">
        <v>390</v>
      </c>
      <c r="H17" s="670" t="s">
        <v>5</v>
      </c>
      <c r="I17" s="1181" t="s">
        <v>10</v>
      </c>
      <c r="J17" s="317"/>
      <c r="K17" s="586" t="s">
        <v>353</v>
      </c>
      <c r="L17" s="317"/>
      <c r="M17" s="574"/>
      <c r="N17" s="593" t="s">
        <v>17</v>
      </c>
      <c r="O17" s="655" t="s">
        <v>352</v>
      </c>
      <c r="P17" s="586" t="s">
        <v>353</v>
      </c>
      <c r="Q17" s="538"/>
      <c r="R17" s="595" t="s">
        <v>17</v>
      </c>
      <c r="S17" s="653" t="s">
        <v>352</v>
      </c>
      <c r="T17" s="538"/>
      <c r="U17" s="538"/>
      <c r="V17" s="538"/>
      <c r="W17" s="538"/>
      <c r="X17" s="538"/>
      <c r="Y17" s="538"/>
      <c r="Z17" s="538"/>
      <c r="AA17" s="538"/>
      <c r="AB17" s="538"/>
      <c r="AC17" s="538"/>
      <c r="AD17" s="538"/>
      <c r="AE17" s="538"/>
      <c r="AF17" s="538"/>
      <c r="AG17" s="538"/>
      <c r="AH17" s="538"/>
      <c r="AI17" s="538"/>
    </row>
    <row r="18" spans="1:35" ht="50.25" customHeight="1" x14ac:dyDescent="0.2">
      <c r="A18" s="1119"/>
      <c r="B18" s="660">
        <v>16</v>
      </c>
      <c r="C18" s="666" t="s">
        <v>346</v>
      </c>
      <c r="D18" s="662">
        <v>5</v>
      </c>
      <c r="E18" s="547"/>
      <c r="F18" s="537"/>
      <c r="G18" s="581" t="s">
        <v>389</v>
      </c>
      <c r="H18" s="673" t="s">
        <v>23</v>
      </c>
      <c r="I18" s="1180" t="s">
        <v>386</v>
      </c>
      <c r="J18" s="323"/>
      <c r="K18" s="583" t="s">
        <v>22</v>
      </c>
      <c r="L18" s="317"/>
      <c r="M18" s="574"/>
      <c r="N18" s="654" t="s">
        <v>19</v>
      </c>
      <c r="O18" s="589"/>
      <c r="P18" s="583" t="s">
        <v>22</v>
      </c>
      <c r="Q18" s="538"/>
      <c r="R18" s="648" t="s">
        <v>19</v>
      </c>
      <c r="S18" s="656" t="s">
        <v>371</v>
      </c>
      <c r="T18" s="538"/>
      <c r="U18" s="538"/>
      <c r="V18" s="538"/>
      <c r="W18" s="538"/>
      <c r="X18" s="538"/>
      <c r="Y18" s="538"/>
      <c r="Z18" s="538"/>
      <c r="AA18" s="538"/>
      <c r="AB18" s="538"/>
      <c r="AC18" s="538"/>
      <c r="AD18" s="538"/>
      <c r="AE18" s="538"/>
      <c r="AF18" s="538"/>
      <c r="AG18" s="538"/>
      <c r="AH18" s="538"/>
      <c r="AI18" s="538"/>
    </row>
    <row r="19" spans="1:35" ht="50.25" customHeight="1" x14ac:dyDescent="0.2">
      <c r="A19" s="1119"/>
      <c r="B19" s="660">
        <v>17</v>
      </c>
      <c r="C19" s="666" t="s">
        <v>347</v>
      </c>
      <c r="D19" s="662">
        <v>5</v>
      </c>
      <c r="E19" s="551" t="s">
        <v>348</v>
      </c>
      <c r="G19" s="581" t="s">
        <v>389</v>
      </c>
      <c r="H19" s="672" t="s">
        <v>20</v>
      </c>
      <c r="I19" s="1180" t="s">
        <v>386</v>
      </c>
      <c r="J19" s="317"/>
      <c r="K19" s="575" t="s">
        <v>374</v>
      </c>
      <c r="L19" s="589"/>
      <c r="M19" s="574"/>
      <c r="N19" s="323"/>
      <c r="O19" s="591" t="s">
        <v>8</v>
      </c>
      <c r="P19" s="591"/>
      <c r="Q19" s="538"/>
      <c r="R19" s="649" t="s">
        <v>25</v>
      </c>
      <c r="S19" s="644" t="s">
        <v>366</v>
      </c>
      <c r="T19" s="538"/>
      <c r="U19" s="538"/>
      <c r="V19" s="538"/>
      <c r="W19" s="538"/>
      <c r="X19" s="538"/>
      <c r="Y19" s="538"/>
      <c r="Z19" s="538"/>
      <c r="AA19" s="538"/>
      <c r="AB19" s="538"/>
      <c r="AC19" s="538"/>
      <c r="AD19" s="538"/>
      <c r="AE19" s="538"/>
      <c r="AF19" s="538"/>
      <c r="AG19" s="538"/>
      <c r="AH19" s="538"/>
      <c r="AI19" s="538"/>
    </row>
    <row r="20" spans="1:35" s="540" customFormat="1" ht="50.25" customHeight="1" x14ac:dyDescent="0.2">
      <c r="A20" s="1119"/>
      <c r="B20" s="663">
        <v>18</v>
      </c>
      <c r="C20" s="667" t="s">
        <v>349</v>
      </c>
      <c r="D20" s="665" t="s">
        <v>350</v>
      </c>
      <c r="E20" s="553" t="s">
        <v>445</v>
      </c>
      <c r="G20" s="590"/>
      <c r="H20" s="675"/>
      <c r="I20" s="576"/>
      <c r="J20" s="576"/>
      <c r="K20" s="576"/>
      <c r="L20" s="576"/>
      <c r="M20" s="576"/>
      <c r="N20" s="554"/>
      <c r="O20" s="554"/>
      <c r="P20" s="554"/>
      <c r="Q20" s="554"/>
      <c r="R20" s="554"/>
      <c r="S20" s="576"/>
      <c r="T20" s="554"/>
      <c r="U20" s="554"/>
      <c r="V20" s="554"/>
      <c r="W20" s="554"/>
      <c r="X20" s="554"/>
      <c r="Y20" s="554"/>
      <c r="Z20" s="554"/>
      <c r="AA20" s="554"/>
      <c r="AB20" s="554"/>
      <c r="AC20" s="554"/>
      <c r="AD20" s="554"/>
      <c r="AE20" s="554"/>
      <c r="AF20" s="554"/>
      <c r="AG20" s="554"/>
      <c r="AH20" s="554"/>
      <c r="AI20" s="554"/>
    </row>
    <row r="21" spans="1:35" ht="35.25" customHeight="1" x14ac:dyDescent="0.2">
      <c r="R21" s="529" t="s">
        <v>28</v>
      </c>
    </row>
  </sheetData>
  <mergeCells count="9">
    <mergeCell ref="AH2:AI2"/>
    <mergeCell ref="I2:J2"/>
    <mergeCell ref="K2:L2"/>
    <mergeCell ref="O2:P2"/>
    <mergeCell ref="A2:A20"/>
    <mergeCell ref="U2:W2"/>
    <mergeCell ref="Y2:Z2"/>
    <mergeCell ref="AC2:AD2"/>
    <mergeCell ref="AF2:A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58A6-2B81-8F4B-AD3A-CB7B081D2ACA}">
  <dimension ref="A1:XFB109"/>
  <sheetViews>
    <sheetView tabSelected="1" topLeftCell="A51" zoomScaleNormal="100" workbookViewId="0">
      <selection activeCell="A65" sqref="A65"/>
    </sheetView>
  </sheetViews>
  <sheetFormatPr baseColWidth="10" defaultColWidth="32" defaultRowHeight="15" x14ac:dyDescent="0.2"/>
  <cols>
    <col min="1" max="1" width="26.5" style="3" customWidth="1"/>
    <col min="2" max="2" width="15" style="3" bestFit="1" customWidth="1"/>
    <col min="3" max="3" width="40.5" style="3" customWidth="1"/>
    <col min="4" max="4" width="16" style="151" customWidth="1"/>
    <col min="5" max="5" width="13.5" style="3" customWidth="1"/>
    <col min="6" max="6" width="13.1640625" style="150" hidden="1" customWidth="1"/>
    <col min="7" max="7" width="14.5" style="149" customWidth="1"/>
    <col min="8" max="8" width="11.5" style="2" customWidth="1"/>
    <col min="9" max="9" width="22.6640625" style="3" customWidth="1"/>
    <col min="10" max="10" width="10.33203125" style="3" customWidth="1"/>
    <col min="11" max="11" width="10.33203125" style="73" customWidth="1"/>
    <col min="12" max="12" width="14.1640625" style="3" customWidth="1"/>
    <col min="13" max="13" width="15.5" style="73" customWidth="1"/>
    <col min="14" max="14" width="21.5" style="3" customWidth="1"/>
    <col min="15" max="16384" width="32" style="3"/>
  </cols>
  <sheetData>
    <row r="1" spans="1:15" ht="19" customHeight="1" thickBot="1" x14ac:dyDescent="0.3">
      <c r="A1" s="1174" t="s">
        <v>29</v>
      </c>
      <c r="B1" s="1175"/>
      <c r="C1" s="1175"/>
      <c r="D1" s="1175"/>
      <c r="E1" s="1176"/>
      <c r="F1" s="274"/>
      <c r="H1" s="1"/>
      <c r="I1" s="72"/>
      <c r="J1" s="273"/>
      <c r="K1" s="272"/>
      <c r="L1" s="259"/>
      <c r="M1" s="272"/>
    </row>
    <row r="2" spans="1:15" ht="32" customHeight="1" x14ac:dyDescent="0.2">
      <c r="A2" s="5" t="s">
        <v>30</v>
      </c>
      <c r="B2" s="5" t="s">
        <v>31</v>
      </c>
      <c r="C2" s="5" t="s">
        <v>32</v>
      </c>
      <c r="D2" s="200" t="s">
        <v>193</v>
      </c>
      <c r="E2" s="5" t="s">
        <v>33</v>
      </c>
      <c r="F2" s="190" t="s">
        <v>34</v>
      </c>
      <c r="G2" s="153" t="s">
        <v>324</v>
      </c>
      <c r="H2" s="6" t="s">
        <v>35</v>
      </c>
      <c r="I2" s="271" t="s">
        <v>36</v>
      </c>
      <c r="J2" s="270" t="s">
        <v>37</v>
      </c>
      <c r="K2" s="269" t="s">
        <v>38</v>
      </c>
      <c r="L2" s="268" t="s">
        <v>39</v>
      </c>
      <c r="M2" s="267" t="s">
        <v>323</v>
      </c>
      <c r="N2" s="4"/>
    </row>
    <row r="3" spans="1:15" ht="16" x14ac:dyDescent="0.2">
      <c r="A3" s="7" t="s">
        <v>322</v>
      </c>
      <c r="B3" s="8" t="s">
        <v>40</v>
      </c>
      <c r="C3" s="8" t="s">
        <v>41</v>
      </c>
      <c r="D3" s="220" t="s">
        <v>246</v>
      </c>
      <c r="E3" s="8" t="s">
        <v>42</v>
      </c>
      <c r="F3" s="152" t="s">
        <v>53</v>
      </c>
      <c r="G3" s="493" t="s">
        <v>43</v>
      </c>
      <c r="H3" s="2" t="s">
        <v>44</v>
      </c>
      <c r="I3" s="229"/>
      <c r="J3" s="235">
        <v>260</v>
      </c>
      <c r="K3" s="266" t="s">
        <v>54</v>
      </c>
      <c r="L3" s="234">
        <v>2</v>
      </c>
      <c r="M3" s="233">
        <v>0</v>
      </c>
      <c r="N3" s="4"/>
    </row>
    <row r="4" spans="1:15" ht="16" x14ac:dyDescent="0.2">
      <c r="A4" s="9"/>
      <c r="B4" s="8" t="s">
        <v>45</v>
      </c>
      <c r="C4" s="8" t="s">
        <v>46</v>
      </c>
      <c r="D4" s="220" t="s">
        <v>246</v>
      </c>
      <c r="E4" s="8" t="s">
        <v>47</v>
      </c>
      <c r="F4" s="152" t="s">
        <v>49</v>
      </c>
      <c r="G4" s="516" t="s">
        <v>64</v>
      </c>
      <c r="H4" s="2" t="s">
        <v>44</v>
      </c>
      <c r="I4" s="229"/>
      <c r="J4" s="235">
        <v>198</v>
      </c>
      <c r="K4" s="390" t="s">
        <v>59</v>
      </c>
      <c r="L4" s="234">
        <v>1</v>
      </c>
      <c r="M4" s="233">
        <v>1</v>
      </c>
      <c r="N4" s="4"/>
    </row>
    <row r="5" spans="1:15" ht="16" x14ac:dyDescent="0.2">
      <c r="A5" s="9"/>
      <c r="B5" s="8" t="s">
        <v>50</v>
      </c>
      <c r="C5" s="8" t="s">
        <v>51</v>
      </c>
      <c r="D5" s="220" t="s">
        <v>270</v>
      </c>
      <c r="E5" s="8" t="s">
        <v>52</v>
      </c>
      <c r="F5" s="152" t="s">
        <v>54</v>
      </c>
      <c r="G5" s="505" t="s">
        <v>54</v>
      </c>
      <c r="H5" s="2" t="s">
        <v>44</v>
      </c>
      <c r="I5" s="229"/>
      <c r="J5" s="297"/>
      <c r="K5" s="298" t="s">
        <v>58</v>
      </c>
      <c r="L5" s="299"/>
      <c r="M5" s="300"/>
      <c r="N5" s="4"/>
    </row>
    <row r="6" spans="1:15" s="75" customFormat="1" ht="16" x14ac:dyDescent="0.2">
      <c r="A6" s="74"/>
      <c r="B6" s="8" t="s">
        <v>55</v>
      </c>
      <c r="C6" s="8" t="s">
        <v>56</v>
      </c>
      <c r="D6" s="220" t="s">
        <v>250</v>
      </c>
      <c r="E6" s="8" t="s">
        <v>57</v>
      </c>
      <c r="F6" s="152" t="s">
        <v>320</v>
      </c>
      <c r="G6" s="386" t="s">
        <v>314</v>
      </c>
      <c r="H6" s="2" t="s">
        <v>44</v>
      </c>
      <c r="I6" s="229"/>
      <c r="J6" s="235">
        <v>575</v>
      </c>
      <c r="K6" s="265" t="s">
        <v>48</v>
      </c>
      <c r="L6" s="234">
        <v>1</v>
      </c>
      <c r="M6" s="233">
        <v>1</v>
      </c>
      <c r="N6" s="264"/>
    </row>
    <row r="7" spans="1:15" ht="16" x14ac:dyDescent="0.2">
      <c r="A7" s="9"/>
      <c r="B7" s="8" t="s">
        <v>61</v>
      </c>
      <c r="C7" s="8" t="s">
        <v>62</v>
      </c>
      <c r="D7" s="220" t="s">
        <v>271</v>
      </c>
      <c r="E7" s="8" t="s">
        <v>57</v>
      </c>
      <c r="F7" s="152" t="s">
        <v>63</v>
      </c>
      <c r="G7" s="506" t="s">
        <v>59</v>
      </c>
      <c r="H7" s="2" t="s">
        <v>44</v>
      </c>
      <c r="I7" s="229"/>
      <c r="J7" s="235">
        <v>834</v>
      </c>
      <c r="K7" s="263" t="s">
        <v>53</v>
      </c>
      <c r="L7" s="234">
        <v>0</v>
      </c>
      <c r="M7" s="233">
        <v>1</v>
      </c>
      <c r="N7" s="4"/>
    </row>
    <row r="8" spans="1:15" x14ac:dyDescent="0.2">
      <c r="A8" s="9"/>
      <c r="B8" s="9"/>
      <c r="C8" s="9"/>
      <c r="D8" s="200"/>
      <c r="E8" s="9"/>
      <c r="F8" s="190"/>
      <c r="G8" s="153"/>
      <c r="H8" s="9"/>
      <c r="I8" s="229"/>
      <c r="J8" s="235"/>
      <c r="K8" s="391" t="s">
        <v>43</v>
      </c>
      <c r="L8" s="234">
        <v>2</v>
      </c>
      <c r="M8" s="233">
        <v>1</v>
      </c>
      <c r="N8" s="4"/>
    </row>
    <row r="9" spans="1:15" ht="16" x14ac:dyDescent="0.2">
      <c r="A9" s="7" t="s">
        <v>321</v>
      </c>
      <c r="B9" s="8" t="s">
        <v>65</v>
      </c>
      <c r="C9" s="8" t="s">
        <v>66</v>
      </c>
      <c r="D9" s="220" t="s">
        <v>246</v>
      </c>
      <c r="E9" s="8" t="s">
        <v>67</v>
      </c>
      <c r="F9" s="152" t="s">
        <v>68</v>
      </c>
      <c r="G9" s="519" t="s">
        <v>69</v>
      </c>
      <c r="I9" s="229"/>
      <c r="J9" s="235">
        <v>1055</v>
      </c>
      <c r="K9" s="262" t="s">
        <v>49</v>
      </c>
      <c r="L9" s="234">
        <v>1</v>
      </c>
      <c r="M9" s="233">
        <v>0</v>
      </c>
      <c r="N9" s="4"/>
    </row>
    <row r="10" spans="1:15" ht="16" x14ac:dyDescent="0.2">
      <c r="A10" s="9"/>
      <c r="B10" s="8" t="s">
        <v>70</v>
      </c>
      <c r="C10" s="8" t="s">
        <v>71</v>
      </c>
      <c r="D10" s="220" t="s">
        <v>252</v>
      </c>
      <c r="E10" s="8" t="s">
        <v>57</v>
      </c>
      <c r="F10" s="152" t="s">
        <v>72</v>
      </c>
      <c r="G10" s="1105" t="s">
        <v>360</v>
      </c>
      <c r="I10" s="229"/>
      <c r="J10" s="235">
        <v>814</v>
      </c>
      <c r="K10" s="261" t="s">
        <v>78</v>
      </c>
      <c r="L10" s="234">
        <v>1</v>
      </c>
      <c r="M10" s="233">
        <v>0</v>
      </c>
      <c r="N10" s="4"/>
    </row>
    <row r="11" spans="1:15" ht="17" thickBot="1" x14ac:dyDescent="0.25">
      <c r="A11" s="9"/>
      <c r="B11" s="8" t="s">
        <v>73</v>
      </c>
      <c r="C11" s="8" t="s">
        <v>74</v>
      </c>
      <c r="D11" s="220" t="s">
        <v>288</v>
      </c>
      <c r="E11" s="8" t="s">
        <v>57</v>
      </c>
      <c r="F11" s="152" t="s">
        <v>320</v>
      </c>
      <c r="G11" s="385" t="s">
        <v>314</v>
      </c>
      <c r="H11" s="2" t="s">
        <v>75</v>
      </c>
      <c r="I11" s="229"/>
      <c r="J11" s="235">
        <v>1081</v>
      </c>
      <c r="K11" s="260" t="s">
        <v>83</v>
      </c>
      <c r="L11" s="234">
        <v>2</v>
      </c>
      <c r="M11" s="233">
        <v>0</v>
      </c>
      <c r="N11" s="259"/>
    </row>
    <row r="12" spans="1:15" ht="16" x14ac:dyDescent="0.2">
      <c r="A12" s="9"/>
      <c r="B12" s="8" t="s">
        <v>76</v>
      </c>
      <c r="C12" s="8" t="s">
        <v>77</v>
      </c>
      <c r="D12" s="220" t="s">
        <v>255</v>
      </c>
      <c r="E12" s="8" t="s">
        <v>57</v>
      </c>
      <c r="F12" s="152" t="s">
        <v>72</v>
      </c>
      <c r="G12" s="520" t="s">
        <v>72</v>
      </c>
      <c r="H12" s="2" t="s">
        <v>44</v>
      </c>
      <c r="I12" s="229"/>
      <c r="J12" s="235">
        <v>1094</v>
      </c>
      <c r="K12" s="258" t="s">
        <v>82</v>
      </c>
      <c r="L12" s="234">
        <v>3</v>
      </c>
      <c r="M12" s="233">
        <v>0</v>
      </c>
      <c r="N12" s="257"/>
      <c r="O12" s="4"/>
    </row>
    <row r="13" spans="1:15" ht="16" x14ac:dyDescent="0.2">
      <c r="A13" s="9"/>
      <c r="B13" s="8" t="s">
        <v>79</v>
      </c>
      <c r="C13" s="8" t="s">
        <v>80</v>
      </c>
      <c r="D13" s="220" t="s">
        <v>293</v>
      </c>
      <c r="E13" s="8" t="s">
        <v>81</v>
      </c>
      <c r="F13" s="152" t="s">
        <v>78</v>
      </c>
      <c r="G13" s="521" t="s">
        <v>78</v>
      </c>
      <c r="H13" s="2" t="s">
        <v>44</v>
      </c>
      <c r="I13" s="229"/>
      <c r="J13" s="235">
        <v>821</v>
      </c>
      <c r="K13" s="518" t="s">
        <v>92</v>
      </c>
      <c r="L13" s="234">
        <v>1</v>
      </c>
      <c r="M13" s="233">
        <v>0</v>
      </c>
      <c r="N13" s="241" t="s">
        <v>84</v>
      </c>
      <c r="O13" s="4"/>
    </row>
    <row r="14" spans="1:15" ht="16" x14ac:dyDescent="0.2">
      <c r="A14" s="9"/>
      <c r="B14" s="8" t="s">
        <v>85</v>
      </c>
      <c r="C14" s="8" t="s">
        <v>86</v>
      </c>
      <c r="D14" s="220" t="s">
        <v>302</v>
      </c>
      <c r="E14" s="8" t="s">
        <v>87</v>
      </c>
      <c r="F14" s="152" t="s">
        <v>88</v>
      </c>
      <c r="G14" s="388" t="s">
        <v>88</v>
      </c>
      <c r="H14" s="2" t="s">
        <v>75</v>
      </c>
      <c r="I14" s="229"/>
      <c r="J14" s="235">
        <v>1012</v>
      </c>
      <c r="K14" s="256" t="s">
        <v>72</v>
      </c>
      <c r="L14" s="234">
        <v>1</v>
      </c>
      <c r="M14" s="233">
        <v>1</v>
      </c>
      <c r="N14" s="241">
        <v>29</v>
      </c>
      <c r="O14" s="4"/>
    </row>
    <row r="15" spans="1:15" ht="16" x14ac:dyDescent="0.2">
      <c r="A15" s="9"/>
      <c r="B15" s="510" t="s">
        <v>89</v>
      </c>
      <c r="C15" s="510" t="s">
        <v>41</v>
      </c>
      <c r="D15" s="511" t="s">
        <v>246</v>
      </c>
      <c r="E15" s="510" t="s">
        <v>90</v>
      </c>
      <c r="F15" s="512" t="s">
        <v>91</v>
      </c>
      <c r="G15" s="493" t="s">
        <v>43</v>
      </c>
      <c r="H15" s="199" t="s">
        <v>75</v>
      </c>
      <c r="I15" s="229"/>
      <c r="J15" s="513">
        <v>1007</v>
      </c>
      <c r="K15" s="517" t="s">
        <v>63</v>
      </c>
      <c r="L15" s="234">
        <v>2.5</v>
      </c>
      <c r="M15" s="233">
        <v>0</v>
      </c>
      <c r="N15" s="514" t="s">
        <v>319</v>
      </c>
      <c r="O15" s="4"/>
    </row>
    <row r="16" spans="1:15" x14ac:dyDescent="0.2">
      <c r="A16" s="9"/>
      <c r="B16" s="9"/>
      <c r="C16" s="9"/>
      <c r="D16" s="200"/>
      <c r="E16" s="9"/>
      <c r="F16" s="190"/>
      <c r="G16" s="153"/>
      <c r="H16" s="9"/>
      <c r="I16" s="255"/>
      <c r="J16" s="235"/>
      <c r="K16" s="254" t="s">
        <v>88</v>
      </c>
      <c r="L16" s="234">
        <v>2</v>
      </c>
      <c r="M16" s="233">
        <v>0</v>
      </c>
      <c r="N16" s="241">
        <v>11</v>
      </c>
      <c r="O16" s="4"/>
    </row>
    <row r="17" spans="1:15" ht="16" x14ac:dyDescent="0.2">
      <c r="A17" s="7" t="s">
        <v>318</v>
      </c>
      <c r="B17" s="8" t="s">
        <v>93</v>
      </c>
      <c r="C17" s="8" t="s">
        <v>94</v>
      </c>
      <c r="D17" s="220" t="s">
        <v>270</v>
      </c>
      <c r="E17" s="8" t="s">
        <v>95</v>
      </c>
      <c r="F17" s="152" t="s">
        <v>96</v>
      </c>
      <c r="G17" s="522" t="s">
        <v>49</v>
      </c>
      <c r="H17" s="2" t="s">
        <v>44</v>
      </c>
      <c r="I17" s="229"/>
      <c r="J17" s="235">
        <v>1211</v>
      </c>
      <c r="K17" s="253" t="s">
        <v>97</v>
      </c>
      <c r="L17" s="234">
        <v>1</v>
      </c>
      <c r="M17" s="233">
        <v>2</v>
      </c>
      <c r="N17" s="241" t="s">
        <v>98</v>
      </c>
      <c r="O17" s="4"/>
    </row>
    <row r="18" spans="1:15" ht="16" x14ac:dyDescent="0.2">
      <c r="A18" s="9"/>
      <c r="B18" s="8" t="s">
        <v>99</v>
      </c>
      <c r="C18" s="8" t="s">
        <v>100</v>
      </c>
      <c r="D18" s="220" t="s">
        <v>250</v>
      </c>
      <c r="E18" s="8" t="s">
        <v>87</v>
      </c>
      <c r="F18" s="152" t="s">
        <v>58</v>
      </c>
      <c r="G18" s="388" t="s">
        <v>88</v>
      </c>
      <c r="H18" s="2" t="s">
        <v>75</v>
      </c>
      <c r="I18" s="229"/>
      <c r="J18" s="235">
        <v>1091</v>
      </c>
      <c r="K18" s="252" t="s">
        <v>105</v>
      </c>
      <c r="L18" s="234">
        <v>2.5</v>
      </c>
      <c r="M18" s="233">
        <v>1</v>
      </c>
      <c r="N18" s="241">
        <f>N14+N16</f>
        <v>40</v>
      </c>
      <c r="O18" s="4"/>
    </row>
    <row r="19" spans="1:15" ht="16" x14ac:dyDescent="0.2">
      <c r="A19" s="9"/>
      <c r="B19" s="8" t="s">
        <v>101</v>
      </c>
      <c r="C19" s="8" t="s">
        <v>102</v>
      </c>
      <c r="D19" s="220" t="s">
        <v>271</v>
      </c>
      <c r="E19" s="8" t="s">
        <v>52</v>
      </c>
      <c r="F19" s="251" t="s">
        <v>92</v>
      </c>
      <c r="G19" s="515" t="s">
        <v>92</v>
      </c>
      <c r="H19" s="2" t="s">
        <v>44</v>
      </c>
      <c r="I19" s="229"/>
      <c r="J19" s="235">
        <v>1001</v>
      </c>
      <c r="K19" s="250" t="s">
        <v>69</v>
      </c>
      <c r="L19" s="234">
        <v>1</v>
      </c>
      <c r="M19" s="233">
        <v>1</v>
      </c>
      <c r="N19" s="241"/>
      <c r="O19" s="4"/>
    </row>
    <row r="20" spans="1:15" ht="16" x14ac:dyDescent="0.2">
      <c r="A20" s="249"/>
      <c r="B20" s="248" t="s">
        <v>317</v>
      </c>
      <c r="C20" s="247" t="s">
        <v>316</v>
      </c>
      <c r="D20" s="246" t="s">
        <v>246</v>
      </c>
      <c r="E20" s="245" t="s">
        <v>315</v>
      </c>
      <c r="F20" s="244" t="s">
        <v>104</v>
      </c>
      <c r="G20" s="243" t="s">
        <v>104</v>
      </c>
      <c r="H20" s="2" t="s">
        <v>44</v>
      </c>
      <c r="I20" s="229"/>
      <c r="J20" s="235">
        <v>1322</v>
      </c>
      <c r="K20" s="242" t="s">
        <v>91</v>
      </c>
      <c r="L20" s="234">
        <v>1</v>
      </c>
      <c r="M20" s="233">
        <v>1</v>
      </c>
      <c r="N20" s="241"/>
      <c r="O20" s="4"/>
    </row>
    <row r="21" spans="1:15" x14ac:dyDescent="0.2">
      <c r="A21" s="9"/>
      <c r="B21" s="11" t="s">
        <v>106</v>
      </c>
      <c r="C21" s="11" t="s">
        <v>107</v>
      </c>
      <c r="D21" s="214"/>
      <c r="E21" s="12"/>
      <c r="F21" s="240"/>
      <c r="H21" s="239"/>
      <c r="I21" s="229"/>
      <c r="J21" s="235"/>
      <c r="K21" s="389" t="s">
        <v>314</v>
      </c>
      <c r="L21" s="234">
        <v>2</v>
      </c>
      <c r="M21" s="233">
        <v>0</v>
      </c>
      <c r="N21" s="238"/>
      <c r="O21" s="4"/>
    </row>
    <row r="22" spans="1:15" ht="16" x14ac:dyDescent="0.2">
      <c r="A22" s="9" t="s">
        <v>313</v>
      </c>
      <c r="B22" s="230" t="s">
        <v>108</v>
      </c>
      <c r="C22" s="230" t="s">
        <v>109</v>
      </c>
      <c r="D22" s="231" t="s">
        <v>246</v>
      </c>
      <c r="E22" s="230" t="s">
        <v>110</v>
      </c>
      <c r="F22" s="152" t="s">
        <v>111</v>
      </c>
      <c r="G22" s="519" t="s">
        <v>69</v>
      </c>
      <c r="H22" s="2" t="s">
        <v>75</v>
      </c>
      <c r="I22" s="229"/>
      <c r="J22" s="235"/>
      <c r="K22" s="509" t="s">
        <v>262</v>
      </c>
      <c r="L22" s="234">
        <v>1</v>
      </c>
      <c r="M22" s="233">
        <v>1</v>
      </c>
      <c r="N22" s="232"/>
      <c r="O22" s="4"/>
    </row>
    <row r="23" spans="1:15" hidden="1" x14ac:dyDescent="0.2">
      <c r="A23" s="9"/>
      <c r="B23" s="236" t="s">
        <v>112</v>
      </c>
      <c r="C23" s="236" t="s">
        <v>113</v>
      </c>
      <c r="D23" s="237"/>
      <c r="E23" s="236" t="s">
        <v>110</v>
      </c>
      <c r="F23" s="152"/>
      <c r="G23" s="153"/>
      <c r="H23" s="13"/>
      <c r="I23" s="229"/>
      <c r="J23" s="235"/>
      <c r="K23" s="234"/>
      <c r="L23" s="234"/>
      <c r="M23" s="233"/>
      <c r="N23" s="232"/>
      <c r="O23" s="4"/>
    </row>
    <row r="24" spans="1:15" ht="17" thickBot="1" x14ac:dyDescent="0.25">
      <c r="A24" s="9" t="s">
        <v>313</v>
      </c>
      <c r="B24" s="230" t="s">
        <v>114</v>
      </c>
      <c r="C24" s="230" t="s">
        <v>115</v>
      </c>
      <c r="D24" s="231" t="s">
        <v>246</v>
      </c>
      <c r="E24" s="230" t="s">
        <v>110</v>
      </c>
      <c r="F24" s="152" t="s">
        <v>48</v>
      </c>
      <c r="G24" s="523" t="s">
        <v>48</v>
      </c>
      <c r="H24" s="2" t="s">
        <v>44</v>
      </c>
      <c r="I24" s="229" t="s">
        <v>312</v>
      </c>
      <c r="J24" s="228"/>
      <c r="K24" s="227" t="s">
        <v>311</v>
      </c>
      <c r="L24" s="226"/>
      <c r="M24" s="225">
        <v>2</v>
      </c>
      <c r="N24" s="224"/>
      <c r="O24" s="4"/>
    </row>
    <row r="25" spans="1:15" ht="16" x14ac:dyDescent="0.2">
      <c r="A25" s="9"/>
      <c r="B25" s="10" t="s">
        <v>116</v>
      </c>
      <c r="C25" s="10" t="s">
        <v>117</v>
      </c>
      <c r="D25" s="212" t="s">
        <v>263</v>
      </c>
      <c r="E25" s="10" t="s">
        <v>90</v>
      </c>
      <c r="F25" s="152" t="s">
        <v>88</v>
      </c>
      <c r="G25" s="524" t="s">
        <v>262</v>
      </c>
      <c r="H25" s="2" t="s">
        <v>75</v>
      </c>
      <c r="I25" s="3" t="s">
        <v>244</v>
      </c>
      <c r="N25" s="77"/>
    </row>
    <row r="26" spans="1:15" x14ac:dyDescent="0.2">
      <c r="A26" s="14"/>
      <c r="B26" s="14"/>
      <c r="C26" s="14"/>
      <c r="D26" s="223"/>
      <c r="E26" s="14"/>
      <c r="F26" s="222"/>
      <c r="G26" s="221"/>
      <c r="H26" s="14"/>
      <c r="I26" s="14"/>
      <c r="J26" s="77"/>
    </row>
    <row r="27" spans="1:15" ht="16.5" customHeight="1" x14ac:dyDescent="0.2">
      <c r="A27" s="7" t="s">
        <v>310</v>
      </c>
      <c r="B27" s="8" t="s">
        <v>118</v>
      </c>
      <c r="C27" s="8" t="s">
        <v>119</v>
      </c>
      <c r="D27" s="220" t="s">
        <v>252</v>
      </c>
      <c r="E27" s="8" t="s">
        <v>90</v>
      </c>
      <c r="F27" s="152" t="s">
        <v>120</v>
      </c>
      <c r="G27" s="525" t="s">
        <v>83</v>
      </c>
      <c r="H27" s="2" t="s">
        <v>44</v>
      </c>
      <c r="J27" s="3" t="s">
        <v>28</v>
      </c>
    </row>
    <row r="28" spans="1:15" ht="16" x14ac:dyDescent="0.2">
      <c r="A28" s="9"/>
      <c r="B28" s="8" t="s">
        <v>121</v>
      </c>
      <c r="C28" s="8" t="s">
        <v>122</v>
      </c>
      <c r="D28" s="220" t="s">
        <v>288</v>
      </c>
      <c r="E28" s="8" t="s">
        <v>123</v>
      </c>
      <c r="F28" s="152" t="s">
        <v>49</v>
      </c>
      <c r="G28" s="526" t="s">
        <v>82</v>
      </c>
      <c r="H28" s="2" t="s">
        <v>44</v>
      </c>
    </row>
    <row r="29" spans="1:15" ht="16" x14ac:dyDescent="0.2">
      <c r="A29" s="219" t="s">
        <v>309</v>
      </c>
      <c r="B29" s="218" t="s">
        <v>124</v>
      </c>
      <c r="C29" s="216" t="s">
        <v>308</v>
      </c>
      <c r="D29" s="217" t="s">
        <v>246</v>
      </c>
      <c r="E29" s="216" t="s">
        <v>307</v>
      </c>
      <c r="F29" s="161" t="s">
        <v>127</v>
      </c>
      <c r="G29" s="1104" t="s">
        <v>475</v>
      </c>
      <c r="H29" s="215"/>
    </row>
    <row r="30" spans="1:15" x14ac:dyDescent="0.2">
      <c r="A30" s="9"/>
      <c r="B30" s="11" t="s">
        <v>106</v>
      </c>
      <c r="C30" s="11" t="s">
        <v>128</v>
      </c>
      <c r="D30" s="214" t="s">
        <v>274</v>
      </c>
      <c r="E30" s="12"/>
      <c r="F30" s="213"/>
      <c r="H30" s="15"/>
    </row>
    <row r="31" spans="1:15" ht="16" x14ac:dyDescent="0.2">
      <c r="A31" s="9"/>
      <c r="B31" s="16" t="s">
        <v>129</v>
      </c>
      <c r="C31" s="10" t="s">
        <v>119</v>
      </c>
      <c r="D31" s="212" t="s">
        <v>252</v>
      </c>
      <c r="E31" s="10" t="s">
        <v>90</v>
      </c>
      <c r="F31" s="167" t="s">
        <v>83</v>
      </c>
      <c r="G31" s="525" t="s">
        <v>83</v>
      </c>
      <c r="H31" s="2" t="s">
        <v>75</v>
      </c>
    </row>
    <row r="32" spans="1:15" x14ac:dyDescent="0.2">
      <c r="A32" s="9"/>
      <c r="B32" s="17"/>
      <c r="C32" s="9"/>
      <c r="D32" s="200"/>
      <c r="E32" s="9"/>
      <c r="F32" s="190"/>
      <c r="G32" s="153"/>
      <c r="H32" s="9"/>
      <c r="I32" s="9"/>
    </row>
    <row r="33" spans="1:9" ht="16" x14ac:dyDescent="0.2">
      <c r="A33" s="209" t="s">
        <v>306</v>
      </c>
      <c r="B33" s="210" t="s">
        <v>305</v>
      </c>
      <c r="C33" s="210" t="s">
        <v>304</v>
      </c>
      <c r="D33" s="211" t="s">
        <v>293</v>
      </c>
      <c r="E33" s="210" t="s">
        <v>299</v>
      </c>
      <c r="F33" s="152" t="s">
        <v>291</v>
      </c>
      <c r="G33" s="493" t="s">
        <v>43</v>
      </c>
      <c r="H33" s="2" t="s">
        <v>44</v>
      </c>
      <c r="I33" s="78"/>
    </row>
    <row r="34" spans="1:9" ht="16" x14ac:dyDescent="0.2">
      <c r="A34" s="9"/>
      <c r="B34" s="210" t="s">
        <v>303</v>
      </c>
      <c r="C34" s="210" t="s">
        <v>131</v>
      </c>
      <c r="D34" s="211" t="s">
        <v>302</v>
      </c>
      <c r="E34" s="210" t="s">
        <v>132</v>
      </c>
      <c r="F34" s="152" t="s">
        <v>54</v>
      </c>
      <c r="G34" s="505" t="s">
        <v>54</v>
      </c>
      <c r="H34" s="18" t="s">
        <v>75</v>
      </c>
      <c r="I34" s="78"/>
    </row>
    <row r="35" spans="1:9" ht="16" x14ac:dyDescent="0.2">
      <c r="A35" s="9"/>
      <c r="B35" s="210" t="s">
        <v>301</v>
      </c>
      <c r="C35" s="210" t="s">
        <v>300</v>
      </c>
      <c r="D35" s="211" t="s">
        <v>252</v>
      </c>
      <c r="E35" s="210" t="s">
        <v>299</v>
      </c>
      <c r="F35" s="152" t="s">
        <v>82</v>
      </c>
      <c r="G35" s="526" t="s">
        <v>82</v>
      </c>
      <c r="H35" s="19" t="s">
        <v>44</v>
      </c>
      <c r="I35" s="78"/>
    </row>
    <row r="36" spans="1:9" ht="16" x14ac:dyDescent="0.2">
      <c r="A36" s="9"/>
      <c r="B36" s="210" t="s">
        <v>298</v>
      </c>
      <c r="C36" s="210" t="s">
        <v>227</v>
      </c>
      <c r="D36" s="211" t="s">
        <v>288</v>
      </c>
      <c r="E36" s="210" t="s">
        <v>222</v>
      </c>
      <c r="F36" s="152" t="s">
        <v>105</v>
      </c>
      <c r="G36" s="1107" t="s">
        <v>105</v>
      </c>
      <c r="H36" s="2" t="s">
        <v>44</v>
      </c>
      <c r="I36" s="78"/>
    </row>
    <row r="37" spans="1:9" x14ac:dyDescent="0.2">
      <c r="A37" s="9"/>
      <c r="B37" s="9"/>
      <c r="C37" s="9"/>
      <c r="D37" s="200"/>
      <c r="E37" s="9"/>
      <c r="F37" s="190"/>
      <c r="G37" s="153"/>
      <c r="H37" s="9"/>
      <c r="I37" s="9"/>
    </row>
    <row r="38" spans="1:9" ht="29.25" customHeight="1" x14ac:dyDescent="0.2">
      <c r="A38" s="209" t="s">
        <v>297</v>
      </c>
      <c r="B38" s="207" t="s">
        <v>136</v>
      </c>
      <c r="C38" s="207" t="s">
        <v>137</v>
      </c>
      <c r="D38" s="208" t="s">
        <v>246</v>
      </c>
      <c r="E38" s="207" t="s">
        <v>67</v>
      </c>
      <c r="F38" s="195" t="s">
        <v>138</v>
      </c>
      <c r="G38" s="1106" t="s">
        <v>476</v>
      </c>
      <c r="H38" s="15"/>
    </row>
    <row r="39" spans="1:9" x14ac:dyDescent="0.2">
      <c r="A39" s="9"/>
      <c r="B39" s="205" t="s">
        <v>106</v>
      </c>
      <c r="C39" s="205" t="s">
        <v>139</v>
      </c>
      <c r="D39" s="206" t="s">
        <v>274</v>
      </c>
      <c r="E39" s="205"/>
      <c r="F39" s="152"/>
      <c r="G39" s="153"/>
      <c r="H39" s="18"/>
      <c r="I39" s="9"/>
    </row>
    <row r="40" spans="1:9" x14ac:dyDescent="0.2">
      <c r="A40" s="9"/>
      <c r="B40" s="203"/>
      <c r="C40" s="203"/>
      <c r="D40" s="204"/>
      <c r="E40" s="203"/>
      <c r="F40" s="76"/>
      <c r="G40" s="153"/>
      <c r="H40" s="9"/>
      <c r="I40" s="9"/>
    </row>
    <row r="41" spans="1:9" ht="16" x14ac:dyDescent="0.2">
      <c r="A41" s="198" t="s">
        <v>296</v>
      </c>
      <c r="B41" s="201" t="s">
        <v>295</v>
      </c>
      <c r="C41" s="201" t="s">
        <v>294</v>
      </c>
      <c r="D41" s="202" t="s">
        <v>293</v>
      </c>
      <c r="E41" s="201" t="s">
        <v>292</v>
      </c>
      <c r="F41" s="152" t="s">
        <v>291</v>
      </c>
      <c r="G41" s="296" t="s">
        <v>91</v>
      </c>
      <c r="H41" s="2" t="s">
        <v>44</v>
      </c>
      <c r="I41" s="78"/>
    </row>
    <row r="42" spans="1:9" ht="16" x14ac:dyDescent="0.2">
      <c r="A42" s="9"/>
      <c r="B42" s="201" t="s">
        <v>290</v>
      </c>
      <c r="C42" s="201" t="s">
        <v>289</v>
      </c>
      <c r="D42" s="202" t="s">
        <v>288</v>
      </c>
      <c r="E42" s="201" t="s">
        <v>95</v>
      </c>
      <c r="F42" s="152" t="s">
        <v>133</v>
      </c>
      <c r="G42" s="507" t="s">
        <v>97</v>
      </c>
      <c r="H42" s="2" t="s">
        <v>44</v>
      </c>
      <c r="I42" s="78"/>
    </row>
    <row r="43" spans="1:9" ht="16" x14ac:dyDescent="0.2">
      <c r="A43" s="9"/>
      <c r="B43" s="201" t="s">
        <v>287</v>
      </c>
      <c r="C43" s="201" t="s">
        <v>286</v>
      </c>
      <c r="D43" s="202" t="s">
        <v>252</v>
      </c>
      <c r="E43" s="201" t="s">
        <v>87</v>
      </c>
      <c r="F43" s="152" t="s">
        <v>82</v>
      </c>
      <c r="G43" s="526" t="s">
        <v>82</v>
      </c>
      <c r="H43" s="19" t="s">
        <v>44</v>
      </c>
      <c r="I43" s="78"/>
    </row>
    <row r="44" spans="1:9" ht="16" x14ac:dyDescent="0.2">
      <c r="A44" s="9"/>
      <c r="B44" s="201" t="s">
        <v>134</v>
      </c>
      <c r="C44" s="201" t="s">
        <v>135</v>
      </c>
      <c r="D44" s="202" t="s">
        <v>246</v>
      </c>
      <c r="E44" s="201" t="s">
        <v>110</v>
      </c>
      <c r="F44" s="152" t="s">
        <v>64</v>
      </c>
      <c r="G44" s="516" t="s">
        <v>64</v>
      </c>
      <c r="H44" s="2" t="s">
        <v>44</v>
      </c>
      <c r="I44" s="78"/>
    </row>
    <row r="45" spans="1:9" x14ac:dyDescent="0.2">
      <c r="A45" s="9"/>
      <c r="B45" s="191" t="s">
        <v>106</v>
      </c>
      <c r="C45" s="191" t="s">
        <v>285</v>
      </c>
      <c r="D45" s="192" t="s">
        <v>274</v>
      </c>
      <c r="E45" s="191"/>
      <c r="F45" s="152"/>
      <c r="I45" s="78"/>
    </row>
    <row r="46" spans="1:9" x14ac:dyDescent="0.2">
      <c r="A46" s="9"/>
      <c r="B46" s="9"/>
      <c r="C46" s="9"/>
      <c r="D46" s="200"/>
      <c r="E46" s="9"/>
      <c r="F46" s="76"/>
      <c r="H46" s="199"/>
      <c r="I46" s="78"/>
    </row>
    <row r="47" spans="1:9" ht="16" x14ac:dyDescent="0.2">
      <c r="A47" s="198" t="s">
        <v>284</v>
      </c>
      <c r="B47" s="196" t="s">
        <v>283</v>
      </c>
      <c r="C47" s="196" t="s">
        <v>137</v>
      </c>
      <c r="D47" s="197" t="s">
        <v>246</v>
      </c>
      <c r="E47" s="196" t="s">
        <v>282</v>
      </c>
      <c r="F47" s="195"/>
      <c r="G47" s="194" t="s">
        <v>281</v>
      </c>
      <c r="H47" s="193"/>
      <c r="I47" s="78"/>
    </row>
    <row r="48" spans="1:9" ht="16" x14ac:dyDescent="0.2">
      <c r="A48" s="9"/>
      <c r="B48" s="191" t="s">
        <v>280</v>
      </c>
      <c r="C48" s="191" t="s">
        <v>279</v>
      </c>
      <c r="D48" s="192" t="s">
        <v>246</v>
      </c>
      <c r="E48" s="191" t="s">
        <v>278</v>
      </c>
      <c r="F48" s="152"/>
      <c r="G48" s="153" t="s">
        <v>277</v>
      </c>
      <c r="H48" s="18"/>
      <c r="I48" s="78"/>
    </row>
    <row r="49" spans="1:1022 1026:2046 2050:3070 3074:4094 4098:5118 5122:6142 6146:7166 7170:8190 8194:9214 9218:10238 10242:11262 11266:12286 12290:13310 13314:14334 14338:15358 15362:16382" x14ac:dyDescent="0.2">
      <c r="A49" s="9"/>
      <c r="B49" s="191" t="s">
        <v>276</v>
      </c>
      <c r="C49" s="191" t="s">
        <v>275</v>
      </c>
      <c r="D49" s="192" t="s">
        <v>274</v>
      </c>
      <c r="E49" s="191" t="s">
        <v>273</v>
      </c>
      <c r="F49" s="152"/>
      <c r="G49" s="153"/>
      <c r="H49" s="18"/>
      <c r="I49" s="78"/>
    </row>
    <row r="50" spans="1:1022 1026:2046 2050:3070 3074:4094 4098:5118 5122:6142 6146:7166 7170:8190 8194:9214 9218:10238 10242:11262 11266:12286 12290:13310 13314:14334 14338:15358 15362:16382" x14ac:dyDescent="0.2">
      <c r="E50" s="9"/>
      <c r="F50" s="190"/>
      <c r="G50" s="153"/>
      <c r="H50" s="9"/>
      <c r="I50" s="78"/>
      <c r="J50" s="9"/>
      <c r="K50" s="9"/>
      <c r="L50" s="9"/>
      <c r="M50" s="9"/>
      <c r="N50" s="9"/>
      <c r="O50" s="9"/>
      <c r="P50" s="9"/>
      <c r="Q50" s="9"/>
      <c r="R50" s="9"/>
    </row>
    <row r="51" spans="1:1022 1026:2046 2050:3070 3074:4094 4098:5118 5122:6142 6146:7166 7170:8190 8194:9214 9218:10238 10242:11262 11266:12286 12290:13310 13314:14334 14338:15358 15362:16382" ht="23.25" customHeight="1" x14ac:dyDescent="0.25">
      <c r="A51" s="1177" t="s">
        <v>272</v>
      </c>
      <c r="B51" s="1178"/>
      <c r="C51" s="1178"/>
      <c r="D51" s="1178"/>
      <c r="E51" s="1179"/>
      <c r="F51" s="189"/>
      <c r="G51" s="20"/>
      <c r="H51" s="20"/>
      <c r="I51" s="78"/>
      <c r="J51" s="9"/>
      <c r="K51" s="9"/>
      <c r="L51" s="9"/>
      <c r="M51" s="9"/>
      <c r="N51" s="9"/>
      <c r="O51" s="9"/>
      <c r="P51" s="9"/>
      <c r="Q51" s="9"/>
      <c r="R51" s="9"/>
    </row>
    <row r="52" spans="1:1022 1026:2046 2050:3070 3074:4094 4098:5118 5122:6142 6146:7166 7170:8190 8194:9214 9218:10238 10242:11262 11266:12286 12290:13310 13314:14334 14338:15358 15362:16382" s="82" customFormat="1" ht="32" customHeight="1" x14ac:dyDescent="0.2">
      <c r="A52" s="188" t="s">
        <v>354</v>
      </c>
      <c r="B52" s="289" t="s">
        <v>141</v>
      </c>
      <c r="C52" s="81" t="s">
        <v>142</v>
      </c>
      <c r="D52" s="187" t="s">
        <v>271</v>
      </c>
      <c r="E52" s="80" t="s">
        <v>87</v>
      </c>
      <c r="F52" s="186" t="s">
        <v>143</v>
      </c>
      <c r="G52" s="508" t="s">
        <v>59</v>
      </c>
      <c r="H52" s="85" t="s">
        <v>44</v>
      </c>
      <c r="I52" s="78"/>
      <c r="J52" s="9"/>
      <c r="K52" s="9"/>
      <c r="L52" s="9"/>
      <c r="M52" s="9"/>
      <c r="N52" s="9"/>
      <c r="O52" s="9"/>
      <c r="P52" s="9"/>
      <c r="Q52" s="9"/>
      <c r="R52" s="9"/>
    </row>
    <row r="53" spans="1:1022 1026:2046 2050:3070 3074:4094 4098:5118 5122:6142 6146:7166 7170:8190 8194:9214 9218:10238 10242:11262 11266:12286 12290:13310 13314:14334 14338:15358 15362:16382" s="179" customFormat="1" hidden="1" x14ac:dyDescent="0.2">
      <c r="A53" s="185" t="s">
        <v>140</v>
      </c>
      <c r="B53" s="290" t="s">
        <v>144</v>
      </c>
      <c r="C53" s="183" t="s">
        <v>145</v>
      </c>
      <c r="D53" s="184"/>
      <c r="E53" s="183" t="s">
        <v>146</v>
      </c>
      <c r="F53" s="182" t="s">
        <v>58</v>
      </c>
      <c r="G53" s="181"/>
      <c r="H53" s="85" t="s">
        <v>44</v>
      </c>
      <c r="I53" s="180"/>
      <c r="J53" s="180"/>
      <c r="K53" s="180"/>
      <c r="L53" s="180"/>
      <c r="M53" s="180"/>
      <c r="N53" s="180"/>
      <c r="O53" s="180"/>
      <c r="P53" s="180"/>
      <c r="Q53" s="180"/>
      <c r="R53" s="180"/>
    </row>
    <row r="54" spans="1:1022 1026:2046 2050:3070 3074:4094 4098:5118 5122:6142 6146:7166 7170:8190 8194:9214 9218:10238 10242:11262 11266:12286 12290:13310 13314:14334 14338:15358 15362:16382" s="84" customFormat="1" ht="16" x14ac:dyDescent="0.2">
      <c r="A54" s="79" t="s">
        <v>355</v>
      </c>
      <c r="B54" s="291" t="s">
        <v>147</v>
      </c>
      <c r="C54" s="83" t="s">
        <v>148</v>
      </c>
      <c r="D54" s="168" t="s">
        <v>270</v>
      </c>
      <c r="E54" s="83" t="s">
        <v>87</v>
      </c>
      <c r="F54" s="178" t="s">
        <v>53</v>
      </c>
      <c r="G54" s="149" t="s">
        <v>53</v>
      </c>
      <c r="H54" s="85" t="s">
        <v>44</v>
      </c>
      <c r="I54" s="510" t="s">
        <v>269</v>
      </c>
      <c r="J54" s="9"/>
      <c r="K54" s="9"/>
      <c r="L54" s="9"/>
      <c r="M54" s="9"/>
      <c r="N54" s="9"/>
      <c r="O54" s="9"/>
      <c r="P54" s="9"/>
      <c r="Q54" s="9"/>
      <c r="R54" s="9"/>
    </row>
    <row r="55" spans="1:1022 1026:2046 2050:3070 3074:4094 4098:5118 5122:6142 6146:7166 7170:8190 8194:9214 9218:10238 10242:11262 11266:12286 12290:13310 13314:14334 14338:15358 15362:16382" s="84" customFormat="1" ht="32" x14ac:dyDescent="0.2">
      <c r="A55" s="175" t="s">
        <v>359</v>
      </c>
      <c r="B55" s="292" t="s">
        <v>151</v>
      </c>
      <c r="C55" s="83" t="s">
        <v>152</v>
      </c>
      <c r="D55" s="176" t="s">
        <v>246</v>
      </c>
      <c r="E55" s="83" t="s">
        <v>67</v>
      </c>
      <c r="F55" s="177" t="s">
        <v>48</v>
      </c>
      <c r="G55" s="523" t="s">
        <v>48</v>
      </c>
      <c r="H55" s="85" t="s">
        <v>44</v>
      </c>
      <c r="I55" s="510" t="s">
        <v>268</v>
      </c>
      <c r="J55" s="9"/>
      <c r="K55" s="9"/>
      <c r="L55" s="9"/>
      <c r="M55" s="9"/>
      <c r="N55" s="9"/>
      <c r="O55" s="9"/>
      <c r="P55" s="9"/>
      <c r="Q55" s="9"/>
      <c r="R55" s="9"/>
    </row>
    <row r="56" spans="1:1022 1026:2046 2050:3070 3074:4094 4098:5118 5122:6142 6146:7166 7170:8190 8194:9214 9218:10238 10242:11262 11266:12286 12290:13310 13314:14334 14338:15358 15362:16382" s="88" customFormat="1" ht="16" x14ac:dyDescent="0.2">
      <c r="A56" s="171" t="s">
        <v>356</v>
      </c>
      <c r="B56" s="293" t="s">
        <v>149</v>
      </c>
      <c r="C56" s="83" t="s">
        <v>267</v>
      </c>
      <c r="D56" s="176" t="s">
        <v>250</v>
      </c>
      <c r="E56" s="83" t="s">
        <v>57</v>
      </c>
      <c r="F56" s="152" t="s">
        <v>105</v>
      </c>
      <c r="G56" s="528" t="s">
        <v>105</v>
      </c>
      <c r="H56" s="87" t="s">
        <v>44</v>
      </c>
      <c r="I56" s="510" t="s">
        <v>266</v>
      </c>
      <c r="J56" s="9"/>
      <c r="K56" s="9"/>
      <c r="L56" s="9"/>
      <c r="M56" s="9"/>
      <c r="N56" s="9"/>
      <c r="O56" s="9"/>
      <c r="P56" s="9"/>
      <c r="Q56" s="9"/>
      <c r="R56" s="9"/>
    </row>
    <row r="57" spans="1:1022 1026:2046 2050:3070 3074:4094 4098:5118 5122:6142 6146:7166 7170:8190 8194:9214 9218:10238 10242:11262 11266:12286 12290:13310 13314:14334 14338:15358 15362:16382" ht="16" x14ac:dyDescent="0.2">
      <c r="A57" s="175" t="s">
        <v>358</v>
      </c>
      <c r="B57" s="294" t="s">
        <v>265</v>
      </c>
      <c r="C57" s="86" t="s">
        <v>264</v>
      </c>
      <c r="D57" s="174" t="s">
        <v>263</v>
      </c>
      <c r="E57" s="86" t="s">
        <v>57</v>
      </c>
      <c r="F57" s="167" t="s">
        <v>247</v>
      </c>
      <c r="G57" s="524" t="s">
        <v>262</v>
      </c>
      <c r="H57" s="86" t="s">
        <v>44</v>
      </c>
      <c r="I57" s="510" t="s">
        <v>261</v>
      </c>
      <c r="J57" s="86"/>
    </row>
    <row r="58" spans="1:1022 1026:2046 2050:3070 3074:4094 4098:5118 5122:6142 6146:7166 7170:8190 8194:9214 9218:10238 10242:11262 11266:12286 12290:13310 13314:14334 14338:15358 15362:16382" ht="16" x14ac:dyDescent="0.2">
      <c r="A58" s="295" t="s">
        <v>357</v>
      </c>
      <c r="B58" s="86" t="s">
        <v>260</v>
      </c>
      <c r="C58" s="86" t="s">
        <v>259</v>
      </c>
      <c r="D58" s="174" t="s">
        <v>246</v>
      </c>
      <c r="E58" s="86" t="s">
        <v>110</v>
      </c>
      <c r="F58" s="167" t="s">
        <v>247</v>
      </c>
      <c r="G58" s="520" t="s">
        <v>72</v>
      </c>
      <c r="H58" s="86" t="s">
        <v>44</v>
      </c>
      <c r="I58" s="510" t="s">
        <v>258</v>
      </c>
      <c r="J58" s="86"/>
    </row>
    <row r="59" spans="1:1022 1026:2046 2050:3070 3074:4094 4098:5118 5122:6142 6146:7166 7170:8190 8194:9214 9218:10238 10242:11262 11266:12286 12290:13310 13314:14334 14338:15358 15362:16382" s="77" customFormat="1" ht="30" x14ac:dyDescent="0.2">
      <c r="A59" s="89" t="s">
        <v>256</v>
      </c>
      <c r="B59" s="90" t="s">
        <v>155</v>
      </c>
      <c r="C59" s="90" t="s">
        <v>156</v>
      </c>
      <c r="D59" s="173" t="s">
        <v>255</v>
      </c>
      <c r="E59" s="90" t="s">
        <v>90</v>
      </c>
      <c r="F59" s="152" t="s">
        <v>157</v>
      </c>
      <c r="G59" s="149" t="s">
        <v>257</v>
      </c>
      <c r="H59" s="91" t="s">
        <v>75</v>
      </c>
      <c r="I59" s="510"/>
      <c r="J59" s="9"/>
      <c r="K59" s="9"/>
      <c r="L59" s="9"/>
      <c r="M59" s="9"/>
      <c r="N59" s="9"/>
      <c r="O59" s="9"/>
      <c r="P59" s="9"/>
      <c r="Q59" s="9"/>
      <c r="R59" s="9"/>
    </row>
    <row r="60" spans="1:1022 1026:2046 2050:3070 3074:4094 4098:5118 5122:6142 6146:7166 7170:8190 8194:9214 9218:10238 10242:11262 11266:12286 12290:13310 13314:14334 14338:15358 15362:16382" customFormat="1" x14ac:dyDescent="0.2">
      <c r="A60" s="89" t="s">
        <v>256</v>
      </c>
      <c r="B60" s="90" t="s">
        <v>232</v>
      </c>
      <c r="C60" s="90" t="s">
        <v>233</v>
      </c>
      <c r="D60" s="173" t="s">
        <v>255</v>
      </c>
      <c r="E60" s="90" t="s">
        <v>90</v>
      </c>
      <c r="F60" s="152" t="s">
        <v>234</v>
      </c>
      <c r="G60" s="527" t="s">
        <v>421</v>
      </c>
      <c r="H60" t="s">
        <v>75</v>
      </c>
      <c r="I60" s="510"/>
      <c r="J60" s="9"/>
      <c r="K60" s="9"/>
      <c r="L60" s="9"/>
      <c r="M60" s="9"/>
      <c r="N60" s="9"/>
      <c r="O60" s="9"/>
      <c r="P60" s="9"/>
      <c r="Q60" s="9"/>
      <c r="R60" s="9"/>
      <c r="V60" s="172"/>
      <c r="Z60" s="172"/>
      <c r="AD60" s="172"/>
      <c r="AH60" s="172"/>
      <c r="AL60" s="172"/>
      <c r="AP60" s="172"/>
      <c r="AT60" s="172"/>
      <c r="AX60" s="172"/>
      <c r="BB60" s="172"/>
      <c r="BF60" s="172"/>
      <c r="BJ60" s="172"/>
      <c r="BN60" s="172"/>
      <c r="BR60" s="172"/>
      <c r="BV60" s="172"/>
      <c r="BZ60" s="172"/>
      <c r="CD60" s="172"/>
      <c r="CH60" s="172"/>
      <c r="CL60" s="172"/>
      <c r="CP60" s="172"/>
      <c r="CT60" s="172"/>
      <c r="CX60" s="172"/>
      <c r="DB60" s="172"/>
      <c r="DF60" s="172"/>
      <c r="DJ60" s="172"/>
      <c r="DN60" s="172"/>
      <c r="DR60" s="172"/>
      <c r="DV60" s="172"/>
      <c r="DZ60" s="172"/>
      <c r="ED60" s="172"/>
      <c r="EH60" s="172"/>
      <c r="EL60" s="172"/>
      <c r="EP60" s="172"/>
      <c r="ET60" s="172"/>
      <c r="EX60" s="172"/>
      <c r="FB60" s="172"/>
      <c r="FF60" s="172"/>
      <c r="FJ60" s="172"/>
      <c r="FN60" s="172"/>
      <c r="FR60" s="172"/>
      <c r="FV60" s="172"/>
      <c r="FZ60" s="172"/>
      <c r="GD60" s="172"/>
      <c r="GH60" s="172"/>
      <c r="GL60" s="172"/>
      <c r="GP60" s="172"/>
      <c r="GT60" s="172"/>
      <c r="GX60" s="172"/>
      <c r="HB60" s="172"/>
      <c r="HF60" s="172"/>
      <c r="HJ60" s="172"/>
      <c r="HN60" s="172"/>
      <c r="HR60" s="172"/>
      <c r="HV60" s="172"/>
      <c r="HZ60" s="172"/>
      <c r="ID60" s="172"/>
      <c r="IH60" s="172"/>
      <c r="IL60" s="172"/>
      <c r="IP60" s="172"/>
      <c r="IT60" s="172"/>
      <c r="IX60" s="172"/>
      <c r="JB60" s="172"/>
      <c r="JF60" s="172"/>
      <c r="JJ60" s="172"/>
      <c r="JN60" s="172"/>
      <c r="JR60" s="172"/>
      <c r="JV60" s="172"/>
      <c r="JZ60" s="172"/>
      <c r="KD60" s="172"/>
      <c r="KH60" s="172"/>
      <c r="KL60" s="172"/>
      <c r="KP60" s="172"/>
      <c r="KT60" s="172"/>
      <c r="KX60" s="172"/>
      <c r="LB60" s="172"/>
      <c r="LF60" s="172"/>
      <c r="LJ60" s="172"/>
      <c r="LN60" s="172"/>
      <c r="LR60" s="172"/>
      <c r="LV60" s="172"/>
      <c r="LZ60" s="172"/>
      <c r="MD60" s="172"/>
      <c r="MH60" s="172"/>
      <c r="ML60" s="172"/>
      <c r="MP60" s="172"/>
      <c r="MT60" s="172"/>
      <c r="MX60" s="172"/>
      <c r="NB60" s="172"/>
      <c r="NF60" s="172"/>
      <c r="NJ60" s="172"/>
      <c r="NN60" s="172"/>
      <c r="NR60" s="172"/>
      <c r="NV60" s="172"/>
      <c r="NZ60" s="172"/>
      <c r="OD60" s="172"/>
      <c r="OH60" s="172"/>
      <c r="OL60" s="172"/>
      <c r="OP60" s="172"/>
      <c r="OT60" s="172"/>
      <c r="OX60" s="172"/>
      <c r="PB60" s="172"/>
      <c r="PF60" s="172"/>
      <c r="PJ60" s="172"/>
      <c r="PN60" s="172"/>
      <c r="PR60" s="172"/>
      <c r="PV60" s="172"/>
      <c r="PZ60" s="172"/>
      <c r="QD60" s="172"/>
      <c r="QH60" s="172"/>
      <c r="QL60" s="172"/>
      <c r="QP60" s="172"/>
      <c r="QT60" s="172"/>
      <c r="QX60" s="172"/>
      <c r="RB60" s="172"/>
      <c r="RF60" s="172"/>
      <c r="RJ60" s="172"/>
      <c r="RN60" s="172"/>
      <c r="RR60" s="172"/>
      <c r="RV60" s="172"/>
      <c r="RZ60" s="172"/>
      <c r="SD60" s="172"/>
      <c r="SH60" s="172"/>
      <c r="SL60" s="172"/>
      <c r="SP60" s="172"/>
      <c r="ST60" s="172"/>
      <c r="SX60" s="172"/>
      <c r="TB60" s="172"/>
      <c r="TF60" s="172"/>
      <c r="TJ60" s="172"/>
      <c r="TN60" s="172"/>
      <c r="TR60" s="172"/>
      <c r="TV60" s="172"/>
      <c r="TZ60" s="172"/>
      <c r="UD60" s="172"/>
      <c r="UH60" s="172"/>
      <c r="UL60" s="172"/>
      <c r="UP60" s="172"/>
      <c r="UT60" s="172"/>
      <c r="UX60" s="172"/>
      <c r="VB60" s="172"/>
      <c r="VF60" s="172"/>
      <c r="VJ60" s="172"/>
      <c r="VN60" s="172"/>
      <c r="VR60" s="172"/>
      <c r="VV60" s="172"/>
      <c r="VZ60" s="172"/>
      <c r="WD60" s="172"/>
      <c r="WH60" s="172"/>
      <c r="WL60" s="172"/>
      <c r="WP60" s="172"/>
      <c r="WT60" s="172"/>
      <c r="WX60" s="172"/>
      <c r="XB60" s="172"/>
      <c r="XF60" s="172"/>
      <c r="XJ60" s="172"/>
      <c r="XN60" s="172"/>
      <c r="XR60" s="172"/>
      <c r="XV60" s="172"/>
      <c r="XZ60" s="172"/>
      <c r="YD60" s="172"/>
      <c r="YH60" s="172"/>
      <c r="YL60" s="172"/>
      <c r="YP60" s="172"/>
      <c r="YT60" s="172"/>
      <c r="YX60" s="172"/>
      <c r="ZB60" s="172"/>
      <c r="ZF60" s="172"/>
      <c r="ZJ60" s="172"/>
      <c r="ZN60" s="172"/>
      <c r="ZR60" s="172"/>
      <c r="ZV60" s="172"/>
      <c r="ZZ60" s="172"/>
      <c r="AAD60" s="172"/>
      <c r="AAH60" s="172"/>
      <c r="AAL60" s="172"/>
      <c r="AAP60" s="172"/>
      <c r="AAT60" s="172"/>
      <c r="AAX60" s="172"/>
      <c r="ABB60" s="172"/>
      <c r="ABF60" s="172"/>
      <c r="ABJ60" s="172"/>
      <c r="ABN60" s="172"/>
      <c r="ABR60" s="172"/>
      <c r="ABV60" s="172"/>
      <c r="ABZ60" s="172"/>
      <c r="ACD60" s="172"/>
      <c r="ACH60" s="172"/>
      <c r="ACL60" s="172"/>
      <c r="ACP60" s="172"/>
      <c r="ACT60" s="172"/>
      <c r="ACX60" s="172"/>
      <c r="ADB60" s="172"/>
      <c r="ADF60" s="172"/>
      <c r="ADJ60" s="172"/>
      <c r="ADN60" s="172"/>
      <c r="ADR60" s="172"/>
      <c r="ADV60" s="172"/>
      <c r="ADZ60" s="172"/>
      <c r="AED60" s="172"/>
      <c r="AEH60" s="172"/>
      <c r="AEL60" s="172"/>
      <c r="AEP60" s="172"/>
      <c r="AET60" s="172"/>
      <c r="AEX60" s="172"/>
      <c r="AFB60" s="172"/>
      <c r="AFF60" s="172"/>
      <c r="AFJ60" s="172"/>
      <c r="AFN60" s="172"/>
      <c r="AFR60" s="172"/>
      <c r="AFV60" s="172"/>
      <c r="AFZ60" s="172"/>
      <c r="AGD60" s="172"/>
      <c r="AGH60" s="172"/>
      <c r="AGL60" s="172"/>
      <c r="AGP60" s="172"/>
      <c r="AGT60" s="172"/>
      <c r="AGX60" s="172"/>
      <c r="AHB60" s="172"/>
      <c r="AHF60" s="172"/>
      <c r="AHJ60" s="172"/>
      <c r="AHN60" s="172"/>
      <c r="AHR60" s="172"/>
      <c r="AHV60" s="172"/>
      <c r="AHZ60" s="172"/>
      <c r="AID60" s="172"/>
      <c r="AIH60" s="172"/>
      <c r="AIL60" s="172"/>
      <c r="AIP60" s="172"/>
      <c r="AIT60" s="172"/>
      <c r="AIX60" s="172"/>
      <c r="AJB60" s="172"/>
      <c r="AJF60" s="172"/>
      <c r="AJJ60" s="172"/>
      <c r="AJN60" s="172"/>
      <c r="AJR60" s="172"/>
      <c r="AJV60" s="172"/>
      <c r="AJZ60" s="172"/>
      <c r="AKD60" s="172"/>
      <c r="AKH60" s="172"/>
      <c r="AKL60" s="172"/>
      <c r="AKP60" s="172"/>
      <c r="AKT60" s="172"/>
      <c r="AKX60" s="172"/>
      <c r="ALB60" s="172"/>
      <c r="ALF60" s="172"/>
      <c r="ALJ60" s="172"/>
      <c r="ALN60" s="172"/>
      <c r="ALR60" s="172"/>
      <c r="ALV60" s="172"/>
      <c r="ALZ60" s="172"/>
      <c r="AMD60" s="172"/>
      <c r="AMH60" s="172"/>
      <c r="AML60" s="172"/>
      <c r="AMP60" s="172"/>
      <c r="AMT60" s="172"/>
      <c r="AMX60" s="172"/>
      <c r="ANB60" s="172"/>
      <c r="ANF60" s="172"/>
      <c r="ANJ60" s="172"/>
      <c r="ANN60" s="172"/>
      <c r="ANR60" s="172"/>
      <c r="ANV60" s="172"/>
      <c r="ANZ60" s="172"/>
      <c r="AOD60" s="172"/>
      <c r="AOH60" s="172"/>
      <c r="AOL60" s="172"/>
      <c r="AOP60" s="172"/>
      <c r="AOT60" s="172"/>
      <c r="AOX60" s="172"/>
      <c r="APB60" s="172"/>
      <c r="APF60" s="172"/>
      <c r="APJ60" s="172"/>
      <c r="APN60" s="172"/>
      <c r="APR60" s="172"/>
      <c r="APV60" s="172"/>
      <c r="APZ60" s="172"/>
      <c r="AQD60" s="172"/>
      <c r="AQH60" s="172"/>
      <c r="AQL60" s="172"/>
      <c r="AQP60" s="172"/>
      <c r="AQT60" s="172"/>
      <c r="AQX60" s="172"/>
      <c r="ARB60" s="172"/>
      <c r="ARF60" s="172"/>
      <c r="ARJ60" s="172"/>
      <c r="ARN60" s="172"/>
      <c r="ARR60" s="172"/>
      <c r="ARV60" s="172"/>
      <c r="ARZ60" s="172"/>
      <c r="ASD60" s="172"/>
      <c r="ASH60" s="172"/>
      <c r="ASL60" s="172"/>
      <c r="ASP60" s="172"/>
      <c r="AST60" s="172"/>
      <c r="ASX60" s="172"/>
      <c r="ATB60" s="172"/>
      <c r="ATF60" s="172"/>
      <c r="ATJ60" s="172"/>
      <c r="ATN60" s="172"/>
      <c r="ATR60" s="172"/>
      <c r="ATV60" s="172"/>
      <c r="ATZ60" s="172"/>
      <c r="AUD60" s="172"/>
      <c r="AUH60" s="172"/>
      <c r="AUL60" s="172"/>
      <c r="AUP60" s="172"/>
      <c r="AUT60" s="172"/>
      <c r="AUX60" s="172"/>
      <c r="AVB60" s="172"/>
      <c r="AVF60" s="172"/>
      <c r="AVJ60" s="172"/>
      <c r="AVN60" s="172"/>
      <c r="AVR60" s="172"/>
      <c r="AVV60" s="172"/>
      <c r="AVZ60" s="172"/>
      <c r="AWD60" s="172"/>
      <c r="AWH60" s="172"/>
      <c r="AWL60" s="172"/>
      <c r="AWP60" s="172"/>
      <c r="AWT60" s="172"/>
      <c r="AWX60" s="172"/>
      <c r="AXB60" s="172"/>
      <c r="AXF60" s="172"/>
      <c r="AXJ60" s="172"/>
      <c r="AXN60" s="172"/>
      <c r="AXR60" s="172"/>
      <c r="AXV60" s="172"/>
      <c r="AXZ60" s="172"/>
      <c r="AYD60" s="172"/>
      <c r="AYH60" s="172"/>
      <c r="AYL60" s="172"/>
      <c r="AYP60" s="172"/>
      <c r="AYT60" s="172"/>
      <c r="AYX60" s="172"/>
      <c r="AZB60" s="172"/>
      <c r="AZF60" s="172"/>
      <c r="AZJ60" s="172"/>
      <c r="AZN60" s="172"/>
      <c r="AZR60" s="172"/>
      <c r="AZV60" s="172"/>
      <c r="AZZ60" s="172"/>
      <c r="BAD60" s="172"/>
      <c r="BAH60" s="172"/>
      <c r="BAL60" s="172"/>
      <c r="BAP60" s="172"/>
      <c r="BAT60" s="172"/>
      <c r="BAX60" s="172"/>
      <c r="BBB60" s="172"/>
      <c r="BBF60" s="172"/>
      <c r="BBJ60" s="172"/>
      <c r="BBN60" s="172"/>
      <c r="BBR60" s="172"/>
      <c r="BBV60" s="172"/>
      <c r="BBZ60" s="172"/>
      <c r="BCD60" s="172"/>
      <c r="BCH60" s="172"/>
      <c r="BCL60" s="172"/>
      <c r="BCP60" s="172"/>
      <c r="BCT60" s="172"/>
      <c r="BCX60" s="172"/>
      <c r="BDB60" s="172"/>
      <c r="BDF60" s="172"/>
      <c r="BDJ60" s="172"/>
      <c r="BDN60" s="172"/>
      <c r="BDR60" s="172"/>
      <c r="BDV60" s="172"/>
      <c r="BDZ60" s="172"/>
      <c r="BED60" s="172"/>
      <c r="BEH60" s="172"/>
      <c r="BEL60" s="172"/>
      <c r="BEP60" s="172"/>
      <c r="BET60" s="172"/>
      <c r="BEX60" s="172"/>
      <c r="BFB60" s="172"/>
      <c r="BFF60" s="172"/>
      <c r="BFJ60" s="172"/>
      <c r="BFN60" s="172"/>
      <c r="BFR60" s="172"/>
      <c r="BFV60" s="172"/>
      <c r="BFZ60" s="172"/>
      <c r="BGD60" s="172"/>
      <c r="BGH60" s="172"/>
      <c r="BGL60" s="172"/>
      <c r="BGP60" s="172"/>
      <c r="BGT60" s="172"/>
      <c r="BGX60" s="172"/>
      <c r="BHB60" s="172"/>
      <c r="BHF60" s="172"/>
      <c r="BHJ60" s="172"/>
      <c r="BHN60" s="172"/>
      <c r="BHR60" s="172"/>
      <c r="BHV60" s="172"/>
      <c r="BHZ60" s="172"/>
      <c r="BID60" s="172"/>
      <c r="BIH60" s="172"/>
      <c r="BIL60" s="172"/>
      <c r="BIP60" s="172"/>
      <c r="BIT60" s="172"/>
      <c r="BIX60" s="172"/>
      <c r="BJB60" s="172"/>
      <c r="BJF60" s="172"/>
      <c r="BJJ60" s="172"/>
      <c r="BJN60" s="172"/>
      <c r="BJR60" s="172"/>
      <c r="BJV60" s="172"/>
      <c r="BJZ60" s="172"/>
      <c r="BKD60" s="172"/>
      <c r="BKH60" s="172"/>
      <c r="BKL60" s="172"/>
      <c r="BKP60" s="172"/>
      <c r="BKT60" s="172"/>
      <c r="BKX60" s="172"/>
      <c r="BLB60" s="172"/>
      <c r="BLF60" s="172"/>
      <c r="BLJ60" s="172"/>
      <c r="BLN60" s="172"/>
      <c r="BLR60" s="172"/>
      <c r="BLV60" s="172"/>
      <c r="BLZ60" s="172"/>
      <c r="BMD60" s="172"/>
      <c r="BMH60" s="172"/>
      <c r="BML60" s="172"/>
      <c r="BMP60" s="172"/>
      <c r="BMT60" s="172"/>
      <c r="BMX60" s="172"/>
      <c r="BNB60" s="172"/>
      <c r="BNF60" s="172"/>
      <c r="BNJ60" s="172"/>
      <c r="BNN60" s="172"/>
      <c r="BNR60" s="172"/>
      <c r="BNV60" s="172"/>
      <c r="BNZ60" s="172"/>
      <c r="BOD60" s="172"/>
      <c r="BOH60" s="172"/>
      <c r="BOL60" s="172"/>
      <c r="BOP60" s="172"/>
      <c r="BOT60" s="172"/>
      <c r="BOX60" s="172"/>
      <c r="BPB60" s="172"/>
      <c r="BPF60" s="172"/>
      <c r="BPJ60" s="172"/>
      <c r="BPN60" s="172"/>
      <c r="BPR60" s="172"/>
      <c r="BPV60" s="172"/>
      <c r="BPZ60" s="172"/>
      <c r="BQD60" s="172"/>
      <c r="BQH60" s="172"/>
      <c r="BQL60" s="172"/>
      <c r="BQP60" s="172"/>
      <c r="BQT60" s="172"/>
      <c r="BQX60" s="172"/>
      <c r="BRB60" s="172"/>
      <c r="BRF60" s="172"/>
      <c r="BRJ60" s="172"/>
      <c r="BRN60" s="172"/>
      <c r="BRR60" s="172"/>
      <c r="BRV60" s="172"/>
      <c r="BRZ60" s="172"/>
      <c r="BSD60" s="172"/>
      <c r="BSH60" s="172"/>
      <c r="BSL60" s="172"/>
      <c r="BSP60" s="172"/>
      <c r="BST60" s="172"/>
      <c r="BSX60" s="172"/>
      <c r="BTB60" s="172"/>
      <c r="BTF60" s="172"/>
      <c r="BTJ60" s="172"/>
      <c r="BTN60" s="172"/>
      <c r="BTR60" s="172"/>
      <c r="BTV60" s="172"/>
      <c r="BTZ60" s="172"/>
      <c r="BUD60" s="172"/>
      <c r="BUH60" s="172"/>
      <c r="BUL60" s="172"/>
      <c r="BUP60" s="172"/>
      <c r="BUT60" s="172"/>
      <c r="BUX60" s="172"/>
      <c r="BVB60" s="172"/>
      <c r="BVF60" s="172"/>
      <c r="BVJ60" s="172"/>
      <c r="BVN60" s="172"/>
      <c r="BVR60" s="172"/>
      <c r="BVV60" s="172"/>
      <c r="BVZ60" s="172"/>
      <c r="BWD60" s="172"/>
      <c r="BWH60" s="172"/>
      <c r="BWL60" s="172"/>
      <c r="BWP60" s="172"/>
      <c r="BWT60" s="172"/>
      <c r="BWX60" s="172"/>
      <c r="BXB60" s="172"/>
      <c r="BXF60" s="172"/>
      <c r="BXJ60" s="172"/>
      <c r="BXN60" s="172"/>
      <c r="BXR60" s="172"/>
      <c r="BXV60" s="172"/>
      <c r="BXZ60" s="172"/>
      <c r="BYD60" s="172"/>
      <c r="BYH60" s="172"/>
      <c r="BYL60" s="172"/>
      <c r="BYP60" s="172"/>
      <c r="BYT60" s="172"/>
      <c r="BYX60" s="172"/>
      <c r="BZB60" s="172"/>
      <c r="BZF60" s="172"/>
      <c r="BZJ60" s="172"/>
      <c r="BZN60" s="172"/>
      <c r="BZR60" s="172"/>
      <c r="BZV60" s="172"/>
      <c r="BZZ60" s="172"/>
      <c r="CAD60" s="172"/>
      <c r="CAH60" s="172"/>
      <c r="CAL60" s="172"/>
      <c r="CAP60" s="172"/>
      <c r="CAT60" s="172"/>
      <c r="CAX60" s="172"/>
      <c r="CBB60" s="172"/>
      <c r="CBF60" s="172"/>
      <c r="CBJ60" s="172"/>
      <c r="CBN60" s="172"/>
      <c r="CBR60" s="172"/>
      <c r="CBV60" s="172"/>
      <c r="CBZ60" s="172"/>
      <c r="CCD60" s="172"/>
      <c r="CCH60" s="172"/>
      <c r="CCL60" s="172"/>
      <c r="CCP60" s="172"/>
      <c r="CCT60" s="172"/>
      <c r="CCX60" s="172"/>
      <c r="CDB60" s="172"/>
      <c r="CDF60" s="172"/>
      <c r="CDJ60" s="172"/>
      <c r="CDN60" s="172"/>
      <c r="CDR60" s="172"/>
      <c r="CDV60" s="172"/>
      <c r="CDZ60" s="172"/>
      <c r="CED60" s="172"/>
      <c r="CEH60" s="172"/>
      <c r="CEL60" s="172"/>
      <c r="CEP60" s="172"/>
      <c r="CET60" s="172"/>
      <c r="CEX60" s="172"/>
      <c r="CFB60" s="172"/>
      <c r="CFF60" s="172"/>
      <c r="CFJ60" s="172"/>
      <c r="CFN60" s="172"/>
      <c r="CFR60" s="172"/>
      <c r="CFV60" s="172"/>
      <c r="CFZ60" s="172"/>
      <c r="CGD60" s="172"/>
      <c r="CGH60" s="172"/>
      <c r="CGL60" s="172"/>
      <c r="CGP60" s="172"/>
      <c r="CGT60" s="172"/>
      <c r="CGX60" s="172"/>
      <c r="CHB60" s="172"/>
      <c r="CHF60" s="172"/>
      <c r="CHJ60" s="172"/>
      <c r="CHN60" s="172"/>
      <c r="CHR60" s="172"/>
      <c r="CHV60" s="172"/>
      <c r="CHZ60" s="172"/>
      <c r="CID60" s="172"/>
      <c r="CIH60" s="172"/>
      <c r="CIL60" s="172"/>
      <c r="CIP60" s="172"/>
      <c r="CIT60" s="172"/>
      <c r="CIX60" s="172"/>
      <c r="CJB60" s="172"/>
      <c r="CJF60" s="172"/>
      <c r="CJJ60" s="172"/>
      <c r="CJN60" s="172"/>
      <c r="CJR60" s="172"/>
      <c r="CJV60" s="172"/>
      <c r="CJZ60" s="172"/>
      <c r="CKD60" s="172"/>
      <c r="CKH60" s="172"/>
      <c r="CKL60" s="172"/>
      <c r="CKP60" s="172"/>
      <c r="CKT60" s="172"/>
      <c r="CKX60" s="172"/>
      <c r="CLB60" s="172"/>
      <c r="CLF60" s="172"/>
      <c r="CLJ60" s="172"/>
      <c r="CLN60" s="172"/>
      <c r="CLR60" s="172"/>
      <c r="CLV60" s="172"/>
      <c r="CLZ60" s="172"/>
      <c r="CMD60" s="172"/>
      <c r="CMH60" s="172"/>
      <c r="CML60" s="172"/>
      <c r="CMP60" s="172"/>
      <c r="CMT60" s="172"/>
      <c r="CMX60" s="172"/>
      <c r="CNB60" s="172"/>
      <c r="CNF60" s="172"/>
      <c r="CNJ60" s="172"/>
      <c r="CNN60" s="172"/>
      <c r="CNR60" s="172"/>
      <c r="CNV60" s="172"/>
      <c r="CNZ60" s="172"/>
      <c r="COD60" s="172"/>
      <c r="COH60" s="172"/>
      <c r="COL60" s="172"/>
      <c r="COP60" s="172"/>
      <c r="COT60" s="172"/>
      <c r="COX60" s="172"/>
      <c r="CPB60" s="172"/>
      <c r="CPF60" s="172"/>
      <c r="CPJ60" s="172"/>
      <c r="CPN60" s="172"/>
      <c r="CPR60" s="172"/>
      <c r="CPV60" s="172"/>
      <c r="CPZ60" s="172"/>
      <c r="CQD60" s="172"/>
      <c r="CQH60" s="172"/>
      <c r="CQL60" s="172"/>
      <c r="CQP60" s="172"/>
      <c r="CQT60" s="172"/>
      <c r="CQX60" s="172"/>
      <c r="CRB60" s="172"/>
      <c r="CRF60" s="172"/>
      <c r="CRJ60" s="172"/>
      <c r="CRN60" s="172"/>
      <c r="CRR60" s="172"/>
      <c r="CRV60" s="172"/>
      <c r="CRZ60" s="172"/>
      <c r="CSD60" s="172"/>
      <c r="CSH60" s="172"/>
      <c r="CSL60" s="172"/>
      <c r="CSP60" s="172"/>
      <c r="CST60" s="172"/>
      <c r="CSX60" s="172"/>
      <c r="CTB60" s="172"/>
      <c r="CTF60" s="172"/>
      <c r="CTJ60" s="172"/>
      <c r="CTN60" s="172"/>
      <c r="CTR60" s="172"/>
      <c r="CTV60" s="172"/>
      <c r="CTZ60" s="172"/>
      <c r="CUD60" s="172"/>
      <c r="CUH60" s="172"/>
      <c r="CUL60" s="172"/>
      <c r="CUP60" s="172"/>
      <c r="CUT60" s="172"/>
      <c r="CUX60" s="172"/>
      <c r="CVB60" s="172"/>
      <c r="CVF60" s="172"/>
      <c r="CVJ60" s="172"/>
      <c r="CVN60" s="172"/>
      <c r="CVR60" s="172"/>
      <c r="CVV60" s="172"/>
      <c r="CVZ60" s="172"/>
      <c r="CWD60" s="172"/>
      <c r="CWH60" s="172"/>
      <c r="CWL60" s="172"/>
      <c r="CWP60" s="172"/>
      <c r="CWT60" s="172"/>
      <c r="CWX60" s="172"/>
      <c r="CXB60" s="172"/>
      <c r="CXF60" s="172"/>
      <c r="CXJ60" s="172"/>
      <c r="CXN60" s="172"/>
      <c r="CXR60" s="172"/>
      <c r="CXV60" s="172"/>
      <c r="CXZ60" s="172"/>
      <c r="CYD60" s="172"/>
      <c r="CYH60" s="172"/>
      <c r="CYL60" s="172"/>
      <c r="CYP60" s="172"/>
      <c r="CYT60" s="172"/>
      <c r="CYX60" s="172"/>
      <c r="CZB60" s="172"/>
      <c r="CZF60" s="172"/>
      <c r="CZJ60" s="172"/>
      <c r="CZN60" s="172"/>
      <c r="CZR60" s="172"/>
      <c r="CZV60" s="172"/>
      <c r="CZZ60" s="172"/>
      <c r="DAD60" s="172"/>
      <c r="DAH60" s="172"/>
      <c r="DAL60" s="172"/>
      <c r="DAP60" s="172"/>
      <c r="DAT60" s="172"/>
      <c r="DAX60" s="172"/>
      <c r="DBB60" s="172"/>
      <c r="DBF60" s="172"/>
      <c r="DBJ60" s="172"/>
      <c r="DBN60" s="172"/>
      <c r="DBR60" s="172"/>
      <c r="DBV60" s="172"/>
      <c r="DBZ60" s="172"/>
      <c r="DCD60" s="172"/>
      <c r="DCH60" s="172"/>
      <c r="DCL60" s="172"/>
      <c r="DCP60" s="172"/>
      <c r="DCT60" s="172"/>
      <c r="DCX60" s="172"/>
      <c r="DDB60" s="172"/>
      <c r="DDF60" s="172"/>
      <c r="DDJ60" s="172"/>
      <c r="DDN60" s="172"/>
      <c r="DDR60" s="172"/>
      <c r="DDV60" s="172"/>
      <c r="DDZ60" s="172"/>
      <c r="DED60" s="172"/>
      <c r="DEH60" s="172"/>
      <c r="DEL60" s="172"/>
      <c r="DEP60" s="172"/>
      <c r="DET60" s="172"/>
      <c r="DEX60" s="172"/>
      <c r="DFB60" s="172"/>
      <c r="DFF60" s="172"/>
      <c r="DFJ60" s="172"/>
      <c r="DFN60" s="172"/>
      <c r="DFR60" s="172"/>
      <c r="DFV60" s="172"/>
      <c r="DFZ60" s="172"/>
      <c r="DGD60" s="172"/>
      <c r="DGH60" s="172"/>
      <c r="DGL60" s="172"/>
      <c r="DGP60" s="172"/>
      <c r="DGT60" s="172"/>
      <c r="DGX60" s="172"/>
      <c r="DHB60" s="172"/>
      <c r="DHF60" s="172"/>
      <c r="DHJ60" s="172"/>
      <c r="DHN60" s="172"/>
      <c r="DHR60" s="172"/>
      <c r="DHV60" s="172"/>
      <c r="DHZ60" s="172"/>
      <c r="DID60" s="172"/>
      <c r="DIH60" s="172"/>
      <c r="DIL60" s="172"/>
      <c r="DIP60" s="172"/>
      <c r="DIT60" s="172"/>
      <c r="DIX60" s="172"/>
      <c r="DJB60" s="172"/>
      <c r="DJF60" s="172"/>
      <c r="DJJ60" s="172"/>
      <c r="DJN60" s="172"/>
      <c r="DJR60" s="172"/>
      <c r="DJV60" s="172"/>
      <c r="DJZ60" s="172"/>
      <c r="DKD60" s="172"/>
      <c r="DKH60" s="172"/>
      <c r="DKL60" s="172"/>
      <c r="DKP60" s="172"/>
      <c r="DKT60" s="172"/>
      <c r="DKX60" s="172"/>
      <c r="DLB60" s="172"/>
      <c r="DLF60" s="172"/>
      <c r="DLJ60" s="172"/>
      <c r="DLN60" s="172"/>
      <c r="DLR60" s="172"/>
      <c r="DLV60" s="172"/>
      <c r="DLZ60" s="172"/>
      <c r="DMD60" s="172"/>
      <c r="DMH60" s="172"/>
      <c r="DML60" s="172"/>
      <c r="DMP60" s="172"/>
      <c r="DMT60" s="172"/>
      <c r="DMX60" s="172"/>
      <c r="DNB60" s="172"/>
      <c r="DNF60" s="172"/>
      <c r="DNJ60" s="172"/>
      <c r="DNN60" s="172"/>
      <c r="DNR60" s="172"/>
      <c r="DNV60" s="172"/>
      <c r="DNZ60" s="172"/>
      <c r="DOD60" s="172"/>
      <c r="DOH60" s="172"/>
      <c r="DOL60" s="172"/>
      <c r="DOP60" s="172"/>
      <c r="DOT60" s="172"/>
      <c r="DOX60" s="172"/>
      <c r="DPB60" s="172"/>
      <c r="DPF60" s="172"/>
      <c r="DPJ60" s="172"/>
      <c r="DPN60" s="172"/>
      <c r="DPR60" s="172"/>
      <c r="DPV60" s="172"/>
      <c r="DPZ60" s="172"/>
      <c r="DQD60" s="172"/>
      <c r="DQH60" s="172"/>
      <c r="DQL60" s="172"/>
      <c r="DQP60" s="172"/>
      <c r="DQT60" s="172"/>
      <c r="DQX60" s="172"/>
      <c r="DRB60" s="172"/>
      <c r="DRF60" s="172"/>
      <c r="DRJ60" s="172"/>
      <c r="DRN60" s="172"/>
      <c r="DRR60" s="172"/>
      <c r="DRV60" s="172"/>
      <c r="DRZ60" s="172"/>
      <c r="DSD60" s="172"/>
      <c r="DSH60" s="172"/>
      <c r="DSL60" s="172"/>
      <c r="DSP60" s="172"/>
      <c r="DST60" s="172"/>
      <c r="DSX60" s="172"/>
      <c r="DTB60" s="172"/>
      <c r="DTF60" s="172"/>
      <c r="DTJ60" s="172"/>
      <c r="DTN60" s="172"/>
      <c r="DTR60" s="172"/>
      <c r="DTV60" s="172"/>
      <c r="DTZ60" s="172"/>
      <c r="DUD60" s="172"/>
      <c r="DUH60" s="172"/>
      <c r="DUL60" s="172"/>
      <c r="DUP60" s="172"/>
      <c r="DUT60" s="172"/>
      <c r="DUX60" s="172"/>
      <c r="DVB60" s="172"/>
      <c r="DVF60" s="172"/>
      <c r="DVJ60" s="172"/>
      <c r="DVN60" s="172"/>
      <c r="DVR60" s="172"/>
      <c r="DVV60" s="172"/>
      <c r="DVZ60" s="172"/>
      <c r="DWD60" s="172"/>
      <c r="DWH60" s="172"/>
      <c r="DWL60" s="172"/>
      <c r="DWP60" s="172"/>
      <c r="DWT60" s="172"/>
      <c r="DWX60" s="172"/>
      <c r="DXB60" s="172"/>
      <c r="DXF60" s="172"/>
      <c r="DXJ60" s="172"/>
      <c r="DXN60" s="172"/>
      <c r="DXR60" s="172"/>
      <c r="DXV60" s="172"/>
      <c r="DXZ60" s="172"/>
      <c r="DYD60" s="172"/>
      <c r="DYH60" s="172"/>
      <c r="DYL60" s="172"/>
      <c r="DYP60" s="172"/>
      <c r="DYT60" s="172"/>
      <c r="DYX60" s="172"/>
      <c r="DZB60" s="172"/>
      <c r="DZF60" s="172"/>
      <c r="DZJ60" s="172"/>
      <c r="DZN60" s="172"/>
      <c r="DZR60" s="172"/>
      <c r="DZV60" s="172"/>
      <c r="DZZ60" s="172"/>
      <c r="EAD60" s="172"/>
      <c r="EAH60" s="172"/>
      <c r="EAL60" s="172"/>
      <c r="EAP60" s="172"/>
      <c r="EAT60" s="172"/>
      <c r="EAX60" s="172"/>
      <c r="EBB60" s="172"/>
      <c r="EBF60" s="172"/>
      <c r="EBJ60" s="172"/>
      <c r="EBN60" s="172"/>
      <c r="EBR60" s="172"/>
      <c r="EBV60" s="172"/>
      <c r="EBZ60" s="172"/>
      <c r="ECD60" s="172"/>
      <c r="ECH60" s="172"/>
      <c r="ECL60" s="172"/>
      <c r="ECP60" s="172"/>
      <c r="ECT60" s="172"/>
      <c r="ECX60" s="172"/>
      <c r="EDB60" s="172"/>
      <c r="EDF60" s="172"/>
      <c r="EDJ60" s="172"/>
      <c r="EDN60" s="172"/>
      <c r="EDR60" s="172"/>
      <c r="EDV60" s="172"/>
      <c r="EDZ60" s="172"/>
      <c r="EED60" s="172"/>
      <c r="EEH60" s="172"/>
      <c r="EEL60" s="172"/>
      <c r="EEP60" s="172"/>
      <c r="EET60" s="172"/>
      <c r="EEX60" s="172"/>
      <c r="EFB60" s="172"/>
      <c r="EFF60" s="172"/>
      <c r="EFJ60" s="172"/>
      <c r="EFN60" s="172"/>
      <c r="EFR60" s="172"/>
      <c r="EFV60" s="172"/>
      <c r="EFZ60" s="172"/>
      <c r="EGD60" s="172"/>
      <c r="EGH60" s="172"/>
      <c r="EGL60" s="172"/>
      <c r="EGP60" s="172"/>
      <c r="EGT60" s="172"/>
      <c r="EGX60" s="172"/>
      <c r="EHB60" s="172"/>
      <c r="EHF60" s="172"/>
      <c r="EHJ60" s="172"/>
      <c r="EHN60" s="172"/>
      <c r="EHR60" s="172"/>
      <c r="EHV60" s="172"/>
      <c r="EHZ60" s="172"/>
      <c r="EID60" s="172"/>
      <c r="EIH60" s="172"/>
      <c r="EIL60" s="172"/>
      <c r="EIP60" s="172"/>
      <c r="EIT60" s="172"/>
      <c r="EIX60" s="172"/>
      <c r="EJB60" s="172"/>
      <c r="EJF60" s="172"/>
      <c r="EJJ60" s="172"/>
      <c r="EJN60" s="172"/>
      <c r="EJR60" s="172"/>
      <c r="EJV60" s="172"/>
      <c r="EJZ60" s="172"/>
      <c r="EKD60" s="172"/>
      <c r="EKH60" s="172"/>
      <c r="EKL60" s="172"/>
      <c r="EKP60" s="172"/>
      <c r="EKT60" s="172"/>
      <c r="EKX60" s="172"/>
      <c r="ELB60" s="172"/>
      <c r="ELF60" s="172"/>
      <c r="ELJ60" s="172"/>
      <c r="ELN60" s="172"/>
      <c r="ELR60" s="172"/>
      <c r="ELV60" s="172"/>
      <c r="ELZ60" s="172"/>
      <c r="EMD60" s="172"/>
      <c r="EMH60" s="172"/>
      <c r="EML60" s="172"/>
      <c r="EMP60" s="172"/>
      <c r="EMT60" s="172"/>
      <c r="EMX60" s="172"/>
      <c r="ENB60" s="172"/>
      <c r="ENF60" s="172"/>
      <c r="ENJ60" s="172"/>
      <c r="ENN60" s="172"/>
      <c r="ENR60" s="172"/>
      <c r="ENV60" s="172"/>
      <c r="ENZ60" s="172"/>
      <c r="EOD60" s="172"/>
      <c r="EOH60" s="172"/>
      <c r="EOL60" s="172"/>
      <c r="EOP60" s="172"/>
      <c r="EOT60" s="172"/>
      <c r="EOX60" s="172"/>
      <c r="EPB60" s="172"/>
      <c r="EPF60" s="172"/>
      <c r="EPJ60" s="172"/>
      <c r="EPN60" s="172"/>
      <c r="EPR60" s="172"/>
      <c r="EPV60" s="172"/>
      <c r="EPZ60" s="172"/>
      <c r="EQD60" s="172"/>
      <c r="EQH60" s="172"/>
      <c r="EQL60" s="172"/>
      <c r="EQP60" s="172"/>
      <c r="EQT60" s="172"/>
      <c r="EQX60" s="172"/>
      <c r="ERB60" s="172"/>
      <c r="ERF60" s="172"/>
      <c r="ERJ60" s="172"/>
      <c r="ERN60" s="172"/>
      <c r="ERR60" s="172"/>
      <c r="ERV60" s="172"/>
      <c r="ERZ60" s="172"/>
      <c r="ESD60" s="172"/>
      <c r="ESH60" s="172"/>
      <c r="ESL60" s="172"/>
      <c r="ESP60" s="172"/>
      <c r="EST60" s="172"/>
      <c r="ESX60" s="172"/>
      <c r="ETB60" s="172"/>
      <c r="ETF60" s="172"/>
      <c r="ETJ60" s="172"/>
      <c r="ETN60" s="172"/>
      <c r="ETR60" s="172"/>
      <c r="ETV60" s="172"/>
      <c r="ETZ60" s="172"/>
      <c r="EUD60" s="172"/>
      <c r="EUH60" s="172"/>
      <c r="EUL60" s="172"/>
      <c r="EUP60" s="172"/>
      <c r="EUT60" s="172"/>
      <c r="EUX60" s="172"/>
      <c r="EVB60" s="172"/>
      <c r="EVF60" s="172"/>
      <c r="EVJ60" s="172"/>
      <c r="EVN60" s="172"/>
      <c r="EVR60" s="172"/>
      <c r="EVV60" s="172"/>
      <c r="EVZ60" s="172"/>
      <c r="EWD60" s="172"/>
      <c r="EWH60" s="172"/>
      <c r="EWL60" s="172"/>
      <c r="EWP60" s="172"/>
      <c r="EWT60" s="172"/>
      <c r="EWX60" s="172"/>
      <c r="EXB60" s="172"/>
      <c r="EXF60" s="172"/>
      <c r="EXJ60" s="172"/>
      <c r="EXN60" s="172"/>
      <c r="EXR60" s="172"/>
      <c r="EXV60" s="172"/>
      <c r="EXZ60" s="172"/>
      <c r="EYD60" s="172"/>
      <c r="EYH60" s="172"/>
      <c r="EYL60" s="172"/>
      <c r="EYP60" s="172"/>
      <c r="EYT60" s="172"/>
      <c r="EYX60" s="172"/>
      <c r="EZB60" s="172"/>
      <c r="EZF60" s="172"/>
      <c r="EZJ60" s="172"/>
      <c r="EZN60" s="172"/>
      <c r="EZR60" s="172"/>
      <c r="EZV60" s="172"/>
      <c r="EZZ60" s="172"/>
      <c r="FAD60" s="172"/>
      <c r="FAH60" s="172"/>
      <c r="FAL60" s="172"/>
      <c r="FAP60" s="172"/>
      <c r="FAT60" s="172"/>
      <c r="FAX60" s="172"/>
      <c r="FBB60" s="172"/>
      <c r="FBF60" s="172"/>
      <c r="FBJ60" s="172"/>
      <c r="FBN60" s="172"/>
      <c r="FBR60" s="172"/>
      <c r="FBV60" s="172"/>
      <c r="FBZ60" s="172"/>
      <c r="FCD60" s="172"/>
      <c r="FCH60" s="172"/>
      <c r="FCL60" s="172"/>
      <c r="FCP60" s="172"/>
      <c r="FCT60" s="172"/>
      <c r="FCX60" s="172"/>
      <c r="FDB60" s="172"/>
      <c r="FDF60" s="172"/>
      <c r="FDJ60" s="172"/>
      <c r="FDN60" s="172"/>
      <c r="FDR60" s="172"/>
      <c r="FDV60" s="172"/>
      <c r="FDZ60" s="172"/>
      <c r="FED60" s="172"/>
      <c r="FEH60" s="172"/>
      <c r="FEL60" s="172"/>
      <c r="FEP60" s="172"/>
      <c r="FET60" s="172"/>
      <c r="FEX60" s="172"/>
      <c r="FFB60" s="172"/>
      <c r="FFF60" s="172"/>
      <c r="FFJ60" s="172"/>
      <c r="FFN60" s="172"/>
      <c r="FFR60" s="172"/>
      <c r="FFV60" s="172"/>
      <c r="FFZ60" s="172"/>
      <c r="FGD60" s="172"/>
      <c r="FGH60" s="172"/>
      <c r="FGL60" s="172"/>
      <c r="FGP60" s="172"/>
      <c r="FGT60" s="172"/>
      <c r="FGX60" s="172"/>
      <c r="FHB60" s="172"/>
      <c r="FHF60" s="172"/>
      <c r="FHJ60" s="172"/>
      <c r="FHN60" s="172"/>
      <c r="FHR60" s="172"/>
      <c r="FHV60" s="172"/>
      <c r="FHZ60" s="172"/>
      <c r="FID60" s="172"/>
      <c r="FIH60" s="172"/>
      <c r="FIL60" s="172"/>
      <c r="FIP60" s="172"/>
      <c r="FIT60" s="172"/>
      <c r="FIX60" s="172"/>
      <c r="FJB60" s="172"/>
      <c r="FJF60" s="172"/>
      <c r="FJJ60" s="172"/>
      <c r="FJN60" s="172"/>
      <c r="FJR60" s="172"/>
      <c r="FJV60" s="172"/>
      <c r="FJZ60" s="172"/>
      <c r="FKD60" s="172"/>
      <c r="FKH60" s="172"/>
      <c r="FKL60" s="172"/>
      <c r="FKP60" s="172"/>
      <c r="FKT60" s="172"/>
      <c r="FKX60" s="172"/>
      <c r="FLB60" s="172"/>
      <c r="FLF60" s="172"/>
      <c r="FLJ60" s="172"/>
      <c r="FLN60" s="172"/>
      <c r="FLR60" s="172"/>
      <c r="FLV60" s="172"/>
      <c r="FLZ60" s="172"/>
      <c r="FMD60" s="172"/>
      <c r="FMH60" s="172"/>
      <c r="FML60" s="172"/>
      <c r="FMP60" s="172"/>
      <c r="FMT60" s="172"/>
      <c r="FMX60" s="172"/>
      <c r="FNB60" s="172"/>
      <c r="FNF60" s="172"/>
      <c r="FNJ60" s="172"/>
      <c r="FNN60" s="172"/>
      <c r="FNR60" s="172"/>
      <c r="FNV60" s="172"/>
      <c r="FNZ60" s="172"/>
      <c r="FOD60" s="172"/>
      <c r="FOH60" s="172"/>
      <c r="FOL60" s="172"/>
      <c r="FOP60" s="172"/>
      <c r="FOT60" s="172"/>
      <c r="FOX60" s="172"/>
      <c r="FPB60" s="172"/>
      <c r="FPF60" s="172"/>
      <c r="FPJ60" s="172"/>
      <c r="FPN60" s="172"/>
      <c r="FPR60" s="172"/>
      <c r="FPV60" s="172"/>
      <c r="FPZ60" s="172"/>
      <c r="FQD60" s="172"/>
      <c r="FQH60" s="172"/>
      <c r="FQL60" s="172"/>
      <c r="FQP60" s="172"/>
      <c r="FQT60" s="172"/>
      <c r="FQX60" s="172"/>
      <c r="FRB60" s="172"/>
      <c r="FRF60" s="172"/>
      <c r="FRJ60" s="172"/>
      <c r="FRN60" s="172"/>
      <c r="FRR60" s="172"/>
      <c r="FRV60" s="172"/>
      <c r="FRZ60" s="172"/>
      <c r="FSD60" s="172"/>
      <c r="FSH60" s="172"/>
      <c r="FSL60" s="172"/>
      <c r="FSP60" s="172"/>
      <c r="FST60" s="172"/>
      <c r="FSX60" s="172"/>
      <c r="FTB60" s="172"/>
      <c r="FTF60" s="172"/>
      <c r="FTJ60" s="172"/>
      <c r="FTN60" s="172"/>
      <c r="FTR60" s="172"/>
      <c r="FTV60" s="172"/>
      <c r="FTZ60" s="172"/>
      <c r="FUD60" s="172"/>
      <c r="FUH60" s="172"/>
      <c r="FUL60" s="172"/>
      <c r="FUP60" s="172"/>
      <c r="FUT60" s="172"/>
      <c r="FUX60" s="172"/>
      <c r="FVB60" s="172"/>
      <c r="FVF60" s="172"/>
      <c r="FVJ60" s="172"/>
      <c r="FVN60" s="172"/>
      <c r="FVR60" s="172"/>
      <c r="FVV60" s="172"/>
      <c r="FVZ60" s="172"/>
      <c r="FWD60" s="172"/>
      <c r="FWH60" s="172"/>
      <c r="FWL60" s="172"/>
      <c r="FWP60" s="172"/>
      <c r="FWT60" s="172"/>
      <c r="FWX60" s="172"/>
      <c r="FXB60" s="172"/>
      <c r="FXF60" s="172"/>
      <c r="FXJ60" s="172"/>
      <c r="FXN60" s="172"/>
      <c r="FXR60" s="172"/>
      <c r="FXV60" s="172"/>
      <c r="FXZ60" s="172"/>
      <c r="FYD60" s="172"/>
      <c r="FYH60" s="172"/>
      <c r="FYL60" s="172"/>
      <c r="FYP60" s="172"/>
      <c r="FYT60" s="172"/>
      <c r="FYX60" s="172"/>
      <c r="FZB60" s="172"/>
      <c r="FZF60" s="172"/>
      <c r="FZJ60" s="172"/>
      <c r="FZN60" s="172"/>
      <c r="FZR60" s="172"/>
      <c r="FZV60" s="172"/>
      <c r="FZZ60" s="172"/>
      <c r="GAD60" s="172"/>
      <c r="GAH60" s="172"/>
      <c r="GAL60" s="172"/>
      <c r="GAP60" s="172"/>
      <c r="GAT60" s="172"/>
      <c r="GAX60" s="172"/>
      <c r="GBB60" s="172"/>
      <c r="GBF60" s="172"/>
      <c r="GBJ60" s="172"/>
      <c r="GBN60" s="172"/>
      <c r="GBR60" s="172"/>
      <c r="GBV60" s="172"/>
      <c r="GBZ60" s="172"/>
      <c r="GCD60" s="172"/>
      <c r="GCH60" s="172"/>
      <c r="GCL60" s="172"/>
      <c r="GCP60" s="172"/>
      <c r="GCT60" s="172"/>
      <c r="GCX60" s="172"/>
      <c r="GDB60" s="172"/>
      <c r="GDF60" s="172"/>
      <c r="GDJ60" s="172"/>
      <c r="GDN60" s="172"/>
      <c r="GDR60" s="172"/>
      <c r="GDV60" s="172"/>
      <c r="GDZ60" s="172"/>
      <c r="GED60" s="172"/>
      <c r="GEH60" s="172"/>
      <c r="GEL60" s="172"/>
      <c r="GEP60" s="172"/>
      <c r="GET60" s="172"/>
      <c r="GEX60" s="172"/>
      <c r="GFB60" s="172"/>
      <c r="GFF60" s="172"/>
      <c r="GFJ60" s="172"/>
      <c r="GFN60" s="172"/>
      <c r="GFR60" s="172"/>
      <c r="GFV60" s="172"/>
      <c r="GFZ60" s="172"/>
      <c r="GGD60" s="172"/>
      <c r="GGH60" s="172"/>
      <c r="GGL60" s="172"/>
      <c r="GGP60" s="172"/>
      <c r="GGT60" s="172"/>
      <c r="GGX60" s="172"/>
      <c r="GHB60" s="172"/>
      <c r="GHF60" s="172"/>
      <c r="GHJ60" s="172"/>
      <c r="GHN60" s="172"/>
      <c r="GHR60" s="172"/>
      <c r="GHV60" s="172"/>
      <c r="GHZ60" s="172"/>
      <c r="GID60" s="172"/>
      <c r="GIH60" s="172"/>
      <c r="GIL60" s="172"/>
      <c r="GIP60" s="172"/>
      <c r="GIT60" s="172"/>
      <c r="GIX60" s="172"/>
      <c r="GJB60" s="172"/>
      <c r="GJF60" s="172"/>
      <c r="GJJ60" s="172"/>
      <c r="GJN60" s="172"/>
      <c r="GJR60" s="172"/>
      <c r="GJV60" s="172"/>
      <c r="GJZ60" s="172"/>
      <c r="GKD60" s="172"/>
      <c r="GKH60" s="172"/>
      <c r="GKL60" s="172"/>
      <c r="GKP60" s="172"/>
      <c r="GKT60" s="172"/>
      <c r="GKX60" s="172"/>
      <c r="GLB60" s="172"/>
      <c r="GLF60" s="172"/>
      <c r="GLJ60" s="172"/>
      <c r="GLN60" s="172"/>
      <c r="GLR60" s="172"/>
      <c r="GLV60" s="172"/>
      <c r="GLZ60" s="172"/>
      <c r="GMD60" s="172"/>
      <c r="GMH60" s="172"/>
      <c r="GML60" s="172"/>
      <c r="GMP60" s="172"/>
      <c r="GMT60" s="172"/>
      <c r="GMX60" s="172"/>
      <c r="GNB60" s="172"/>
      <c r="GNF60" s="172"/>
      <c r="GNJ60" s="172"/>
      <c r="GNN60" s="172"/>
      <c r="GNR60" s="172"/>
      <c r="GNV60" s="172"/>
      <c r="GNZ60" s="172"/>
      <c r="GOD60" s="172"/>
      <c r="GOH60" s="172"/>
      <c r="GOL60" s="172"/>
      <c r="GOP60" s="172"/>
      <c r="GOT60" s="172"/>
      <c r="GOX60" s="172"/>
      <c r="GPB60" s="172"/>
      <c r="GPF60" s="172"/>
      <c r="GPJ60" s="172"/>
      <c r="GPN60" s="172"/>
      <c r="GPR60" s="172"/>
      <c r="GPV60" s="172"/>
      <c r="GPZ60" s="172"/>
      <c r="GQD60" s="172"/>
      <c r="GQH60" s="172"/>
      <c r="GQL60" s="172"/>
      <c r="GQP60" s="172"/>
      <c r="GQT60" s="172"/>
      <c r="GQX60" s="172"/>
      <c r="GRB60" s="172"/>
      <c r="GRF60" s="172"/>
      <c r="GRJ60" s="172"/>
      <c r="GRN60" s="172"/>
      <c r="GRR60" s="172"/>
      <c r="GRV60" s="172"/>
      <c r="GRZ60" s="172"/>
      <c r="GSD60" s="172"/>
      <c r="GSH60" s="172"/>
      <c r="GSL60" s="172"/>
      <c r="GSP60" s="172"/>
      <c r="GST60" s="172"/>
      <c r="GSX60" s="172"/>
      <c r="GTB60" s="172"/>
      <c r="GTF60" s="172"/>
      <c r="GTJ60" s="172"/>
      <c r="GTN60" s="172"/>
      <c r="GTR60" s="172"/>
      <c r="GTV60" s="172"/>
      <c r="GTZ60" s="172"/>
      <c r="GUD60" s="172"/>
      <c r="GUH60" s="172"/>
      <c r="GUL60" s="172"/>
      <c r="GUP60" s="172"/>
      <c r="GUT60" s="172"/>
      <c r="GUX60" s="172"/>
      <c r="GVB60" s="172"/>
      <c r="GVF60" s="172"/>
      <c r="GVJ60" s="172"/>
      <c r="GVN60" s="172"/>
      <c r="GVR60" s="172"/>
      <c r="GVV60" s="172"/>
      <c r="GVZ60" s="172"/>
      <c r="GWD60" s="172"/>
      <c r="GWH60" s="172"/>
      <c r="GWL60" s="172"/>
      <c r="GWP60" s="172"/>
      <c r="GWT60" s="172"/>
      <c r="GWX60" s="172"/>
      <c r="GXB60" s="172"/>
      <c r="GXF60" s="172"/>
      <c r="GXJ60" s="172"/>
      <c r="GXN60" s="172"/>
      <c r="GXR60" s="172"/>
      <c r="GXV60" s="172"/>
      <c r="GXZ60" s="172"/>
      <c r="GYD60" s="172"/>
      <c r="GYH60" s="172"/>
      <c r="GYL60" s="172"/>
      <c r="GYP60" s="172"/>
      <c r="GYT60" s="172"/>
      <c r="GYX60" s="172"/>
      <c r="GZB60" s="172"/>
      <c r="GZF60" s="172"/>
      <c r="GZJ60" s="172"/>
      <c r="GZN60" s="172"/>
      <c r="GZR60" s="172"/>
      <c r="GZV60" s="172"/>
      <c r="GZZ60" s="172"/>
      <c r="HAD60" s="172"/>
      <c r="HAH60" s="172"/>
      <c r="HAL60" s="172"/>
      <c r="HAP60" s="172"/>
      <c r="HAT60" s="172"/>
      <c r="HAX60" s="172"/>
      <c r="HBB60" s="172"/>
      <c r="HBF60" s="172"/>
      <c r="HBJ60" s="172"/>
      <c r="HBN60" s="172"/>
      <c r="HBR60" s="172"/>
      <c r="HBV60" s="172"/>
      <c r="HBZ60" s="172"/>
      <c r="HCD60" s="172"/>
      <c r="HCH60" s="172"/>
      <c r="HCL60" s="172"/>
      <c r="HCP60" s="172"/>
      <c r="HCT60" s="172"/>
      <c r="HCX60" s="172"/>
      <c r="HDB60" s="172"/>
      <c r="HDF60" s="172"/>
      <c r="HDJ60" s="172"/>
      <c r="HDN60" s="172"/>
      <c r="HDR60" s="172"/>
      <c r="HDV60" s="172"/>
      <c r="HDZ60" s="172"/>
      <c r="HED60" s="172"/>
      <c r="HEH60" s="172"/>
      <c r="HEL60" s="172"/>
      <c r="HEP60" s="172"/>
      <c r="HET60" s="172"/>
      <c r="HEX60" s="172"/>
      <c r="HFB60" s="172"/>
      <c r="HFF60" s="172"/>
      <c r="HFJ60" s="172"/>
      <c r="HFN60" s="172"/>
      <c r="HFR60" s="172"/>
      <c r="HFV60" s="172"/>
      <c r="HFZ60" s="172"/>
      <c r="HGD60" s="172"/>
      <c r="HGH60" s="172"/>
      <c r="HGL60" s="172"/>
      <c r="HGP60" s="172"/>
      <c r="HGT60" s="172"/>
      <c r="HGX60" s="172"/>
      <c r="HHB60" s="172"/>
      <c r="HHF60" s="172"/>
      <c r="HHJ60" s="172"/>
      <c r="HHN60" s="172"/>
      <c r="HHR60" s="172"/>
      <c r="HHV60" s="172"/>
      <c r="HHZ60" s="172"/>
      <c r="HID60" s="172"/>
      <c r="HIH60" s="172"/>
      <c r="HIL60" s="172"/>
      <c r="HIP60" s="172"/>
      <c r="HIT60" s="172"/>
      <c r="HIX60" s="172"/>
      <c r="HJB60" s="172"/>
      <c r="HJF60" s="172"/>
      <c r="HJJ60" s="172"/>
      <c r="HJN60" s="172"/>
      <c r="HJR60" s="172"/>
      <c r="HJV60" s="172"/>
      <c r="HJZ60" s="172"/>
      <c r="HKD60" s="172"/>
      <c r="HKH60" s="172"/>
      <c r="HKL60" s="172"/>
      <c r="HKP60" s="172"/>
      <c r="HKT60" s="172"/>
      <c r="HKX60" s="172"/>
      <c r="HLB60" s="172"/>
      <c r="HLF60" s="172"/>
      <c r="HLJ60" s="172"/>
      <c r="HLN60" s="172"/>
      <c r="HLR60" s="172"/>
      <c r="HLV60" s="172"/>
      <c r="HLZ60" s="172"/>
      <c r="HMD60" s="172"/>
      <c r="HMH60" s="172"/>
      <c r="HML60" s="172"/>
      <c r="HMP60" s="172"/>
      <c r="HMT60" s="172"/>
      <c r="HMX60" s="172"/>
      <c r="HNB60" s="172"/>
      <c r="HNF60" s="172"/>
      <c r="HNJ60" s="172"/>
      <c r="HNN60" s="172"/>
      <c r="HNR60" s="172"/>
      <c r="HNV60" s="172"/>
      <c r="HNZ60" s="172"/>
      <c r="HOD60" s="172"/>
      <c r="HOH60" s="172"/>
      <c r="HOL60" s="172"/>
      <c r="HOP60" s="172"/>
      <c r="HOT60" s="172"/>
      <c r="HOX60" s="172"/>
      <c r="HPB60" s="172"/>
      <c r="HPF60" s="172"/>
      <c r="HPJ60" s="172"/>
      <c r="HPN60" s="172"/>
      <c r="HPR60" s="172"/>
      <c r="HPV60" s="172"/>
      <c r="HPZ60" s="172"/>
      <c r="HQD60" s="172"/>
      <c r="HQH60" s="172"/>
      <c r="HQL60" s="172"/>
      <c r="HQP60" s="172"/>
      <c r="HQT60" s="172"/>
      <c r="HQX60" s="172"/>
      <c r="HRB60" s="172"/>
      <c r="HRF60" s="172"/>
      <c r="HRJ60" s="172"/>
      <c r="HRN60" s="172"/>
      <c r="HRR60" s="172"/>
      <c r="HRV60" s="172"/>
      <c r="HRZ60" s="172"/>
      <c r="HSD60" s="172"/>
      <c r="HSH60" s="172"/>
      <c r="HSL60" s="172"/>
      <c r="HSP60" s="172"/>
      <c r="HST60" s="172"/>
      <c r="HSX60" s="172"/>
      <c r="HTB60" s="172"/>
      <c r="HTF60" s="172"/>
      <c r="HTJ60" s="172"/>
      <c r="HTN60" s="172"/>
      <c r="HTR60" s="172"/>
      <c r="HTV60" s="172"/>
      <c r="HTZ60" s="172"/>
      <c r="HUD60" s="172"/>
      <c r="HUH60" s="172"/>
      <c r="HUL60" s="172"/>
      <c r="HUP60" s="172"/>
      <c r="HUT60" s="172"/>
      <c r="HUX60" s="172"/>
      <c r="HVB60" s="172"/>
      <c r="HVF60" s="172"/>
      <c r="HVJ60" s="172"/>
      <c r="HVN60" s="172"/>
      <c r="HVR60" s="172"/>
      <c r="HVV60" s="172"/>
      <c r="HVZ60" s="172"/>
      <c r="HWD60" s="172"/>
      <c r="HWH60" s="172"/>
      <c r="HWL60" s="172"/>
      <c r="HWP60" s="172"/>
      <c r="HWT60" s="172"/>
      <c r="HWX60" s="172"/>
      <c r="HXB60" s="172"/>
      <c r="HXF60" s="172"/>
      <c r="HXJ60" s="172"/>
      <c r="HXN60" s="172"/>
      <c r="HXR60" s="172"/>
      <c r="HXV60" s="172"/>
      <c r="HXZ60" s="172"/>
      <c r="HYD60" s="172"/>
      <c r="HYH60" s="172"/>
      <c r="HYL60" s="172"/>
      <c r="HYP60" s="172"/>
      <c r="HYT60" s="172"/>
      <c r="HYX60" s="172"/>
      <c r="HZB60" s="172"/>
      <c r="HZF60" s="172"/>
      <c r="HZJ60" s="172"/>
      <c r="HZN60" s="172"/>
      <c r="HZR60" s="172"/>
      <c r="HZV60" s="172"/>
      <c r="HZZ60" s="172"/>
      <c r="IAD60" s="172"/>
      <c r="IAH60" s="172"/>
      <c r="IAL60" s="172"/>
      <c r="IAP60" s="172"/>
      <c r="IAT60" s="172"/>
      <c r="IAX60" s="172"/>
      <c r="IBB60" s="172"/>
      <c r="IBF60" s="172"/>
      <c r="IBJ60" s="172"/>
      <c r="IBN60" s="172"/>
      <c r="IBR60" s="172"/>
      <c r="IBV60" s="172"/>
      <c r="IBZ60" s="172"/>
      <c r="ICD60" s="172"/>
      <c r="ICH60" s="172"/>
      <c r="ICL60" s="172"/>
      <c r="ICP60" s="172"/>
      <c r="ICT60" s="172"/>
      <c r="ICX60" s="172"/>
      <c r="IDB60" s="172"/>
      <c r="IDF60" s="172"/>
      <c r="IDJ60" s="172"/>
      <c r="IDN60" s="172"/>
      <c r="IDR60" s="172"/>
      <c r="IDV60" s="172"/>
      <c r="IDZ60" s="172"/>
      <c r="IED60" s="172"/>
      <c r="IEH60" s="172"/>
      <c r="IEL60" s="172"/>
      <c r="IEP60" s="172"/>
      <c r="IET60" s="172"/>
      <c r="IEX60" s="172"/>
      <c r="IFB60" s="172"/>
      <c r="IFF60" s="172"/>
      <c r="IFJ60" s="172"/>
      <c r="IFN60" s="172"/>
      <c r="IFR60" s="172"/>
      <c r="IFV60" s="172"/>
      <c r="IFZ60" s="172"/>
      <c r="IGD60" s="172"/>
      <c r="IGH60" s="172"/>
      <c r="IGL60" s="172"/>
      <c r="IGP60" s="172"/>
      <c r="IGT60" s="172"/>
      <c r="IGX60" s="172"/>
      <c r="IHB60" s="172"/>
      <c r="IHF60" s="172"/>
      <c r="IHJ60" s="172"/>
      <c r="IHN60" s="172"/>
      <c r="IHR60" s="172"/>
      <c r="IHV60" s="172"/>
      <c r="IHZ60" s="172"/>
      <c r="IID60" s="172"/>
      <c r="IIH60" s="172"/>
      <c r="IIL60" s="172"/>
      <c r="IIP60" s="172"/>
      <c r="IIT60" s="172"/>
      <c r="IIX60" s="172"/>
      <c r="IJB60" s="172"/>
      <c r="IJF60" s="172"/>
      <c r="IJJ60" s="172"/>
      <c r="IJN60" s="172"/>
      <c r="IJR60" s="172"/>
      <c r="IJV60" s="172"/>
      <c r="IJZ60" s="172"/>
      <c r="IKD60" s="172"/>
      <c r="IKH60" s="172"/>
      <c r="IKL60" s="172"/>
      <c r="IKP60" s="172"/>
      <c r="IKT60" s="172"/>
      <c r="IKX60" s="172"/>
      <c r="ILB60" s="172"/>
      <c r="ILF60" s="172"/>
      <c r="ILJ60" s="172"/>
      <c r="ILN60" s="172"/>
      <c r="ILR60" s="172"/>
      <c r="ILV60" s="172"/>
      <c r="ILZ60" s="172"/>
      <c r="IMD60" s="172"/>
      <c r="IMH60" s="172"/>
      <c r="IML60" s="172"/>
      <c r="IMP60" s="172"/>
      <c r="IMT60" s="172"/>
      <c r="IMX60" s="172"/>
      <c r="INB60" s="172"/>
      <c r="INF60" s="172"/>
      <c r="INJ60" s="172"/>
      <c r="INN60" s="172"/>
      <c r="INR60" s="172"/>
      <c r="INV60" s="172"/>
      <c r="INZ60" s="172"/>
      <c r="IOD60" s="172"/>
      <c r="IOH60" s="172"/>
      <c r="IOL60" s="172"/>
      <c r="IOP60" s="172"/>
      <c r="IOT60" s="172"/>
      <c r="IOX60" s="172"/>
      <c r="IPB60" s="172"/>
      <c r="IPF60" s="172"/>
      <c r="IPJ60" s="172"/>
      <c r="IPN60" s="172"/>
      <c r="IPR60" s="172"/>
      <c r="IPV60" s="172"/>
      <c r="IPZ60" s="172"/>
      <c r="IQD60" s="172"/>
      <c r="IQH60" s="172"/>
      <c r="IQL60" s="172"/>
      <c r="IQP60" s="172"/>
      <c r="IQT60" s="172"/>
      <c r="IQX60" s="172"/>
      <c r="IRB60" s="172"/>
      <c r="IRF60" s="172"/>
      <c r="IRJ60" s="172"/>
      <c r="IRN60" s="172"/>
      <c r="IRR60" s="172"/>
      <c r="IRV60" s="172"/>
      <c r="IRZ60" s="172"/>
      <c r="ISD60" s="172"/>
      <c r="ISH60" s="172"/>
      <c r="ISL60" s="172"/>
      <c r="ISP60" s="172"/>
      <c r="IST60" s="172"/>
      <c r="ISX60" s="172"/>
      <c r="ITB60" s="172"/>
      <c r="ITF60" s="172"/>
      <c r="ITJ60" s="172"/>
      <c r="ITN60" s="172"/>
      <c r="ITR60" s="172"/>
      <c r="ITV60" s="172"/>
      <c r="ITZ60" s="172"/>
      <c r="IUD60" s="172"/>
      <c r="IUH60" s="172"/>
      <c r="IUL60" s="172"/>
      <c r="IUP60" s="172"/>
      <c r="IUT60" s="172"/>
      <c r="IUX60" s="172"/>
      <c r="IVB60" s="172"/>
      <c r="IVF60" s="172"/>
      <c r="IVJ60" s="172"/>
      <c r="IVN60" s="172"/>
      <c r="IVR60" s="172"/>
      <c r="IVV60" s="172"/>
      <c r="IVZ60" s="172"/>
      <c r="IWD60" s="172"/>
      <c r="IWH60" s="172"/>
      <c r="IWL60" s="172"/>
      <c r="IWP60" s="172"/>
      <c r="IWT60" s="172"/>
      <c r="IWX60" s="172"/>
      <c r="IXB60" s="172"/>
      <c r="IXF60" s="172"/>
      <c r="IXJ60" s="172"/>
      <c r="IXN60" s="172"/>
      <c r="IXR60" s="172"/>
      <c r="IXV60" s="172"/>
      <c r="IXZ60" s="172"/>
      <c r="IYD60" s="172"/>
      <c r="IYH60" s="172"/>
      <c r="IYL60" s="172"/>
      <c r="IYP60" s="172"/>
      <c r="IYT60" s="172"/>
      <c r="IYX60" s="172"/>
      <c r="IZB60" s="172"/>
      <c r="IZF60" s="172"/>
      <c r="IZJ60" s="172"/>
      <c r="IZN60" s="172"/>
      <c r="IZR60" s="172"/>
      <c r="IZV60" s="172"/>
      <c r="IZZ60" s="172"/>
      <c r="JAD60" s="172"/>
      <c r="JAH60" s="172"/>
      <c r="JAL60" s="172"/>
      <c r="JAP60" s="172"/>
      <c r="JAT60" s="172"/>
      <c r="JAX60" s="172"/>
      <c r="JBB60" s="172"/>
      <c r="JBF60" s="172"/>
      <c r="JBJ60" s="172"/>
      <c r="JBN60" s="172"/>
      <c r="JBR60" s="172"/>
      <c r="JBV60" s="172"/>
      <c r="JBZ60" s="172"/>
      <c r="JCD60" s="172"/>
      <c r="JCH60" s="172"/>
      <c r="JCL60" s="172"/>
      <c r="JCP60" s="172"/>
      <c r="JCT60" s="172"/>
      <c r="JCX60" s="172"/>
      <c r="JDB60" s="172"/>
      <c r="JDF60" s="172"/>
      <c r="JDJ60" s="172"/>
      <c r="JDN60" s="172"/>
      <c r="JDR60" s="172"/>
      <c r="JDV60" s="172"/>
      <c r="JDZ60" s="172"/>
      <c r="JED60" s="172"/>
      <c r="JEH60" s="172"/>
      <c r="JEL60" s="172"/>
      <c r="JEP60" s="172"/>
      <c r="JET60" s="172"/>
      <c r="JEX60" s="172"/>
      <c r="JFB60" s="172"/>
      <c r="JFF60" s="172"/>
      <c r="JFJ60" s="172"/>
      <c r="JFN60" s="172"/>
      <c r="JFR60" s="172"/>
      <c r="JFV60" s="172"/>
      <c r="JFZ60" s="172"/>
      <c r="JGD60" s="172"/>
      <c r="JGH60" s="172"/>
      <c r="JGL60" s="172"/>
      <c r="JGP60" s="172"/>
      <c r="JGT60" s="172"/>
      <c r="JGX60" s="172"/>
      <c r="JHB60" s="172"/>
      <c r="JHF60" s="172"/>
      <c r="JHJ60" s="172"/>
      <c r="JHN60" s="172"/>
      <c r="JHR60" s="172"/>
      <c r="JHV60" s="172"/>
      <c r="JHZ60" s="172"/>
      <c r="JID60" s="172"/>
      <c r="JIH60" s="172"/>
      <c r="JIL60" s="172"/>
      <c r="JIP60" s="172"/>
      <c r="JIT60" s="172"/>
      <c r="JIX60" s="172"/>
      <c r="JJB60" s="172"/>
      <c r="JJF60" s="172"/>
      <c r="JJJ60" s="172"/>
      <c r="JJN60" s="172"/>
      <c r="JJR60" s="172"/>
      <c r="JJV60" s="172"/>
      <c r="JJZ60" s="172"/>
      <c r="JKD60" s="172"/>
      <c r="JKH60" s="172"/>
      <c r="JKL60" s="172"/>
      <c r="JKP60" s="172"/>
      <c r="JKT60" s="172"/>
      <c r="JKX60" s="172"/>
      <c r="JLB60" s="172"/>
      <c r="JLF60" s="172"/>
      <c r="JLJ60" s="172"/>
      <c r="JLN60" s="172"/>
      <c r="JLR60" s="172"/>
      <c r="JLV60" s="172"/>
      <c r="JLZ60" s="172"/>
      <c r="JMD60" s="172"/>
      <c r="JMH60" s="172"/>
      <c r="JML60" s="172"/>
      <c r="JMP60" s="172"/>
      <c r="JMT60" s="172"/>
      <c r="JMX60" s="172"/>
      <c r="JNB60" s="172"/>
      <c r="JNF60" s="172"/>
      <c r="JNJ60" s="172"/>
      <c r="JNN60" s="172"/>
      <c r="JNR60" s="172"/>
      <c r="JNV60" s="172"/>
      <c r="JNZ60" s="172"/>
      <c r="JOD60" s="172"/>
      <c r="JOH60" s="172"/>
      <c r="JOL60" s="172"/>
      <c r="JOP60" s="172"/>
      <c r="JOT60" s="172"/>
      <c r="JOX60" s="172"/>
      <c r="JPB60" s="172"/>
      <c r="JPF60" s="172"/>
      <c r="JPJ60" s="172"/>
      <c r="JPN60" s="172"/>
      <c r="JPR60" s="172"/>
      <c r="JPV60" s="172"/>
      <c r="JPZ60" s="172"/>
      <c r="JQD60" s="172"/>
      <c r="JQH60" s="172"/>
      <c r="JQL60" s="172"/>
      <c r="JQP60" s="172"/>
      <c r="JQT60" s="172"/>
      <c r="JQX60" s="172"/>
      <c r="JRB60" s="172"/>
      <c r="JRF60" s="172"/>
      <c r="JRJ60" s="172"/>
      <c r="JRN60" s="172"/>
      <c r="JRR60" s="172"/>
      <c r="JRV60" s="172"/>
      <c r="JRZ60" s="172"/>
      <c r="JSD60" s="172"/>
      <c r="JSH60" s="172"/>
      <c r="JSL60" s="172"/>
      <c r="JSP60" s="172"/>
      <c r="JST60" s="172"/>
      <c r="JSX60" s="172"/>
      <c r="JTB60" s="172"/>
      <c r="JTF60" s="172"/>
      <c r="JTJ60" s="172"/>
      <c r="JTN60" s="172"/>
      <c r="JTR60" s="172"/>
      <c r="JTV60" s="172"/>
      <c r="JTZ60" s="172"/>
      <c r="JUD60" s="172"/>
      <c r="JUH60" s="172"/>
      <c r="JUL60" s="172"/>
      <c r="JUP60" s="172"/>
      <c r="JUT60" s="172"/>
      <c r="JUX60" s="172"/>
      <c r="JVB60" s="172"/>
      <c r="JVF60" s="172"/>
      <c r="JVJ60" s="172"/>
      <c r="JVN60" s="172"/>
      <c r="JVR60" s="172"/>
      <c r="JVV60" s="172"/>
      <c r="JVZ60" s="172"/>
      <c r="JWD60" s="172"/>
      <c r="JWH60" s="172"/>
      <c r="JWL60" s="172"/>
      <c r="JWP60" s="172"/>
      <c r="JWT60" s="172"/>
      <c r="JWX60" s="172"/>
      <c r="JXB60" s="172"/>
      <c r="JXF60" s="172"/>
      <c r="JXJ60" s="172"/>
      <c r="JXN60" s="172"/>
      <c r="JXR60" s="172"/>
      <c r="JXV60" s="172"/>
      <c r="JXZ60" s="172"/>
      <c r="JYD60" s="172"/>
      <c r="JYH60" s="172"/>
      <c r="JYL60" s="172"/>
      <c r="JYP60" s="172"/>
      <c r="JYT60" s="172"/>
      <c r="JYX60" s="172"/>
      <c r="JZB60" s="172"/>
      <c r="JZF60" s="172"/>
      <c r="JZJ60" s="172"/>
      <c r="JZN60" s="172"/>
      <c r="JZR60" s="172"/>
      <c r="JZV60" s="172"/>
      <c r="JZZ60" s="172"/>
      <c r="KAD60" s="172"/>
      <c r="KAH60" s="172"/>
      <c r="KAL60" s="172"/>
      <c r="KAP60" s="172"/>
      <c r="KAT60" s="172"/>
      <c r="KAX60" s="172"/>
      <c r="KBB60" s="172"/>
      <c r="KBF60" s="172"/>
      <c r="KBJ60" s="172"/>
      <c r="KBN60" s="172"/>
      <c r="KBR60" s="172"/>
      <c r="KBV60" s="172"/>
      <c r="KBZ60" s="172"/>
      <c r="KCD60" s="172"/>
      <c r="KCH60" s="172"/>
      <c r="KCL60" s="172"/>
      <c r="KCP60" s="172"/>
      <c r="KCT60" s="172"/>
      <c r="KCX60" s="172"/>
      <c r="KDB60" s="172"/>
      <c r="KDF60" s="172"/>
      <c r="KDJ60" s="172"/>
      <c r="KDN60" s="172"/>
      <c r="KDR60" s="172"/>
      <c r="KDV60" s="172"/>
      <c r="KDZ60" s="172"/>
      <c r="KED60" s="172"/>
      <c r="KEH60" s="172"/>
      <c r="KEL60" s="172"/>
      <c r="KEP60" s="172"/>
      <c r="KET60" s="172"/>
      <c r="KEX60" s="172"/>
      <c r="KFB60" s="172"/>
      <c r="KFF60" s="172"/>
      <c r="KFJ60" s="172"/>
      <c r="KFN60" s="172"/>
      <c r="KFR60" s="172"/>
      <c r="KFV60" s="172"/>
      <c r="KFZ60" s="172"/>
      <c r="KGD60" s="172"/>
      <c r="KGH60" s="172"/>
      <c r="KGL60" s="172"/>
      <c r="KGP60" s="172"/>
      <c r="KGT60" s="172"/>
      <c r="KGX60" s="172"/>
      <c r="KHB60" s="172"/>
      <c r="KHF60" s="172"/>
      <c r="KHJ60" s="172"/>
      <c r="KHN60" s="172"/>
      <c r="KHR60" s="172"/>
      <c r="KHV60" s="172"/>
      <c r="KHZ60" s="172"/>
      <c r="KID60" s="172"/>
      <c r="KIH60" s="172"/>
      <c r="KIL60" s="172"/>
      <c r="KIP60" s="172"/>
      <c r="KIT60" s="172"/>
      <c r="KIX60" s="172"/>
      <c r="KJB60" s="172"/>
      <c r="KJF60" s="172"/>
      <c r="KJJ60" s="172"/>
      <c r="KJN60" s="172"/>
      <c r="KJR60" s="172"/>
      <c r="KJV60" s="172"/>
      <c r="KJZ60" s="172"/>
      <c r="KKD60" s="172"/>
      <c r="KKH60" s="172"/>
      <c r="KKL60" s="172"/>
      <c r="KKP60" s="172"/>
      <c r="KKT60" s="172"/>
      <c r="KKX60" s="172"/>
      <c r="KLB60" s="172"/>
      <c r="KLF60" s="172"/>
      <c r="KLJ60" s="172"/>
      <c r="KLN60" s="172"/>
      <c r="KLR60" s="172"/>
      <c r="KLV60" s="172"/>
      <c r="KLZ60" s="172"/>
      <c r="KMD60" s="172"/>
      <c r="KMH60" s="172"/>
      <c r="KML60" s="172"/>
      <c r="KMP60" s="172"/>
      <c r="KMT60" s="172"/>
      <c r="KMX60" s="172"/>
      <c r="KNB60" s="172"/>
      <c r="KNF60" s="172"/>
      <c r="KNJ60" s="172"/>
      <c r="KNN60" s="172"/>
      <c r="KNR60" s="172"/>
      <c r="KNV60" s="172"/>
      <c r="KNZ60" s="172"/>
      <c r="KOD60" s="172"/>
      <c r="KOH60" s="172"/>
      <c r="KOL60" s="172"/>
      <c r="KOP60" s="172"/>
      <c r="KOT60" s="172"/>
      <c r="KOX60" s="172"/>
      <c r="KPB60" s="172"/>
      <c r="KPF60" s="172"/>
      <c r="KPJ60" s="172"/>
      <c r="KPN60" s="172"/>
      <c r="KPR60" s="172"/>
      <c r="KPV60" s="172"/>
      <c r="KPZ60" s="172"/>
      <c r="KQD60" s="172"/>
      <c r="KQH60" s="172"/>
      <c r="KQL60" s="172"/>
      <c r="KQP60" s="172"/>
      <c r="KQT60" s="172"/>
      <c r="KQX60" s="172"/>
      <c r="KRB60" s="172"/>
      <c r="KRF60" s="172"/>
      <c r="KRJ60" s="172"/>
      <c r="KRN60" s="172"/>
      <c r="KRR60" s="172"/>
      <c r="KRV60" s="172"/>
      <c r="KRZ60" s="172"/>
      <c r="KSD60" s="172"/>
      <c r="KSH60" s="172"/>
      <c r="KSL60" s="172"/>
      <c r="KSP60" s="172"/>
      <c r="KST60" s="172"/>
      <c r="KSX60" s="172"/>
      <c r="KTB60" s="172"/>
      <c r="KTF60" s="172"/>
      <c r="KTJ60" s="172"/>
      <c r="KTN60" s="172"/>
      <c r="KTR60" s="172"/>
      <c r="KTV60" s="172"/>
      <c r="KTZ60" s="172"/>
      <c r="KUD60" s="172"/>
      <c r="KUH60" s="172"/>
      <c r="KUL60" s="172"/>
      <c r="KUP60" s="172"/>
      <c r="KUT60" s="172"/>
      <c r="KUX60" s="172"/>
      <c r="KVB60" s="172"/>
      <c r="KVF60" s="172"/>
      <c r="KVJ60" s="172"/>
      <c r="KVN60" s="172"/>
      <c r="KVR60" s="172"/>
      <c r="KVV60" s="172"/>
      <c r="KVZ60" s="172"/>
      <c r="KWD60" s="172"/>
      <c r="KWH60" s="172"/>
      <c r="KWL60" s="172"/>
      <c r="KWP60" s="172"/>
      <c r="KWT60" s="172"/>
      <c r="KWX60" s="172"/>
      <c r="KXB60" s="172"/>
      <c r="KXF60" s="172"/>
      <c r="KXJ60" s="172"/>
      <c r="KXN60" s="172"/>
      <c r="KXR60" s="172"/>
      <c r="KXV60" s="172"/>
      <c r="KXZ60" s="172"/>
      <c r="KYD60" s="172"/>
      <c r="KYH60" s="172"/>
      <c r="KYL60" s="172"/>
      <c r="KYP60" s="172"/>
      <c r="KYT60" s="172"/>
      <c r="KYX60" s="172"/>
      <c r="KZB60" s="172"/>
      <c r="KZF60" s="172"/>
      <c r="KZJ60" s="172"/>
      <c r="KZN60" s="172"/>
      <c r="KZR60" s="172"/>
      <c r="KZV60" s="172"/>
      <c r="KZZ60" s="172"/>
      <c r="LAD60" s="172"/>
      <c r="LAH60" s="172"/>
      <c r="LAL60" s="172"/>
      <c r="LAP60" s="172"/>
      <c r="LAT60" s="172"/>
      <c r="LAX60" s="172"/>
      <c r="LBB60" s="172"/>
      <c r="LBF60" s="172"/>
      <c r="LBJ60" s="172"/>
      <c r="LBN60" s="172"/>
      <c r="LBR60" s="172"/>
      <c r="LBV60" s="172"/>
      <c r="LBZ60" s="172"/>
      <c r="LCD60" s="172"/>
      <c r="LCH60" s="172"/>
      <c r="LCL60" s="172"/>
      <c r="LCP60" s="172"/>
      <c r="LCT60" s="172"/>
      <c r="LCX60" s="172"/>
      <c r="LDB60" s="172"/>
      <c r="LDF60" s="172"/>
      <c r="LDJ60" s="172"/>
      <c r="LDN60" s="172"/>
      <c r="LDR60" s="172"/>
      <c r="LDV60" s="172"/>
      <c r="LDZ60" s="172"/>
      <c r="LED60" s="172"/>
      <c r="LEH60" s="172"/>
      <c r="LEL60" s="172"/>
      <c r="LEP60" s="172"/>
      <c r="LET60" s="172"/>
      <c r="LEX60" s="172"/>
      <c r="LFB60" s="172"/>
      <c r="LFF60" s="172"/>
      <c r="LFJ60" s="172"/>
      <c r="LFN60" s="172"/>
      <c r="LFR60" s="172"/>
      <c r="LFV60" s="172"/>
      <c r="LFZ60" s="172"/>
      <c r="LGD60" s="172"/>
      <c r="LGH60" s="172"/>
      <c r="LGL60" s="172"/>
      <c r="LGP60" s="172"/>
      <c r="LGT60" s="172"/>
      <c r="LGX60" s="172"/>
      <c r="LHB60" s="172"/>
      <c r="LHF60" s="172"/>
      <c r="LHJ60" s="172"/>
      <c r="LHN60" s="172"/>
      <c r="LHR60" s="172"/>
      <c r="LHV60" s="172"/>
      <c r="LHZ60" s="172"/>
      <c r="LID60" s="172"/>
      <c r="LIH60" s="172"/>
      <c r="LIL60" s="172"/>
      <c r="LIP60" s="172"/>
      <c r="LIT60" s="172"/>
      <c r="LIX60" s="172"/>
      <c r="LJB60" s="172"/>
      <c r="LJF60" s="172"/>
      <c r="LJJ60" s="172"/>
      <c r="LJN60" s="172"/>
      <c r="LJR60" s="172"/>
      <c r="LJV60" s="172"/>
      <c r="LJZ60" s="172"/>
      <c r="LKD60" s="172"/>
      <c r="LKH60" s="172"/>
      <c r="LKL60" s="172"/>
      <c r="LKP60" s="172"/>
      <c r="LKT60" s="172"/>
      <c r="LKX60" s="172"/>
      <c r="LLB60" s="172"/>
      <c r="LLF60" s="172"/>
      <c r="LLJ60" s="172"/>
      <c r="LLN60" s="172"/>
      <c r="LLR60" s="172"/>
      <c r="LLV60" s="172"/>
      <c r="LLZ60" s="172"/>
      <c r="LMD60" s="172"/>
      <c r="LMH60" s="172"/>
      <c r="LML60" s="172"/>
      <c r="LMP60" s="172"/>
      <c r="LMT60" s="172"/>
      <c r="LMX60" s="172"/>
      <c r="LNB60" s="172"/>
      <c r="LNF60" s="172"/>
      <c r="LNJ60" s="172"/>
      <c r="LNN60" s="172"/>
      <c r="LNR60" s="172"/>
      <c r="LNV60" s="172"/>
      <c r="LNZ60" s="172"/>
      <c r="LOD60" s="172"/>
      <c r="LOH60" s="172"/>
      <c r="LOL60" s="172"/>
      <c r="LOP60" s="172"/>
      <c r="LOT60" s="172"/>
      <c r="LOX60" s="172"/>
      <c r="LPB60" s="172"/>
      <c r="LPF60" s="172"/>
      <c r="LPJ60" s="172"/>
      <c r="LPN60" s="172"/>
      <c r="LPR60" s="172"/>
      <c r="LPV60" s="172"/>
      <c r="LPZ60" s="172"/>
      <c r="LQD60" s="172"/>
      <c r="LQH60" s="172"/>
      <c r="LQL60" s="172"/>
      <c r="LQP60" s="172"/>
      <c r="LQT60" s="172"/>
      <c r="LQX60" s="172"/>
      <c r="LRB60" s="172"/>
      <c r="LRF60" s="172"/>
      <c r="LRJ60" s="172"/>
      <c r="LRN60" s="172"/>
      <c r="LRR60" s="172"/>
      <c r="LRV60" s="172"/>
      <c r="LRZ60" s="172"/>
      <c r="LSD60" s="172"/>
      <c r="LSH60" s="172"/>
      <c r="LSL60" s="172"/>
      <c r="LSP60" s="172"/>
      <c r="LST60" s="172"/>
      <c r="LSX60" s="172"/>
      <c r="LTB60" s="172"/>
      <c r="LTF60" s="172"/>
      <c r="LTJ60" s="172"/>
      <c r="LTN60" s="172"/>
      <c r="LTR60" s="172"/>
      <c r="LTV60" s="172"/>
      <c r="LTZ60" s="172"/>
      <c r="LUD60" s="172"/>
      <c r="LUH60" s="172"/>
      <c r="LUL60" s="172"/>
      <c r="LUP60" s="172"/>
      <c r="LUT60" s="172"/>
      <c r="LUX60" s="172"/>
      <c r="LVB60" s="172"/>
      <c r="LVF60" s="172"/>
      <c r="LVJ60" s="172"/>
      <c r="LVN60" s="172"/>
      <c r="LVR60" s="172"/>
      <c r="LVV60" s="172"/>
      <c r="LVZ60" s="172"/>
      <c r="LWD60" s="172"/>
      <c r="LWH60" s="172"/>
      <c r="LWL60" s="172"/>
      <c r="LWP60" s="172"/>
      <c r="LWT60" s="172"/>
      <c r="LWX60" s="172"/>
      <c r="LXB60" s="172"/>
      <c r="LXF60" s="172"/>
      <c r="LXJ60" s="172"/>
      <c r="LXN60" s="172"/>
      <c r="LXR60" s="172"/>
      <c r="LXV60" s="172"/>
      <c r="LXZ60" s="172"/>
      <c r="LYD60" s="172"/>
      <c r="LYH60" s="172"/>
      <c r="LYL60" s="172"/>
      <c r="LYP60" s="172"/>
      <c r="LYT60" s="172"/>
      <c r="LYX60" s="172"/>
      <c r="LZB60" s="172"/>
      <c r="LZF60" s="172"/>
      <c r="LZJ60" s="172"/>
      <c r="LZN60" s="172"/>
      <c r="LZR60" s="172"/>
      <c r="LZV60" s="172"/>
      <c r="LZZ60" s="172"/>
      <c r="MAD60" s="172"/>
      <c r="MAH60" s="172"/>
      <c r="MAL60" s="172"/>
      <c r="MAP60" s="172"/>
      <c r="MAT60" s="172"/>
      <c r="MAX60" s="172"/>
      <c r="MBB60" s="172"/>
      <c r="MBF60" s="172"/>
      <c r="MBJ60" s="172"/>
      <c r="MBN60" s="172"/>
      <c r="MBR60" s="172"/>
      <c r="MBV60" s="172"/>
      <c r="MBZ60" s="172"/>
      <c r="MCD60" s="172"/>
      <c r="MCH60" s="172"/>
      <c r="MCL60" s="172"/>
      <c r="MCP60" s="172"/>
      <c r="MCT60" s="172"/>
      <c r="MCX60" s="172"/>
      <c r="MDB60" s="172"/>
      <c r="MDF60" s="172"/>
      <c r="MDJ60" s="172"/>
      <c r="MDN60" s="172"/>
      <c r="MDR60" s="172"/>
      <c r="MDV60" s="172"/>
      <c r="MDZ60" s="172"/>
      <c r="MED60" s="172"/>
      <c r="MEH60" s="172"/>
      <c r="MEL60" s="172"/>
      <c r="MEP60" s="172"/>
      <c r="MET60" s="172"/>
      <c r="MEX60" s="172"/>
      <c r="MFB60" s="172"/>
      <c r="MFF60" s="172"/>
      <c r="MFJ60" s="172"/>
      <c r="MFN60" s="172"/>
      <c r="MFR60" s="172"/>
      <c r="MFV60" s="172"/>
      <c r="MFZ60" s="172"/>
      <c r="MGD60" s="172"/>
      <c r="MGH60" s="172"/>
      <c r="MGL60" s="172"/>
      <c r="MGP60" s="172"/>
      <c r="MGT60" s="172"/>
      <c r="MGX60" s="172"/>
      <c r="MHB60" s="172"/>
      <c r="MHF60" s="172"/>
      <c r="MHJ60" s="172"/>
      <c r="MHN60" s="172"/>
      <c r="MHR60" s="172"/>
      <c r="MHV60" s="172"/>
      <c r="MHZ60" s="172"/>
      <c r="MID60" s="172"/>
      <c r="MIH60" s="172"/>
      <c r="MIL60" s="172"/>
      <c r="MIP60" s="172"/>
      <c r="MIT60" s="172"/>
      <c r="MIX60" s="172"/>
      <c r="MJB60" s="172"/>
      <c r="MJF60" s="172"/>
      <c r="MJJ60" s="172"/>
      <c r="MJN60" s="172"/>
      <c r="MJR60" s="172"/>
      <c r="MJV60" s="172"/>
      <c r="MJZ60" s="172"/>
      <c r="MKD60" s="172"/>
      <c r="MKH60" s="172"/>
      <c r="MKL60" s="172"/>
      <c r="MKP60" s="172"/>
      <c r="MKT60" s="172"/>
      <c r="MKX60" s="172"/>
      <c r="MLB60" s="172"/>
      <c r="MLF60" s="172"/>
      <c r="MLJ60" s="172"/>
      <c r="MLN60" s="172"/>
      <c r="MLR60" s="172"/>
      <c r="MLV60" s="172"/>
      <c r="MLZ60" s="172"/>
      <c r="MMD60" s="172"/>
      <c r="MMH60" s="172"/>
      <c r="MML60" s="172"/>
      <c r="MMP60" s="172"/>
      <c r="MMT60" s="172"/>
      <c r="MMX60" s="172"/>
      <c r="MNB60" s="172"/>
      <c r="MNF60" s="172"/>
      <c r="MNJ60" s="172"/>
      <c r="MNN60" s="172"/>
      <c r="MNR60" s="172"/>
      <c r="MNV60" s="172"/>
      <c r="MNZ60" s="172"/>
      <c r="MOD60" s="172"/>
      <c r="MOH60" s="172"/>
      <c r="MOL60" s="172"/>
      <c r="MOP60" s="172"/>
      <c r="MOT60" s="172"/>
      <c r="MOX60" s="172"/>
      <c r="MPB60" s="172"/>
      <c r="MPF60" s="172"/>
      <c r="MPJ60" s="172"/>
      <c r="MPN60" s="172"/>
      <c r="MPR60" s="172"/>
      <c r="MPV60" s="172"/>
      <c r="MPZ60" s="172"/>
      <c r="MQD60" s="172"/>
      <c r="MQH60" s="172"/>
      <c r="MQL60" s="172"/>
      <c r="MQP60" s="172"/>
      <c r="MQT60" s="172"/>
      <c r="MQX60" s="172"/>
      <c r="MRB60" s="172"/>
      <c r="MRF60" s="172"/>
      <c r="MRJ60" s="172"/>
      <c r="MRN60" s="172"/>
      <c r="MRR60" s="172"/>
      <c r="MRV60" s="172"/>
      <c r="MRZ60" s="172"/>
      <c r="MSD60" s="172"/>
      <c r="MSH60" s="172"/>
      <c r="MSL60" s="172"/>
      <c r="MSP60" s="172"/>
      <c r="MST60" s="172"/>
      <c r="MSX60" s="172"/>
      <c r="MTB60" s="172"/>
      <c r="MTF60" s="172"/>
      <c r="MTJ60" s="172"/>
      <c r="MTN60" s="172"/>
      <c r="MTR60" s="172"/>
      <c r="MTV60" s="172"/>
      <c r="MTZ60" s="172"/>
      <c r="MUD60" s="172"/>
      <c r="MUH60" s="172"/>
      <c r="MUL60" s="172"/>
      <c r="MUP60" s="172"/>
      <c r="MUT60" s="172"/>
      <c r="MUX60" s="172"/>
      <c r="MVB60" s="172"/>
      <c r="MVF60" s="172"/>
      <c r="MVJ60" s="172"/>
      <c r="MVN60" s="172"/>
      <c r="MVR60" s="172"/>
      <c r="MVV60" s="172"/>
      <c r="MVZ60" s="172"/>
      <c r="MWD60" s="172"/>
      <c r="MWH60" s="172"/>
      <c r="MWL60" s="172"/>
      <c r="MWP60" s="172"/>
      <c r="MWT60" s="172"/>
      <c r="MWX60" s="172"/>
      <c r="MXB60" s="172"/>
      <c r="MXF60" s="172"/>
      <c r="MXJ60" s="172"/>
      <c r="MXN60" s="172"/>
      <c r="MXR60" s="172"/>
      <c r="MXV60" s="172"/>
      <c r="MXZ60" s="172"/>
      <c r="MYD60" s="172"/>
      <c r="MYH60" s="172"/>
      <c r="MYL60" s="172"/>
      <c r="MYP60" s="172"/>
      <c r="MYT60" s="172"/>
      <c r="MYX60" s="172"/>
      <c r="MZB60" s="172"/>
      <c r="MZF60" s="172"/>
      <c r="MZJ60" s="172"/>
      <c r="MZN60" s="172"/>
      <c r="MZR60" s="172"/>
      <c r="MZV60" s="172"/>
      <c r="MZZ60" s="172"/>
      <c r="NAD60" s="172"/>
      <c r="NAH60" s="172"/>
      <c r="NAL60" s="172"/>
      <c r="NAP60" s="172"/>
      <c r="NAT60" s="172"/>
      <c r="NAX60" s="172"/>
      <c r="NBB60" s="172"/>
      <c r="NBF60" s="172"/>
      <c r="NBJ60" s="172"/>
      <c r="NBN60" s="172"/>
      <c r="NBR60" s="172"/>
      <c r="NBV60" s="172"/>
      <c r="NBZ60" s="172"/>
      <c r="NCD60" s="172"/>
      <c r="NCH60" s="172"/>
      <c r="NCL60" s="172"/>
      <c r="NCP60" s="172"/>
      <c r="NCT60" s="172"/>
      <c r="NCX60" s="172"/>
      <c r="NDB60" s="172"/>
      <c r="NDF60" s="172"/>
      <c r="NDJ60" s="172"/>
      <c r="NDN60" s="172"/>
      <c r="NDR60" s="172"/>
      <c r="NDV60" s="172"/>
      <c r="NDZ60" s="172"/>
      <c r="NED60" s="172"/>
      <c r="NEH60" s="172"/>
      <c r="NEL60" s="172"/>
      <c r="NEP60" s="172"/>
      <c r="NET60" s="172"/>
      <c r="NEX60" s="172"/>
      <c r="NFB60" s="172"/>
      <c r="NFF60" s="172"/>
      <c r="NFJ60" s="172"/>
      <c r="NFN60" s="172"/>
      <c r="NFR60" s="172"/>
      <c r="NFV60" s="172"/>
      <c r="NFZ60" s="172"/>
      <c r="NGD60" s="172"/>
      <c r="NGH60" s="172"/>
      <c r="NGL60" s="172"/>
      <c r="NGP60" s="172"/>
      <c r="NGT60" s="172"/>
      <c r="NGX60" s="172"/>
      <c r="NHB60" s="172"/>
      <c r="NHF60" s="172"/>
      <c r="NHJ60" s="172"/>
      <c r="NHN60" s="172"/>
      <c r="NHR60" s="172"/>
      <c r="NHV60" s="172"/>
      <c r="NHZ60" s="172"/>
      <c r="NID60" s="172"/>
      <c r="NIH60" s="172"/>
      <c r="NIL60" s="172"/>
      <c r="NIP60" s="172"/>
      <c r="NIT60" s="172"/>
      <c r="NIX60" s="172"/>
      <c r="NJB60" s="172"/>
      <c r="NJF60" s="172"/>
      <c r="NJJ60" s="172"/>
      <c r="NJN60" s="172"/>
      <c r="NJR60" s="172"/>
      <c r="NJV60" s="172"/>
      <c r="NJZ60" s="172"/>
      <c r="NKD60" s="172"/>
      <c r="NKH60" s="172"/>
      <c r="NKL60" s="172"/>
      <c r="NKP60" s="172"/>
      <c r="NKT60" s="172"/>
      <c r="NKX60" s="172"/>
      <c r="NLB60" s="172"/>
      <c r="NLF60" s="172"/>
      <c r="NLJ60" s="172"/>
      <c r="NLN60" s="172"/>
      <c r="NLR60" s="172"/>
      <c r="NLV60" s="172"/>
      <c r="NLZ60" s="172"/>
      <c r="NMD60" s="172"/>
      <c r="NMH60" s="172"/>
      <c r="NML60" s="172"/>
      <c r="NMP60" s="172"/>
      <c r="NMT60" s="172"/>
      <c r="NMX60" s="172"/>
      <c r="NNB60" s="172"/>
      <c r="NNF60" s="172"/>
      <c r="NNJ60" s="172"/>
      <c r="NNN60" s="172"/>
      <c r="NNR60" s="172"/>
      <c r="NNV60" s="172"/>
      <c r="NNZ60" s="172"/>
      <c r="NOD60" s="172"/>
      <c r="NOH60" s="172"/>
      <c r="NOL60" s="172"/>
      <c r="NOP60" s="172"/>
      <c r="NOT60" s="172"/>
      <c r="NOX60" s="172"/>
      <c r="NPB60" s="172"/>
      <c r="NPF60" s="172"/>
      <c r="NPJ60" s="172"/>
      <c r="NPN60" s="172"/>
      <c r="NPR60" s="172"/>
      <c r="NPV60" s="172"/>
      <c r="NPZ60" s="172"/>
      <c r="NQD60" s="172"/>
      <c r="NQH60" s="172"/>
      <c r="NQL60" s="172"/>
      <c r="NQP60" s="172"/>
      <c r="NQT60" s="172"/>
      <c r="NQX60" s="172"/>
      <c r="NRB60" s="172"/>
      <c r="NRF60" s="172"/>
      <c r="NRJ60" s="172"/>
      <c r="NRN60" s="172"/>
      <c r="NRR60" s="172"/>
      <c r="NRV60" s="172"/>
      <c r="NRZ60" s="172"/>
      <c r="NSD60" s="172"/>
      <c r="NSH60" s="172"/>
      <c r="NSL60" s="172"/>
      <c r="NSP60" s="172"/>
      <c r="NST60" s="172"/>
      <c r="NSX60" s="172"/>
      <c r="NTB60" s="172"/>
      <c r="NTF60" s="172"/>
      <c r="NTJ60" s="172"/>
      <c r="NTN60" s="172"/>
      <c r="NTR60" s="172"/>
      <c r="NTV60" s="172"/>
      <c r="NTZ60" s="172"/>
      <c r="NUD60" s="172"/>
      <c r="NUH60" s="172"/>
      <c r="NUL60" s="172"/>
      <c r="NUP60" s="172"/>
      <c r="NUT60" s="172"/>
      <c r="NUX60" s="172"/>
      <c r="NVB60" s="172"/>
      <c r="NVF60" s="172"/>
      <c r="NVJ60" s="172"/>
      <c r="NVN60" s="172"/>
      <c r="NVR60" s="172"/>
      <c r="NVV60" s="172"/>
      <c r="NVZ60" s="172"/>
      <c r="NWD60" s="172"/>
      <c r="NWH60" s="172"/>
      <c r="NWL60" s="172"/>
      <c r="NWP60" s="172"/>
      <c r="NWT60" s="172"/>
      <c r="NWX60" s="172"/>
      <c r="NXB60" s="172"/>
      <c r="NXF60" s="172"/>
      <c r="NXJ60" s="172"/>
      <c r="NXN60" s="172"/>
      <c r="NXR60" s="172"/>
      <c r="NXV60" s="172"/>
      <c r="NXZ60" s="172"/>
      <c r="NYD60" s="172"/>
      <c r="NYH60" s="172"/>
      <c r="NYL60" s="172"/>
      <c r="NYP60" s="172"/>
      <c r="NYT60" s="172"/>
      <c r="NYX60" s="172"/>
      <c r="NZB60" s="172"/>
      <c r="NZF60" s="172"/>
      <c r="NZJ60" s="172"/>
      <c r="NZN60" s="172"/>
      <c r="NZR60" s="172"/>
      <c r="NZV60" s="172"/>
      <c r="NZZ60" s="172"/>
      <c r="OAD60" s="172"/>
      <c r="OAH60" s="172"/>
      <c r="OAL60" s="172"/>
      <c r="OAP60" s="172"/>
      <c r="OAT60" s="172"/>
      <c r="OAX60" s="172"/>
      <c r="OBB60" s="172"/>
      <c r="OBF60" s="172"/>
      <c r="OBJ60" s="172"/>
      <c r="OBN60" s="172"/>
      <c r="OBR60" s="172"/>
      <c r="OBV60" s="172"/>
      <c r="OBZ60" s="172"/>
      <c r="OCD60" s="172"/>
      <c r="OCH60" s="172"/>
      <c r="OCL60" s="172"/>
      <c r="OCP60" s="172"/>
      <c r="OCT60" s="172"/>
      <c r="OCX60" s="172"/>
      <c r="ODB60" s="172"/>
      <c r="ODF60" s="172"/>
      <c r="ODJ60" s="172"/>
      <c r="ODN60" s="172"/>
      <c r="ODR60" s="172"/>
      <c r="ODV60" s="172"/>
      <c r="ODZ60" s="172"/>
      <c r="OED60" s="172"/>
      <c r="OEH60" s="172"/>
      <c r="OEL60" s="172"/>
      <c r="OEP60" s="172"/>
      <c r="OET60" s="172"/>
      <c r="OEX60" s="172"/>
      <c r="OFB60" s="172"/>
      <c r="OFF60" s="172"/>
      <c r="OFJ60" s="172"/>
      <c r="OFN60" s="172"/>
      <c r="OFR60" s="172"/>
      <c r="OFV60" s="172"/>
      <c r="OFZ60" s="172"/>
      <c r="OGD60" s="172"/>
      <c r="OGH60" s="172"/>
      <c r="OGL60" s="172"/>
      <c r="OGP60" s="172"/>
      <c r="OGT60" s="172"/>
      <c r="OGX60" s="172"/>
      <c r="OHB60" s="172"/>
      <c r="OHF60" s="172"/>
      <c r="OHJ60" s="172"/>
      <c r="OHN60" s="172"/>
      <c r="OHR60" s="172"/>
      <c r="OHV60" s="172"/>
      <c r="OHZ60" s="172"/>
      <c r="OID60" s="172"/>
      <c r="OIH60" s="172"/>
      <c r="OIL60" s="172"/>
      <c r="OIP60" s="172"/>
      <c r="OIT60" s="172"/>
      <c r="OIX60" s="172"/>
      <c r="OJB60" s="172"/>
      <c r="OJF60" s="172"/>
      <c r="OJJ60" s="172"/>
      <c r="OJN60" s="172"/>
      <c r="OJR60" s="172"/>
      <c r="OJV60" s="172"/>
      <c r="OJZ60" s="172"/>
      <c r="OKD60" s="172"/>
      <c r="OKH60" s="172"/>
      <c r="OKL60" s="172"/>
      <c r="OKP60" s="172"/>
      <c r="OKT60" s="172"/>
      <c r="OKX60" s="172"/>
      <c r="OLB60" s="172"/>
      <c r="OLF60" s="172"/>
      <c r="OLJ60" s="172"/>
      <c r="OLN60" s="172"/>
      <c r="OLR60" s="172"/>
      <c r="OLV60" s="172"/>
      <c r="OLZ60" s="172"/>
      <c r="OMD60" s="172"/>
      <c r="OMH60" s="172"/>
      <c r="OML60" s="172"/>
      <c r="OMP60" s="172"/>
      <c r="OMT60" s="172"/>
      <c r="OMX60" s="172"/>
      <c r="ONB60" s="172"/>
      <c r="ONF60" s="172"/>
      <c r="ONJ60" s="172"/>
      <c r="ONN60" s="172"/>
      <c r="ONR60" s="172"/>
      <c r="ONV60" s="172"/>
      <c r="ONZ60" s="172"/>
      <c r="OOD60" s="172"/>
      <c r="OOH60" s="172"/>
      <c r="OOL60" s="172"/>
      <c r="OOP60" s="172"/>
      <c r="OOT60" s="172"/>
      <c r="OOX60" s="172"/>
      <c r="OPB60" s="172"/>
      <c r="OPF60" s="172"/>
      <c r="OPJ60" s="172"/>
      <c r="OPN60" s="172"/>
      <c r="OPR60" s="172"/>
      <c r="OPV60" s="172"/>
      <c r="OPZ60" s="172"/>
      <c r="OQD60" s="172"/>
      <c r="OQH60" s="172"/>
      <c r="OQL60" s="172"/>
      <c r="OQP60" s="172"/>
      <c r="OQT60" s="172"/>
      <c r="OQX60" s="172"/>
      <c r="ORB60" s="172"/>
      <c r="ORF60" s="172"/>
      <c r="ORJ60" s="172"/>
      <c r="ORN60" s="172"/>
      <c r="ORR60" s="172"/>
      <c r="ORV60" s="172"/>
      <c r="ORZ60" s="172"/>
      <c r="OSD60" s="172"/>
      <c r="OSH60" s="172"/>
      <c r="OSL60" s="172"/>
      <c r="OSP60" s="172"/>
      <c r="OST60" s="172"/>
      <c r="OSX60" s="172"/>
      <c r="OTB60" s="172"/>
      <c r="OTF60" s="172"/>
      <c r="OTJ60" s="172"/>
      <c r="OTN60" s="172"/>
      <c r="OTR60" s="172"/>
      <c r="OTV60" s="172"/>
      <c r="OTZ60" s="172"/>
      <c r="OUD60" s="172"/>
      <c r="OUH60" s="172"/>
      <c r="OUL60" s="172"/>
      <c r="OUP60" s="172"/>
      <c r="OUT60" s="172"/>
      <c r="OUX60" s="172"/>
      <c r="OVB60" s="172"/>
      <c r="OVF60" s="172"/>
      <c r="OVJ60" s="172"/>
      <c r="OVN60" s="172"/>
      <c r="OVR60" s="172"/>
      <c r="OVV60" s="172"/>
      <c r="OVZ60" s="172"/>
      <c r="OWD60" s="172"/>
      <c r="OWH60" s="172"/>
      <c r="OWL60" s="172"/>
      <c r="OWP60" s="172"/>
      <c r="OWT60" s="172"/>
      <c r="OWX60" s="172"/>
      <c r="OXB60" s="172"/>
      <c r="OXF60" s="172"/>
      <c r="OXJ60" s="172"/>
      <c r="OXN60" s="172"/>
      <c r="OXR60" s="172"/>
      <c r="OXV60" s="172"/>
      <c r="OXZ60" s="172"/>
      <c r="OYD60" s="172"/>
      <c r="OYH60" s="172"/>
      <c r="OYL60" s="172"/>
      <c r="OYP60" s="172"/>
      <c r="OYT60" s="172"/>
      <c r="OYX60" s="172"/>
      <c r="OZB60" s="172"/>
      <c r="OZF60" s="172"/>
      <c r="OZJ60" s="172"/>
      <c r="OZN60" s="172"/>
      <c r="OZR60" s="172"/>
      <c r="OZV60" s="172"/>
      <c r="OZZ60" s="172"/>
      <c r="PAD60" s="172"/>
      <c r="PAH60" s="172"/>
      <c r="PAL60" s="172"/>
      <c r="PAP60" s="172"/>
      <c r="PAT60" s="172"/>
      <c r="PAX60" s="172"/>
      <c r="PBB60" s="172"/>
      <c r="PBF60" s="172"/>
      <c r="PBJ60" s="172"/>
      <c r="PBN60" s="172"/>
      <c r="PBR60" s="172"/>
      <c r="PBV60" s="172"/>
      <c r="PBZ60" s="172"/>
      <c r="PCD60" s="172"/>
      <c r="PCH60" s="172"/>
      <c r="PCL60" s="172"/>
      <c r="PCP60" s="172"/>
      <c r="PCT60" s="172"/>
      <c r="PCX60" s="172"/>
      <c r="PDB60" s="172"/>
      <c r="PDF60" s="172"/>
      <c r="PDJ60" s="172"/>
      <c r="PDN60" s="172"/>
      <c r="PDR60" s="172"/>
      <c r="PDV60" s="172"/>
      <c r="PDZ60" s="172"/>
      <c r="PED60" s="172"/>
      <c r="PEH60" s="172"/>
      <c r="PEL60" s="172"/>
      <c r="PEP60" s="172"/>
      <c r="PET60" s="172"/>
      <c r="PEX60" s="172"/>
      <c r="PFB60" s="172"/>
      <c r="PFF60" s="172"/>
      <c r="PFJ60" s="172"/>
      <c r="PFN60" s="172"/>
      <c r="PFR60" s="172"/>
      <c r="PFV60" s="172"/>
      <c r="PFZ60" s="172"/>
      <c r="PGD60" s="172"/>
      <c r="PGH60" s="172"/>
      <c r="PGL60" s="172"/>
      <c r="PGP60" s="172"/>
      <c r="PGT60" s="172"/>
      <c r="PGX60" s="172"/>
      <c r="PHB60" s="172"/>
      <c r="PHF60" s="172"/>
      <c r="PHJ60" s="172"/>
      <c r="PHN60" s="172"/>
      <c r="PHR60" s="172"/>
      <c r="PHV60" s="172"/>
      <c r="PHZ60" s="172"/>
      <c r="PID60" s="172"/>
      <c r="PIH60" s="172"/>
      <c r="PIL60" s="172"/>
      <c r="PIP60" s="172"/>
      <c r="PIT60" s="172"/>
      <c r="PIX60" s="172"/>
      <c r="PJB60" s="172"/>
      <c r="PJF60" s="172"/>
      <c r="PJJ60" s="172"/>
      <c r="PJN60" s="172"/>
      <c r="PJR60" s="172"/>
      <c r="PJV60" s="172"/>
      <c r="PJZ60" s="172"/>
      <c r="PKD60" s="172"/>
      <c r="PKH60" s="172"/>
      <c r="PKL60" s="172"/>
      <c r="PKP60" s="172"/>
      <c r="PKT60" s="172"/>
      <c r="PKX60" s="172"/>
      <c r="PLB60" s="172"/>
      <c r="PLF60" s="172"/>
      <c r="PLJ60" s="172"/>
      <c r="PLN60" s="172"/>
      <c r="PLR60" s="172"/>
      <c r="PLV60" s="172"/>
      <c r="PLZ60" s="172"/>
      <c r="PMD60" s="172"/>
      <c r="PMH60" s="172"/>
      <c r="PML60" s="172"/>
      <c r="PMP60" s="172"/>
      <c r="PMT60" s="172"/>
      <c r="PMX60" s="172"/>
      <c r="PNB60" s="172"/>
      <c r="PNF60" s="172"/>
      <c r="PNJ60" s="172"/>
      <c r="PNN60" s="172"/>
      <c r="PNR60" s="172"/>
      <c r="PNV60" s="172"/>
      <c r="PNZ60" s="172"/>
      <c r="POD60" s="172"/>
      <c r="POH60" s="172"/>
      <c r="POL60" s="172"/>
      <c r="POP60" s="172"/>
      <c r="POT60" s="172"/>
      <c r="POX60" s="172"/>
      <c r="PPB60" s="172"/>
      <c r="PPF60" s="172"/>
      <c r="PPJ60" s="172"/>
      <c r="PPN60" s="172"/>
      <c r="PPR60" s="172"/>
      <c r="PPV60" s="172"/>
      <c r="PPZ60" s="172"/>
      <c r="PQD60" s="172"/>
      <c r="PQH60" s="172"/>
      <c r="PQL60" s="172"/>
      <c r="PQP60" s="172"/>
      <c r="PQT60" s="172"/>
      <c r="PQX60" s="172"/>
      <c r="PRB60" s="172"/>
      <c r="PRF60" s="172"/>
      <c r="PRJ60" s="172"/>
      <c r="PRN60" s="172"/>
      <c r="PRR60" s="172"/>
      <c r="PRV60" s="172"/>
      <c r="PRZ60" s="172"/>
      <c r="PSD60" s="172"/>
      <c r="PSH60" s="172"/>
      <c r="PSL60" s="172"/>
      <c r="PSP60" s="172"/>
      <c r="PST60" s="172"/>
      <c r="PSX60" s="172"/>
      <c r="PTB60" s="172"/>
      <c r="PTF60" s="172"/>
      <c r="PTJ60" s="172"/>
      <c r="PTN60" s="172"/>
      <c r="PTR60" s="172"/>
      <c r="PTV60" s="172"/>
      <c r="PTZ60" s="172"/>
      <c r="PUD60" s="172"/>
      <c r="PUH60" s="172"/>
      <c r="PUL60" s="172"/>
      <c r="PUP60" s="172"/>
      <c r="PUT60" s="172"/>
      <c r="PUX60" s="172"/>
      <c r="PVB60" s="172"/>
      <c r="PVF60" s="172"/>
      <c r="PVJ60" s="172"/>
      <c r="PVN60" s="172"/>
      <c r="PVR60" s="172"/>
      <c r="PVV60" s="172"/>
      <c r="PVZ60" s="172"/>
      <c r="PWD60" s="172"/>
      <c r="PWH60" s="172"/>
      <c r="PWL60" s="172"/>
      <c r="PWP60" s="172"/>
      <c r="PWT60" s="172"/>
      <c r="PWX60" s="172"/>
      <c r="PXB60" s="172"/>
      <c r="PXF60" s="172"/>
      <c r="PXJ60" s="172"/>
      <c r="PXN60" s="172"/>
      <c r="PXR60" s="172"/>
      <c r="PXV60" s="172"/>
      <c r="PXZ60" s="172"/>
      <c r="PYD60" s="172"/>
      <c r="PYH60" s="172"/>
      <c r="PYL60" s="172"/>
      <c r="PYP60" s="172"/>
      <c r="PYT60" s="172"/>
      <c r="PYX60" s="172"/>
      <c r="PZB60" s="172"/>
      <c r="PZF60" s="172"/>
      <c r="PZJ60" s="172"/>
      <c r="PZN60" s="172"/>
      <c r="PZR60" s="172"/>
      <c r="PZV60" s="172"/>
      <c r="PZZ60" s="172"/>
      <c r="QAD60" s="172"/>
      <c r="QAH60" s="172"/>
      <c r="QAL60" s="172"/>
      <c r="QAP60" s="172"/>
      <c r="QAT60" s="172"/>
      <c r="QAX60" s="172"/>
      <c r="QBB60" s="172"/>
      <c r="QBF60" s="172"/>
      <c r="QBJ60" s="172"/>
      <c r="QBN60" s="172"/>
      <c r="QBR60" s="172"/>
      <c r="QBV60" s="172"/>
      <c r="QBZ60" s="172"/>
      <c r="QCD60" s="172"/>
      <c r="QCH60" s="172"/>
      <c r="QCL60" s="172"/>
      <c r="QCP60" s="172"/>
      <c r="QCT60" s="172"/>
      <c r="QCX60" s="172"/>
      <c r="QDB60" s="172"/>
      <c r="QDF60" s="172"/>
      <c r="QDJ60" s="172"/>
      <c r="QDN60" s="172"/>
      <c r="QDR60" s="172"/>
      <c r="QDV60" s="172"/>
      <c r="QDZ60" s="172"/>
      <c r="QED60" s="172"/>
      <c r="QEH60" s="172"/>
      <c r="QEL60" s="172"/>
      <c r="QEP60" s="172"/>
      <c r="QET60" s="172"/>
      <c r="QEX60" s="172"/>
      <c r="QFB60" s="172"/>
      <c r="QFF60" s="172"/>
      <c r="QFJ60" s="172"/>
      <c r="QFN60" s="172"/>
      <c r="QFR60" s="172"/>
      <c r="QFV60" s="172"/>
      <c r="QFZ60" s="172"/>
      <c r="QGD60" s="172"/>
      <c r="QGH60" s="172"/>
      <c r="QGL60" s="172"/>
      <c r="QGP60" s="172"/>
      <c r="QGT60" s="172"/>
      <c r="QGX60" s="172"/>
      <c r="QHB60" s="172"/>
      <c r="QHF60" s="172"/>
      <c r="QHJ60" s="172"/>
      <c r="QHN60" s="172"/>
      <c r="QHR60" s="172"/>
      <c r="QHV60" s="172"/>
      <c r="QHZ60" s="172"/>
      <c r="QID60" s="172"/>
      <c r="QIH60" s="172"/>
      <c r="QIL60" s="172"/>
      <c r="QIP60" s="172"/>
      <c r="QIT60" s="172"/>
      <c r="QIX60" s="172"/>
      <c r="QJB60" s="172"/>
      <c r="QJF60" s="172"/>
      <c r="QJJ60" s="172"/>
      <c r="QJN60" s="172"/>
      <c r="QJR60" s="172"/>
      <c r="QJV60" s="172"/>
      <c r="QJZ60" s="172"/>
      <c r="QKD60" s="172"/>
      <c r="QKH60" s="172"/>
      <c r="QKL60" s="172"/>
      <c r="QKP60" s="172"/>
      <c r="QKT60" s="172"/>
      <c r="QKX60" s="172"/>
      <c r="QLB60" s="172"/>
      <c r="QLF60" s="172"/>
      <c r="QLJ60" s="172"/>
      <c r="QLN60" s="172"/>
      <c r="QLR60" s="172"/>
      <c r="QLV60" s="172"/>
      <c r="QLZ60" s="172"/>
      <c r="QMD60" s="172"/>
      <c r="QMH60" s="172"/>
      <c r="QML60" s="172"/>
      <c r="QMP60" s="172"/>
      <c r="QMT60" s="172"/>
      <c r="QMX60" s="172"/>
      <c r="QNB60" s="172"/>
      <c r="QNF60" s="172"/>
      <c r="QNJ60" s="172"/>
      <c r="QNN60" s="172"/>
      <c r="QNR60" s="172"/>
      <c r="QNV60" s="172"/>
      <c r="QNZ60" s="172"/>
      <c r="QOD60" s="172"/>
      <c r="QOH60" s="172"/>
      <c r="QOL60" s="172"/>
      <c r="QOP60" s="172"/>
      <c r="QOT60" s="172"/>
      <c r="QOX60" s="172"/>
      <c r="QPB60" s="172"/>
      <c r="QPF60" s="172"/>
      <c r="QPJ60" s="172"/>
      <c r="QPN60" s="172"/>
      <c r="QPR60" s="172"/>
      <c r="QPV60" s="172"/>
      <c r="QPZ60" s="172"/>
      <c r="QQD60" s="172"/>
      <c r="QQH60" s="172"/>
      <c r="QQL60" s="172"/>
      <c r="QQP60" s="172"/>
      <c r="QQT60" s="172"/>
      <c r="QQX60" s="172"/>
      <c r="QRB60" s="172"/>
      <c r="QRF60" s="172"/>
      <c r="QRJ60" s="172"/>
      <c r="QRN60" s="172"/>
      <c r="QRR60" s="172"/>
      <c r="QRV60" s="172"/>
      <c r="QRZ60" s="172"/>
      <c r="QSD60" s="172"/>
      <c r="QSH60" s="172"/>
      <c r="QSL60" s="172"/>
      <c r="QSP60" s="172"/>
      <c r="QST60" s="172"/>
      <c r="QSX60" s="172"/>
      <c r="QTB60" s="172"/>
      <c r="QTF60" s="172"/>
      <c r="QTJ60" s="172"/>
      <c r="QTN60" s="172"/>
      <c r="QTR60" s="172"/>
      <c r="QTV60" s="172"/>
      <c r="QTZ60" s="172"/>
      <c r="QUD60" s="172"/>
      <c r="QUH60" s="172"/>
      <c r="QUL60" s="172"/>
      <c r="QUP60" s="172"/>
      <c r="QUT60" s="172"/>
      <c r="QUX60" s="172"/>
      <c r="QVB60" s="172"/>
      <c r="QVF60" s="172"/>
      <c r="QVJ60" s="172"/>
      <c r="QVN60" s="172"/>
      <c r="QVR60" s="172"/>
      <c r="QVV60" s="172"/>
      <c r="QVZ60" s="172"/>
      <c r="QWD60" s="172"/>
      <c r="QWH60" s="172"/>
      <c r="QWL60" s="172"/>
      <c r="QWP60" s="172"/>
      <c r="QWT60" s="172"/>
      <c r="QWX60" s="172"/>
      <c r="QXB60" s="172"/>
      <c r="QXF60" s="172"/>
      <c r="QXJ60" s="172"/>
      <c r="QXN60" s="172"/>
      <c r="QXR60" s="172"/>
      <c r="QXV60" s="172"/>
      <c r="QXZ60" s="172"/>
      <c r="QYD60" s="172"/>
      <c r="QYH60" s="172"/>
      <c r="QYL60" s="172"/>
      <c r="QYP60" s="172"/>
      <c r="QYT60" s="172"/>
      <c r="QYX60" s="172"/>
      <c r="QZB60" s="172"/>
      <c r="QZF60" s="172"/>
      <c r="QZJ60" s="172"/>
      <c r="QZN60" s="172"/>
      <c r="QZR60" s="172"/>
      <c r="QZV60" s="172"/>
      <c r="QZZ60" s="172"/>
      <c r="RAD60" s="172"/>
      <c r="RAH60" s="172"/>
      <c r="RAL60" s="172"/>
      <c r="RAP60" s="172"/>
      <c r="RAT60" s="172"/>
      <c r="RAX60" s="172"/>
      <c r="RBB60" s="172"/>
      <c r="RBF60" s="172"/>
      <c r="RBJ60" s="172"/>
      <c r="RBN60" s="172"/>
      <c r="RBR60" s="172"/>
      <c r="RBV60" s="172"/>
      <c r="RBZ60" s="172"/>
      <c r="RCD60" s="172"/>
      <c r="RCH60" s="172"/>
      <c r="RCL60" s="172"/>
      <c r="RCP60" s="172"/>
      <c r="RCT60" s="172"/>
      <c r="RCX60" s="172"/>
      <c r="RDB60" s="172"/>
      <c r="RDF60" s="172"/>
      <c r="RDJ60" s="172"/>
      <c r="RDN60" s="172"/>
      <c r="RDR60" s="172"/>
      <c r="RDV60" s="172"/>
      <c r="RDZ60" s="172"/>
      <c r="RED60" s="172"/>
      <c r="REH60" s="172"/>
      <c r="REL60" s="172"/>
      <c r="REP60" s="172"/>
      <c r="RET60" s="172"/>
      <c r="REX60" s="172"/>
      <c r="RFB60" s="172"/>
      <c r="RFF60" s="172"/>
      <c r="RFJ60" s="172"/>
      <c r="RFN60" s="172"/>
      <c r="RFR60" s="172"/>
      <c r="RFV60" s="172"/>
      <c r="RFZ60" s="172"/>
      <c r="RGD60" s="172"/>
      <c r="RGH60" s="172"/>
      <c r="RGL60" s="172"/>
      <c r="RGP60" s="172"/>
      <c r="RGT60" s="172"/>
      <c r="RGX60" s="172"/>
      <c r="RHB60" s="172"/>
      <c r="RHF60" s="172"/>
      <c r="RHJ60" s="172"/>
      <c r="RHN60" s="172"/>
      <c r="RHR60" s="172"/>
      <c r="RHV60" s="172"/>
      <c r="RHZ60" s="172"/>
      <c r="RID60" s="172"/>
      <c r="RIH60" s="172"/>
      <c r="RIL60" s="172"/>
      <c r="RIP60" s="172"/>
      <c r="RIT60" s="172"/>
      <c r="RIX60" s="172"/>
      <c r="RJB60" s="172"/>
      <c r="RJF60" s="172"/>
      <c r="RJJ60" s="172"/>
      <c r="RJN60" s="172"/>
      <c r="RJR60" s="172"/>
      <c r="RJV60" s="172"/>
      <c r="RJZ60" s="172"/>
      <c r="RKD60" s="172"/>
      <c r="RKH60" s="172"/>
      <c r="RKL60" s="172"/>
      <c r="RKP60" s="172"/>
      <c r="RKT60" s="172"/>
      <c r="RKX60" s="172"/>
      <c r="RLB60" s="172"/>
      <c r="RLF60" s="172"/>
      <c r="RLJ60" s="172"/>
      <c r="RLN60" s="172"/>
      <c r="RLR60" s="172"/>
      <c r="RLV60" s="172"/>
      <c r="RLZ60" s="172"/>
      <c r="RMD60" s="172"/>
      <c r="RMH60" s="172"/>
      <c r="RML60" s="172"/>
      <c r="RMP60" s="172"/>
      <c r="RMT60" s="172"/>
      <c r="RMX60" s="172"/>
      <c r="RNB60" s="172"/>
      <c r="RNF60" s="172"/>
      <c r="RNJ60" s="172"/>
      <c r="RNN60" s="172"/>
      <c r="RNR60" s="172"/>
      <c r="RNV60" s="172"/>
      <c r="RNZ60" s="172"/>
      <c r="ROD60" s="172"/>
      <c r="ROH60" s="172"/>
      <c r="ROL60" s="172"/>
      <c r="ROP60" s="172"/>
      <c r="ROT60" s="172"/>
      <c r="ROX60" s="172"/>
      <c r="RPB60" s="172"/>
      <c r="RPF60" s="172"/>
      <c r="RPJ60" s="172"/>
      <c r="RPN60" s="172"/>
      <c r="RPR60" s="172"/>
      <c r="RPV60" s="172"/>
      <c r="RPZ60" s="172"/>
      <c r="RQD60" s="172"/>
      <c r="RQH60" s="172"/>
      <c r="RQL60" s="172"/>
      <c r="RQP60" s="172"/>
      <c r="RQT60" s="172"/>
      <c r="RQX60" s="172"/>
      <c r="RRB60" s="172"/>
      <c r="RRF60" s="172"/>
      <c r="RRJ60" s="172"/>
      <c r="RRN60" s="172"/>
      <c r="RRR60" s="172"/>
      <c r="RRV60" s="172"/>
      <c r="RRZ60" s="172"/>
      <c r="RSD60" s="172"/>
      <c r="RSH60" s="172"/>
      <c r="RSL60" s="172"/>
      <c r="RSP60" s="172"/>
      <c r="RST60" s="172"/>
      <c r="RSX60" s="172"/>
      <c r="RTB60" s="172"/>
      <c r="RTF60" s="172"/>
      <c r="RTJ60" s="172"/>
      <c r="RTN60" s="172"/>
      <c r="RTR60" s="172"/>
      <c r="RTV60" s="172"/>
      <c r="RTZ60" s="172"/>
      <c r="RUD60" s="172"/>
      <c r="RUH60" s="172"/>
      <c r="RUL60" s="172"/>
      <c r="RUP60" s="172"/>
      <c r="RUT60" s="172"/>
      <c r="RUX60" s="172"/>
      <c r="RVB60" s="172"/>
      <c r="RVF60" s="172"/>
      <c r="RVJ60" s="172"/>
      <c r="RVN60" s="172"/>
      <c r="RVR60" s="172"/>
      <c r="RVV60" s="172"/>
      <c r="RVZ60" s="172"/>
      <c r="RWD60" s="172"/>
      <c r="RWH60" s="172"/>
      <c r="RWL60" s="172"/>
      <c r="RWP60" s="172"/>
      <c r="RWT60" s="172"/>
      <c r="RWX60" s="172"/>
      <c r="RXB60" s="172"/>
      <c r="RXF60" s="172"/>
      <c r="RXJ60" s="172"/>
      <c r="RXN60" s="172"/>
      <c r="RXR60" s="172"/>
      <c r="RXV60" s="172"/>
      <c r="RXZ60" s="172"/>
      <c r="RYD60" s="172"/>
      <c r="RYH60" s="172"/>
      <c r="RYL60" s="172"/>
      <c r="RYP60" s="172"/>
      <c r="RYT60" s="172"/>
      <c r="RYX60" s="172"/>
      <c r="RZB60" s="172"/>
      <c r="RZF60" s="172"/>
      <c r="RZJ60" s="172"/>
      <c r="RZN60" s="172"/>
      <c r="RZR60" s="172"/>
      <c r="RZV60" s="172"/>
      <c r="RZZ60" s="172"/>
      <c r="SAD60" s="172"/>
      <c r="SAH60" s="172"/>
      <c r="SAL60" s="172"/>
      <c r="SAP60" s="172"/>
      <c r="SAT60" s="172"/>
      <c r="SAX60" s="172"/>
      <c r="SBB60" s="172"/>
      <c r="SBF60" s="172"/>
      <c r="SBJ60" s="172"/>
      <c r="SBN60" s="172"/>
      <c r="SBR60" s="172"/>
      <c r="SBV60" s="172"/>
      <c r="SBZ60" s="172"/>
      <c r="SCD60" s="172"/>
      <c r="SCH60" s="172"/>
      <c r="SCL60" s="172"/>
      <c r="SCP60" s="172"/>
      <c r="SCT60" s="172"/>
      <c r="SCX60" s="172"/>
      <c r="SDB60" s="172"/>
      <c r="SDF60" s="172"/>
      <c r="SDJ60" s="172"/>
      <c r="SDN60" s="172"/>
      <c r="SDR60" s="172"/>
      <c r="SDV60" s="172"/>
      <c r="SDZ60" s="172"/>
      <c r="SED60" s="172"/>
      <c r="SEH60" s="172"/>
      <c r="SEL60" s="172"/>
      <c r="SEP60" s="172"/>
      <c r="SET60" s="172"/>
      <c r="SEX60" s="172"/>
      <c r="SFB60" s="172"/>
      <c r="SFF60" s="172"/>
      <c r="SFJ60" s="172"/>
      <c r="SFN60" s="172"/>
      <c r="SFR60" s="172"/>
      <c r="SFV60" s="172"/>
      <c r="SFZ60" s="172"/>
      <c r="SGD60" s="172"/>
      <c r="SGH60" s="172"/>
      <c r="SGL60" s="172"/>
      <c r="SGP60" s="172"/>
      <c r="SGT60" s="172"/>
      <c r="SGX60" s="172"/>
      <c r="SHB60" s="172"/>
      <c r="SHF60" s="172"/>
      <c r="SHJ60" s="172"/>
      <c r="SHN60" s="172"/>
      <c r="SHR60" s="172"/>
      <c r="SHV60" s="172"/>
      <c r="SHZ60" s="172"/>
      <c r="SID60" s="172"/>
      <c r="SIH60" s="172"/>
      <c r="SIL60" s="172"/>
      <c r="SIP60" s="172"/>
      <c r="SIT60" s="172"/>
      <c r="SIX60" s="172"/>
      <c r="SJB60" s="172"/>
      <c r="SJF60" s="172"/>
      <c r="SJJ60" s="172"/>
      <c r="SJN60" s="172"/>
      <c r="SJR60" s="172"/>
      <c r="SJV60" s="172"/>
      <c r="SJZ60" s="172"/>
      <c r="SKD60" s="172"/>
      <c r="SKH60" s="172"/>
      <c r="SKL60" s="172"/>
      <c r="SKP60" s="172"/>
      <c r="SKT60" s="172"/>
      <c r="SKX60" s="172"/>
      <c r="SLB60" s="172"/>
      <c r="SLF60" s="172"/>
      <c r="SLJ60" s="172"/>
      <c r="SLN60" s="172"/>
      <c r="SLR60" s="172"/>
      <c r="SLV60" s="172"/>
      <c r="SLZ60" s="172"/>
      <c r="SMD60" s="172"/>
      <c r="SMH60" s="172"/>
      <c r="SML60" s="172"/>
      <c r="SMP60" s="172"/>
      <c r="SMT60" s="172"/>
      <c r="SMX60" s="172"/>
      <c r="SNB60" s="172"/>
      <c r="SNF60" s="172"/>
      <c r="SNJ60" s="172"/>
      <c r="SNN60" s="172"/>
      <c r="SNR60" s="172"/>
      <c r="SNV60" s="172"/>
      <c r="SNZ60" s="172"/>
      <c r="SOD60" s="172"/>
      <c r="SOH60" s="172"/>
      <c r="SOL60" s="172"/>
      <c r="SOP60" s="172"/>
      <c r="SOT60" s="172"/>
      <c r="SOX60" s="172"/>
      <c r="SPB60" s="172"/>
      <c r="SPF60" s="172"/>
      <c r="SPJ60" s="172"/>
      <c r="SPN60" s="172"/>
      <c r="SPR60" s="172"/>
      <c r="SPV60" s="172"/>
      <c r="SPZ60" s="172"/>
      <c r="SQD60" s="172"/>
      <c r="SQH60" s="172"/>
      <c r="SQL60" s="172"/>
      <c r="SQP60" s="172"/>
      <c r="SQT60" s="172"/>
      <c r="SQX60" s="172"/>
      <c r="SRB60" s="172"/>
      <c r="SRF60" s="172"/>
      <c r="SRJ60" s="172"/>
      <c r="SRN60" s="172"/>
      <c r="SRR60" s="172"/>
      <c r="SRV60" s="172"/>
      <c r="SRZ60" s="172"/>
      <c r="SSD60" s="172"/>
      <c r="SSH60" s="172"/>
      <c r="SSL60" s="172"/>
      <c r="SSP60" s="172"/>
      <c r="SST60" s="172"/>
      <c r="SSX60" s="172"/>
      <c r="STB60" s="172"/>
      <c r="STF60" s="172"/>
      <c r="STJ60" s="172"/>
      <c r="STN60" s="172"/>
      <c r="STR60" s="172"/>
      <c r="STV60" s="172"/>
      <c r="STZ60" s="172"/>
      <c r="SUD60" s="172"/>
      <c r="SUH60" s="172"/>
      <c r="SUL60" s="172"/>
      <c r="SUP60" s="172"/>
      <c r="SUT60" s="172"/>
      <c r="SUX60" s="172"/>
      <c r="SVB60" s="172"/>
      <c r="SVF60" s="172"/>
      <c r="SVJ60" s="172"/>
      <c r="SVN60" s="172"/>
      <c r="SVR60" s="172"/>
      <c r="SVV60" s="172"/>
      <c r="SVZ60" s="172"/>
      <c r="SWD60" s="172"/>
      <c r="SWH60" s="172"/>
      <c r="SWL60" s="172"/>
      <c r="SWP60" s="172"/>
      <c r="SWT60" s="172"/>
      <c r="SWX60" s="172"/>
      <c r="SXB60" s="172"/>
      <c r="SXF60" s="172"/>
      <c r="SXJ60" s="172"/>
      <c r="SXN60" s="172"/>
      <c r="SXR60" s="172"/>
      <c r="SXV60" s="172"/>
      <c r="SXZ60" s="172"/>
      <c r="SYD60" s="172"/>
      <c r="SYH60" s="172"/>
      <c r="SYL60" s="172"/>
      <c r="SYP60" s="172"/>
      <c r="SYT60" s="172"/>
      <c r="SYX60" s="172"/>
      <c r="SZB60" s="172"/>
      <c r="SZF60" s="172"/>
      <c r="SZJ60" s="172"/>
      <c r="SZN60" s="172"/>
      <c r="SZR60" s="172"/>
      <c r="SZV60" s="172"/>
      <c r="SZZ60" s="172"/>
      <c r="TAD60" s="172"/>
      <c r="TAH60" s="172"/>
      <c r="TAL60" s="172"/>
      <c r="TAP60" s="172"/>
      <c r="TAT60" s="172"/>
      <c r="TAX60" s="172"/>
      <c r="TBB60" s="172"/>
      <c r="TBF60" s="172"/>
      <c r="TBJ60" s="172"/>
      <c r="TBN60" s="172"/>
      <c r="TBR60" s="172"/>
      <c r="TBV60" s="172"/>
      <c r="TBZ60" s="172"/>
      <c r="TCD60" s="172"/>
      <c r="TCH60" s="172"/>
      <c r="TCL60" s="172"/>
      <c r="TCP60" s="172"/>
      <c r="TCT60" s="172"/>
      <c r="TCX60" s="172"/>
      <c r="TDB60" s="172"/>
      <c r="TDF60" s="172"/>
      <c r="TDJ60" s="172"/>
      <c r="TDN60" s="172"/>
      <c r="TDR60" s="172"/>
      <c r="TDV60" s="172"/>
      <c r="TDZ60" s="172"/>
      <c r="TED60" s="172"/>
      <c r="TEH60" s="172"/>
      <c r="TEL60" s="172"/>
      <c r="TEP60" s="172"/>
      <c r="TET60" s="172"/>
      <c r="TEX60" s="172"/>
      <c r="TFB60" s="172"/>
      <c r="TFF60" s="172"/>
      <c r="TFJ60" s="172"/>
      <c r="TFN60" s="172"/>
      <c r="TFR60" s="172"/>
      <c r="TFV60" s="172"/>
      <c r="TFZ60" s="172"/>
      <c r="TGD60" s="172"/>
      <c r="TGH60" s="172"/>
      <c r="TGL60" s="172"/>
      <c r="TGP60" s="172"/>
      <c r="TGT60" s="172"/>
      <c r="TGX60" s="172"/>
      <c r="THB60" s="172"/>
      <c r="THF60" s="172"/>
      <c r="THJ60" s="172"/>
      <c r="THN60" s="172"/>
      <c r="THR60" s="172"/>
      <c r="THV60" s="172"/>
      <c r="THZ60" s="172"/>
      <c r="TID60" s="172"/>
      <c r="TIH60" s="172"/>
      <c r="TIL60" s="172"/>
      <c r="TIP60" s="172"/>
      <c r="TIT60" s="172"/>
      <c r="TIX60" s="172"/>
      <c r="TJB60" s="172"/>
      <c r="TJF60" s="172"/>
      <c r="TJJ60" s="172"/>
      <c r="TJN60" s="172"/>
      <c r="TJR60" s="172"/>
      <c r="TJV60" s="172"/>
      <c r="TJZ60" s="172"/>
      <c r="TKD60" s="172"/>
      <c r="TKH60" s="172"/>
      <c r="TKL60" s="172"/>
      <c r="TKP60" s="172"/>
      <c r="TKT60" s="172"/>
      <c r="TKX60" s="172"/>
      <c r="TLB60" s="172"/>
      <c r="TLF60" s="172"/>
      <c r="TLJ60" s="172"/>
      <c r="TLN60" s="172"/>
      <c r="TLR60" s="172"/>
      <c r="TLV60" s="172"/>
      <c r="TLZ60" s="172"/>
      <c r="TMD60" s="172"/>
      <c r="TMH60" s="172"/>
      <c r="TML60" s="172"/>
      <c r="TMP60" s="172"/>
      <c r="TMT60" s="172"/>
      <c r="TMX60" s="172"/>
      <c r="TNB60" s="172"/>
      <c r="TNF60" s="172"/>
      <c r="TNJ60" s="172"/>
      <c r="TNN60" s="172"/>
      <c r="TNR60" s="172"/>
      <c r="TNV60" s="172"/>
      <c r="TNZ60" s="172"/>
      <c r="TOD60" s="172"/>
      <c r="TOH60" s="172"/>
      <c r="TOL60" s="172"/>
      <c r="TOP60" s="172"/>
      <c r="TOT60" s="172"/>
      <c r="TOX60" s="172"/>
      <c r="TPB60" s="172"/>
      <c r="TPF60" s="172"/>
      <c r="TPJ60" s="172"/>
      <c r="TPN60" s="172"/>
      <c r="TPR60" s="172"/>
      <c r="TPV60" s="172"/>
      <c r="TPZ60" s="172"/>
      <c r="TQD60" s="172"/>
      <c r="TQH60" s="172"/>
      <c r="TQL60" s="172"/>
      <c r="TQP60" s="172"/>
      <c r="TQT60" s="172"/>
      <c r="TQX60" s="172"/>
      <c r="TRB60" s="172"/>
      <c r="TRF60" s="172"/>
      <c r="TRJ60" s="172"/>
      <c r="TRN60" s="172"/>
      <c r="TRR60" s="172"/>
      <c r="TRV60" s="172"/>
      <c r="TRZ60" s="172"/>
      <c r="TSD60" s="172"/>
      <c r="TSH60" s="172"/>
      <c r="TSL60" s="172"/>
      <c r="TSP60" s="172"/>
      <c r="TST60" s="172"/>
      <c r="TSX60" s="172"/>
      <c r="TTB60" s="172"/>
      <c r="TTF60" s="172"/>
      <c r="TTJ60" s="172"/>
      <c r="TTN60" s="172"/>
      <c r="TTR60" s="172"/>
      <c r="TTV60" s="172"/>
      <c r="TTZ60" s="172"/>
      <c r="TUD60" s="172"/>
      <c r="TUH60" s="172"/>
      <c r="TUL60" s="172"/>
      <c r="TUP60" s="172"/>
      <c r="TUT60" s="172"/>
      <c r="TUX60" s="172"/>
      <c r="TVB60" s="172"/>
      <c r="TVF60" s="172"/>
      <c r="TVJ60" s="172"/>
      <c r="TVN60" s="172"/>
      <c r="TVR60" s="172"/>
      <c r="TVV60" s="172"/>
      <c r="TVZ60" s="172"/>
      <c r="TWD60" s="172"/>
      <c r="TWH60" s="172"/>
      <c r="TWL60" s="172"/>
      <c r="TWP60" s="172"/>
      <c r="TWT60" s="172"/>
      <c r="TWX60" s="172"/>
      <c r="TXB60" s="172"/>
      <c r="TXF60" s="172"/>
      <c r="TXJ60" s="172"/>
      <c r="TXN60" s="172"/>
      <c r="TXR60" s="172"/>
      <c r="TXV60" s="172"/>
      <c r="TXZ60" s="172"/>
      <c r="TYD60" s="172"/>
      <c r="TYH60" s="172"/>
      <c r="TYL60" s="172"/>
      <c r="TYP60" s="172"/>
      <c r="TYT60" s="172"/>
      <c r="TYX60" s="172"/>
      <c r="TZB60" s="172"/>
      <c r="TZF60" s="172"/>
      <c r="TZJ60" s="172"/>
      <c r="TZN60" s="172"/>
      <c r="TZR60" s="172"/>
      <c r="TZV60" s="172"/>
      <c r="TZZ60" s="172"/>
      <c r="UAD60" s="172"/>
      <c r="UAH60" s="172"/>
      <c r="UAL60" s="172"/>
      <c r="UAP60" s="172"/>
      <c r="UAT60" s="172"/>
      <c r="UAX60" s="172"/>
      <c r="UBB60" s="172"/>
      <c r="UBF60" s="172"/>
      <c r="UBJ60" s="172"/>
      <c r="UBN60" s="172"/>
      <c r="UBR60" s="172"/>
      <c r="UBV60" s="172"/>
      <c r="UBZ60" s="172"/>
      <c r="UCD60" s="172"/>
      <c r="UCH60" s="172"/>
      <c r="UCL60" s="172"/>
      <c r="UCP60" s="172"/>
      <c r="UCT60" s="172"/>
      <c r="UCX60" s="172"/>
      <c r="UDB60" s="172"/>
      <c r="UDF60" s="172"/>
      <c r="UDJ60" s="172"/>
      <c r="UDN60" s="172"/>
      <c r="UDR60" s="172"/>
      <c r="UDV60" s="172"/>
      <c r="UDZ60" s="172"/>
      <c r="UED60" s="172"/>
      <c r="UEH60" s="172"/>
      <c r="UEL60" s="172"/>
      <c r="UEP60" s="172"/>
      <c r="UET60" s="172"/>
      <c r="UEX60" s="172"/>
      <c r="UFB60" s="172"/>
      <c r="UFF60" s="172"/>
      <c r="UFJ60" s="172"/>
      <c r="UFN60" s="172"/>
      <c r="UFR60" s="172"/>
      <c r="UFV60" s="172"/>
      <c r="UFZ60" s="172"/>
      <c r="UGD60" s="172"/>
      <c r="UGH60" s="172"/>
      <c r="UGL60" s="172"/>
      <c r="UGP60" s="172"/>
      <c r="UGT60" s="172"/>
      <c r="UGX60" s="172"/>
      <c r="UHB60" s="172"/>
      <c r="UHF60" s="172"/>
      <c r="UHJ60" s="172"/>
      <c r="UHN60" s="172"/>
      <c r="UHR60" s="172"/>
      <c r="UHV60" s="172"/>
      <c r="UHZ60" s="172"/>
      <c r="UID60" s="172"/>
      <c r="UIH60" s="172"/>
      <c r="UIL60" s="172"/>
      <c r="UIP60" s="172"/>
      <c r="UIT60" s="172"/>
      <c r="UIX60" s="172"/>
      <c r="UJB60" s="172"/>
      <c r="UJF60" s="172"/>
      <c r="UJJ60" s="172"/>
      <c r="UJN60" s="172"/>
      <c r="UJR60" s="172"/>
      <c r="UJV60" s="172"/>
      <c r="UJZ60" s="172"/>
      <c r="UKD60" s="172"/>
      <c r="UKH60" s="172"/>
      <c r="UKL60" s="172"/>
      <c r="UKP60" s="172"/>
      <c r="UKT60" s="172"/>
      <c r="UKX60" s="172"/>
      <c r="ULB60" s="172"/>
      <c r="ULF60" s="172"/>
      <c r="ULJ60" s="172"/>
      <c r="ULN60" s="172"/>
      <c r="ULR60" s="172"/>
      <c r="ULV60" s="172"/>
      <c r="ULZ60" s="172"/>
      <c r="UMD60" s="172"/>
      <c r="UMH60" s="172"/>
      <c r="UML60" s="172"/>
      <c r="UMP60" s="172"/>
      <c r="UMT60" s="172"/>
      <c r="UMX60" s="172"/>
      <c r="UNB60" s="172"/>
      <c r="UNF60" s="172"/>
      <c r="UNJ60" s="172"/>
      <c r="UNN60" s="172"/>
      <c r="UNR60" s="172"/>
      <c r="UNV60" s="172"/>
      <c r="UNZ60" s="172"/>
      <c r="UOD60" s="172"/>
      <c r="UOH60" s="172"/>
      <c r="UOL60" s="172"/>
      <c r="UOP60" s="172"/>
      <c r="UOT60" s="172"/>
      <c r="UOX60" s="172"/>
      <c r="UPB60" s="172"/>
      <c r="UPF60" s="172"/>
      <c r="UPJ60" s="172"/>
      <c r="UPN60" s="172"/>
      <c r="UPR60" s="172"/>
      <c r="UPV60" s="172"/>
      <c r="UPZ60" s="172"/>
      <c r="UQD60" s="172"/>
      <c r="UQH60" s="172"/>
      <c r="UQL60" s="172"/>
      <c r="UQP60" s="172"/>
      <c r="UQT60" s="172"/>
      <c r="UQX60" s="172"/>
      <c r="URB60" s="172"/>
      <c r="URF60" s="172"/>
      <c r="URJ60" s="172"/>
      <c r="URN60" s="172"/>
      <c r="URR60" s="172"/>
      <c r="URV60" s="172"/>
      <c r="URZ60" s="172"/>
      <c r="USD60" s="172"/>
      <c r="USH60" s="172"/>
      <c r="USL60" s="172"/>
      <c r="USP60" s="172"/>
      <c r="UST60" s="172"/>
      <c r="USX60" s="172"/>
      <c r="UTB60" s="172"/>
      <c r="UTF60" s="172"/>
      <c r="UTJ60" s="172"/>
      <c r="UTN60" s="172"/>
      <c r="UTR60" s="172"/>
      <c r="UTV60" s="172"/>
      <c r="UTZ60" s="172"/>
      <c r="UUD60" s="172"/>
      <c r="UUH60" s="172"/>
      <c r="UUL60" s="172"/>
      <c r="UUP60" s="172"/>
      <c r="UUT60" s="172"/>
      <c r="UUX60" s="172"/>
      <c r="UVB60" s="172"/>
      <c r="UVF60" s="172"/>
      <c r="UVJ60" s="172"/>
      <c r="UVN60" s="172"/>
      <c r="UVR60" s="172"/>
      <c r="UVV60" s="172"/>
      <c r="UVZ60" s="172"/>
      <c r="UWD60" s="172"/>
      <c r="UWH60" s="172"/>
      <c r="UWL60" s="172"/>
      <c r="UWP60" s="172"/>
      <c r="UWT60" s="172"/>
      <c r="UWX60" s="172"/>
      <c r="UXB60" s="172"/>
      <c r="UXF60" s="172"/>
      <c r="UXJ60" s="172"/>
      <c r="UXN60" s="172"/>
      <c r="UXR60" s="172"/>
      <c r="UXV60" s="172"/>
      <c r="UXZ60" s="172"/>
      <c r="UYD60" s="172"/>
      <c r="UYH60" s="172"/>
      <c r="UYL60" s="172"/>
      <c r="UYP60" s="172"/>
      <c r="UYT60" s="172"/>
      <c r="UYX60" s="172"/>
      <c r="UZB60" s="172"/>
      <c r="UZF60" s="172"/>
      <c r="UZJ60" s="172"/>
      <c r="UZN60" s="172"/>
      <c r="UZR60" s="172"/>
      <c r="UZV60" s="172"/>
      <c r="UZZ60" s="172"/>
      <c r="VAD60" s="172"/>
      <c r="VAH60" s="172"/>
      <c r="VAL60" s="172"/>
      <c r="VAP60" s="172"/>
      <c r="VAT60" s="172"/>
      <c r="VAX60" s="172"/>
      <c r="VBB60" s="172"/>
      <c r="VBF60" s="172"/>
      <c r="VBJ60" s="172"/>
      <c r="VBN60" s="172"/>
      <c r="VBR60" s="172"/>
      <c r="VBV60" s="172"/>
      <c r="VBZ60" s="172"/>
      <c r="VCD60" s="172"/>
      <c r="VCH60" s="172"/>
      <c r="VCL60" s="172"/>
      <c r="VCP60" s="172"/>
      <c r="VCT60" s="172"/>
      <c r="VCX60" s="172"/>
      <c r="VDB60" s="172"/>
      <c r="VDF60" s="172"/>
      <c r="VDJ60" s="172"/>
      <c r="VDN60" s="172"/>
      <c r="VDR60" s="172"/>
      <c r="VDV60" s="172"/>
      <c r="VDZ60" s="172"/>
      <c r="VED60" s="172"/>
      <c r="VEH60" s="172"/>
      <c r="VEL60" s="172"/>
      <c r="VEP60" s="172"/>
      <c r="VET60" s="172"/>
      <c r="VEX60" s="172"/>
      <c r="VFB60" s="172"/>
      <c r="VFF60" s="172"/>
      <c r="VFJ60" s="172"/>
      <c r="VFN60" s="172"/>
      <c r="VFR60" s="172"/>
      <c r="VFV60" s="172"/>
      <c r="VFZ60" s="172"/>
      <c r="VGD60" s="172"/>
      <c r="VGH60" s="172"/>
      <c r="VGL60" s="172"/>
      <c r="VGP60" s="172"/>
      <c r="VGT60" s="172"/>
      <c r="VGX60" s="172"/>
      <c r="VHB60" s="172"/>
      <c r="VHF60" s="172"/>
      <c r="VHJ60" s="172"/>
      <c r="VHN60" s="172"/>
      <c r="VHR60" s="172"/>
      <c r="VHV60" s="172"/>
      <c r="VHZ60" s="172"/>
      <c r="VID60" s="172"/>
      <c r="VIH60" s="172"/>
      <c r="VIL60" s="172"/>
      <c r="VIP60" s="172"/>
      <c r="VIT60" s="172"/>
      <c r="VIX60" s="172"/>
      <c r="VJB60" s="172"/>
      <c r="VJF60" s="172"/>
      <c r="VJJ60" s="172"/>
      <c r="VJN60" s="172"/>
      <c r="VJR60" s="172"/>
      <c r="VJV60" s="172"/>
      <c r="VJZ60" s="172"/>
      <c r="VKD60" s="172"/>
      <c r="VKH60" s="172"/>
      <c r="VKL60" s="172"/>
      <c r="VKP60" s="172"/>
      <c r="VKT60" s="172"/>
      <c r="VKX60" s="172"/>
      <c r="VLB60" s="172"/>
      <c r="VLF60" s="172"/>
      <c r="VLJ60" s="172"/>
      <c r="VLN60" s="172"/>
      <c r="VLR60" s="172"/>
      <c r="VLV60" s="172"/>
      <c r="VLZ60" s="172"/>
      <c r="VMD60" s="172"/>
      <c r="VMH60" s="172"/>
      <c r="VML60" s="172"/>
      <c r="VMP60" s="172"/>
      <c r="VMT60" s="172"/>
      <c r="VMX60" s="172"/>
      <c r="VNB60" s="172"/>
      <c r="VNF60" s="172"/>
      <c r="VNJ60" s="172"/>
      <c r="VNN60" s="172"/>
      <c r="VNR60" s="172"/>
      <c r="VNV60" s="172"/>
      <c r="VNZ60" s="172"/>
      <c r="VOD60" s="172"/>
      <c r="VOH60" s="172"/>
      <c r="VOL60" s="172"/>
      <c r="VOP60" s="172"/>
      <c r="VOT60" s="172"/>
      <c r="VOX60" s="172"/>
      <c r="VPB60" s="172"/>
      <c r="VPF60" s="172"/>
      <c r="VPJ60" s="172"/>
      <c r="VPN60" s="172"/>
      <c r="VPR60" s="172"/>
      <c r="VPV60" s="172"/>
      <c r="VPZ60" s="172"/>
      <c r="VQD60" s="172"/>
      <c r="VQH60" s="172"/>
      <c r="VQL60" s="172"/>
      <c r="VQP60" s="172"/>
      <c r="VQT60" s="172"/>
      <c r="VQX60" s="172"/>
      <c r="VRB60" s="172"/>
      <c r="VRF60" s="172"/>
      <c r="VRJ60" s="172"/>
      <c r="VRN60" s="172"/>
      <c r="VRR60" s="172"/>
      <c r="VRV60" s="172"/>
      <c r="VRZ60" s="172"/>
      <c r="VSD60" s="172"/>
      <c r="VSH60" s="172"/>
      <c r="VSL60" s="172"/>
      <c r="VSP60" s="172"/>
      <c r="VST60" s="172"/>
      <c r="VSX60" s="172"/>
      <c r="VTB60" s="172"/>
      <c r="VTF60" s="172"/>
      <c r="VTJ60" s="172"/>
      <c r="VTN60" s="172"/>
      <c r="VTR60" s="172"/>
      <c r="VTV60" s="172"/>
      <c r="VTZ60" s="172"/>
      <c r="VUD60" s="172"/>
      <c r="VUH60" s="172"/>
      <c r="VUL60" s="172"/>
      <c r="VUP60" s="172"/>
      <c r="VUT60" s="172"/>
      <c r="VUX60" s="172"/>
      <c r="VVB60" s="172"/>
      <c r="VVF60" s="172"/>
      <c r="VVJ60" s="172"/>
      <c r="VVN60" s="172"/>
      <c r="VVR60" s="172"/>
      <c r="VVV60" s="172"/>
      <c r="VVZ60" s="172"/>
      <c r="VWD60" s="172"/>
      <c r="VWH60" s="172"/>
      <c r="VWL60" s="172"/>
      <c r="VWP60" s="172"/>
      <c r="VWT60" s="172"/>
      <c r="VWX60" s="172"/>
      <c r="VXB60" s="172"/>
      <c r="VXF60" s="172"/>
      <c r="VXJ60" s="172"/>
      <c r="VXN60" s="172"/>
      <c r="VXR60" s="172"/>
      <c r="VXV60" s="172"/>
      <c r="VXZ60" s="172"/>
      <c r="VYD60" s="172"/>
      <c r="VYH60" s="172"/>
      <c r="VYL60" s="172"/>
      <c r="VYP60" s="172"/>
      <c r="VYT60" s="172"/>
      <c r="VYX60" s="172"/>
      <c r="VZB60" s="172"/>
      <c r="VZF60" s="172"/>
      <c r="VZJ60" s="172"/>
      <c r="VZN60" s="172"/>
      <c r="VZR60" s="172"/>
      <c r="VZV60" s="172"/>
      <c r="VZZ60" s="172"/>
      <c r="WAD60" s="172"/>
      <c r="WAH60" s="172"/>
      <c r="WAL60" s="172"/>
      <c r="WAP60" s="172"/>
      <c r="WAT60" s="172"/>
      <c r="WAX60" s="172"/>
      <c r="WBB60" s="172"/>
      <c r="WBF60" s="172"/>
      <c r="WBJ60" s="172"/>
      <c r="WBN60" s="172"/>
      <c r="WBR60" s="172"/>
      <c r="WBV60" s="172"/>
      <c r="WBZ60" s="172"/>
      <c r="WCD60" s="172"/>
      <c r="WCH60" s="172"/>
      <c r="WCL60" s="172"/>
      <c r="WCP60" s="172"/>
      <c r="WCT60" s="172"/>
      <c r="WCX60" s="172"/>
      <c r="WDB60" s="172"/>
      <c r="WDF60" s="172"/>
      <c r="WDJ60" s="172"/>
      <c r="WDN60" s="172"/>
      <c r="WDR60" s="172"/>
      <c r="WDV60" s="172"/>
      <c r="WDZ60" s="172"/>
      <c r="WED60" s="172"/>
      <c r="WEH60" s="172"/>
      <c r="WEL60" s="172"/>
      <c r="WEP60" s="172"/>
      <c r="WET60" s="172"/>
      <c r="WEX60" s="172"/>
      <c r="WFB60" s="172"/>
      <c r="WFF60" s="172"/>
      <c r="WFJ60" s="172"/>
      <c r="WFN60" s="172"/>
      <c r="WFR60" s="172"/>
      <c r="WFV60" s="172"/>
      <c r="WFZ60" s="172"/>
      <c r="WGD60" s="172"/>
      <c r="WGH60" s="172"/>
      <c r="WGL60" s="172"/>
      <c r="WGP60" s="172"/>
      <c r="WGT60" s="172"/>
      <c r="WGX60" s="172"/>
      <c r="WHB60" s="172"/>
      <c r="WHF60" s="172"/>
      <c r="WHJ60" s="172"/>
      <c r="WHN60" s="172"/>
      <c r="WHR60" s="172"/>
      <c r="WHV60" s="172"/>
      <c r="WHZ60" s="172"/>
      <c r="WID60" s="172"/>
      <c r="WIH60" s="172"/>
      <c r="WIL60" s="172"/>
      <c r="WIP60" s="172"/>
      <c r="WIT60" s="172"/>
      <c r="WIX60" s="172"/>
      <c r="WJB60" s="172"/>
      <c r="WJF60" s="172"/>
      <c r="WJJ60" s="172"/>
      <c r="WJN60" s="172"/>
      <c r="WJR60" s="172"/>
      <c r="WJV60" s="172"/>
      <c r="WJZ60" s="172"/>
      <c r="WKD60" s="172"/>
      <c r="WKH60" s="172"/>
      <c r="WKL60" s="172"/>
      <c r="WKP60" s="172"/>
      <c r="WKT60" s="172"/>
      <c r="WKX60" s="172"/>
      <c r="WLB60" s="172"/>
      <c r="WLF60" s="172"/>
      <c r="WLJ60" s="172"/>
      <c r="WLN60" s="172"/>
      <c r="WLR60" s="172"/>
      <c r="WLV60" s="172"/>
      <c r="WLZ60" s="172"/>
      <c r="WMD60" s="172"/>
      <c r="WMH60" s="172"/>
      <c r="WML60" s="172"/>
      <c r="WMP60" s="172"/>
      <c r="WMT60" s="172"/>
      <c r="WMX60" s="172"/>
      <c r="WNB60" s="172"/>
      <c r="WNF60" s="172"/>
      <c r="WNJ60" s="172"/>
      <c r="WNN60" s="172"/>
      <c r="WNR60" s="172"/>
      <c r="WNV60" s="172"/>
      <c r="WNZ60" s="172"/>
      <c r="WOD60" s="172"/>
      <c r="WOH60" s="172"/>
      <c r="WOL60" s="172"/>
      <c r="WOP60" s="172"/>
      <c r="WOT60" s="172"/>
      <c r="WOX60" s="172"/>
      <c r="WPB60" s="172"/>
      <c r="WPF60" s="172"/>
      <c r="WPJ60" s="172"/>
      <c r="WPN60" s="172"/>
      <c r="WPR60" s="172"/>
      <c r="WPV60" s="172"/>
      <c r="WPZ60" s="172"/>
      <c r="WQD60" s="172"/>
      <c r="WQH60" s="172"/>
      <c r="WQL60" s="172"/>
      <c r="WQP60" s="172"/>
      <c r="WQT60" s="172"/>
      <c r="WQX60" s="172"/>
      <c r="WRB60" s="172"/>
      <c r="WRF60" s="172"/>
      <c r="WRJ60" s="172"/>
      <c r="WRN60" s="172"/>
      <c r="WRR60" s="172"/>
      <c r="WRV60" s="172"/>
      <c r="WRZ60" s="172"/>
      <c r="WSD60" s="172"/>
      <c r="WSH60" s="172"/>
      <c r="WSL60" s="172"/>
      <c r="WSP60" s="172"/>
      <c r="WST60" s="172"/>
      <c r="WSX60" s="172"/>
      <c r="WTB60" s="172"/>
      <c r="WTF60" s="172"/>
      <c r="WTJ60" s="172"/>
      <c r="WTN60" s="172"/>
      <c r="WTR60" s="172"/>
      <c r="WTV60" s="172"/>
      <c r="WTZ60" s="172"/>
      <c r="WUD60" s="172"/>
      <c r="WUH60" s="172"/>
      <c r="WUL60" s="172"/>
      <c r="WUP60" s="172"/>
      <c r="WUT60" s="172"/>
      <c r="WUX60" s="172"/>
      <c r="WVB60" s="172"/>
      <c r="WVF60" s="172"/>
      <c r="WVJ60" s="172"/>
      <c r="WVN60" s="172"/>
      <c r="WVR60" s="172"/>
      <c r="WVV60" s="172"/>
      <c r="WVZ60" s="172"/>
      <c r="WWD60" s="172"/>
      <c r="WWH60" s="172"/>
      <c r="WWL60" s="172"/>
      <c r="WWP60" s="172"/>
      <c r="WWT60" s="172"/>
      <c r="WWX60" s="172"/>
      <c r="WXB60" s="172"/>
      <c r="WXF60" s="172"/>
      <c r="WXJ60" s="172"/>
      <c r="WXN60" s="172"/>
      <c r="WXR60" s="172"/>
      <c r="WXV60" s="172"/>
      <c r="WXZ60" s="172"/>
      <c r="WYD60" s="172"/>
      <c r="WYH60" s="172"/>
      <c r="WYL60" s="172"/>
      <c r="WYP60" s="172"/>
      <c r="WYT60" s="172"/>
      <c r="WYX60" s="172"/>
      <c r="WZB60" s="172"/>
      <c r="WZF60" s="172"/>
      <c r="WZJ60" s="172"/>
      <c r="WZN60" s="172"/>
      <c r="WZR60" s="172"/>
      <c r="WZV60" s="172"/>
      <c r="WZZ60" s="172"/>
      <c r="XAD60" s="172"/>
      <c r="XAH60" s="172"/>
      <c r="XAL60" s="172"/>
      <c r="XAP60" s="172"/>
      <c r="XAT60" s="172"/>
      <c r="XAX60" s="172"/>
      <c r="XBB60" s="172"/>
      <c r="XBF60" s="172"/>
      <c r="XBJ60" s="172"/>
      <c r="XBN60" s="172"/>
      <c r="XBR60" s="172"/>
      <c r="XBV60" s="172"/>
      <c r="XBZ60" s="172"/>
      <c r="XCD60" s="172"/>
      <c r="XCH60" s="172"/>
      <c r="XCL60" s="172"/>
      <c r="XCP60" s="172"/>
      <c r="XCT60" s="172"/>
      <c r="XCX60" s="172"/>
      <c r="XDB60" s="172"/>
      <c r="XDF60" s="172"/>
      <c r="XDJ60" s="172"/>
      <c r="XDN60" s="172"/>
      <c r="XDR60" s="172"/>
      <c r="XDV60" s="172"/>
      <c r="XDZ60" s="172"/>
      <c r="XED60" s="172"/>
      <c r="XEH60" s="172"/>
      <c r="XEL60" s="172"/>
      <c r="XEP60" s="172"/>
      <c r="XET60" s="172"/>
      <c r="XEX60" s="172"/>
      <c r="XFB60" s="172"/>
    </row>
    <row r="61" spans="1:1022 1026:2046 2050:3070 3074:4094 4098:5118 5122:6142 6146:7166 7170:8190 8194:9214 9218:10238 10242:11262 11266:12286 12290:13310 13314:14334 14338:15358 15362:16382" s="92" customFormat="1" x14ac:dyDescent="0.2">
      <c r="A61" s="89" t="s">
        <v>256</v>
      </c>
      <c r="B61" s="169" t="s">
        <v>254</v>
      </c>
      <c r="C61" s="169" t="s">
        <v>253</v>
      </c>
      <c r="D61" s="170" t="s">
        <v>252</v>
      </c>
      <c r="E61" s="169" t="s">
        <v>90</v>
      </c>
      <c r="F61" s="152" t="s">
        <v>234</v>
      </c>
      <c r="G61" s="527" t="s">
        <v>421</v>
      </c>
      <c r="H61" s="87" t="s">
        <v>75</v>
      </c>
      <c r="I61" s="510"/>
      <c r="J61" s="9"/>
      <c r="K61" s="9"/>
      <c r="L61" s="9"/>
      <c r="M61" s="9"/>
      <c r="N61" s="9"/>
      <c r="O61" s="9"/>
      <c r="P61" s="9"/>
      <c r="Q61" s="9"/>
      <c r="R61" s="9"/>
    </row>
    <row r="62" spans="1:1022 1026:2046 2050:3070 3074:4094 4098:5118 5122:6142 6146:7166 7170:8190 8194:9214 9218:10238 10242:11262 11266:12286 12290:13310 13314:14334 14338:15358 15362:16382" s="92" customFormat="1" x14ac:dyDescent="0.2">
      <c r="A62" s="171" t="s">
        <v>372</v>
      </c>
      <c r="B62" s="292" t="s">
        <v>153</v>
      </c>
      <c r="C62" s="169" t="s">
        <v>154</v>
      </c>
      <c r="D62" s="170" t="s">
        <v>239</v>
      </c>
      <c r="E62" s="169" t="s">
        <v>81</v>
      </c>
      <c r="F62" s="152"/>
      <c r="G62" s="507" t="s">
        <v>97</v>
      </c>
      <c r="H62" s="87" t="s">
        <v>44</v>
      </c>
      <c r="I62" s="510"/>
      <c r="J62" s="9"/>
      <c r="K62" s="9"/>
      <c r="L62" s="9"/>
      <c r="M62" s="9"/>
      <c r="N62" s="9"/>
      <c r="O62" s="9"/>
      <c r="P62" s="9"/>
      <c r="Q62" s="9"/>
      <c r="R62" s="9"/>
    </row>
    <row r="63" spans="1:1022 1026:2046 2050:3070 3074:4094 4098:5118 5122:6142 6146:7166 7170:8190 8194:9214 9218:10238 10242:11262 11266:12286 12290:13310 13314:14334 14338:15358 15362:16382" x14ac:dyDescent="0.2">
      <c r="A63" s="86" t="s">
        <v>158</v>
      </c>
      <c r="B63" s="83" t="s">
        <v>159</v>
      </c>
      <c r="C63" s="83" t="s">
        <v>160</v>
      </c>
      <c r="D63" s="168" t="s">
        <v>250</v>
      </c>
      <c r="E63" s="83" t="s">
        <v>90</v>
      </c>
      <c r="F63" s="152" t="s">
        <v>97</v>
      </c>
      <c r="G63" s="507" t="s">
        <v>97</v>
      </c>
      <c r="H63" s="86" t="s">
        <v>75</v>
      </c>
      <c r="I63" s="510"/>
      <c r="J63" s="9"/>
      <c r="K63" s="9"/>
      <c r="L63" s="9"/>
      <c r="M63" s="9"/>
      <c r="N63" s="9"/>
      <c r="O63" s="9"/>
      <c r="P63" s="9"/>
      <c r="Q63" s="9"/>
      <c r="R63" s="9"/>
    </row>
    <row r="64" spans="1:1022 1026:2046 2050:3070 3074:4094 4098:5118 5122:6142 6146:7166 7170:8190 8194:9214 9218:10238 10242:11262 11266:12286 12290:13310 13314:14334 14338:15358 15362:16382" x14ac:dyDescent="0.2">
      <c r="A64" s="79" t="s">
        <v>158</v>
      </c>
      <c r="B64" s="86" t="s">
        <v>249</v>
      </c>
      <c r="C64" s="86" t="s">
        <v>248</v>
      </c>
      <c r="D64" s="155" t="s">
        <v>239</v>
      </c>
      <c r="E64" s="86" t="s">
        <v>81</v>
      </c>
      <c r="F64" s="167" t="s">
        <v>247</v>
      </c>
      <c r="G64" s="296" t="s">
        <v>91</v>
      </c>
      <c r="H64" s="86" t="s">
        <v>75</v>
      </c>
      <c r="I64" s="510"/>
      <c r="J64" s="86"/>
    </row>
    <row r="65" spans="1:18" x14ac:dyDescent="0.2">
      <c r="A65" s="79" t="s">
        <v>158</v>
      </c>
      <c r="B65" s="1108" t="s">
        <v>480</v>
      </c>
      <c r="C65" s="1108" t="s">
        <v>481</v>
      </c>
      <c r="D65" s="1111"/>
      <c r="E65" s="1112"/>
      <c r="F65" s="1109"/>
      <c r="G65" s="388" t="s">
        <v>88</v>
      </c>
      <c r="H65" s="1110"/>
      <c r="I65" s="510"/>
      <c r="J65" s="86"/>
    </row>
    <row r="66" spans="1:18" s="157" customFormat="1" x14ac:dyDescent="0.2">
      <c r="A66" s="164" t="s">
        <v>158</v>
      </c>
      <c r="B66" s="162" t="s">
        <v>27</v>
      </c>
      <c r="C66" s="162" t="s">
        <v>161</v>
      </c>
      <c r="D66" s="163" t="s">
        <v>246</v>
      </c>
      <c r="E66" s="162" t="s">
        <v>47</v>
      </c>
      <c r="F66" s="166" t="s">
        <v>82</v>
      </c>
      <c r="G66" s="149" t="s">
        <v>245</v>
      </c>
      <c r="H66" s="165"/>
      <c r="I66" s="158"/>
      <c r="J66" s="158"/>
      <c r="K66" s="158"/>
      <c r="L66" s="158"/>
      <c r="M66" s="158"/>
      <c r="N66" s="158"/>
      <c r="O66" s="158"/>
      <c r="P66" s="158"/>
      <c r="Q66" s="158"/>
      <c r="R66" s="158"/>
    </row>
    <row r="67" spans="1:18" s="157" customFormat="1" x14ac:dyDescent="0.2">
      <c r="A67" s="164" t="s">
        <v>158</v>
      </c>
      <c r="B67" s="162" t="s">
        <v>162</v>
      </c>
      <c r="C67" s="162" t="s">
        <v>163</v>
      </c>
      <c r="D67" s="163" t="s">
        <v>246</v>
      </c>
      <c r="E67" s="162" t="s">
        <v>47</v>
      </c>
      <c r="F67" s="161" t="s">
        <v>91</v>
      </c>
      <c r="G67" s="160" t="s">
        <v>245</v>
      </c>
      <c r="H67" s="159"/>
      <c r="I67" s="158"/>
      <c r="J67" s="158"/>
      <c r="K67" s="158"/>
      <c r="L67" s="158"/>
      <c r="M67" s="158"/>
      <c r="N67" s="158"/>
      <c r="O67" s="158"/>
      <c r="P67" s="158"/>
      <c r="Q67" s="158"/>
      <c r="R67" s="158"/>
    </row>
    <row r="68" spans="1:18" x14ac:dyDescent="0.2">
      <c r="A68" s="86"/>
      <c r="B68" s="86"/>
      <c r="C68" s="86"/>
      <c r="D68" s="155"/>
      <c r="E68" s="86"/>
      <c r="F68" s="154"/>
      <c r="G68" s="156"/>
      <c r="H68" s="86"/>
      <c r="I68" s="86"/>
      <c r="J68" s="86"/>
    </row>
    <row r="69" spans="1:18" ht="23.25" customHeight="1" x14ac:dyDescent="0.25">
      <c r="A69" s="1177" t="s">
        <v>479</v>
      </c>
      <c r="B69" s="1178"/>
      <c r="C69" s="1178"/>
      <c r="D69" s="1178"/>
      <c r="E69" s="1179"/>
      <c r="F69" s="189"/>
      <c r="G69" s="20"/>
      <c r="H69" s="20"/>
      <c r="I69" s="78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">
      <c r="A70" s="86"/>
      <c r="B70" s="1191" t="s">
        <v>482</v>
      </c>
      <c r="C70" s="1191" t="s">
        <v>484</v>
      </c>
      <c r="D70" s="1188"/>
      <c r="E70" s="1191"/>
      <c r="F70" s="1191"/>
      <c r="G70" s="1188" t="s">
        <v>72</v>
      </c>
      <c r="H70" s="86"/>
      <c r="I70" s="86"/>
      <c r="J70" s="86"/>
    </row>
    <row r="71" spans="1:18" x14ac:dyDescent="0.2">
      <c r="A71" s="86" t="s">
        <v>244</v>
      </c>
      <c r="B71" s="1189" t="s">
        <v>487</v>
      </c>
      <c r="C71" s="1189" t="s">
        <v>488</v>
      </c>
      <c r="D71" s="1190"/>
      <c r="E71" s="1189"/>
      <c r="F71" s="1192"/>
      <c r="G71" s="1188" t="s">
        <v>72</v>
      </c>
      <c r="H71" s="86"/>
      <c r="I71" s="86"/>
      <c r="J71" s="86"/>
    </row>
    <row r="72" spans="1:18" x14ac:dyDescent="0.2">
      <c r="A72" s="86"/>
      <c r="B72" s="1191" t="s">
        <v>483</v>
      </c>
      <c r="C72" s="1191" t="s">
        <v>489</v>
      </c>
      <c r="D72" s="1188"/>
      <c r="E72" s="1191"/>
      <c r="F72" s="1191"/>
      <c r="G72" s="1188" t="s">
        <v>485</v>
      </c>
      <c r="H72" s="86"/>
      <c r="I72" s="86"/>
      <c r="J72" s="86"/>
    </row>
    <row r="73" spans="1:18" x14ac:dyDescent="0.2">
      <c r="A73" s="86"/>
      <c r="B73" s="86"/>
      <c r="C73" s="86"/>
      <c r="D73" s="155"/>
      <c r="E73" s="86"/>
      <c r="F73" s="154"/>
      <c r="G73" s="156"/>
      <c r="H73" s="86"/>
      <c r="I73" s="86"/>
      <c r="J73" s="86"/>
    </row>
    <row r="74" spans="1:18" x14ac:dyDescent="0.2">
      <c r="A74" s="86"/>
      <c r="B74" s="86"/>
      <c r="C74" s="86"/>
      <c r="D74" s="155"/>
      <c r="E74" s="86"/>
      <c r="F74" s="154"/>
      <c r="G74" s="156"/>
      <c r="H74" s="86"/>
      <c r="I74" s="86"/>
      <c r="J74" s="86"/>
    </row>
    <row r="75" spans="1:18" x14ac:dyDescent="0.2">
      <c r="A75" s="86"/>
      <c r="B75" s="86"/>
      <c r="C75" s="86"/>
      <c r="D75" s="155"/>
      <c r="E75" s="86"/>
      <c r="F75" s="154"/>
      <c r="G75" s="156"/>
      <c r="H75" s="86"/>
      <c r="I75" s="86"/>
      <c r="J75" s="86"/>
    </row>
    <row r="76" spans="1:18" x14ac:dyDescent="0.2">
      <c r="A76" s="86"/>
      <c r="B76" s="86"/>
      <c r="C76" s="86"/>
      <c r="D76" s="155"/>
      <c r="E76" s="86"/>
      <c r="F76" s="154"/>
      <c r="G76" s="156"/>
      <c r="H76" s="86"/>
      <c r="I76" s="86"/>
      <c r="J76" s="86"/>
    </row>
    <row r="77" spans="1:18" x14ac:dyDescent="0.2">
      <c r="A77" s="86"/>
      <c r="B77" s="86"/>
      <c r="C77" s="86"/>
      <c r="D77" s="155"/>
      <c r="E77" s="86"/>
      <c r="F77" s="154"/>
      <c r="G77" s="156"/>
      <c r="H77" s="86"/>
      <c r="I77" s="86"/>
      <c r="J77" s="86"/>
    </row>
    <row r="78" spans="1:18" x14ac:dyDescent="0.2">
      <c r="A78" s="86"/>
      <c r="B78" s="86"/>
      <c r="C78" s="86"/>
      <c r="D78" s="155"/>
      <c r="E78" s="86"/>
      <c r="F78" s="154"/>
      <c r="G78" s="156"/>
      <c r="H78" s="86"/>
      <c r="I78" s="86"/>
      <c r="J78" s="86"/>
    </row>
    <row r="79" spans="1:18" x14ac:dyDescent="0.2">
      <c r="A79" s="86"/>
      <c r="B79" s="86"/>
      <c r="C79" s="86"/>
      <c r="D79" s="155"/>
      <c r="E79" s="86"/>
      <c r="F79" s="154"/>
      <c r="G79" s="153"/>
      <c r="H79" s="17"/>
      <c r="I79" s="17"/>
    </row>
    <row r="80" spans="1:18" x14ac:dyDescent="0.2">
      <c r="A80" s="86"/>
      <c r="B80" s="86"/>
      <c r="C80" s="86"/>
      <c r="D80" s="155"/>
      <c r="E80" s="86"/>
      <c r="F80" s="154"/>
      <c r="G80" s="153"/>
      <c r="H80" s="17"/>
      <c r="I80" s="17"/>
    </row>
    <row r="81" spans="1:9" x14ac:dyDescent="0.2">
      <c r="A81" s="86"/>
      <c r="B81" s="86"/>
      <c r="C81" s="86"/>
      <c r="D81" s="155"/>
      <c r="E81" s="86"/>
      <c r="F81" s="154"/>
      <c r="G81" s="153"/>
      <c r="H81" s="17"/>
      <c r="I81" s="17"/>
    </row>
    <row r="82" spans="1:9" x14ac:dyDescent="0.2">
      <c r="E82" s="17"/>
      <c r="F82" s="152"/>
      <c r="G82" s="153"/>
      <c r="H82" s="17"/>
      <c r="I82" s="17"/>
    </row>
    <row r="83" spans="1:9" x14ac:dyDescent="0.2">
      <c r="E83" s="17"/>
      <c r="F83" s="152"/>
      <c r="G83" s="153"/>
      <c r="H83" s="17"/>
      <c r="I83" s="17"/>
    </row>
    <row r="84" spans="1:9" x14ac:dyDescent="0.2">
      <c r="E84" s="17"/>
      <c r="F84" s="152"/>
      <c r="G84" s="153"/>
      <c r="H84" s="17"/>
      <c r="I84" s="17"/>
    </row>
    <row r="85" spans="1:9" x14ac:dyDescent="0.2">
      <c r="E85" s="17"/>
      <c r="F85" s="152"/>
      <c r="G85" s="153"/>
      <c r="H85" s="17"/>
      <c r="I85" s="17"/>
    </row>
    <row r="86" spans="1:9" x14ac:dyDescent="0.2">
      <c r="E86" s="17"/>
      <c r="F86" s="152"/>
      <c r="G86" s="153"/>
      <c r="H86" s="17"/>
      <c r="I86" s="17"/>
    </row>
    <row r="87" spans="1:9" x14ac:dyDescent="0.2">
      <c r="E87" s="17"/>
      <c r="F87" s="152"/>
      <c r="G87" s="153"/>
      <c r="H87" s="17"/>
      <c r="I87" s="17"/>
    </row>
    <row r="88" spans="1:9" x14ac:dyDescent="0.2">
      <c r="E88" s="17"/>
      <c r="F88" s="152"/>
      <c r="G88" s="153"/>
      <c r="H88" s="17"/>
      <c r="I88" s="17"/>
    </row>
    <row r="89" spans="1:9" x14ac:dyDescent="0.2">
      <c r="E89" s="17"/>
      <c r="F89" s="152"/>
      <c r="G89" s="153"/>
      <c r="H89" s="17"/>
      <c r="I89" s="17"/>
    </row>
    <row r="90" spans="1:9" x14ac:dyDescent="0.2">
      <c r="E90" s="17"/>
      <c r="F90" s="152"/>
      <c r="G90" s="153"/>
      <c r="H90" s="17"/>
      <c r="I90" s="17"/>
    </row>
    <row r="91" spans="1:9" x14ac:dyDescent="0.2">
      <c r="E91" s="17"/>
      <c r="F91" s="152"/>
      <c r="G91" s="153"/>
      <c r="H91" s="17"/>
      <c r="I91" s="17"/>
    </row>
    <row r="92" spans="1:9" x14ac:dyDescent="0.2">
      <c r="E92" s="17"/>
      <c r="F92" s="152"/>
      <c r="G92" s="153"/>
      <c r="H92" s="17"/>
      <c r="I92" s="17"/>
    </row>
    <row r="93" spans="1:9" x14ac:dyDescent="0.2">
      <c r="E93" s="17"/>
      <c r="F93" s="152"/>
      <c r="G93" s="153"/>
      <c r="H93" s="17"/>
      <c r="I93" s="17"/>
    </row>
    <row r="94" spans="1:9" x14ac:dyDescent="0.2">
      <c r="E94" s="17"/>
      <c r="F94" s="152"/>
      <c r="G94" s="153"/>
      <c r="H94" s="17"/>
      <c r="I94" s="17"/>
    </row>
    <row r="95" spans="1:9" x14ac:dyDescent="0.2">
      <c r="E95" s="17"/>
      <c r="F95" s="152"/>
      <c r="G95" s="153"/>
      <c r="H95" s="17"/>
      <c r="I95" s="17"/>
    </row>
    <row r="96" spans="1:9" x14ac:dyDescent="0.2">
      <c r="E96" s="17"/>
      <c r="F96" s="152"/>
      <c r="G96" s="153"/>
      <c r="H96" s="17"/>
      <c r="I96" s="17"/>
    </row>
    <row r="97" spans="5:9" x14ac:dyDescent="0.2">
      <c r="E97" s="17"/>
      <c r="F97" s="152"/>
      <c r="G97" s="153"/>
      <c r="H97" s="17"/>
      <c r="I97" s="17"/>
    </row>
    <row r="98" spans="5:9" x14ac:dyDescent="0.2">
      <c r="E98" s="17"/>
      <c r="F98" s="152"/>
      <c r="G98" s="153"/>
      <c r="H98" s="17"/>
      <c r="I98" s="17"/>
    </row>
    <row r="99" spans="5:9" x14ac:dyDescent="0.2">
      <c r="E99" s="17"/>
      <c r="F99" s="152"/>
      <c r="G99" s="153"/>
      <c r="H99" s="17"/>
      <c r="I99" s="17"/>
    </row>
    <row r="100" spans="5:9" x14ac:dyDescent="0.2">
      <c r="E100" s="17"/>
      <c r="F100" s="152"/>
      <c r="G100" s="153"/>
      <c r="H100" s="17"/>
      <c r="I100" s="17"/>
    </row>
    <row r="101" spans="5:9" x14ac:dyDescent="0.2">
      <c r="E101" s="17"/>
      <c r="F101" s="152"/>
      <c r="G101" s="153"/>
      <c r="H101" s="17"/>
      <c r="I101" s="17"/>
    </row>
    <row r="102" spans="5:9" x14ac:dyDescent="0.2">
      <c r="E102" s="17"/>
      <c r="F102" s="152"/>
      <c r="G102" s="153"/>
      <c r="H102" s="17"/>
      <c r="I102" s="17"/>
    </row>
    <row r="103" spans="5:9" x14ac:dyDescent="0.2">
      <c r="E103" s="17"/>
      <c r="F103" s="152"/>
      <c r="G103" s="153"/>
      <c r="H103" s="17"/>
      <c r="I103" s="17"/>
    </row>
    <row r="104" spans="5:9" x14ac:dyDescent="0.2">
      <c r="E104" s="17"/>
      <c r="F104" s="152"/>
      <c r="G104" s="153"/>
      <c r="H104" s="17"/>
      <c r="I104" s="17"/>
    </row>
    <row r="105" spans="5:9" x14ac:dyDescent="0.2">
      <c r="E105" s="17"/>
      <c r="F105" s="152"/>
      <c r="G105" s="153"/>
      <c r="H105" s="17"/>
      <c r="I105" s="17"/>
    </row>
    <row r="106" spans="5:9" x14ac:dyDescent="0.2">
      <c r="E106" s="17"/>
      <c r="F106" s="152"/>
      <c r="G106" s="153"/>
      <c r="H106" s="17"/>
      <c r="I106" s="17"/>
    </row>
    <row r="107" spans="5:9" x14ac:dyDescent="0.2">
      <c r="E107" s="17"/>
      <c r="F107" s="152"/>
    </row>
    <row r="108" spans="5:9" x14ac:dyDescent="0.2">
      <c r="E108" s="17"/>
      <c r="F108" s="152"/>
    </row>
    <row r="109" spans="5:9" x14ac:dyDescent="0.2">
      <c r="E109" s="17"/>
      <c r="F109" s="152"/>
    </row>
  </sheetData>
  <autoFilter ref="A33:G36" xr:uid="{D3825096-FE54-3B4D-9F0C-4A2088CD4CBD}"/>
  <mergeCells count="3">
    <mergeCell ref="A1:E1"/>
    <mergeCell ref="A51:E51"/>
    <mergeCell ref="A69:E69"/>
  </mergeCells>
  <dataValidations count="1">
    <dataValidation type="list" allowBlank="1" showInputMessage="1" showErrorMessage="1" sqref="H107:H1048576 H55:H58 H38:H49 H9:H15 H61:H62 H27:H31 H24:H25 H33:H36 H2:H7 H17:H20 H22 G51:H51 G69:H69" xr:uid="{210F7AD1-0785-0B4F-AA76-976764A70D5C}">
      <formula1>"Weekly, Module"</formula1>
    </dataValidation>
  </dataValidation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967B-2C3A-F041-8215-05B91D7BEB8C}">
  <sheetPr>
    <pageSetUpPr fitToPage="1"/>
  </sheetPr>
  <dimension ref="A1:AK52"/>
  <sheetViews>
    <sheetView topLeftCell="B1" zoomScale="87" zoomScaleNormal="55" workbookViewId="0">
      <selection activeCell="F20" sqref="F20"/>
    </sheetView>
  </sheetViews>
  <sheetFormatPr baseColWidth="10" defaultColWidth="10.6640625" defaultRowHeight="16" x14ac:dyDescent="0.2"/>
  <cols>
    <col min="1" max="1" width="8.83203125" style="117" customWidth="1"/>
    <col min="2" max="2" width="15.5" style="117" customWidth="1"/>
    <col min="3" max="3" width="16.83203125" style="117" customWidth="1"/>
    <col min="4" max="4" width="20.33203125" style="117" customWidth="1"/>
    <col min="5" max="5" width="17.6640625" style="117" customWidth="1"/>
    <col min="6" max="6" width="18.83203125" style="117" customWidth="1"/>
    <col min="7" max="7" width="20.1640625" style="117" customWidth="1"/>
    <col min="8" max="8" width="18.33203125" style="148" customWidth="1"/>
    <col min="9" max="9" width="18" style="117" customWidth="1"/>
    <col min="10" max="10" width="18.5" style="117" customWidth="1"/>
    <col min="11" max="11" width="17.5" style="117" customWidth="1"/>
    <col min="12" max="12" width="16.83203125" style="117" customWidth="1"/>
    <col min="13" max="13" width="14.6640625" style="117" customWidth="1"/>
    <col min="14" max="16" width="10.6640625" style="117"/>
    <col min="17" max="17" width="16.33203125" style="117" customWidth="1"/>
    <col min="18" max="18" width="8.6640625" style="117" customWidth="1"/>
    <col min="19" max="19" width="16.33203125" style="140" customWidth="1"/>
    <col min="20" max="20" width="10.83203125" style="117" customWidth="1"/>
    <col min="21" max="21" width="37.83203125" style="117" customWidth="1"/>
    <col min="22" max="22" width="14.6640625" style="121" customWidth="1"/>
    <col min="23" max="23" width="10.1640625" style="123" customWidth="1"/>
    <col min="25" max="25" width="10.6640625" style="117"/>
    <col min="26" max="26" width="20.5" style="117" customWidth="1"/>
    <col min="27" max="27" width="10.6640625" style="117"/>
    <col min="28" max="28" width="20.5" style="117" customWidth="1"/>
    <col min="29" max="16384" width="10.6640625" style="117"/>
  </cols>
  <sheetData>
    <row r="1" spans="1:37" s="115" customFormat="1" ht="55" customHeight="1" x14ac:dyDescent="0.2">
      <c r="A1" s="1127" t="s">
        <v>164</v>
      </c>
      <c r="B1" s="109"/>
      <c r="C1" s="110" t="s">
        <v>165</v>
      </c>
      <c r="D1" s="111" t="s">
        <v>166</v>
      </c>
      <c r="E1" s="111" t="s">
        <v>167</v>
      </c>
      <c r="F1" s="111" t="s">
        <v>168</v>
      </c>
      <c r="G1" s="111" t="s">
        <v>169</v>
      </c>
      <c r="H1" s="112" t="s">
        <v>170</v>
      </c>
      <c r="I1" s="111" t="s">
        <v>171</v>
      </c>
      <c r="J1" s="111" t="s">
        <v>172</v>
      </c>
      <c r="K1" s="111" t="s">
        <v>173</v>
      </c>
      <c r="L1" s="113" t="s">
        <v>174</v>
      </c>
      <c r="M1" s="114" t="s">
        <v>175</v>
      </c>
      <c r="O1" s="1130" t="s">
        <v>235</v>
      </c>
      <c r="P1" s="379" t="s">
        <v>236</v>
      </c>
      <c r="Q1" s="379" t="s">
        <v>2</v>
      </c>
      <c r="R1" s="379" t="s">
        <v>3</v>
      </c>
      <c r="S1" s="380" t="s">
        <v>4</v>
      </c>
      <c r="T1" s="381" t="s">
        <v>176</v>
      </c>
      <c r="U1" s="382" t="s">
        <v>237</v>
      </c>
      <c r="V1" s="383"/>
      <c r="W1" s="384"/>
      <c r="AH1" t="s">
        <v>177</v>
      </c>
    </row>
    <row r="2" spans="1:37" ht="36" customHeight="1" x14ac:dyDescent="0.25">
      <c r="A2" s="1128"/>
      <c r="B2" s="116" t="s">
        <v>178</v>
      </c>
      <c r="C2" s="626" t="s">
        <v>429</v>
      </c>
      <c r="E2" s="625" t="s">
        <v>238</v>
      </c>
      <c r="F2" s="503" t="s">
        <v>450</v>
      </c>
      <c r="G2" s="504"/>
      <c r="H2" s="1131" t="s">
        <v>179</v>
      </c>
      <c r="I2" s="622"/>
      <c r="J2" s="622"/>
      <c r="K2" s="622"/>
      <c r="L2" s="622"/>
      <c r="M2" s="118">
        <v>4</v>
      </c>
      <c r="O2" s="1130"/>
      <c r="P2" s="33" t="s">
        <v>1</v>
      </c>
      <c r="Q2" s="33" t="s">
        <v>2</v>
      </c>
      <c r="R2" s="33" t="s">
        <v>3</v>
      </c>
      <c r="S2" s="42" t="s">
        <v>4</v>
      </c>
      <c r="T2" s="25" t="s">
        <v>176</v>
      </c>
      <c r="U2" s="25" t="s">
        <v>392</v>
      </c>
      <c r="W2" s="122"/>
    </row>
    <row r="3" spans="1:37" ht="33" customHeight="1" x14ac:dyDescent="0.25">
      <c r="A3" s="1128"/>
      <c r="B3" s="116" t="s">
        <v>181</v>
      </c>
      <c r="C3" s="502"/>
      <c r="D3" s="501" t="s">
        <v>429</v>
      </c>
      <c r="E3" s="624" t="s">
        <v>450</v>
      </c>
      <c r="F3" s="625" t="s">
        <v>238</v>
      </c>
      <c r="G3" s="624" t="s">
        <v>450</v>
      </c>
      <c r="H3" s="1132"/>
      <c r="I3" s="622"/>
      <c r="J3" s="623" t="s">
        <v>448</v>
      </c>
      <c r="K3" s="622"/>
      <c r="L3" s="622"/>
      <c r="M3" s="118">
        <v>4</v>
      </c>
      <c r="O3" s="1130"/>
      <c r="P3" s="276">
        <v>1</v>
      </c>
      <c r="Q3" s="277" t="s">
        <v>325</v>
      </c>
      <c r="R3" s="276"/>
      <c r="S3" s="278"/>
      <c r="T3" s="373"/>
      <c r="U3" s="556" t="s">
        <v>430</v>
      </c>
      <c r="AH3" s="117">
        <f>(2*14)</f>
        <v>28</v>
      </c>
    </row>
    <row r="4" spans="1:37" ht="33" customHeight="1" x14ac:dyDescent="0.25">
      <c r="A4" s="1128"/>
      <c r="B4" s="116" t="s">
        <v>182</v>
      </c>
      <c r="D4" s="627"/>
      <c r="E4" s="501" t="s">
        <v>429</v>
      </c>
      <c r="G4" s="399"/>
      <c r="H4" s="1133"/>
      <c r="I4" s="32"/>
      <c r="J4" s="622"/>
      <c r="K4" s="622"/>
      <c r="L4" s="622"/>
      <c r="M4" s="118">
        <v>4</v>
      </c>
      <c r="O4" s="1130"/>
      <c r="P4" s="276">
        <v>2</v>
      </c>
      <c r="Q4" s="277" t="s">
        <v>326</v>
      </c>
      <c r="R4" s="276">
        <v>3</v>
      </c>
      <c r="S4" s="556"/>
      <c r="T4" s="373">
        <f>M7-M2-M3</f>
        <v>8</v>
      </c>
      <c r="U4" s="120" t="s">
        <v>18</v>
      </c>
    </row>
    <row r="5" spans="1:37" ht="30" customHeight="1" x14ac:dyDescent="0.25">
      <c r="A5" s="1128"/>
      <c r="B5" s="116" t="s">
        <v>183</v>
      </c>
      <c r="C5" s="621" t="s">
        <v>238</v>
      </c>
      <c r="D5" s="630" t="s">
        <v>465</v>
      </c>
      <c r="E5" s="629"/>
      <c r="F5" s="501" t="s">
        <v>429</v>
      </c>
      <c r="G5" s="399"/>
      <c r="H5" s="1133"/>
      <c r="I5" s="622"/>
      <c r="J5" s="622"/>
      <c r="K5" s="622"/>
      <c r="L5" s="622"/>
      <c r="M5" s="118">
        <v>4</v>
      </c>
      <c r="O5" s="1130"/>
      <c r="P5" s="276">
        <v>3</v>
      </c>
      <c r="Q5" s="277" t="s">
        <v>327</v>
      </c>
      <c r="R5" s="276">
        <v>5</v>
      </c>
      <c r="S5" s="278"/>
      <c r="T5" s="373">
        <f>M7</f>
        <v>16</v>
      </c>
      <c r="U5" s="376" t="s">
        <v>389</v>
      </c>
      <c r="W5" s="124"/>
    </row>
    <row r="6" spans="1:37" ht="30" customHeight="1" x14ac:dyDescent="0.25">
      <c r="A6" s="1129"/>
      <c r="B6" s="116" t="s">
        <v>184</v>
      </c>
      <c r="C6" s="127"/>
      <c r="D6" s="628" t="s">
        <v>238</v>
      </c>
      <c r="E6" s="630" t="s">
        <v>451</v>
      </c>
      <c r="F6" s="400"/>
      <c r="G6" s="400"/>
      <c r="H6" s="1134"/>
      <c r="I6" s="1136" t="s">
        <v>240</v>
      </c>
      <c r="J6" s="1137"/>
      <c r="K6" s="1137"/>
      <c r="M6" s="125">
        <v>0</v>
      </c>
      <c r="O6" s="1130"/>
      <c r="P6" s="276">
        <v>4</v>
      </c>
      <c r="Q6" s="277" t="s">
        <v>328</v>
      </c>
      <c r="R6" s="276">
        <v>4</v>
      </c>
      <c r="S6" s="279" t="s">
        <v>329</v>
      </c>
      <c r="T6" s="373">
        <f>M7-M3</f>
        <v>12</v>
      </c>
      <c r="U6" s="376" t="s">
        <v>389</v>
      </c>
      <c r="W6" s="126"/>
    </row>
    <row r="7" spans="1:37" s="131" customFormat="1" ht="32.25" customHeight="1" x14ac:dyDescent="0.25">
      <c r="A7" s="127"/>
      <c r="B7" s="127"/>
      <c r="C7" s="127"/>
      <c r="D7" s="127"/>
      <c r="E7" s="128"/>
      <c r="F7" s="128"/>
      <c r="G7" s="128"/>
      <c r="H7" s="128"/>
      <c r="I7" s="117"/>
      <c r="J7" s="129"/>
      <c r="K7" s="117"/>
      <c r="L7" s="117"/>
      <c r="M7" s="130">
        <f>SUM(M2:M6)</f>
        <v>16</v>
      </c>
      <c r="O7" s="1130"/>
      <c r="P7" s="276">
        <v>5</v>
      </c>
      <c r="Q7" s="277" t="s">
        <v>330</v>
      </c>
      <c r="R7" s="276">
        <v>5</v>
      </c>
      <c r="S7" s="278"/>
      <c r="T7" s="373">
        <f>M7</f>
        <v>16</v>
      </c>
      <c r="U7" s="377" t="s">
        <v>390</v>
      </c>
      <c r="V7" s="121"/>
      <c r="W7" s="126"/>
    </row>
    <row r="8" spans="1:37" ht="42" customHeight="1" x14ac:dyDescent="0.25">
      <c r="H8" s="117"/>
      <c r="O8" s="1130"/>
      <c r="P8" s="276">
        <v>6</v>
      </c>
      <c r="Q8" s="277" t="s">
        <v>331</v>
      </c>
      <c r="R8" s="276">
        <v>4</v>
      </c>
      <c r="S8" s="278" t="s">
        <v>332</v>
      </c>
      <c r="T8" s="373">
        <f>M7-M6</f>
        <v>16</v>
      </c>
      <c r="U8" s="120" t="s">
        <v>18</v>
      </c>
      <c r="W8" s="126"/>
    </row>
    <row r="9" spans="1:37" ht="25" customHeight="1" x14ac:dyDescent="0.25">
      <c r="H9" s="117"/>
      <c r="O9" s="1130"/>
      <c r="P9" s="276">
        <v>7</v>
      </c>
      <c r="Q9" s="277" t="s">
        <v>333</v>
      </c>
      <c r="R9" s="276">
        <v>4</v>
      </c>
      <c r="S9" s="278" t="s">
        <v>339</v>
      </c>
      <c r="T9" s="373">
        <f>M7-M5</f>
        <v>12</v>
      </c>
      <c r="U9" s="377" t="s">
        <v>390</v>
      </c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</row>
    <row r="10" spans="1:37" ht="40" customHeight="1" x14ac:dyDescent="0.25">
      <c r="A10" s="1127" t="s">
        <v>185</v>
      </c>
      <c r="B10" s="133" t="s">
        <v>186</v>
      </c>
      <c r="C10" s="134" t="s">
        <v>187</v>
      </c>
      <c r="D10" s="134" t="s">
        <v>32</v>
      </c>
      <c r="E10" s="134" t="s">
        <v>33</v>
      </c>
      <c r="F10" s="134" t="s">
        <v>188</v>
      </c>
      <c r="G10" s="135" t="s">
        <v>189</v>
      </c>
      <c r="H10" s="134" t="s">
        <v>190</v>
      </c>
      <c r="I10" s="134" t="s">
        <v>191</v>
      </c>
      <c r="J10" s="134" t="s">
        <v>192</v>
      </c>
      <c r="K10" s="134" t="s">
        <v>3</v>
      </c>
      <c r="L10" s="676" t="s">
        <v>193</v>
      </c>
      <c r="M10" s="677" t="s">
        <v>194</v>
      </c>
      <c r="O10" s="1130"/>
      <c r="P10" s="276">
        <v>8</v>
      </c>
      <c r="Q10" s="277" t="s">
        <v>334</v>
      </c>
      <c r="R10" s="276">
        <v>5</v>
      </c>
      <c r="S10" s="278"/>
      <c r="T10" s="373">
        <f>M7</f>
        <v>16</v>
      </c>
      <c r="U10" s="377" t="s">
        <v>390</v>
      </c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</row>
    <row r="11" spans="1:37" ht="19.5" customHeight="1" x14ac:dyDescent="0.2">
      <c r="A11" s="1135"/>
      <c r="B11" s="678" t="s">
        <v>195</v>
      </c>
      <c r="C11" s="679" t="s">
        <v>40</v>
      </c>
      <c r="D11" s="679" t="s">
        <v>41</v>
      </c>
      <c r="E11" s="679" t="s">
        <v>42</v>
      </c>
      <c r="F11" s="680" t="s">
        <v>43</v>
      </c>
      <c r="G11" s="681">
        <f>2*14</f>
        <v>28</v>
      </c>
      <c r="H11" s="682">
        <f>T4+T8+T16</f>
        <v>32</v>
      </c>
      <c r="I11" s="683" t="s">
        <v>44</v>
      </c>
      <c r="J11" s="684" t="s">
        <v>413</v>
      </c>
      <c r="K11" s="685" t="s">
        <v>241</v>
      </c>
      <c r="L11" s="686" t="s">
        <v>446</v>
      </c>
      <c r="M11" s="687" t="s">
        <v>432</v>
      </c>
      <c r="O11" s="1130"/>
      <c r="P11" s="280">
        <v>9</v>
      </c>
      <c r="Q11" s="281" t="s">
        <v>335</v>
      </c>
      <c r="R11" s="280" t="s">
        <v>350</v>
      </c>
      <c r="S11" s="282"/>
      <c r="T11" s="309" t="s">
        <v>24</v>
      </c>
      <c r="U11" s="288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</row>
    <row r="12" spans="1:37" ht="35" customHeight="1" x14ac:dyDescent="0.25">
      <c r="A12" s="1128"/>
      <c r="B12" s="688" t="s">
        <v>195</v>
      </c>
      <c r="C12" s="689" t="s">
        <v>45</v>
      </c>
      <c r="D12" s="689" t="s">
        <v>46</v>
      </c>
      <c r="E12" s="689" t="s">
        <v>47</v>
      </c>
      <c r="F12" s="690" t="s">
        <v>63</v>
      </c>
      <c r="G12" s="691">
        <f>6*14</f>
        <v>84</v>
      </c>
      <c r="H12" s="692">
        <f>T7+T9+T10+T14+T17+T12</f>
        <v>92</v>
      </c>
      <c r="I12" s="693" t="s">
        <v>44</v>
      </c>
      <c r="J12" s="694" t="s">
        <v>461</v>
      </c>
      <c r="K12" s="691" t="s">
        <v>241</v>
      </c>
      <c r="L12" s="695" t="s">
        <v>446</v>
      </c>
      <c r="M12" s="696" t="s">
        <v>433</v>
      </c>
      <c r="O12" s="1130"/>
      <c r="P12" s="276">
        <v>10</v>
      </c>
      <c r="Q12" s="277" t="s">
        <v>336</v>
      </c>
      <c r="R12" s="276">
        <v>5</v>
      </c>
      <c r="S12" s="283" t="s">
        <v>337</v>
      </c>
      <c r="T12" s="373">
        <f>M7</f>
        <v>16</v>
      </c>
      <c r="U12" s="121"/>
      <c r="W12" s="132"/>
      <c r="Y12" s="1125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32"/>
      <c r="AK12" s="132"/>
    </row>
    <row r="13" spans="1:37" ht="32.5" customHeight="1" x14ac:dyDescent="0.25">
      <c r="A13" s="1128"/>
      <c r="B13" s="697" t="s">
        <v>195</v>
      </c>
      <c r="C13" s="698" t="s">
        <v>50</v>
      </c>
      <c r="D13" s="698" t="s">
        <v>51</v>
      </c>
      <c r="E13" s="698" t="s">
        <v>52</v>
      </c>
      <c r="F13" s="699" t="s">
        <v>54</v>
      </c>
      <c r="G13" s="685">
        <f>4*14</f>
        <v>56</v>
      </c>
      <c r="H13" s="138">
        <f>4*14</f>
        <v>56</v>
      </c>
      <c r="I13" s="700" t="s">
        <v>75</v>
      </c>
      <c r="J13" s="701"/>
      <c r="K13" s="138" t="s">
        <v>242</v>
      </c>
      <c r="L13" s="702" t="s">
        <v>270</v>
      </c>
      <c r="M13" s="703"/>
      <c r="O13" s="1130"/>
      <c r="P13" s="276">
        <v>11</v>
      </c>
      <c r="Q13" s="277" t="s">
        <v>338</v>
      </c>
      <c r="R13" s="276">
        <v>4</v>
      </c>
      <c r="S13" s="284" t="s">
        <v>340</v>
      </c>
      <c r="T13" s="373">
        <f>M7-M2</f>
        <v>12</v>
      </c>
      <c r="U13" s="376" t="s">
        <v>389</v>
      </c>
      <c r="W13" s="122"/>
      <c r="Y13" s="1125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2"/>
      <c r="AK13" s="132"/>
    </row>
    <row r="14" spans="1:37" ht="26.25" customHeight="1" x14ac:dyDescent="0.25">
      <c r="A14" s="1129"/>
      <c r="B14" s="697" t="s">
        <v>195</v>
      </c>
      <c r="C14" s="698" t="s">
        <v>55</v>
      </c>
      <c r="D14" s="698" t="s">
        <v>56</v>
      </c>
      <c r="E14" s="698" t="s">
        <v>57</v>
      </c>
      <c r="F14" s="704" t="s">
        <v>314</v>
      </c>
      <c r="G14" s="685">
        <f>5*14</f>
        <v>70</v>
      </c>
      <c r="H14" s="138">
        <f>5*14</f>
        <v>70</v>
      </c>
      <c r="I14" s="700" t="s">
        <v>75</v>
      </c>
      <c r="J14" s="701"/>
      <c r="K14" s="138" t="s">
        <v>243</v>
      </c>
      <c r="L14" s="564" t="s">
        <v>239</v>
      </c>
      <c r="M14" s="557" t="s">
        <v>434</v>
      </c>
      <c r="O14" s="1130"/>
      <c r="P14" s="276">
        <v>12</v>
      </c>
      <c r="Q14" s="277" t="s">
        <v>341</v>
      </c>
      <c r="R14" s="276">
        <v>5</v>
      </c>
      <c r="S14" s="283"/>
      <c r="T14" s="373">
        <f>M7</f>
        <v>16</v>
      </c>
      <c r="U14" s="377" t="s">
        <v>390</v>
      </c>
      <c r="W14" s="137"/>
      <c r="Y14" s="1125"/>
      <c r="Z14" s="36"/>
      <c r="AA14" s="36"/>
      <c r="AB14" s="36"/>
      <c r="AC14" s="36"/>
      <c r="AD14" s="36"/>
      <c r="AE14" s="36"/>
      <c r="AF14" s="71"/>
      <c r="AG14" s="71"/>
      <c r="AH14" s="71"/>
      <c r="AI14" s="71"/>
      <c r="AJ14" s="132"/>
      <c r="AK14" s="132"/>
    </row>
    <row r="15" spans="1:37" ht="29.25" customHeight="1" x14ac:dyDescent="0.25">
      <c r="A15" s="705"/>
      <c r="B15" s="697" t="s">
        <v>195</v>
      </c>
      <c r="C15" s="698" t="s">
        <v>61</v>
      </c>
      <c r="D15" s="698" t="s">
        <v>62</v>
      </c>
      <c r="E15" s="698" t="s">
        <v>57</v>
      </c>
      <c r="F15" s="706" t="s">
        <v>365</v>
      </c>
      <c r="G15" s="685">
        <f>5*14</f>
        <v>70</v>
      </c>
      <c r="H15" s="138">
        <f>T5+T6+T13+T18+T19</f>
        <v>72</v>
      </c>
      <c r="I15" s="683" t="s">
        <v>44</v>
      </c>
      <c r="J15" s="707" t="s">
        <v>431</v>
      </c>
      <c r="K15" s="685" t="s">
        <v>241</v>
      </c>
      <c r="L15" s="565" t="s">
        <v>271</v>
      </c>
      <c r="M15" s="558" t="s">
        <v>399</v>
      </c>
      <c r="O15" s="1130"/>
      <c r="P15" s="276">
        <v>13</v>
      </c>
      <c r="Q15" s="277" t="s">
        <v>342</v>
      </c>
      <c r="R15" s="276">
        <v>5</v>
      </c>
      <c r="S15" s="285"/>
      <c r="T15" s="373">
        <f>M7</f>
        <v>16</v>
      </c>
      <c r="U15" s="377" t="s">
        <v>390</v>
      </c>
      <c r="W15" s="126"/>
      <c r="Y15" s="1125"/>
      <c r="Z15" s="36"/>
      <c r="AA15" s="36"/>
      <c r="AB15" s="71"/>
      <c r="AC15" s="71"/>
      <c r="AD15" s="36"/>
      <c r="AE15" s="36"/>
      <c r="AF15" s="71"/>
      <c r="AG15" s="71"/>
      <c r="AH15" s="71"/>
      <c r="AI15" s="71"/>
      <c r="AJ15" s="132"/>
      <c r="AK15" s="132"/>
    </row>
    <row r="16" spans="1:37" ht="30.75" customHeight="1" x14ac:dyDescent="0.25">
      <c r="H16" s="131"/>
      <c r="O16" s="1130"/>
      <c r="P16" s="276">
        <v>14</v>
      </c>
      <c r="Q16" s="277" t="s">
        <v>343</v>
      </c>
      <c r="R16" s="276">
        <v>4</v>
      </c>
      <c r="S16" s="283" t="s">
        <v>344</v>
      </c>
      <c r="T16" s="373">
        <f>M7-M2-M3</f>
        <v>8</v>
      </c>
      <c r="U16" s="120" t="s">
        <v>18</v>
      </c>
      <c r="W16" s="137"/>
      <c r="Y16" s="1125"/>
      <c r="Z16" s="36"/>
      <c r="AA16" s="36"/>
      <c r="AB16" s="71"/>
      <c r="AC16" s="71"/>
      <c r="AD16" s="36"/>
      <c r="AE16" s="36"/>
      <c r="AF16" s="71"/>
      <c r="AG16" s="71"/>
      <c r="AH16" s="71"/>
      <c r="AI16" s="71"/>
      <c r="AJ16" s="132"/>
      <c r="AK16" s="132"/>
    </row>
    <row r="17" spans="1:37" ht="21" customHeight="1" x14ac:dyDescent="0.25">
      <c r="H17" s="131"/>
      <c r="O17" s="1130"/>
      <c r="P17" s="276">
        <v>15</v>
      </c>
      <c r="Q17" s="277" t="s">
        <v>345</v>
      </c>
      <c r="R17" s="276">
        <v>5</v>
      </c>
      <c r="S17" s="278"/>
      <c r="T17" s="373">
        <f>M7</f>
        <v>16</v>
      </c>
      <c r="U17" s="377" t="s">
        <v>390</v>
      </c>
      <c r="W17" s="139"/>
      <c r="Y17" s="1125"/>
      <c r="Z17" s="36"/>
      <c r="AA17" s="36"/>
      <c r="AB17" s="71"/>
      <c r="AC17" s="71"/>
      <c r="AD17" s="36"/>
      <c r="AE17" s="36"/>
      <c r="AF17" s="71"/>
      <c r="AG17" s="71"/>
      <c r="AH17" s="71"/>
      <c r="AI17" s="71"/>
      <c r="AJ17" s="132"/>
      <c r="AK17" s="132"/>
    </row>
    <row r="18" spans="1:37" ht="21" customHeight="1" x14ac:dyDescent="0.25">
      <c r="H18" s="131"/>
      <c r="O18" s="1130"/>
      <c r="P18" s="276">
        <v>16</v>
      </c>
      <c r="Q18" s="286" t="s">
        <v>346</v>
      </c>
      <c r="R18" s="276">
        <v>5</v>
      </c>
      <c r="S18" s="278"/>
      <c r="T18" s="373">
        <f>M7</f>
        <v>16</v>
      </c>
      <c r="U18" s="376" t="s">
        <v>389</v>
      </c>
      <c r="Y18" s="1125"/>
      <c r="Z18" s="36"/>
      <c r="AA18" s="36"/>
      <c r="AB18" s="36"/>
      <c r="AC18" s="71"/>
      <c r="AD18" s="36"/>
      <c r="AE18" s="36"/>
      <c r="AF18" s="71"/>
      <c r="AG18" s="71"/>
      <c r="AH18" s="71"/>
      <c r="AI18" s="71"/>
      <c r="AJ18" s="132"/>
      <c r="AK18" s="132"/>
    </row>
    <row r="19" spans="1:37" ht="33.25" customHeight="1" x14ac:dyDescent="0.25">
      <c r="H19" s="131"/>
      <c r="O19" s="1130"/>
      <c r="P19" s="276">
        <v>17</v>
      </c>
      <c r="Q19" s="286" t="s">
        <v>347</v>
      </c>
      <c r="R19" s="276">
        <v>5</v>
      </c>
      <c r="S19" s="285" t="s">
        <v>348</v>
      </c>
      <c r="T19" s="373">
        <f>M7</f>
        <v>16</v>
      </c>
      <c r="U19" s="376" t="s">
        <v>389</v>
      </c>
      <c r="Y19" s="1125"/>
      <c r="Z19" s="132"/>
      <c r="AA19" s="132"/>
      <c r="AB19" s="132"/>
      <c r="AC19" s="132"/>
      <c r="AD19" s="132"/>
      <c r="AE19" s="36"/>
      <c r="AF19" s="132"/>
      <c r="AG19" s="132"/>
      <c r="AH19" s="132"/>
      <c r="AI19" s="132"/>
      <c r="AJ19" s="132"/>
      <c r="AK19" s="132"/>
    </row>
    <row r="20" spans="1:37" ht="21" customHeight="1" x14ac:dyDescent="0.25">
      <c r="H20" s="131"/>
      <c r="O20" s="1130"/>
      <c r="P20" s="280">
        <v>18</v>
      </c>
      <c r="Q20" s="287" t="s">
        <v>349</v>
      </c>
      <c r="R20" s="280" t="s">
        <v>350</v>
      </c>
      <c r="S20" s="378"/>
      <c r="T20" s="378" t="s">
        <v>26</v>
      </c>
      <c r="U20" s="310"/>
      <c r="Y20" s="1125"/>
      <c r="Z20" s="35"/>
      <c r="AA20" s="35"/>
      <c r="AB20" s="35"/>
      <c r="AC20" s="35"/>
      <c r="AD20" s="35"/>
      <c r="AE20" s="136"/>
      <c r="AF20" s="35"/>
      <c r="AG20" s="35"/>
      <c r="AH20" s="35"/>
      <c r="AI20" s="35"/>
      <c r="AJ20" s="132"/>
      <c r="AK20" s="132"/>
    </row>
    <row r="21" spans="1:37" ht="21" customHeight="1" x14ac:dyDescent="0.2">
      <c r="H21" s="131"/>
      <c r="P21" s="119"/>
      <c r="Q21" s="119"/>
      <c r="R21" s="119"/>
      <c r="S21" s="119"/>
      <c r="T21" s="119"/>
      <c r="U21" s="119"/>
      <c r="W21" s="132"/>
      <c r="Y21" s="112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132"/>
      <c r="AK21" s="132"/>
    </row>
    <row r="22" spans="1:37" ht="21" customHeight="1" x14ac:dyDescent="0.2">
      <c r="H22" s="131"/>
      <c r="P22" s="119"/>
      <c r="Q22" s="119"/>
      <c r="R22" s="119"/>
      <c r="S22" s="119"/>
      <c r="T22" s="119"/>
      <c r="U22" s="119"/>
      <c r="W22" s="132"/>
      <c r="Y22" s="1125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132"/>
      <c r="AK22" s="132"/>
    </row>
    <row r="23" spans="1:37" ht="21" customHeight="1" x14ac:dyDescent="0.2">
      <c r="H23" s="131"/>
      <c r="P23" s="119"/>
      <c r="Q23" s="119"/>
      <c r="R23" s="119"/>
      <c r="S23" s="119"/>
      <c r="T23" s="119"/>
      <c r="U23" s="119"/>
      <c r="W23" s="132"/>
      <c r="Y23" s="141"/>
      <c r="Z23" s="36"/>
      <c r="AA23" s="142"/>
      <c r="AB23" s="142"/>
      <c r="AC23" s="142"/>
      <c r="AD23" s="142"/>
      <c r="AE23" s="36"/>
      <c r="AF23" s="132"/>
      <c r="AG23" s="143"/>
      <c r="AH23" s="143"/>
      <c r="AI23" s="143"/>
      <c r="AJ23" s="132"/>
      <c r="AK23" s="132"/>
    </row>
    <row r="24" spans="1:37" ht="21" x14ac:dyDescent="0.2">
      <c r="H24" s="131"/>
      <c r="P24" s="119"/>
      <c r="Q24" s="119"/>
      <c r="R24" s="119"/>
      <c r="S24" s="119"/>
      <c r="T24" s="119"/>
      <c r="U24" s="119"/>
      <c r="W24" s="132"/>
      <c r="Y24" s="141"/>
      <c r="Z24" s="36"/>
      <c r="AA24" s="142"/>
      <c r="AB24" s="142"/>
      <c r="AC24" s="142"/>
      <c r="AD24" s="142"/>
      <c r="AE24" s="36"/>
      <c r="AF24" s="143"/>
      <c r="AG24" s="143"/>
      <c r="AH24" s="143"/>
      <c r="AI24" s="143"/>
      <c r="AJ24" s="132"/>
      <c r="AK24" s="132"/>
    </row>
    <row r="25" spans="1:37" ht="17.25" customHeight="1" x14ac:dyDescent="0.2">
      <c r="H25" s="131"/>
      <c r="P25" s="119"/>
      <c r="Q25" s="119"/>
      <c r="R25" s="119"/>
      <c r="S25" s="119"/>
      <c r="T25" s="119"/>
      <c r="U25" s="119"/>
      <c r="W25" s="132"/>
      <c r="Y25" s="141"/>
      <c r="Z25" s="36"/>
      <c r="AA25" s="142"/>
      <c r="AB25" s="142"/>
      <c r="AC25" s="142"/>
      <c r="AD25" s="142"/>
      <c r="AE25" s="36"/>
      <c r="AF25" s="36"/>
      <c r="AG25" s="36"/>
      <c r="AH25" s="143"/>
      <c r="AI25" s="143"/>
      <c r="AJ25" s="132"/>
      <c r="AK25" s="132"/>
    </row>
    <row r="26" spans="1:37" ht="21" x14ac:dyDescent="0.2">
      <c r="H26" s="131"/>
      <c r="P26" s="119"/>
      <c r="Q26" s="119"/>
      <c r="R26" s="119"/>
      <c r="S26" s="119"/>
      <c r="T26" s="119"/>
      <c r="U26" s="119"/>
      <c r="V26" s="119"/>
      <c r="Y26" s="141"/>
      <c r="Z26" s="36"/>
      <c r="AA26" s="142"/>
      <c r="AB26" s="142"/>
      <c r="AC26" s="142"/>
      <c r="AD26" s="142"/>
      <c r="AE26" s="36"/>
      <c r="AF26" s="36"/>
      <c r="AG26" s="36"/>
      <c r="AH26" s="143"/>
      <c r="AI26" s="143"/>
      <c r="AJ26" s="132"/>
      <c r="AK26" s="132"/>
    </row>
    <row r="27" spans="1:37" ht="19" x14ac:dyDescent="0.2">
      <c r="A27" s="144"/>
      <c r="B27" s="28"/>
      <c r="C27" s="26"/>
      <c r="D27" s="145"/>
      <c r="E27" s="145"/>
      <c r="F27" s="145"/>
      <c r="G27" s="145"/>
      <c r="H27" s="131"/>
      <c r="I27" s="31"/>
      <c r="J27" s="31"/>
      <c r="K27" s="31"/>
      <c r="L27" s="31"/>
      <c r="P27" s="119"/>
      <c r="Q27" s="119"/>
      <c r="R27" s="119"/>
      <c r="S27" s="119"/>
      <c r="T27" s="119"/>
      <c r="U27" s="119"/>
      <c r="V27" s="119"/>
      <c r="Y27" s="141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132"/>
      <c r="AK27" s="132"/>
    </row>
    <row r="28" spans="1:37" ht="19" x14ac:dyDescent="0.2">
      <c r="A28" s="144"/>
      <c r="B28" s="28"/>
      <c r="C28" s="26"/>
      <c r="D28" s="145"/>
      <c r="E28" s="145"/>
      <c r="F28" s="145"/>
      <c r="G28" s="145"/>
      <c r="H28" s="131"/>
      <c r="I28" s="27"/>
      <c r="J28" s="27"/>
      <c r="K28" s="27"/>
      <c r="L28" s="27"/>
      <c r="P28" s="119"/>
      <c r="Q28" s="119"/>
      <c r="R28" s="119"/>
      <c r="S28" s="119"/>
      <c r="T28" s="119"/>
      <c r="U28" s="119"/>
      <c r="V28" s="119"/>
      <c r="Y28" s="146"/>
      <c r="Z28" s="132"/>
      <c r="AA28" s="132"/>
      <c r="AB28" s="132"/>
      <c r="AC28" s="132"/>
      <c r="AD28" s="132"/>
      <c r="AE28" s="38"/>
      <c r="AF28" s="132"/>
      <c r="AG28" s="132"/>
      <c r="AH28" s="132"/>
      <c r="AI28" s="132"/>
      <c r="AJ28" s="132"/>
      <c r="AK28" s="132"/>
    </row>
    <row r="29" spans="1:37" ht="17.25" customHeight="1" x14ac:dyDescent="0.2">
      <c r="A29" s="144"/>
      <c r="B29" s="28"/>
      <c r="C29" s="26"/>
      <c r="D29" s="26"/>
      <c r="E29" s="26"/>
      <c r="F29" s="26"/>
      <c r="G29" s="26"/>
      <c r="H29" s="131"/>
      <c r="I29" s="27"/>
      <c r="J29" s="27"/>
      <c r="K29" s="27"/>
      <c r="L29" s="27"/>
      <c r="P29" s="119"/>
      <c r="Q29" s="119"/>
      <c r="R29" s="119"/>
      <c r="S29" s="119"/>
      <c r="T29" s="119"/>
      <c r="U29" s="119"/>
      <c r="V29" s="119"/>
      <c r="Y29" s="141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32"/>
      <c r="AK29" s="132"/>
    </row>
    <row r="30" spans="1:37" ht="17.25" customHeight="1" x14ac:dyDescent="0.2">
      <c r="A30" s="144"/>
      <c r="B30" s="28"/>
      <c r="C30" s="26"/>
      <c r="D30" s="26"/>
      <c r="E30" s="26"/>
      <c r="F30" s="26"/>
      <c r="G30" s="26"/>
      <c r="H30" s="131"/>
      <c r="I30" s="27"/>
      <c r="J30" s="27"/>
      <c r="K30" s="27"/>
      <c r="L30" s="27"/>
      <c r="Y30" s="141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132"/>
      <c r="AK30" s="132"/>
    </row>
    <row r="31" spans="1:37" x14ac:dyDescent="0.2">
      <c r="A31" s="144"/>
      <c r="B31" s="28"/>
      <c r="C31" s="26"/>
      <c r="D31" s="26"/>
      <c r="E31" s="26"/>
      <c r="F31" s="26"/>
      <c r="G31" s="26"/>
      <c r="H31" s="131"/>
      <c r="I31" s="27"/>
      <c r="J31" s="27"/>
      <c r="K31" s="27"/>
      <c r="L31" s="27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</row>
    <row r="32" spans="1:37" x14ac:dyDescent="0.2">
      <c r="H32" s="131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</row>
    <row r="33" spans="2:37" ht="19" x14ac:dyDescent="0.2">
      <c r="B33" s="1126"/>
      <c r="C33" s="1126"/>
      <c r="D33" s="1126"/>
      <c r="E33" s="1126"/>
      <c r="F33" s="1126"/>
      <c r="G33" s="1126"/>
      <c r="H33" s="1126"/>
      <c r="I33" s="1126"/>
      <c r="J33" s="1126"/>
      <c r="K33" s="1126"/>
      <c r="L33" s="1126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</row>
    <row r="34" spans="2:37" x14ac:dyDescent="0.2"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 spans="2:37" x14ac:dyDescent="0.2">
      <c r="B35" s="28"/>
      <c r="C35" s="26"/>
      <c r="D35" s="31"/>
      <c r="E35" s="31"/>
      <c r="F35" s="31"/>
      <c r="G35" s="31"/>
      <c r="H35" s="31"/>
      <c r="I35" s="1124"/>
      <c r="J35" s="1124"/>
      <c r="K35" s="1124"/>
      <c r="L35" s="1124"/>
    </row>
    <row r="36" spans="2:37" x14ac:dyDescent="0.2">
      <c r="B36" s="28"/>
      <c r="C36" s="26"/>
      <c r="D36" s="1124"/>
      <c r="E36" s="1124"/>
      <c r="F36" s="1124"/>
      <c r="G36" s="26"/>
      <c r="H36" s="26"/>
      <c r="I36" s="1124"/>
      <c r="J36" s="1124"/>
      <c r="K36" s="1124"/>
      <c r="L36" s="1124"/>
    </row>
    <row r="37" spans="2:37" x14ac:dyDescent="0.2">
      <c r="B37" s="28"/>
      <c r="C37" s="26"/>
      <c r="D37" s="1124"/>
      <c r="E37" s="1124"/>
      <c r="F37" s="1124"/>
      <c r="G37" s="26"/>
      <c r="H37" s="26"/>
      <c r="I37" s="1124"/>
      <c r="J37" s="1124"/>
      <c r="K37" s="1124"/>
      <c r="L37" s="1124"/>
    </row>
    <row r="38" spans="2:37" x14ac:dyDescent="0.2">
      <c r="B38" s="28"/>
      <c r="C38" s="26"/>
      <c r="D38" s="1124"/>
      <c r="E38" s="1124"/>
      <c r="F38" s="1124"/>
      <c r="G38" s="26"/>
      <c r="H38" s="26"/>
      <c r="I38" s="1124"/>
      <c r="J38" s="1124"/>
      <c r="K38" s="1124"/>
      <c r="L38" s="1124"/>
    </row>
    <row r="39" spans="2:37" x14ac:dyDescent="0.2">
      <c r="B39" s="28"/>
      <c r="C39" s="26"/>
      <c r="D39" s="1124"/>
      <c r="E39" s="1124"/>
      <c r="F39" s="1124"/>
      <c r="G39" s="26"/>
      <c r="H39" s="26"/>
      <c r="I39" s="1124"/>
      <c r="J39" s="1124"/>
      <c r="K39" s="1124"/>
      <c r="L39" s="1124"/>
    </row>
    <row r="40" spans="2:37" x14ac:dyDescent="0.2">
      <c r="B40"/>
      <c r="C40"/>
      <c r="D40"/>
      <c r="E40"/>
      <c r="F40"/>
      <c r="G40"/>
      <c r="H40"/>
      <c r="I40"/>
      <c r="J40"/>
      <c r="K40"/>
      <c r="L40"/>
    </row>
    <row r="41" spans="2:37" x14ac:dyDescent="0.2"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 spans="2:37" ht="19" x14ac:dyDescent="0.2">
      <c r="B42" s="28"/>
      <c r="C42" s="26"/>
      <c r="D42" s="147"/>
      <c r="E42" s="147"/>
      <c r="F42" s="147"/>
      <c r="G42" s="147"/>
      <c r="H42" s="31"/>
      <c r="I42" s="26"/>
      <c r="J42" s="26"/>
      <c r="K42" s="26"/>
      <c r="L42" s="26"/>
    </row>
    <row r="43" spans="2:37" ht="19" x14ac:dyDescent="0.2">
      <c r="B43" s="28"/>
      <c r="C43" s="26"/>
      <c r="D43" s="147"/>
      <c r="E43" s="147"/>
      <c r="F43" s="147"/>
      <c r="G43" s="147"/>
      <c r="H43" s="26"/>
      <c r="I43" s="26"/>
      <c r="J43" s="26"/>
      <c r="K43" s="26"/>
      <c r="L43" s="26"/>
    </row>
    <row r="44" spans="2:37" ht="19" x14ac:dyDescent="0.2">
      <c r="B44" s="28"/>
      <c r="C44" s="26"/>
      <c r="D44" s="147"/>
      <c r="E44" s="147"/>
      <c r="F44" s="147"/>
      <c r="G44" s="147"/>
      <c r="H44" s="26"/>
      <c r="I44" s="26"/>
      <c r="J44" s="147"/>
      <c r="K44" s="147"/>
      <c r="L44" s="1124"/>
    </row>
    <row r="45" spans="2:37" ht="19" x14ac:dyDescent="0.2">
      <c r="B45" s="28"/>
      <c r="C45" s="26"/>
      <c r="D45" s="26"/>
      <c r="E45" s="26"/>
      <c r="F45" s="26"/>
      <c r="G45" s="26"/>
      <c r="H45" s="26"/>
      <c r="I45" s="147"/>
      <c r="J45" s="147"/>
      <c r="K45" s="147"/>
      <c r="L45" s="1124"/>
    </row>
    <row r="46" spans="2:37" ht="19" x14ac:dyDescent="0.2">
      <c r="B46" s="28"/>
      <c r="C46" s="26"/>
      <c r="D46" s="26"/>
      <c r="E46" s="26"/>
      <c r="F46" s="26"/>
      <c r="G46" s="26"/>
      <c r="H46" s="26"/>
      <c r="I46" s="26"/>
      <c r="J46" s="147"/>
      <c r="K46" s="147"/>
      <c r="L46" s="1124"/>
    </row>
    <row r="47" spans="2:37" x14ac:dyDescent="0.2">
      <c r="H47" s="117"/>
    </row>
    <row r="48" spans="2:37" x14ac:dyDescent="0.2">
      <c r="H48" s="117"/>
    </row>
    <row r="49" spans="8:8" x14ac:dyDescent="0.2">
      <c r="H49" s="117"/>
    </row>
    <row r="50" spans="8:8" x14ac:dyDescent="0.2">
      <c r="H50" s="117"/>
    </row>
    <row r="51" spans="8:8" x14ac:dyDescent="0.2">
      <c r="H51" s="117"/>
    </row>
    <row r="52" spans="8:8" x14ac:dyDescent="0.2">
      <c r="H52" s="117"/>
    </row>
  </sheetData>
  <mergeCells count="10">
    <mergeCell ref="A1:A6"/>
    <mergeCell ref="O1:O20"/>
    <mergeCell ref="H2:H6"/>
    <mergeCell ref="A10:A14"/>
    <mergeCell ref="I6:K6"/>
    <mergeCell ref="L44:L46"/>
    <mergeCell ref="Y12:Y22"/>
    <mergeCell ref="B33:L33"/>
    <mergeCell ref="I35:L39"/>
    <mergeCell ref="D36:F39"/>
  </mergeCells>
  <phoneticPr fontId="25" type="noConversion"/>
  <dataValidations count="1">
    <dataValidation type="list" allowBlank="1" showInputMessage="1" showErrorMessage="1" sqref="I11:I15" xr:uid="{796C16EB-A2F4-D44E-A5AE-5B7DC14A55A1}">
      <formula1>"Weekly, Module"</formula1>
    </dataValidation>
  </dataValidations>
  <pageMargins left="0.7" right="0.7" top="0.75" bottom="0.75" header="0.3" footer="0.3"/>
  <pageSetup paperSize="9" scale="2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DE18-FB73-499C-B159-B8A6092ED037}">
  <sheetPr>
    <pageSetUpPr fitToPage="1"/>
  </sheetPr>
  <dimension ref="A1:AN61"/>
  <sheetViews>
    <sheetView zoomScale="87" zoomScaleNormal="40" workbookViewId="0">
      <selection activeCell="G22" sqref="G22"/>
    </sheetView>
  </sheetViews>
  <sheetFormatPr baseColWidth="10" defaultColWidth="10.6640625" defaultRowHeight="16" x14ac:dyDescent="0.2"/>
  <cols>
    <col min="1" max="1" width="8.83203125" style="713" customWidth="1"/>
    <col min="2" max="2" width="13.1640625" style="713" customWidth="1"/>
    <col min="3" max="3" width="13.5" style="713" customWidth="1"/>
    <col min="4" max="4" width="19.1640625" style="713" customWidth="1"/>
    <col min="5" max="5" width="15.1640625" style="713" customWidth="1"/>
    <col min="6" max="6" width="14.5" style="713" customWidth="1"/>
    <col min="7" max="7" width="14.1640625" style="713" customWidth="1"/>
    <col min="8" max="8" width="14.1640625" style="747" customWidth="1"/>
    <col min="9" max="9" width="14.83203125" style="713" customWidth="1"/>
    <col min="10" max="10" width="14.5" style="713" customWidth="1"/>
    <col min="11" max="11" width="13.5" style="713" customWidth="1"/>
    <col min="12" max="12" width="14.5" style="713" customWidth="1"/>
    <col min="13" max="13" width="13.6640625" style="713" customWidth="1"/>
    <col min="14" max="16" width="10.6640625" style="713"/>
    <col min="17" max="17" width="16.33203125" style="713" customWidth="1"/>
    <col min="18" max="18" width="10.6640625" style="713"/>
    <col min="19" max="19" width="13.83203125" style="713" customWidth="1"/>
    <col min="20" max="20" width="10.6640625" style="713"/>
    <col min="21" max="21" width="37.5" style="713" customWidth="1"/>
    <col min="22" max="22" width="40.1640625" style="726" customWidth="1"/>
    <col min="23" max="23" width="11.5" style="726" customWidth="1"/>
    <col min="24" max="27" width="10.6640625" style="713"/>
    <col min="28" max="28" width="20.5" style="713" customWidth="1"/>
    <col min="29" max="29" width="10.6640625" style="713"/>
    <col min="30" max="30" width="20.5" style="713" customWidth="1"/>
    <col min="31" max="34" width="10.6640625" style="713"/>
    <col min="35" max="35" width="14.5" style="713" customWidth="1"/>
    <col min="36" max="16384" width="10.6640625" style="713"/>
  </cols>
  <sheetData>
    <row r="1" spans="1:40" s="21" customFormat="1" ht="55" customHeight="1" x14ac:dyDescent="0.2">
      <c r="A1" s="1141" t="s">
        <v>164</v>
      </c>
      <c r="B1" s="43"/>
      <c r="C1" s="44" t="s">
        <v>165</v>
      </c>
      <c r="D1" s="66" t="s">
        <v>166</v>
      </c>
      <c r="E1" s="66" t="s">
        <v>167</v>
      </c>
      <c r="F1" s="66" t="s">
        <v>168</v>
      </c>
      <c r="G1" s="66" t="s">
        <v>169</v>
      </c>
      <c r="H1" s="45" t="s">
        <v>170</v>
      </c>
      <c r="I1" s="43" t="s">
        <v>171</v>
      </c>
      <c r="J1" s="43" t="s">
        <v>172</v>
      </c>
      <c r="K1" s="43" t="s">
        <v>173</v>
      </c>
      <c r="L1" s="43" t="s">
        <v>174</v>
      </c>
      <c r="M1" s="46" t="s">
        <v>175</v>
      </c>
      <c r="O1" s="1140" t="s">
        <v>0</v>
      </c>
      <c r="P1" s="33" t="s">
        <v>1</v>
      </c>
      <c r="Q1" s="33" t="s">
        <v>2</v>
      </c>
      <c r="R1" s="33" t="s">
        <v>3</v>
      </c>
      <c r="S1" s="42" t="s">
        <v>4</v>
      </c>
      <c r="T1" s="64" t="s">
        <v>176</v>
      </c>
      <c r="U1" s="64" t="s">
        <v>391</v>
      </c>
      <c r="V1" s="726"/>
      <c r="W1" s="24"/>
      <c r="AN1" s="529" t="s">
        <v>177</v>
      </c>
    </row>
    <row r="2" spans="1:40" ht="36" customHeight="1" x14ac:dyDescent="0.2">
      <c r="A2" s="1141"/>
      <c r="B2" s="708" t="s">
        <v>178</v>
      </c>
      <c r="C2" s="709"/>
      <c r="D2" s="630" t="s">
        <v>452</v>
      </c>
      <c r="E2" s="631"/>
      <c r="F2" s="634" t="s">
        <v>453</v>
      </c>
      <c r="G2" s="635"/>
      <c r="H2" s="1142" t="s">
        <v>179</v>
      </c>
      <c r="I2" s="1020" t="s">
        <v>467</v>
      </c>
      <c r="J2" s="1021"/>
      <c r="K2" s="1021"/>
      <c r="L2" s="710" t="s">
        <v>180</v>
      </c>
      <c r="M2" s="711">
        <v>3</v>
      </c>
      <c r="O2" s="1140"/>
      <c r="P2" s="276">
        <v>1</v>
      </c>
      <c r="Q2" s="277" t="s">
        <v>325</v>
      </c>
      <c r="R2" s="276">
        <v>3</v>
      </c>
      <c r="S2" s="278"/>
      <c r="T2" s="57">
        <f>M7-M2-M3</f>
        <v>18</v>
      </c>
      <c r="U2" s="727" t="s">
        <v>5</v>
      </c>
      <c r="W2" s="713"/>
    </row>
    <row r="3" spans="1:40" ht="33" customHeight="1" x14ac:dyDescent="0.2">
      <c r="A3" s="1141"/>
      <c r="B3" s="708" t="s">
        <v>181</v>
      </c>
      <c r="C3" s="709"/>
      <c r="D3" s="630" t="s">
        <v>452</v>
      </c>
      <c r="E3" s="633"/>
      <c r="F3" s="634" t="s">
        <v>453</v>
      </c>
      <c r="G3" s="635"/>
      <c r="H3" s="1142"/>
      <c r="I3" s="1021"/>
      <c r="J3" s="1021"/>
      <c r="K3" s="1021"/>
      <c r="L3" s="712"/>
      <c r="M3" s="711">
        <v>3</v>
      </c>
      <c r="O3" s="1140"/>
      <c r="P3" s="276">
        <v>2</v>
      </c>
      <c r="Q3" s="277" t="s">
        <v>326</v>
      </c>
      <c r="R3" s="276">
        <v>5</v>
      </c>
      <c r="S3" s="278"/>
      <c r="T3" s="57">
        <f>M7</f>
        <v>24</v>
      </c>
      <c r="U3" s="104" t="s">
        <v>9</v>
      </c>
      <c r="W3" s="713"/>
    </row>
    <row r="4" spans="1:40" ht="22.5" customHeight="1" x14ac:dyDescent="0.2">
      <c r="A4" s="1141"/>
      <c r="B4" s="708" t="s">
        <v>182</v>
      </c>
      <c r="C4" s="709"/>
      <c r="D4" s="630" t="s">
        <v>452</v>
      </c>
      <c r="E4" s="632"/>
      <c r="F4" s="636"/>
      <c r="G4" s="637"/>
      <c r="H4" s="1143"/>
      <c r="I4" s="52"/>
      <c r="J4" s="52"/>
      <c r="K4" s="52"/>
      <c r="L4" s="712"/>
      <c r="M4" s="711">
        <v>6</v>
      </c>
      <c r="O4" s="1140"/>
      <c r="P4" s="276">
        <v>3</v>
      </c>
      <c r="Q4" s="277" t="s">
        <v>327</v>
      </c>
      <c r="R4" s="276">
        <v>5</v>
      </c>
      <c r="S4" s="278"/>
      <c r="T4" s="57">
        <f>M7</f>
        <v>24</v>
      </c>
      <c r="U4" s="1022"/>
      <c r="W4" s="713"/>
    </row>
    <row r="5" spans="1:40" ht="30" customHeight="1" x14ac:dyDescent="0.2">
      <c r="A5" s="1141"/>
      <c r="B5" s="708" t="s">
        <v>183</v>
      </c>
      <c r="C5" s="47"/>
      <c r="E5" s="1019" t="s">
        <v>466</v>
      </c>
      <c r="F5" s="53"/>
      <c r="G5" s="100"/>
      <c r="H5" s="1143"/>
      <c r="I5" s="100"/>
      <c r="J5" s="100"/>
      <c r="K5" s="100"/>
      <c r="L5" s="712"/>
      <c r="M5" s="711">
        <v>6</v>
      </c>
      <c r="O5" s="1140"/>
      <c r="P5" s="276">
        <v>4</v>
      </c>
      <c r="Q5" s="277" t="s">
        <v>328</v>
      </c>
      <c r="R5" s="276">
        <v>4</v>
      </c>
      <c r="S5" s="279" t="s">
        <v>329</v>
      </c>
      <c r="T5" s="57">
        <f>M7-M3</f>
        <v>21</v>
      </c>
      <c r="U5" s="727" t="s">
        <v>5</v>
      </c>
      <c r="W5" s="713"/>
    </row>
    <row r="6" spans="1:40" s="24" customFormat="1" ht="32.25" customHeight="1" x14ac:dyDescent="0.2">
      <c r="A6" s="1141"/>
      <c r="B6" s="708" t="s">
        <v>184</v>
      </c>
      <c r="C6" s="49"/>
      <c r="D6" s="713"/>
      <c r="E6" s="53"/>
      <c r="F6" s="53"/>
      <c r="G6" s="100"/>
      <c r="H6" s="1143"/>
      <c r="I6" s="100"/>
      <c r="J6" s="100"/>
      <c r="K6" s="100"/>
      <c r="L6" s="714"/>
      <c r="M6" s="711">
        <v>6</v>
      </c>
      <c r="O6" s="1140"/>
      <c r="P6" s="276">
        <v>5</v>
      </c>
      <c r="Q6" s="277" t="s">
        <v>330</v>
      </c>
      <c r="R6" s="276">
        <v>5</v>
      </c>
      <c r="S6" s="278"/>
      <c r="T6" s="57">
        <f>M7+7</f>
        <v>31</v>
      </c>
      <c r="U6" s="375" t="s">
        <v>20</v>
      </c>
      <c r="V6" s="726"/>
      <c r="W6" s="713"/>
    </row>
    <row r="7" spans="1:40" ht="27.75" customHeight="1" x14ac:dyDescent="0.2">
      <c r="H7" s="713"/>
      <c r="M7" s="715">
        <f>SUM(M2:M6)</f>
        <v>24</v>
      </c>
      <c r="O7" s="1140"/>
      <c r="P7" s="276">
        <v>6</v>
      </c>
      <c r="Q7" s="277" t="s">
        <v>331</v>
      </c>
      <c r="R7" s="276">
        <v>4</v>
      </c>
      <c r="S7" s="278" t="s">
        <v>332</v>
      </c>
      <c r="T7" s="57">
        <f>SUM(M2:M5)</f>
        <v>18</v>
      </c>
      <c r="U7" s="104" t="s">
        <v>9</v>
      </c>
      <c r="W7" s="713"/>
    </row>
    <row r="8" spans="1:40" ht="30.75" customHeight="1" x14ac:dyDescent="0.2">
      <c r="A8" s="1141" t="s">
        <v>185</v>
      </c>
      <c r="B8" s="55" t="s">
        <v>186</v>
      </c>
      <c r="C8" s="60" t="s">
        <v>187</v>
      </c>
      <c r="D8" s="60" t="s">
        <v>32</v>
      </c>
      <c r="E8" s="60" t="s">
        <v>33</v>
      </c>
      <c r="F8" s="60" t="s">
        <v>188</v>
      </c>
      <c r="G8" s="61" t="s">
        <v>189</v>
      </c>
      <c r="H8" s="60" t="s">
        <v>190</v>
      </c>
      <c r="I8" s="60" t="s">
        <v>191</v>
      </c>
      <c r="J8" s="60" t="s">
        <v>192</v>
      </c>
      <c r="K8" s="60" t="s">
        <v>3</v>
      </c>
      <c r="L8" s="563" t="s">
        <v>193</v>
      </c>
      <c r="M8" s="559" t="s">
        <v>194</v>
      </c>
      <c r="O8" s="1140"/>
      <c r="P8" s="276">
        <v>7</v>
      </c>
      <c r="Q8" s="277" t="s">
        <v>351</v>
      </c>
      <c r="R8" s="276">
        <v>4</v>
      </c>
      <c r="S8" s="278" t="s">
        <v>339</v>
      </c>
      <c r="T8" s="57">
        <f>M7</f>
        <v>24</v>
      </c>
      <c r="U8" s="106" t="s">
        <v>23</v>
      </c>
      <c r="W8" s="713"/>
      <c r="AK8" s="728"/>
      <c r="AL8" s="728"/>
    </row>
    <row r="9" spans="1:40" ht="32" customHeight="1" x14ac:dyDescent="0.2">
      <c r="A9" s="1141"/>
      <c r="B9" s="1043" t="s">
        <v>195</v>
      </c>
      <c r="C9" s="1044" t="s">
        <v>65</v>
      </c>
      <c r="D9" s="1044" t="s">
        <v>66</v>
      </c>
      <c r="E9" s="1044" t="s">
        <v>67</v>
      </c>
      <c r="F9" s="1045" t="s">
        <v>68</v>
      </c>
      <c r="G9" s="59">
        <f>6*14</f>
        <v>84</v>
      </c>
      <c r="H9" s="1046">
        <f>T3+T12+T7+T13</f>
        <v>87</v>
      </c>
      <c r="I9" s="1047" t="s">
        <v>44</v>
      </c>
      <c r="J9" s="62" t="s">
        <v>416</v>
      </c>
      <c r="K9" s="63"/>
      <c r="L9" s="565" t="s">
        <v>446</v>
      </c>
      <c r="M9" s="558" t="s">
        <v>395</v>
      </c>
      <c r="O9" s="1140"/>
      <c r="P9" s="276">
        <v>8</v>
      </c>
      <c r="Q9" s="277" t="s">
        <v>334</v>
      </c>
      <c r="R9" s="276">
        <v>5</v>
      </c>
      <c r="S9" s="278"/>
      <c r="T9" s="57">
        <f>M7</f>
        <v>24</v>
      </c>
      <c r="U9" s="1022"/>
      <c r="W9" s="713"/>
    </row>
    <row r="10" spans="1:40" ht="38" customHeight="1" x14ac:dyDescent="0.2">
      <c r="A10" s="1141"/>
      <c r="B10" s="1043" t="s">
        <v>195</v>
      </c>
      <c r="C10" s="1044" t="s">
        <v>70</v>
      </c>
      <c r="D10" s="1044" t="s">
        <v>71</v>
      </c>
      <c r="E10" s="1044" t="s">
        <v>57</v>
      </c>
      <c r="F10" s="1048" t="s">
        <v>384</v>
      </c>
      <c r="G10" s="59">
        <f>5*14</f>
        <v>70</v>
      </c>
      <c r="H10" s="1046">
        <f>SUM(T6,T11,T18)</f>
        <v>79</v>
      </c>
      <c r="I10" s="1047" t="s">
        <v>44</v>
      </c>
      <c r="J10" s="62" t="s">
        <v>415</v>
      </c>
      <c r="K10" s="63"/>
      <c r="L10" s="565" t="s">
        <v>252</v>
      </c>
      <c r="M10" s="560" t="s">
        <v>367</v>
      </c>
      <c r="O10" s="1140"/>
      <c r="P10" s="280">
        <v>9</v>
      </c>
      <c r="Q10" s="281" t="s">
        <v>335</v>
      </c>
      <c r="R10" s="280" t="s">
        <v>350</v>
      </c>
      <c r="S10" s="282"/>
      <c r="T10" s="93"/>
      <c r="U10" s="544" t="s">
        <v>24</v>
      </c>
      <c r="W10" s="713"/>
    </row>
    <row r="11" spans="1:40" ht="39" customHeight="1" x14ac:dyDescent="0.2">
      <c r="A11" s="1141"/>
      <c r="B11" s="1043" t="s">
        <v>195</v>
      </c>
      <c r="C11" s="1044" t="s">
        <v>73</v>
      </c>
      <c r="D11" s="1044" t="s">
        <v>74</v>
      </c>
      <c r="E11" s="1044" t="s">
        <v>57</v>
      </c>
      <c r="F11" s="704" t="s">
        <v>314</v>
      </c>
      <c r="G11" s="59">
        <f>5*14</f>
        <v>70</v>
      </c>
      <c r="H11" s="1046">
        <f>5*14</f>
        <v>70</v>
      </c>
      <c r="I11" s="1049" t="s">
        <v>75</v>
      </c>
      <c r="J11" s="62"/>
      <c r="K11" s="63" t="s">
        <v>417</v>
      </c>
      <c r="L11" s="565" t="s">
        <v>288</v>
      </c>
      <c r="M11" s="716"/>
      <c r="O11" s="1140"/>
      <c r="P11" s="276">
        <v>10</v>
      </c>
      <c r="Q11" s="277" t="s">
        <v>336</v>
      </c>
      <c r="R11" s="276">
        <v>4</v>
      </c>
      <c r="S11" s="283" t="s">
        <v>337</v>
      </c>
      <c r="T11" s="57">
        <f>M7</f>
        <v>24</v>
      </c>
      <c r="U11" s="375" t="s">
        <v>20</v>
      </c>
      <c r="W11" s="713"/>
    </row>
    <row r="12" spans="1:40" ht="36" customHeight="1" x14ac:dyDescent="0.2">
      <c r="A12" s="714"/>
      <c r="B12" s="1043" t="s">
        <v>195</v>
      </c>
      <c r="C12" s="1044" t="s">
        <v>76</v>
      </c>
      <c r="D12" s="1044" t="s">
        <v>77</v>
      </c>
      <c r="E12" s="1044" t="s">
        <v>57</v>
      </c>
      <c r="F12" s="1050" t="s">
        <v>472</v>
      </c>
      <c r="G12" s="59">
        <f>5*14</f>
        <v>70</v>
      </c>
      <c r="H12" s="1046">
        <f>SUM(T8,T14,T17)</f>
        <v>69</v>
      </c>
      <c r="I12" s="1047" t="s">
        <v>44</v>
      </c>
      <c r="J12" s="59" t="s">
        <v>387</v>
      </c>
      <c r="K12" s="63"/>
      <c r="L12" s="565" t="s">
        <v>255</v>
      </c>
      <c r="M12" s="560" t="s">
        <v>367</v>
      </c>
      <c r="O12" s="1140"/>
      <c r="P12" s="276">
        <v>11</v>
      </c>
      <c r="Q12" s="277" t="s">
        <v>338</v>
      </c>
      <c r="R12" s="276">
        <v>4</v>
      </c>
      <c r="S12" s="284" t="s">
        <v>340</v>
      </c>
      <c r="T12" s="729">
        <f>M7-M2</f>
        <v>21</v>
      </c>
      <c r="U12" s="104" t="s">
        <v>9</v>
      </c>
      <c r="W12" s="713"/>
    </row>
    <row r="13" spans="1:40" ht="33" customHeight="1" x14ac:dyDescent="0.2">
      <c r="A13" s="59"/>
      <c r="B13" s="1043" t="s">
        <v>195</v>
      </c>
      <c r="C13" s="1044" t="s">
        <v>79</v>
      </c>
      <c r="D13" s="1044" t="s">
        <v>80</v>
      </c>
      <c r="E13" s="1044" t="s">
        <v>81</v>
      </c>
      <c r="F13" s="1051" t="s">
        <v>78</v>
      </c>
      <c r="G13" s="59">
        <f>3*14</f>
        <v>42</v>
      </c>
      <c r="H13" s="59">
        <f>SUM(T2,T5,T16)</f>
        <v>63</v>
      </c>
      <c r="I13" s="1047" t="s">
        <v>44</v>
      </c>
      <c r="J13" s="59" t="s">
        <v>196</v>
      </c>
      <c r="K13" s="1052"/>
      <c r="L13" s="565" t="s">
        <v>293</v>
      </c>
      <c r="M13" s="558"/>
      <c r="O13" s="1140"/>
      <c r="P13" s="276">
        <v>12</v>
      </c>
      <c r="Q13" s="277" t="s">
        <v>341</v>
      </c>
      <c r="R13" s="276">
        <v>5</v>
      </c>
      <c r="S13" s="283"/>
      <c r="T13" s="57">
        <f>M7</f>
        <v>24</v>
      </c>
      <c r="U13" s="104" t="s">
        <v>9</v>
      </c>
      <c r="V13" s="105"/>
      <c r="W13" s="713"/>
    </row>
    <row r="14" spans="1:40" ht="30" customHeight="1" x14ac:dyDescent="0.2">
      <c r="A14" s="714"/>
      <c r="B14" s="1043" t="s">
        <v>195</v>
      </c>
      <c r="C14" s="1044" t="s">
        <v>85</v>
      </c>
      <c r="D14" s="1044" t="s">
        <v>86</v>
      </c>
      <c r="E14" s="1044" t="s">
        <v>87</v>
      </c>
      <c r="F14" s="717" t="s">
        <v>88</v>
      </c>
      <c r="G14" s="59">
        <f>4*14</f>
        <v>56</v>
      </c>
      <c r="H14" s="1046">
        <f>4*14</f>
        <v>56</v>
      </c>
      <c r="I14" s="1049" t="s">
        <v>75</v>
      </c>
      <c r="J14" s="59"/>
      <c r="K14" s="63" t="s">
        <v>418</v>
      </c>
      <c r="L14" s="718" t="s">
        <v>302</v>
      </c>
      <c r="M14" s="557" t="s">
        <v>207</v>
      </c>
      <c r="O14" s="1140"/>
      <c r="P14" s="276">
        <v>13</v>
      </c>
      <c r="Q14" s="277" t="s">
        <v>342</v>
      </c>
      <c r="R14" s="276">
        <v>5</v>
      </c>
      <c r="S14" s="285"/>
      <c r="T14" s="57">
        <f>M7</f>
        <v>24</v>
      </c>
      <c r="U14" s="106" t="s">
        <v>23</v>
      </c>
      <c r="W14" s="713"/>
    </row>
    <row r="15" spans="1:40" ht="32" customHeight="1" x14ac:dyDescent="0.2">
      <c r="A15" s="714"/>
      <c r="B15" s="719" t="s">
        <v>197</v>
      </c>
      <c r="C15" s="720" t="s">
        <v>180</v>
      </c>
      <c r="D15" s="721" t="s">
        <v>198</v>
      </c>
      <c r="E15" s="719"/>
      <c r="F15" s="719"/>
      <c r="G15" s="722"/>
      <c r="H15" s="722"/>
      <c r="I15" s="99" t="s">
        <v>75</v>
      </c>
      <c r="J15" s="1053"/>
      <c r="K15" s="719" t="s">
        <v>199</v>
      </c>
      <c r="L15" s="723"/>
      <c r="M15" s="724"/>
      <c r="O15" s="1140"/>
      <c r="P15" s="276">
        <v>14</v>
      </c>
      <c r="Q15" s="277" t="s">
        <v>343</v>
      </c>
      <c r="R15" s="276">
        <v>4</v>
      </c>
      <c r="S15" s="283" t="s">
        <v>344</v>
      </c>
      <c r="T15" s="57">
        <f>M7-M2</f>
        <v>21</v>
      </c>
      <c r="U15" s="1022"/>
      <c r="W15" s="713"/>
    </row>
    <row r="16" spans="1:40" ht="33" customHeight="1" x14ac:dyDescent="0.2">
      <c r="A16" s="714"/>
      <c r="B16" s="730"/>
      <c r="C16" s="107"/>
      <c r="D16" s="107"/>
      <c r="E16" s="107"/>
      <c r="F16" s="387"/>
      <c r="G16" s="59"/>
      <c r="H16" s="57"/>
      <c r="I16" s="105"/>
      <c r="J16" s="731"/>
      <c r="K16" s="732"/>
      <c r="L16" s="733"/>
      <c r="M16" s="724"/>
      <c r="O16" s="1140"/>
      <c r="P16" s="276">
        <v>15</v>
      </c>
      <c r="Q16" s="277" t="s">
        <v>345</v>
      </c>
      <c r="R16" s="276">
        <v>5</v>
      </c>
      <c r="S16" s="278"/>
      <c r="T16" s="57">
        <f>M7</f>
        <v>24</v>
      </c>
      <c r="U16" s="727" t="s">
        <v>5</v>
      </c>
      <c r="V16" s="105"/>
      <c r="W16" s="713"/>
      <c r="AD16" s="94"/>
      <c r="AE16" s="94"/>
      <c r="AF16" s="94"/>
      <c r="AG16" s="94"/>
      <c r="AH16" s="94"/>
      <c r="AI16" s="94"/>
      <c r="AJ16" s="94"/>
      <c r="AK16" s="94"/>
    </row>
    <row r="17" spans="1:37" ht="29.25" customHeight="1" x14ac:dyDescent="0.2">
      <c r="A17" s="714"/>
      <c r="B17" s="734" t="s">
        <v>200</v>
      </c>
      <c r="C17" s="735" t="s">
        <v>414</v>
      </c>
      <c r="D17" s="735" t="s">
        <v>41</v>
      </c>
      <c r="E17" s="735" t="s">
        <v>90</v>
      </c>
      <c r="F17" s="1042" t="s">
        <v>43</v>
      </c>
      <c r="G17" s="736"/>
      <c r="H17" s="736"/>
      <c r="I17" s="737" t="s">
        <v>75</v>
      </c>
      <c r="J17" s="738" t="s">
        <v>425</v>
      </c>
      <c r="K17" s="739" t="s">
        <v>426</v>
      </c>
      <c r="L17" s="740" t="s">
        <v>447</v>
      </c>
      <c r="M17" s="724"/>
      <c r="O17" s="1140"/>
      <c r="P17" s="276">
        <v>16</v>
      </c>
      <c r="Q17" s="286" t="s">
        <v>346</v>
      </c>
      <c r="R17" s="276">
        <v>5</v>
      </c>
      <c r="S17" s="278"/>
      <c r="T17" s="57">
        <f>M7-M3</f>
        <v>21</v>
      </c>
      <c r="U17" s="106" t="s">
        <v>23</v>
      </c>
      <c r="W17" s="713"/>
      <c r="AD17" s="95"/>
      <c r="AE17" s="95"/>
      <c r="AF17" s="95"/>
      <c r="AG17" s="95"/>
      <c r="AH17" s="95"/>
      <c r="AI17" s="95"/>
      <c r="AJ17" s="95"/>
      <c r="AK17" s="95"/>
    </row>
    <row r="18" spans="1:37" ht="21" customHeight="1" x14ac:dyDescent="0.2">
      <c r="A18" s="714"/>
      <c r="B18" s="741"/>
      <c r="C18" s="741"/>
      <c r="D18" s="741"/>
      <c r="E18" s="741"/>
      <c r="F18" s="741"/>
      <c r="G18" s="741"/>
      <c r="H18" s="741"/>
      <c r="I18" s="741"/>
      <c r="J18" s="741"/>
      <c r="K18" s="741"/>
      <c r="L18" s="741"/>
      <c r="M18" s="714"/>
      <c r="O18" s="1140"/>
      <c r="P18" s="276">
        <v>17</v>
      </c>
      <c r="Q18" s="286" t="s">
        <v>347</v>
      </c>
      <c r="R18" s="276">
        <v>5</v>
      </c>
      <c r="S18" s="285" t="s">
        <v>348</v>
      </c>
      <c r="T18" s="57">
        <f>M7</f>
        <v>24</v>
      </c>
      <c r="U18" s="375" t="s">
        <v>20</v>
      </c>
      <c r="W18" s="713"/>
      <c r="AD18" s="26"/>
      <c r="AE18" s="26"/>
      <c r="AF18" s="26"/>
      <c r="AG18" s="26"/>
      <c r="AH18" s="27"/>
      <c r="AI18" s="27"/>
      <c r="AJ18" s="27"/>
      <c r="AK18" s="27"/>
    </row>
    <row r="19" spans="1:37" ht="21" customHeight="1" x14ac:dyDescent="0.2"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O19" s="1140"/>
      <c r="P19" s="280">
        <v>18</v>
      </c>
      <c r="Q19" s="287" t="s">
        <v>349</v>
      </c>
      <c r="R19" s="280" t="s">
        <v>350</v>
      </c>
      <c r="S19" s="545"/>
      <c r="T19" s="545"/>
      <c r="U19" s="545" t="s">
        <v>26</v>
      </c>
      <c r="W19" s="713"/>
      <c r="AD19" s="27"/>
      <c r="AE19" s="27"/>
      <c r="AF19" s="26"/>
      <c r="AG19" s="26"/>
      <c r="AH19" s="27"/>
      <c r="AI19" s="27"/>
      <c r="AJ19" s="27"/>
      <c r="AK19" s="27"/>
    </row>
    <row r="20" spans="1:37" ht="21" customHeight="1" x14ac:dyDescent="0.2">
      <c r="B20" s="742"/>
      <c r="C20" s="742"/>
      <c r="D20" s="742"/>
      <c r="E20" s="742"/>
      <c r="H20" s="742"/>
      <c r="I20" s="742"/>
      <c r="J20" s="742"/>
      <c r="K20" s="742"/>
      <c r="L20" s="742"/>
      <c r="O20" s="1140"/>
      <c r="U20" s="726"/>
      <c r="W20" s="713"/>
      <c r="AD20" s="27"/>
      <c r="AE20" s="27"/>
      <c r="AF20" s="26"/>
      <c r="AG20" s="26"/>
      <c r="AH20" s="27"/>
      <c r="AI20" s="27"/>
      <c r="AJ20" s="27"/>
      <c r="AK20" s="27"/>
    </row>
    <row r="21" spans="1:37" ht="21" customHeight="1" x14ac:dyDescent="0.2">
      <c r="B21" s="742"/>
      <c r="C21" s="742"/>
      <c r="D21" s="742"/>
      <c r="E21" s="742"/>
      <c r="H21" s="742"/>
      <c r="I21" s="742"/>
      <c r="J21" s="742"/>
      <c r="K21" s="742"/>
      <c r="L21" s="742"/>
      <c r="W21" s="713"/>
      <c r="AD21" s="27"/>
      <c r="AE21" s="27"/>
      <c r="AF21" s="26"/>
      <c r="AG21" s="26"/>
      <c r="AH21" s="27"/>
      <c r="AI21" s="27"/>
      <c r="AJ21" s="27"/>
      <c r="AK21" s="27"/>
    </row>
    <row r="22" spans="1:37" ht="21" customHeight="1" x14ac:dyDescent="0.2">
      <c r="B22" s="742"/>
      <c r="C22" s="742"/>
      <c r="D22" s="742"/>
      <c r="E22" s="742"/>
      <c r="F22" s="742"/>
      <c r="G22" s="742"/>
      <c r="H22" s="742"/>
      <c r="I22" s="742"/>
      <c r="J22" s="742"/>
      <c r="K22" s="742"/>
      <c r="L22" s="742"/>
      <c r="W22" s="713"/>
      <c r="Z22" s="41"/>
      <c r="AA22" s="28"/>
      <c r="AB22" s="26"/>
      <c r="AC22" s="26"/>
      <c r="AD22" s="26"/>
      <c r="AE22" s="27"/>
      <c r="AF22" s="26"/>
      <c r="AG22" s="26"/>
      <c r="AH22" s="27"/>
      <c r="AI22" s="27"/>
      <c r="AJ22" s="27"/>
      <c r="AK22" s="27"/>
    </row>
    <row r="23" spans="1:37" ht="21" customHeight="1" x14ac:dyDescent="0.2">
      <c r="B23" s="742"/>
      <c r="C23" s="742"/>
      <c r="D23" s="742"/>
      <c r="E23" s="742"/>
      <c r="F23" s="742"/>
      <c r="G23" s="742"/>
      <c r="H23" s="742"/>
      <c r="I23" s="742"/>
      <c r="J23" s="742"/>
      <c r="K23" s="742"/>
      <c r="L23" s="742"/>
      <c r="V23" s="713"/>
      <c r="W23" s="713"/>
      <c r="Z23" s="41"/>
      <c r="AG23" s="26"/>
    </row>
    <row r="24" spans="1:37" ht="21" customHeight="1" x14ac:dyDescent="0.2">
      <c r="B24" s="742"/>
      <c r="C24" s="742"/>
      <c r="D24" s="742"/>
      <c r="E24" s="742"/>
      <c r="F24" s="742"/>
      <c r="G24" s="742"/>
      <c r="H24" s="742"/>
      <c r="I24" s="742"/>
      <c r="J24" s="742"/>
      <c r="K24" s="742"/>
      <c r="L24" s="742"/>
      <c r="V24" s="713"/>
      <c r="W24" s="713"/>
      <c r="Z24" s="41"/>
      <c r="AA24" s="28"/>
      <c r="AB24" s="29"/>
      <c r="AC24" s="29"/>
      <c r="AD24" s="29"/>
      <c r="AE24" s="29"/>
      <c r="AF24" s="29"/>
      <c r="AG24" s="95"/>
      <c r="AH24" s="29"/>
      <c r="AI24" s="29"/>
      <c r="AJ24" s="29"/>
      <c r="AK24" s="29"/>
    </row>
    <row r="25" spans="1:37" x14ac:dyDescent="0.2">
      <c r="B25" s="742"/>
      <c r="C25" s="742"/>
      <c r="D25" s="742"/>
      <c r="E25" s="742"/>
      <c r="F25" s="742"/>
      <c r="G25" s="742"/>
      <c r="H25" s="742"/>
      <c r="I25" s="742"/>
      <c r="J25" s="742"/>
      <c r="K25" s="742"/>
      <c r="L25" s="742"/>
      <c r="V25" s="713"/>
      <c r="W25" s="713"/>
      <c r="Z25" s="41"/>
      <c r="AA25" s="28"/>
      <c r="AB25" s="26"/>
      <c r="AC25" s="26"/>
      <c r="AD25" s="26"/>
      <c r="AE25" s="26"/>
      <c r="AF25" s="26"/>
      <c r="AG25" s="26"/>
      <c r="AH25" s="26"/>
      <c r="AI25" s="26"/>
      <c r="AJ25" s="26"/>
      <c r="AK25" s="26"/>
    </row>
    <row r="26" spans="1:37" ht="17.25" customHeight="1" x14ac:dyDescent="0.2">
      <c r="A26" s="743"/>
      <c r="B26" s="1139"/>
      <c r="C26" s="1139"/>
      <c r="D26" s="1139"/>
      <c r="E26" s="1139"/>
      <c r="F26" s="1139"/>
      <c r="G26" s="1139"/>
      <c r="H26" s="1139"/>
      <c r="I26" s="1139"/>
      <c r="J26" s="1139"/>
      <c r="K26" s="1139"/>
      <c r="L26" s="1139"/>
      <c r="V26" s="713"/>
      <c r="W26" s="713"/>
      <c r="Z26" s="41"/>
      <c r="AA26" s="28"/>
      <c r="AB26" s="26"/>
      <c r="AC26" s="26"/>
      <c r="AD26" s="26"/>
      <c r="AE26" s="26"/>
      <c r="AF26" s="26"/>
      <c r="AG26" s="26"/>
      <c r="AH26" s="26"/>
      <c r="AI26" s="26"/>
      <c r="AJ26" s="26"/>
      <c r="AK26" s="26"/>
    </row>
    <row r="27" spans="1:37" ht="21" x14ac:dyDescent="0.2">
      <c r="A27" s="743"/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Z27" s="743"/>
      <c r="AA27" s="28"/>
      <c r="AB27" s="26"/>
      <c r="AC27" s="96"/>
      <c r="AD27" s="96"/>
      <c r="AE27" s="96"/>
      <c r="AF27" s="96"/>
      <c r="AG27" s="26"/>
      <c r="AI27" s="97"/>
      <c r="AJ27" s="97"/>
      <c r="AK27" s="97"/>
    </row>
    <row r="28" spans="1:37" ht="21" x14ac:dyDescent="0.2">
      <c r="A28" s="743"/>
      <c r="B28" s="34"/>
      <c r="C28" s="36"/>
      <c r="D28" s="37"/>
      <c r="E28" s="37"/>
      <c r="F28" s="37"/>
      <c r="G28" s="37"/>
      <c r="H28" s="36"/>
      <c r="I28" s="744"/>
      <c r="J28" s="744"/>
      <c r="K28" s="744"/>
      <c r="L28" s="744"/>
      <c r="Z28" s="743"/>
      <c r="AA28" s="28"/>
      <c r="AB28" s="26"/>
      <c r="AC28" s="96"/>
      <c r="AD28" s="96"/>
      <c r="AE28" s="96"/>
      <c r="AF28" s="96"/>
      <c r="AG28" s="26"/>
      <c r="AH28" s="97"/>
      <c r="AI28" s="97"/>
      <c r="AJ28" s="97"/>
      <c r="AK28" s="97"/>
    </row>
    <row r="29" spans="1:37" ht="21" x14ac:dyDescent="0.2">
      <c r="A29" s="743"/>
      <c r="B29" s="34"/>
      <c r="C29" s="36"/>
      <c r="D29" s="37"/>
      <c r="E29" s="37"/>
      <c r="F29" s="37"/>
      <c r="G29" s="37"/>
      <c r="H29" s="36"/>
      <c r="I29" s="71"/>
      <c r="J29" s="71"/>
      <c r="K29" s="71"/>
      <c r="L29" s="71"/>
      <c r="Z29" s="743"/>
      <c r="AA29" s="28"/>
      <c r="AB29" s="26"/>
      <c r="AC29" s="96"/>
      <c r="AD29" s="96"/>
      <c r="AE29" s="96"/>
      <c r="AF29" s="96"/>
      <c r="AG29" s="26"/>
      <c r="AH29" s="26"/>
      <c r="AI29" s="26"/>
      <c r="AJ29" s="97"/>
      <c r="AK29" s="97"/>
    </row>
    <row r="30" spans="1:37" ht="17.25" customHeight="1" thickBot="1" x14ac:dyDescent="0.25">
      <c r="A30" s="743"/>
      <c r="B30" s="34"/>
      <c r="C30" s="36"/>
      <c r="D30" s="36"/>
      <c r="E30" s="36"/>
      <c r="F30" s="36"/>
      <c r="G30" s="36"/>
      <c r="H30" s="36"/>
      <c r="I30" s="71"/>
      <c r="J30" s="71"/>
      <c r="K30" s="71"/>
      <c r="L30" s="71"/>
      <c r="Z30" s="743"/>
      <c r="AA30" s="28"/>
      <c r="AB30" s="26"/>
      <c r="AC30" s="96"/>
      <c r="AD30" s="96"/>
      <c r="AE30" s="96"/>
      <c r="AF30" s="96"/>
      <c r="AG30" s="26"/>
      <c r="AH30" s="26"/>
      <c r="AI30" s="26"/>
      <c r="AJ30" s="97"/>
      <c r="AK30" s="97"/>
    </row>
    <row r="31" spans="1:37" ht="17.25" customHeight="1" thickTop="1" x14ac:dyDescent="0.2">
      <c r="A31" s="743"/>
      <c r="B31" s="34"/>
      <c r="C31" s="36"/>
      <c r="D31" s="36"/>
      <c r="E31" s="36"/>
      <c r="F31" s="36"/>
      <c r="G31" s="36"/>
      <c r="H31" s="36"/>
      <c r="I31" s="71"/>
      <c r="J31" s="71"/>
      <c r="K31" s="71"/>
      <c r="L31" s="71"/>
      <c r="O31" s="745"/>
      <c r="Z31" s="743"/>
      <c r="AA31" s="529"/>
      <c r="AB31" s="529"/>
      <c r="AC31" s="529"/>
      <c r="AD31" s="529"/>
      <c r="AE31" s="529"/>
      <c r="AF31" s="529"/>
      <c r="AG31" s="529"/>
      <c r="AH31" s="529"/>
      <c r="AI31" s="529"/>
      <c r="AJ31" s="529"/>
      <c r="AK31" s="529"/>
    </row>
    <row r="32" spans="1:37" x14ac:dyDescent="0.2">
      <c r="A32" s="743"/>
      <c r="B32" s="34"/>
      <c r="C32" s="36"/>
      <c r="D32" s="36"/>
      <c r="E32" s="36"/>
      <c r="F32" s="36"/>
      <c r="G32" s="36"/>
      <c r="H32" s="36"/>
      <c r="I32" s="71"/>
      <c r="J32" s="71"/>
      <c r="K32" s="71"/>
      <c r="L32" s="71"/>
      <c r="Z32" s="98"/>
      <c r="AG32" s="529"/>
    </row>
    <row r="33" spans="2:12" x14ac:dyDescent="0.2"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</row>
    <row r="34" spans="2:12" ht="19" x14ac:dyDescent="0.2">
      <c r="B34" s="1139"/>
      <c r="C34" s="1139"/>
      <c r="D34" s="1139"/>
      <c r="E34" s="1139"/>
      <c r="F34" s="1139"/>
      <c r="G34" s="1139"/>
      <c r="H34" s="1139"/>
      <c r="I34" s="1139"/>
      <c r="J34" s="1139"/>
      <c r="K34" s="1139"/>
      <c r="L34" s="1139"/>
    </row>
    <row r="35" spans="2:12" x14ac:dyDescent="0.2"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</row>
    <row r="36" spans="2:12" x14ac:dyDescent="0.2">
      <c r="B36" s="34"/>
      <c r="C36" s="36"/>
      <c r="D36" s="744"/>
      <c r="E36" s="744"/>
      <c r="F36" s="744"/>
      <c r="G36" s="744"/>
      <c r="H36" s="744"/>
      <c r="I36" s="1138"/>
      <c r="J36" s="1138"/>
      <c r="K36" s="1138"/>
      <c r="L36" s="1138"/>
    </row>
    <row r="37" spans="2:12" x14ac:dyDescent="0.2">
      <c r="B37" s="34"/>
      <c r="C37" s="36"/>
      <c r="D37" s="1138"/>
      <c r="E37" s="1138"/>
      <c r="F37" s="1138"/>
      <c r="G37" s="36"/>
      <c r="H37" s="36"/>
      <c r="I37" s="1138"/>
      <c r="J37" s="1138"/>
      <c r="K37" s="1138"/>
      <c r="L37" s="1138"/>
    </row>
    <row r="38" spans="2:12" x14ac:dyDescent="0.2">
      <c r="B38" s="34"/>
      <c r="C38" s="36"/>
      <c r="D38" s="1138"/>
      <c r="E38" s="1138"/>
      <c r="F38" s="1138"/>
      <c r="G38" s="36"/>
      <c r="H38" s="36"/>
      <c r="I38" s="1138"/>
      <c r="J38" s="1138"/>
      <c r="K38" s="1138"/>
      <c r="L38" s="1138"/>
    </row>
    <row r="39" spans="2:12" x14ac:dyDescent="0.2">
      <c r="B39" s="34"/>
      <c r="C39" s="36"/>
      <c r="D39" s="1138"/>
      <c r="E39" s="1138"/>
      <c r="F39" s="1138"/>
      <c r="G39" s="36"/>
      <c r="H39" s="36"/>
      <c r="I39" s="1138"/>
      <c r="J39" s="1138"/>
      <c r="K39" s="1138"/>
      <c r="L39" s="1138"/>
    </row>
    <row r="40" spans="2:12" x14ac:dyDescent="0.2">
      <c r="B40" s="34"/>
      <c r="C40" s="36"/>
      <c r="D40" s="1138"/>
      <c r="E40" s="1138"/>
      <c r="F40" s="1138"/>
      <c r="G40" s="36"/>
      <c r="H40" s="36"/>
      <c r="I40" s="1138"/>
      <c r="J40" s="1138"/>
      <c r="K40" s="1138"/>
      <c r="L40" s="1138"/>
    </row>
    <row r="41" spans="2:12" x14ac:dyDescent="0.2"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</row>
    <row r="42" spans="2:12" x14ac:dyDescent="0.2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3" spans="2:12" ht="19" x14ac:dyDescent="0.2">
      <c r="B43" s="34"/>
      <c r="C43" s="36"/>
      <c r="D43" s="39"/>
      <c r="E43" s="39"/>
      <c r="F43" s="39"/>
      <c r="G43" s="39"/>
      <c r="H43" s="744"/>
      <c r="I43" s="36"/>
      <c r="J43" s="36"/>
      <c r="K43" s="36"/>
      <c r="L43" s="36"/>
    </row>
    <row r="44" spans="2:12" ht="19" x14ac:dyDescent="0.2">
      <c r="B44" s="34"/>
      <c r="C44" s="36"/>
      <c r="D44" s="39"/>
      <c r="E44" s="39"/>
      <c r="F44" s="39"/>
      <c r="G44" s="39"/>
      <c r="H44" s="36"/>
      <c r="I44" s="36"/>
      <c r="J44" s="36"/>
      <c r="K44" s="36"/>
      <c r="L44" s="36"/>
    </row>
    <row r="45" spans="2:12" ht="19" x14ac:dyDescent="0.2">
      <c r="B45" s="34"/>
      <c r="C45" s="36"/>
      <c r="D45" s="39"/>
      <c r="E45" s="39"/>
      <c r="F45" s="39"/>
      <c r="G45" s="39"/>
      <c r="H45" s="36"/>
      <c r="I45" s="36"/>
      <c r="J45" s="39"/>
      <c r="K45" s="39"/>
      <c r="L45" s="1138"/>
    </row>
    <row r="46" spans="2:12" ht="19" x14ac:dyDescent="0.2">
      <c r="B46" s="34"/>
      <c r="C46" s="36"/>
      <c r="D46" s="36"/>
      <c r="E46" s="36"/>
      <c r="F46" s="36"/>
      <c r="G46" s="36"/>
      <c r="H46" s="36"/>
      <c r="I46" s="39"/>
      <c r="J46" s="39"/>
      <c r="K46" s="39"/>
      <c r="L46" s="1138"/>
    </row>
    <row r="47" spans="2:12" ht="19" x14ac:dyDescent="0.2">
      <c r="B47" s="34"/>
      <c r="C47" s="36"/>
      <c r="D47" s="36"/>
      <c r="E47" s="36"/>
      <c r="F47" s="36"/>
      <c r="G47" s="36"/>
      <c r="H47" s="36"/>
      <c r="I47" s="36"/>
      <c r="J47" s="39"/>
      <c r="K47" s="39"/>
      <c r="L47" s="1138"/>
    </row>
    <row r="48" spans="2:12" x14ac:dyDescent="0.2"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</row>
    <row r="49" spans="2:12" x14ac:dyDescent="0.2">
      <c r="B49" s="742"/>
      <c r="C49" s="742"/>
      <c r="D49" s="742"/>
      <c r="E49" s="742"/>
      <c r="F49" s="742"/>
      <c r="G49" s="742"/>
      <c r="H49" s="742"/>
      <c r="I49" s="742"/>
      <c r="J49" s="742"/>
      <c r="K49" s="742"/>
      <c r="L49" s="742"/>
    </row>
    <row r="50" spans="2:12" x14ac:dyDescent="0.2">
      <c r="B50" s="742"/>
      <c r="C50" s="742"/>
      <c r="D50" s="742"/>
      <c r="E50" s="742"/>
      <c r="F50" s="742"/>
      <c r="G50" s="742"/>
      <c r="H50" s="742"/>
      <c r="I50" s="742"/>
      <c r="J50" s="742"/>
      <c r="K50" s="742"/>
      <c r="L50" s="742"/>
    </row>
    <row r="51" spans="2:12" x14ac:dyDescent="0.2">
      <c r="B51" s="742"/>
      <c r="C51" s="742"/>
      <c r="D51" s="742"/>
      <c r="E51" s="742"/>
      <c r="F51" s="742"/>
      <c r="G51" s="742"/>
      <c r="H51" s="742"/>
      <c r="I51" s="742"/>
      <c r="J51" s="742"/>
      <c r="K51" s="742"/>
      <c r="L51" s="742"/>
    </row>
    <row r="52" spans="2:12" x14ac:dyDescent="0.2">
      <c r="B52" s="742"/>
      <c r="C52" s="742"/>
      <c r="D52" s="742"/>
      <c r="E52" s="742"/>
      <c r="F52" s="742"/>
      <c r="G52" s="742"/>
      <c r="H52" s="742"/>
      <c r="I52" s="742"/>
      <c r="J52" s="742"/>
      <c r="K52" s="742"/>
      <c r="L52" s="742"/>
    </row>
    <row r="53" spans="2:12" x14ac:dyDescent="0.2">
      <c r="B53" s="742"/>
      <c r="C53" s="742"/>
      <c r="D53" s="742"/>
      <c r="E53" s="742"/>
      <c r="F53" s="742"/>
      <c r="G53" s="742"/>
      <c r="H53" s="742"/>
      <c r="I53" s="742"/>
      <c r="J53" s="742"/>
      <c r="K53" s="742"/>
      <c r="L53" s="742"/>
    </row>
    <row r="54" spans="2:12" x14ac:dyDescent="0.2">
      <c r="B54" s="742"/>
      <c r="C54" s="742"/>
      <c r="D54" s="742"/>
      <c r="E54" s="742"/>
      <c r="F54" s="742"/>
      <c r="G54" s="742"/>
      <c r="H54" s="742"/>
      <c r="I54" s="742"/>
      <c r="J54" s="742"/>
      <c r="K54" s="742"/>
      <c r="L54" s="742"/>
    </row>
    <row r="55" spans="2:12" x14ac:dyDescent="0.2">
      <c r="B55" s="742"/>
      <c r="C55" s="742"/>
      <c r="D55" s="742"/>
      <c r="E55" s="742"/>
      <c r="F55" s="742"/>
      <c r="G55" s="742"/>
      <c r="H55" s="742"/>
      <c r="I55" s="742"/>
      <c r="J55" s="742"/>
      <c r="K55" s="742"/>
      <c r="L55" s="742"/>
    </row>
    <row r="56" spans="2:12" x14ac:dyDescent="0.2"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</row>
    <row r="57" spans="2:12" x14ac:dyDescent="0.2"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</row>
    <row r="58" spans="2:12" x14ac:dyDescent="0.2"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</row>
    <row r="59" spans="2:12" x14ac:dyDescent="0.2">
      <c r="B59" s="742"/>
      <c r="C59" s="742"/>
      <c r="D59" s="742"/>
      <c r="E59" s="742"/>
      <c r="F59" s="742"/>
      <c r="G59" s="742"/>
      <c r="H59" s="742"/>
      <c r="I59" s="742"/>
      <c r="J59" s="742"/>
      <c r="K59" s="742"/>
      <c r="L59" s="742"/>
    </row>
    <row r="60" spans="2:12" x14ac:dyDescent="0.2">
      <c r="B60" s="742"/>
      <c r="C60" s="742"/>
      <c r="D60" s="742"/>
      <c r="E60" s="742"/>
      <c r="F60" s="742"/>
      <c r="G60" s="742"/>
      <c r="H60" s="742"/>
      <c r="I60" s="742"/>
      <c r="J60" s="742"/>
      <c r="K60" s="742"/>
      <c r="L60" s="742"/>
    </row>
    <row r="61" spans="2:12" x14ac:dyDescent="0.2">
      <c r="B61" s="742"/>
      <c r="C61" s="742"/>
      <c r="D61" s="742"/>
      <c r="E61" s="742"/>
      <c r="F61" s="742"/>
      <c r="G61" s="742"/>
      <c r="H61" s="742"/>
      <c r="I61" s="742"/>
      <c r="J61" s="742"/>
      <c r="K61" s="742"/>
      <c r="L61" s="742"/>
    </row>
  </sheetData>
  <mergeCells count="9">
    <mergeCell ref="L45:L47"/>
    <mergeCell ref="B26:L26"/>
    <mergeCell ref="O1:O20"/>
    <mergeCell ref="A1:A6"/>
    <mergeCell ref="A8:A11"/>
    <mergeCell ref="H2:H6"/>
    <mergeCell ref="B34:L34"/>
    <mergeCell ref="I36:L40"/>
    <mergeCell ref="D37:F40"/>
  </mergeCells>
  <phoneticPr fontId="25" type="noConversion"/>
  <dataValidations count="1">
    <dataValidation type="list" allowBlank="1" showInputMessage="1" showErrorMessage="1" sqref="I9:I16" xr:uid="{D7122F53-5351-44DD-8240-DF3D51264294}">
      <formula1>"Weekly, Module"</formula1>
    </dataValidation>
  </dataValidations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F190-56B5-4B40-ADD3-474D004EC8F7}">
  <sheetPr>
    <pageSetUpPr fitToPage="1"/>
  </sheetPr>
  <dimension ref="A1:AA82"/>
  <sheetViews>
    <sheetView zoomScale="75" zoomScaleNormal="50" workbookViewId="0">
      <selection activeCell="J21" sqref="J21"/>
    </sheetView>
  </sheetViews>
  <sheetFormatPr baseColWidth="10" defaultColWidth="10.6640625" defaultRowHeight="35" customHeight="1" x14ac:dyDescent="0.2"/>
  <cols>
    <col min="1" max="1" width="8.83203125" style="408" customWidth="1"/>
    <col min="2" max="2" width="13.1640625" style="408" customWidth="1"/>
    <col min="3" max="3" width="13.5" style="408" customWidth="1"/>
    <col min="4" max="4" width="19.33203125" style="408" customWidth="1"/>
    <col min="5" max="5" width="15.1640625" style="408" customWidth="1"/>
    <col min="6" max="6" width="14.5" style="408" customWidth="1"/>
    <col min="7" max="7" width="13.5" style="408" customWidth="1"/>
    <col min="8" max="8" width="14.1640625" style="857" customWidth="1"/>
    <col min="9" max="9" width="14.83203125" style="408" customWidth="1"/>
    <col min="10" max="10" width="14.5" style="408" customWidth="1"/>
    <col min="11" max="11" width="16.5" style="408" customWidth="1"/>
    <col min="12" max="12" width="14.5" style="408" customWidth="1"/>
    <col min="13" max="13" width="18.33203125" style="408" customWidth="1"/>
    <col min="14" max="16" width="10.6640625" style="408"/>
    <col min="17" max="17" width="16.33203125" style="408" customWidth="1"/>
    <col min="18" max="18" width="10.6640625" style="408"/>
    <col min="19" max="19" width="14.5" style="408" customWidth="1"/>
    <col min="20" max="20" width="10.6640625" style="408"/>
    <col min="21" max="22" width="28.1640625" style="408" customWidth="1"/>
    <col min="23" max="23" width="39.1640625" style="408" customWidth="1"/>
    <col min="24" max="24" width="30.83203125" style="408" customWidth="1"/>
    <col min="25" max="26" width="10.6640625" style="408"/>
    <col min="27" max="27" width="10.6640625" style="822"/>
    <col min="28" max="28" width="10.6640625" style="408"/>
    <col min="29" max="29" width="16.83203125" style="408" customWidth="1"/>
    <col min="30" max="30" width="10.6640625" style="408"/>
    <col min="31" max="31" width="22.1640625" style="408" customWidth="1"/>
    <col min="32" max="35" width="10.6640625" style="408"/>
    <col min="36" max="36" width="10.6640625" style="408" customWidth="1"/>
    <col min="37" max="16384" width="10.6640625" style="408"/>
  </cols>
  <sheetData>
    <row r="1" spans="1:27" ht="35" customHeight="1" x14ac:dyDescent="0.2">
      <c r="A1" s="1145" t="s">
        <v>164</v>
      </c>
      <c r="B1" s="403"/>
      <c r="C1" s="404" t="s">
        <v>165</v>
      </c>
      <c r="D1" s="405" t="s">
        <v>166</v>
      </c>
      <c r="E1" s="405" t="s">
        <v>167</v>
      </c>
      <c r="F1" s="405" t="s">
        <v>168</v>
      </c>
      <c r="G1" s="403" t="s">
        <v>169</v>
      </c>
      <c r="H1" s="406" t="s">
        <v>170</v>
      </c>
      <c r="I1" s="405" t="s">
        <v>171</v>
      </c>
      <c r="J1" s="405" t="s">
        <v>172</v>
      </c>
      <c r="K1" s="405" t="s">
        <v>173</v>
      </c>
      <c r="L1" s="403" t="s">
        <v>174</v>
      </c>
      <c r="M1" s="46" t="s">
        <v>175</v>
      </c>
      <c r="O1" s="1146" t="s">
        <v>0</v>
      </c>
      <c r="P1" s="306" t="s">
        <v>1</v>
      </c>
      <c r="Q1" s="306" t="s">
        <v>2</v>
      </c>
      <c r="R1" s="306" t="s">
        <v>3</v>
      </c>
      <c r="S1" s="307" t="s">
        <v>4</v>
      </c>
      <c r="T1" s="812" t="s">
        <v>176</v>
      </c>
      <c r="U1" s="491" t="s">
        <v>424</v>
      </c>
      <c r="V1" s="812"/>
      <c r="W1" s="1144"/>
      <c r="X1" s="1144"/>
      <c r="AA1" s="408"/>
    </row>
    <row r="2" spans="1:27" ht="35" customHeight="1" x14ac:dyDescent="0.2">
      <c r="A2" s="1145"/>
      <c r="B2" s="395" t="s">
        <v>178</v>
      </c>
      <c r="C2" s="764"/>
      <c r="D2" s="1148" t="s">
        <v>470</v>
      </c>
      <c r="E2" s="1149"/>
      <c r="F2" s="1150"/>
      <c r="G2" s="1147" t="s">
        <v>179</v>
      </c>
      <c r="H2" s="1024" t="s">
        <v>376</v>
      </c>
      <c r="I2" s="1030"/>
      <c r="J2" s="1031"/>
      <c r="K2" s="1032"/>
      <c r="L2" s="1026"/>
      <c r="M2" s="711">
        <v>6</v>
      </c>
      <c r="O2" s="1146"/>
      <c r="P2" s="816">
        <v>1</v>
      </c>
      <c r="Q2" s="817" t="s">
        <v>325</v>
      </c>
      <c r="R2" s="816">
        <v>3</v>
      </c>
      <c r="S2" s="818"/>
      <c r="T2" s="819">
        <f>M5+M6</f>
        <v>7</v>
      </c>
      <c r="U2" s="820" t="s">
        <v>386</v>
      </c>
      <c r="W2" s="726"/>
      <c r="X2" s="755"/>
      <c r="Z2" s="821"/>
    </row>
    <row r="3" spans="1:27" ht="35" customHeight="1" x14ac:dyDescent="0.2">
      <c r="A3" s="1145"/>
      <c r="B3" s="395" t="s">
        <v>181</v>
      </c>
      <c r="C3" s="764"/>
      <c r="D3" s="1151"/>
      <c r="E3" s="1152"/>
      <c r="F3" s="1153"/>
      <c r="G3" s="1147"/>
      <c r="H3" s="1024" t="s">
        <v>376</v>
      </c>
      <c r="I3" s="1033"/>
      <c r="J3" s="1029"/>
      <c r="K3" s="1034"/>
      <c r="L3" s="1026"/>
      <c r="M3" s="711">
        <v>6</v>
      </c>
      <c r="O3" s="1146"/>
      <c r="P3" s="276">
        <v>2</v>
      </c>
      <c r="Q3" s="823" t="s">
        <v>326</v>
      </c>
      <c r="R3" s="276">
        <v>5</v>
      </c>
      <c r="S3" s="824"/>
      <c r="T3" s="755">
        <f>M7</f>
        <v>25</v>
      </c>
      <c r="U3" s="825" t="s">
        <v>10</v>
      </c>
      <c r="W3" s="726"/>
      <c r="X3" s="755"/>
    </row>
    <row r="4" spans="1:27" ht="35" customHeight="1" x14ac:dyDescent="0.2">
      <c r="A4" s="1145"/>
      <c r="B4" s="395" t="s">
        <v>182</v>
      </c>
      <c r="C4" s="764"/>
      <c r="D4" s="1154"/>
      <c r="E4" s="1155"/>
      <c r="F4" s="1156"/>
      <c r="G4" s="1147"/>
      <c r="H4" s="1025" t="s">
        <v>393</v>
      </c>
      <c r="I4" s="1035"/>
      <c r="J4" s="1036"/>
      <c r="K4" s="1037"/>
      <c r="L4" s="1026"/>
      <c r="M4" s="711">
        <v>6</v>
      </c>
      <c r="O4" s="1146"/>
      <c r="P4" s="276">
        <v>3</v>
      </c>
      <c r="Q4" s="823" t="s">
        <v>327</v>
      </c>
      <c r="R4" s="276">
        <v>5</v>
      </c>
      <c r="S4" s="824"/>
      <c r="T4" s="755">
        <f>SUM(M2,M4:M6)</f>
        <v>19</v>
      </c>
      <c r="U4" s="826" t="s">
        <v>14</v>
      </c>
      <c r="V4" s="827" t="s">
        <v>15</v>
      </c>
      <c r="W4" s="726"/>
    </row>
    <row r="5" spans="1:27" ht="35" customHeight="1" x14ac:dyDescent="0.2">
      <c r="A5" s="1145"/>
      <c r="B5" s="395" t="s">
        <v>183</v>
      </c>
      <c r="C5" s="767"/>
      <c r="D5" s="1038" t="s">
        <v>469</v>
      </c>
      <c r="E5" s="1039"/>
      <c r="F5" s="1040"/>
      <c r="G5" s="1147"/>
      <c r="H5" s="819" t="s">
        <v>393</v>
      </c>
      <c r="I5" s="773"/>
      <c r="J5" s="1027" t="s">
        <v>454</v>
      </c>
      <c r="K5" s="1028"/>
      <c r="M5" s="711">
        <v>4</v>
      </c>
      <c r="O5" s="1146"/>
      <c r="P5" s="276">
        <v>4</v>
      </c>
      <c r="Q5" s="823" t="s">
        <v>328</v>
      </c>
      <c r="R5" s="276">
        <v>4</v>
      </c>
      <c r="S5" s="830" t="s">
        <v>329</v>
      </c>
      <c r="T5" s="755">
        <f>M7-M2-M6</f>
        <v>16</v>
      </c>
      <c r="U5" s="820" t="s">
        <v>386</v>
      </c>
      <c r="V5" s="771" t="s">
        <v>383</v>
      </c>
      <c r="X5" s="755"/>
    </row>
    <row r="6" spans="1:27" s="30" customFormat="1" ht="35" customHeight="1" x14ac:dyDescent="0.2">
      <c r="A6" s="1145"/>
      <c r="B6" s="395" t="s">
        <v>184</v>
      </c>
      <c r="C6" s="772"/>
      <c r="D6" s="725" t="s">
        <v>468</v>
      </c>
      <c r="E6" s="815"/>
      <c r="F6" s="813"/>
      <c r="G6" s="1147"/>
      <c r="H6" s="819" t="s">
        <v>393</v>
      </c>
      <c r="I6" s="814" t="s">
        <v>376</v>
      </c>
      <c r="J6" s="828" t="s">
        <v>454</v>
      </c>
      <c r="K6" s="829"/>
      <c r="L6" s="408"/>
      <c r="M6" s="711">
        <v>3</v>
      </c>
      <c r="O6" s="1146"/>
      <c r="P6" s="276">
        <v>5</v>
      </c>
      <c r="Q6" s="823" t="s">
        <v>330</v>
      </c>
      <c r="R6" s="276">
        <v>5</v>
      </c>
      <c r="S6" s="824"/>
      <c r="T6" s="755">
        <f>M7</f>
        <v>25</v>
      </c>
      <c r="U6" s="825" t="s">
        <v>10</v>
      </c>
      <c r="V6" s="24"/>
      <c r="X6" s="782"/>
    </row>
    <row r="7" spans="1:27" ht="35" customHeight="1" x14ac:dyDescent="0.2">
      <c r="A7" s="755"/>
      <c r="B7" s="755"/>
      <c r="C7" s="755"/>
      <c r="D7" s="831"/>
      <c r="E7" s="831"/>
      <c r="F7" s="831"/>
      <c r="G7" s="831"/>
      <c r="H7" s="755"/>
      <c r="I7" s="755"/>
      <c r="J7" s="755"/>
      <c r="K7" s="755"/>
      <c r="L7" s="755"/>
      <c r="M7" s="832">
        <f>SUM(M2:M6)</f>
        <v>25</v>
      </c>
      <c r="O7" s="1146"/>
      <c r="P7" s="276">
        <v>6</v>
      </c>
      <c r="Q7" s="823" t="s">
        <v>331</v>
      </c>
      <c r="R7" s="276">
        <v>4</v>
      </c>
      <c r="S7" s="824" t="s">
        <v>332</v>
      </c>
      <c r="T7" s="755">
        <f>SUM(M2:M5)</f>
        <v>22</v>
      </c>
      <c r="U7" s="820" t="s">
        <v>386</v>
      </c>
      <c r="V7" s="771" t="s">
        <v>383</v>
      </c>
      <c r="X7" s="755"/>
    </row>
    <row r="8" spans="1:27" ht="35" customHeight="1" x14ac:dyDescent="0.2">
      <c r="A8" s="833"/>
      <c r="B8" s="833"/>
      <c r="C8" s="833"/>
      <c r="D8" s="833"/>
      <c r="E8" s="833"/>
      <c r="F8" s="833"/>
      <c r="G8" s="833"/>
      <c r="H8" s="833"/>
      <c r="I8" s="833"/>
      <c r="J8" s="833"/>
      <c r="K8" s="833"/>
      <c r="L8" s="833"/>
      <c r="M8" s="833"/>
      <c r="O8" s="1146"/>
      <c r="P8" s="276">
        <v>7</v>
      </c>
      <c r="Q8" s="823" t="s">
        <v>351</v>
      </c>
      <c r="R8" s="276">
        <v>4</v>
      </c>
      <c r="S8" s="824" t="s">
        <v>339</v>
      </c>
      <c r="T8" s="755">
        <f>M7-M3</f>
        <v>19</v>
      </c>
      <c r="U8" s="834" t="s">
        <v>388</v>
      </c>
      <c r="W8" s="726"/>
      <c r="X8" s="755"/>
    </row>
    <row r="9" spans="1:27" ht="35" customHeight="1" x14ac:dyDescent="0.2">
      <c r="A9" s="620" t="s">
        <v>185</v>
      </c>
      <c r="B9" s="393" t="s">
        <v>186</v>
      </c>
      <c r="C9" s="392" t="s">
        <v>187</v>
      </c>
      <c r="D9" s="1068" t="s">
        <v>32</v>
      </c>
      <c r="E9" s="392" t="s">
        <v>33</v>
      </c>
      <c r="F9" s="392" t="s">
        <v>188</v>
      </c>
      <c r="G9" s="393" t="s">
        <v>189</v>
      </c>
      <c r="H9" s="392" t="s">
        <v>190</v>
      </c>
      <c r="I9" s="392" t="s">
        <v>191</v>
      </c>
      <c r="J9" s="392" t="s">
        <v>203</v>
      </c>
      <c r="K9" s="392" t="s">
        <v>3</v>
      </c>
      <c r="L9" s="561" t="s">
        <v>193</v>
      </c>
      <c r="M9" s="835" t="s">
        <v>194</v>
      </c>
      <c r="O9" s="1146"/>
      <c r="P9" s="276">
        <v>8</v>
      </c>
      <c r="Q9" s="823" t="s">
        <v>334</v>
      </c>
      <c r="R9" s="276">
        <v>5</v>
      </c>
      <c r="S9" s="824"/>
      <c r="T9" s="755">
        <f>M7</f>
        <v>25</v>
      </c>
      <c r="U9" s="834" t="s">
        <v>388</v>
      </c>
      <c r="W9" s="726"/>
      <c r="X9" s="836"/>
    </row>
    <row r="10" spans="1:27" ht="35" customHeight="1" x14ac:dyDescent="0.2">
      <c r="A10" s="620"/>
      <c r="B10" s="408" t="s">
        <v>204</v>
      </c>
      <c r="C10" s="777" t="s">
        <v>385</v>
      </c>
      <c r="D10" s="1069" t="s">
        <v>205</v>
      </c>
      <c r="E10" s="777" t="s">
        <v>103</v>
      </c>
      <c r="F10" s="778" t="s">
        <v>104</v>
      </c>
      <c r="G10" s="408">
        <f>10*15</f>
        <v>150</v>
      </c>
      <c r="H10" s="408"/>
      <c r="I10" s="779" t="s">
        <v>44</v>
      </c>
      <c r="J10" s="30" t="s">
        <v>206</v>
      </c>
      <c r="L10" s="602" t="s">
        <v>446</v>
      </c>
      <c r="M10" s="500"/>
      <c r="O10" s="1146"/>
      <c r="P10" s="280">
        <v>9</v>
      </c>
      <c r="Q10" s="837" t="s">
        <v>335</v>
      </c>
      <c r="R10" s="280" t="s">
        <v>350</v>
      </c>
      <c r="S10" s="282"/>
      <c r="T10" s="402"/>
      <c r="U10" s="781" t="s">
        <v>24</v>
      </c>
      <c r="V10" s="838"/>
      <c r="W10" s="726"/>
      <c r="X10" s="755"/>
    </row>
    <row r="11" spans="1:27" ht="35" customHeight="1" x14ac:dyDescent="0.2">
      <c r="A11" s="620"/>
      <c r="B11" s="839" t="s">
        <v>195</v>
      </c>
      <c r="C11" s="782" t="s">
        <v>93</v>
      </c>
      <c r="D11" s="1041" t="s">
        <v>94</v>
      </c>
      <c r="E11" s="782" t="s">
        <v>95</v>
      </c>
      <c r="F11" s="840" t="s">
        <v>49</v>
      </c>
      <c r="G11" s="755">
        <f>6*14</f>
        <v>84</v>
      </c>
      <c r="H11" s="395">
        <f>SUM(T8,T9,T12,T15)</f>
        <v>82</v>
      </c>
      <c r="I11" s="779" t="s">
        <v>44</v>
      </c>
      <c r="J11" s="395" t="s">
        <v>412</v>
      </c>
      <c r="L11" s="603" t="s">
        <v>270</v>
      </c>
      <c r="M11" s="841"/>
      <c r="O11" s="1146"/>
      <c r="P11" s="276">
        <v>10</v>
      </c>
      <c r="Q11" s="823" t="s">
        <v>336</v>
      </c>
      <c r="R11" s="276">
        <v>4</v>
      </c>
      <c r="S11" s="842" t="s">
        <v>337</v>
      </c>
      <c r="T11" s="755">
        <f>M7</f>
        <v>25</v>
      </c>
      <c r="U11" s="826" t="s">
        <v>14</v>
      </c>
      <c r="V11" s="827" t="s">
        <v>15</v>
      </c>
      <c r="W11" s="753"/>
    </row>
    <row r="12" spans="1:27" ht="35" customHeight="1" x14ac:dyDescent="0.2">
      <c r="A12" s="620"/>
      <c r="B12" s="839" t="s">
        <v>195</v>
      </c>
      <c r="C12" s="782" t="s">
        <v>99</v>
      </c>
      <c r="D12" s="1041" t="s">
        <v>100</v>
      </c>
      <c r="E12" s="782" t="s">
        <v>87</v>
      </c>
      <c r="F12" s="843" t="s">
        <v>88</v>
      </c>
      <c r="G12" s="755">
        <f>4*14</f>
        <v>56</v>
      </c>
      <c r="H12" s="395">
        <f>4*14</f>
        <v>56</v>
      </c>
      <c r="I12" s="803" t="s">
        <v>75</v>
      </c>
      <c r="J12" s="751"/>
      <c r="K12" s="844" t="s">
        <v>394</v>
      </c>
      <c r="L12" s="603" t="s">
        <v>250</v>
      </c>
      <c r="M12" s="845"/>
      <c r="O12" s="1146"/>
      <c r="P12" s="276">
        <v>11</v>
      </c>
      <c r="Q12" s="823" t="s">
        <v>338</v>
      </c>
      <c r="R12" s="276">
        <v>4</v>
      </c>
      <c r="S12" s="846" t="s">
        <v>340</v>
      </c>
      <c r="T12" s="755">
        <f>M7-M2</f>
        <v>19</v>
      </c>
      <c r="U12" s="834" t="s">
        <v>388</v>
      </c>
      <c r="W12" s="726"/>
      <c r="X12" s="755"/>
    </row>
    <row r="13" spans="1:27" ht="35" customHeight="1" x14ac:dyDescent="0.2">
      <c r="A13" s="755"/>
      <c r="B13" s="839" t="s">
        <v>195</v>
      </c>
      <c r="C13" s="782" t="s">
        <v>101</v>
      </c>
      <c r="D13" s="1041" t="s">
        <v>102</v>
      </c>
      <c r="E13" s="782" t="s">
        <v>52</v>
      </c>
      <c r="F13" s="847" t="s">
        <v>92</v>
      </c>
      <c r="G13" s="755">
        <f>4*14</f>
        <v>56</v>
      </c>
      <c r="H13" s="395">
        <f>SUM(T3,T6,T13)</f>
        <v>75</v>
      </c>
      <c r="I13" s="779" t="s">
        <v>44</v>
      </c>
      <c r="J13" s="395" t="s">
        <v>486</v>
      </c>
      <c r="L13" s="603" t="s">
        <v>271</v>
      </c>
      <c r="M13" s="848"/>
      <c r="O13" s="1146"/>
      <c r="P13" s="276">
        <v>12</v>
      </c>
      <c r="Q13" s="823" t="s">
        <v>341</v>
      </c>
      <c r="R13" s="276">
        <v>5</v>
      </c>
      <c r="S13" s="842"/>
      <c r="T13" s="755">
        <f>M7</f>
        <v>25</v>
      </c>
      <c r="U13" s="820" t="s">
        <v>386</v>
      </c>
      <c r="V13" s="771" t="s">
        <v>383</v>
      </c>
      <c r="X13" s="836"/>
    </row>
    <row r="14" spans="1:27" ht="35" customHeight="1" x14ac:dyDescent="0.2">
      <c r="A14" s="395"/>
      <c r="B14" s="839" t="s">
        <v>208</v>
      </c>
      <c r="C14" s="782" t="s">
        <v>108</v>
      </c>
      <c r="D14" s="1041" t="s">
        <v>109</v>
      </c>
      <c r="E14" s="782" t="s">
        <v>110</v>
      </c>
      <c r="F14" s="849" t="s">
        <v>68</v>
      </c>
      <c r="G14" s="755">
        <f>5*14</f>
        <v>70</v>
      </c>
      <c r="H14" s="395">
        <f>SUM(T4,T11,T14)</f>
        <v>69</v>
      </c>
      <c r="I14" s="779" t="s">
        <v>44</v>
      </c>
      <c r="J14" s="395" t="s">
        <v>411</v>
      </c>
      <c r="K14" s="844"/>
      <c r="L14" s="602" t="s">
        <v>446</v>
      </c>
      <c r="M14" s="845"/>
      <c r="O14" s="1146"/>
      <c r="P14" s="276">
        <v>13</v>
      </c>
      <c r="Q14" s="823" t="s">
        <v>342</v>
      </c>
      <c r="R14" s="276">
        <v>5</v>
      </c>
      <c r="S14" s="850"/>
      <c r="T14" s="755">
        <f>M7</f>
        <v>25</v>
      </c>
      <c r="U14" s="826" t="s">
        <v>14</v>
      </c>
      <c r="V14" s="827" t="s">
        <v>15</v>
      </c>
      <c r="W14" s="726"/>
      <c r="X14" s="782"/>
    </row>
    <row r="15" spans="1:27" ht="35" customHeight="1" x14ac:dyDescent="0.2">
      <c r="A15" s="755"/>
      <c r="B15" s="839" t="s">
        <v>208</v>
      </c>
      <c r="C15" s="782" t="s">
        <v>114</v>
      </c>
      <c r="D15" s="1041" t="s">
        <v>115</v>
      </c>
      <c r="E15" s="782" t="s">
        <v>110</v>
      </c>
      <c r="F15" s="789" t="s">
        <v>48</v>
      </c>
      <c r="G15" s="755">
        <f>5*14</f>
        <v>70</v>
      </c>
      <c r="H15" s="395">
        <f>SUM(T4,T11,T14)</f>
        <v>69</v>
      </c>
      <c r="I15" s="779" t="s">
        <v>44</v>
      </c>
      <c r="J15" s="395" t="s">
        <v>411</v>
      </c>
      <c r="K15" s="844"/>
      <c r="L15" s="602" t="s">
        <v>446</v>
      </c>
      <c r="M15" s="845" t="s">
        <v>369</v>
      </c>
      <c r="O15" s="1146"/>
      <c r="P15" s="276">
        <v>14</v>
      </c>
      <c r="Q15" s="823" t="s">
        <v>343</v>
      </c>
      <c r="R15" s="276">
        <v>4</v>
      </c>
      <c r="S15" s="842" t="s">
        <v>344</v>
      </c>
      <c r="T15" s="755">
        <f>M7-M2</f>
        <v>19</v>
      </c>
      <c r="U15" s="834" t="s">
        <v>388</v>
      </c>
      <c r="V15" s="755"/>
      <c r="W15" s="755"/>
      <c r="X15" s="755"/>
    </row>
    <row r="16" spans="1:27" ht="35" customHeight="1" x14ac:dyDescent="0.2">
      <c r="A16" s="755"/>
      <c r="B16" s="755" t="s">
        <v>208</v>
      </c>
      <c r="C16" s="792" t="s">
        <v>260</v>
      </c>
      <c r="D16" s="792" t="s">
        <v>259</v>
      </c>
      <c r="E16" s="792" t="s">
        <v>110</v>
      </c>
      <c r="F16" s="795" t="s">
        <v>72</v>
      </c>
      <c r="G16" s="755">
        <f t="shared" ref="G16" si="0">6*14</f>
        <v>84</v>
      </c>
      <c r="H16" s="395">
        <f>SUM(T13+T9+T17)</f>
        <v>69</v>
      </c>
      <c r="I16" s="794" t="s">
        <v>44</v>
      </c>
      <c r="J16" s="395" t="s">
        <v>367</v>
      </c>
      <c r="L16" s="562" t="s">
        <v>446</v>
      </c>
      <c r="O16" s="1146"/>
      <c r="P16" s="276">
        <v>15</v>
      </c>
      <c r="Q16" s="823" t="s">
        <v>345</v>
      </c>
      <c r="R16" s="276">
        <v>5</v>
      </c>
      <c r="S16" s="824"/>
      <c r="T16" s="755">
        <f>M7</f>
        <v>25</v>
      </c>
      <c r="U16" s="825" t="s">
        <v>10</v>
      </c>
      <c r="X16" s="782"/>
    </row>
    <row r="17" spans="1:24" ht="35" customHeight="1" x14ac:dyDescent="0.2">
      <c r="A17" s="755"/>
      <c r="B17" s="796" t="s">
        <v>197</v>
      </c>
      <c r="C17" s="797" t="s">
        <v>202</v>
      </c>
      <c r="D17" s="1070" t="s">
        <v>60</v>
      </c>
      <c r="E17" s="799" t="s">
        <v>209</v>
      </c>
      <c r="F17" s="797"/>
      <c r="G17" s="797"/>
      <c r="H17" s="797"/>
      <c r="I17" s="851" t="s">
        <v>75</v>
      </c>
      <c r="J17" s="851" t="s">
        <v>201</v>
      </c>
      <c r="K17" s="852" t="s">
        <v>210</v>
      </c>
      <c r="L17" s="604" t="s">
        <v>201</v>
      </c>
      <c r="M17" s="500"/>
      <c r="O17" s="1146"/>
      <c r="P17" s="276">
        <v>16</v>
      </c>
      <c r="Q17" s="276" t="s">
        <v>346</v>
      </c>
      <c r="R17" s="276">
        <v>5</v>
      </c>
      <c r="S17" s="824"/>
      <c r="T17" s="755">
        <f>M7-M3</f>
        <v>19</v>
      </c>
      <c r="U17" s="820" t="s">
        <v>386</v>
      </c>
      <c r="V17" s="755"/>
      <c r="W17" s="788"/>
      <c r="X17" s="836"/>
    </row>
    <row r="18" spans="1:24" ht="35" customHeight="1" x14ac:dyDescent="0.2">
      <c r="A18" s="755"/>
      <c r="B18" s="853" t="s">
        <v>200</v>
      </c>
      <c r="C18" s="854" t="s">
        <v>116</v>
      </c>
      <c r="D18" s="1071" t="s">
        <v>117</v>
      </c>
      <c r="E18" s="854" t="s">
        <v>90</v>
      </c>
      <c r="F18" s="793" t="s">
        <v>262</v>
      </c>
      <c r="H18" s="408"/>
      <c r="I18" s="851" t="s">
        <v>75</v>
      </c>
      <c r="J18" s="851" t="s">
        <v>396</v>
      </c>
      <c r="K18" s="852" t="s">
        <v>397</v>
      </c>
      <c r="L18" s="605" t="s">
        <v>263</v>
      </c>
      <c r="M18" s="500"/>
      <c r="O18" s="1146"/>
      <c r="P18" s="276">
        <v>17</v>
      </c>
      <c r="Q18" s="276" t="s">
        <v>347</v>
      </c>
      <c r="R18" s="276">
        <v>5</v>
      </c>
      <c r="S18" s="850" t="s">
        <v>348</v>
      </c>
      <c r="T18" s="755">
        <f>M7</f>
        <v>25</v>
      </c>
      <c r="U18" s="820" t="s">
        <v>386</v>
      </c>
      <c r="W18" s="755"/>
      <c r="X18" s="755"/>
    </row>
    <row r="19" spans="1:24" ht="35" customHeight="1" x14ac:dyDescent="0.2">
      <c r="A19" s="755"/>
      <c r="H19" s="408"/>
      <c r="L19" s="562"/>
      <c r="M19" s="500"/>
      <c r="O19" s="1146"/>
      <c r="P19" s="280">
        <v>18</v>
      </c>
      <c r="Q19" s="280" t="s">
        <v>349</v>
      </c>
      <c r="R19" s="280" t="s">
        <v>350</v>
      </c>
      <c r="S19" s="855"/>
      <c r="T19" s="402"/>
      <c r="U19" s="402" t="s">
        <v>26</v>
      </c>
      <c r="V19" s="856"/>
      <c r="W19" s="755"/>
      <c r="X19" s="755"/>
    </row>
    <row r="20" spans="1:24" ht="35" customHeight="1" x14ac:dyDescent="0.2">
      <c r="A20" s="755"/>
      <c r="H20" s="408"/>
      <c r="M20" s="848"/>
    </row>
    <row r="21" spans="1:24" ht="35" customHeight="1" x14ac:dyDescent="0.2">
      <c r="A21" s="833"/>
      <c r="B21" s="833"/>
      <c r="C21" s="833"/>
      <c r="D21" s="833"/>
      <c r="E21" s="833"/>
      <c r="F21" s="833"/>
      <c r="G21" s="833"/>
      <c r="H21" s="833"/>
      <c r="I21" s="833"/>
      <c r="J21" s="833"/>
      <c r="K21" s="833"/>
      <c r="L21" s="833"/>
      <c r="M21" s="833"/>
    </row>
    <row r="22" spans="1:24" ht="35" customHeight="1" x14ac:dyDescent="0.2">
      <c r="A22" s="833"/>
      <c r="B22" s="833"/>
      <c r="C22" s="833"/>
      <c r="D22" s="833"/>
      <c r="E22" s="833"/>
      <c r="F22" s="833"/>
      <c r="G22" s="833"/>
      <c r="H22" s="833"/>
      <c r="I22" s="833"/>
      <c r="J22" s="833"/>
      <c r="K22" s="833"/>
      <c r="L22" s="833"/>
      <c r="M22" s="833"/>
    </row>
    <row r="23" spans="1:24" ht="35" customHeight="1" x14ac:dyDescent="0.2">
      <c r="A23" s="833"/>
      <c r="B23" s="833"/>
      <c r="C23" s="833"/>
      <c r="D23" s="833"/>
      <c r="E23" s="833"/>
      <c r="F23" s="833"/>
      <c r="G23" s="833"/>
      <c r="H23" s="833"/>
      <c r="I23" s="833"/>
      <c r="J23" s="833"/>
      <c r="K23" s="833"/>
      <c r="L23" s="833"/>
      <c r="M23" s="833"/>
    </row>
    <row r="24" spans="1:24" ht="35" customHeight="1" x14ac:dyDescent="0.2">
      <c r="A24" s="833"/>
      <c r="B24" s="833"/>
      <c r="C24" s="833"/>
      <c r="D24" s="833"/>
      <c r="E24" s="833"/>
      <c r="F24" s="833"/>
      <c r="G24" s="833"/>
      <c r="H24" s="833"/>
      <c r="I24" s="833"/>
      <c r="J24" s="833"/>
      <c r="K24" s="833"/>
      <c r="L24" s="833"/>
      <c r="M24" s="833"/>
    </row>
    <row r="25" spans="1:24" ht="35" customHeight="1" x14ac:dyDescent="0.2">
      <c r="A25" s="833"/>
      <c r="B25" s="833"/>
      <c r="C25" s="833"/>
      <c r="D25" s="833"/>
      <c r="E25" s="833"/>
      <c r="F25" s="833"/>
      <c r="G25" s="833"/>
      <c r="H25" s="833"/>
      <c r="I25" s="833"/>
      <c r="J25" s="833"/>
      <c r="K25" s="833"/>
      <c r="L25" s="833"/>
      <c r="M25" s="833"/>
    </row>
    <row r="26" spans="1:24" ht="35" customHeight="1" x14ac:dyDescent="0.2">
      <c r="A26" s="833"/>
      <c r="B26" s="833"/>
      <c r="C26" s="833"/>
      <c r="D26" s="833"/>
      <c r="E26" s="833"/>
      <c r="F26" s="833"/>
      <c r="G26" s="833"/>
      <c r="H26" s="833"/>
      <c r="I26" s="833"/>
      <c r="J26" s="833"/>
      <c r="K26" s="833"/>
      <c r="L26" s="833"/>
      <c r="M26" s="833"/>
    </row>
    <row r="27" spans="1:24" ht="35" customHeight="1" x14ac:dyDescent="0.2">
      <c r="A27" s="833"/>
      <c r="B27" s="833"/>
      <c r="C27" s="833"/>
      <c r="D27" s="833"/>
      <c r="E27" s="833"/>
      <c r="F27" s="833"/>
      <c r="G27" s="833"/>
      <c r="H27" s="833"/>
      <c r="I27" s="833"/>
      <c r="J27" s="833"/>
      <c r="K27" s="833"/>
      <c r="L27" s="833"/>
      <c r="M27" s="833"/>
    </row>
    <row r="28" spans="1:24" ht="35" customHeight="1" x14ac:dyDescent="0.2">
      <c r="A28" s="833"/>
      <c r="B28" s="833"/>
      <c r="C28" s="833"/>
      <c r="D28" s="833"/>
      <c r="E28" s="833"/>
      <c r="F28" s="833"/>
      <c r="G28" s="833"/>
      <c r="H28" s="833"/>
      <c r="I28" s="833"/>
      <c r="J28" s="833"/>
      <c r="K28" s="833"/>
      <c r="L28" s="833"/>
      <c r="M28" s="833"/>
    </row>
    <row r="29" spans="1:24" ht="35" customHeight="1" x14ac:dyDescent="0.2">
      <c r="A29" s="833"/>
      <c r="B29" s="833"/>
      <c r="C29" s="833"/>
      <c r="D29" s="833"/>
      <c r="E29" s="833"/>
      <c r="F29" s="833"/>
      <c r="G29" s="833"/>
      <c r="H29" s="833"/>
      <c r="I29" s="833"/>
      <c r="J29" s="833"/>
      <c r="K29" s="833"/>
      <c r="L29" s="833"/>
      <c r="M29" s="833"/>
    </row>
    <row r="30" spans="1:24" ht="35" customHeight="1" x14ac:dyDescent="0.2">
      <c r="A30" s="833"/>
      <c r="B30" s="833"/>
      <c r="C30" s="833"/>
      <c r="D30" s="833"/>
      <c r="E30" s="833"/>
      <c r="F30" s="833"/>
      <c r="G30" s="833"/>
      <c r="H30" s="833"/>
      <c r="I30" s="833"/>
      <c r="J30" s="833"/>
      <c r="K30" s="833"/>
      <c r="L30" s="833"/>
      <c r="M30" s="833"/>
    </row>
    <row r="31" spans="1:24" ht="35" customHeight="1" x14ac:dyDescent="0.2">
      <c r="A31" s="833"/>
      <c r="B31" s="833"/>
      <c r="C31" s="833"/>
      <c r="D31" s="833"/>
      <c r="E31" s="833"/>
      <c r="F31" s="833"/>
      <c r="G31" s="833"/>
      <c r="H31" s="833"/>
      <c r="I31" s="833"/>
      <c r="J31" s="833"/>
      <c r="K31" s="833"/>
      <c r="L31" s="833"/>
      <c r="M31" s="833"/>
    </row>
    <row r="32" spans="1:24" ht="35" customHeight="1" x14ac:dyDescent="0.2">
      <c r="A32" s="833"/>
      <c r="B32" s="833"/>
      <c r="C32" s="833"/>
      <c r="D32" s="833"/>
      <c r="E32" s="833"/>
      <c r="F32" s="833"/>
      <c r="G32" s="833"/>
      <c r="H32" s="833"/>
      <c r="I32" s="833"/>
      <c r="J32" s="833"/>
      <c r="K32" s="833"/>
      <c r="L32" s="833"/>
      <c r="M32" s="833"/>
    </row>
    <row r="33" spans="1:13" ht="35" customHeight="1" x14ac:dyDescent="0.2">
      <c r="A33" s="833"/>
      <c r="B33" s="833"/>
      <c r="C33" s="833"/>
      <c r="D33" s="833"/>
      <c r="E33" s="833"/>
      <c r="F33" s="833"/>
      <c r="G33" s="833"/>
      <c r="H33" s="833"/>
      <c r="I33" s="833"/>
      <c r="J33" s="833"/>
      <c r="K33" s="833"/>
      <c r="L33" s="833"/>
      <c r="M33" s="833"/>
    </row>
    <row r="34" spans="1:13" ht="35" customHeight="1" x14ac:dyDescent="0.2">
      <c r="A34" s="833"/>
      <c r="B34" s="833"/>
      <c r="C34" s="833"/>
      <c r="D34" s="833"/>
      <c r="E34" s="833"/>
      <c r="F34" s="833"/>
      <c r="G34" s="833"/>
      <c r="H34" s="833"/>
      <c r="I34" s="833"/>
      <c r="J34" s="833"/>
      <c r="K34" s="833"/>
      <c r="L34" s="833"/>
      <c r="M34" s="833"/>
    </row>
    <row r="35" spans="1:13" ht="35" customHeight="1" x14ac:dyDescent="0.2">
      <c r="A35" s="833"/>
      <c r="B35" s="833"/>
      <c r="C35" s="833"/>
      <c r="D35" s="833"/>
      <c r="E35" s="833"/>
      <c r="F35" s="833"/>
      <c r="G35" s="833"/>
      <c r="H35" s="833"/>
      <c r="I35" s="833"/>
      <c r="J35" s="833"/>
      <c r="K35" s="833"/>
      <c r="L35" s="833"/>
      <c r="M35" s="833"/>
    </row>
    <row r="36" spans="1:13" ht="35" customHeight="1" x14ac:dyDescent="0.2">
      <c r="A36" s="833"/>
      <c r="B36" s="833"/>
      <c r="C36" s="833"/>
      <c r="D36" s="833"/>
      <c r="E36" s="833"/>
      <c r="F36" s="833"/>
      <c r="G36" s="833"/>
      <c r="H36" s="833"/>
      <c r="I36" s="833"/>
      <c r="J36" s="833"/>
      <c r="K36" s="833"/>
      <c r="L36" s="833"/>
      <c r="M36" s="833"/>
    </row>
    <row r="37" spans="1:13" ht="35" customHeight="1" x14ac:dyDescent="0.2">
      <c r="A37" s="833"/>
      <c r="B37" s="833"/>
      <c r="C37" s="833"/>
      <c r="D37" s="833"/>
      <c r="E37" s="833"/>
      <c r="F37" s="833"/>
      <c r="G37" s="833"/>
      <c r="H37" s="833"/>
      <c r="I37" s="833"/>
      <c r="J37" s="833"/>
      <c r="K37" s="833"/>
      <c r="L37" s="833"/>
      <c r="M37" s="833"/>
    </row>
    <row r="38" spans="1:13" ht="35" customHeight="1" x14ac:dyDescent="0.2">
      <c r="A38" s="833"/>
      <c r="B38" s="833"/>
      <c r="C38" s="833"/>
      <c r="D38" s="833"/>
      <c r="E38" s="833"/>
      <c r="F38" s="833"/>
      <c r="G38" s="833"/>
      <c r="H38" s="833"/>
      <c r="I38" s="833"/>
      <c r="J38" s="833"/>
      <c r="K38" s="833"/>
      <c r="L38" s="833"/>
      <c r="M38" s="833"/>
    </row>
    <row r="39" spans="1:13" ht="35" customHeight="1" x14ac:dyDescent="0.2">
      <c r="A39" s="833"/>
      <c r="B39" s="833"/>
      <c r="C39" s="833"/>
      <c r="D39" s="833"/>
      <c r="E39" s="833"/>
      <c r="F39" s="833"/>
      <c r="G39" s="833"/>
      <c r="H39" s="833"/>
      <c r="I39" s="833"/>
      <c r="J39" s="833"/>
      <c r="K39" s="833"/>
      <c r="L39" s="833"/>
      <c r="M39" s="833"/>
    </row>
    <row r="40" spans="1:13" ht="35" customHeight="1" x14ac:dyDescent="0.2">
      <c r="A40" s="833"/>
      <c r="B40" s="833"/>
      <c r="C40" s="833"/>
      <c r="D40" s="833"/>
      <c r="E40" s="833"/>
      <c r="F40" s="833"/>
      <c r="G40" s="833"/>
      <c r="H40" s="833"/>
      <c r="I40" s="833"/>
      <c r="J40" s="833"/>
      <c r="K40" s="833"/>
      <c r="L40" s="833"/>
      <c r="M40" s="833"/>
    </row>
    <row r="41" spans="1:13" ht="35" customHeight="1" x14ac:dyDescent="0.2">
      <c r="A41" s="833"/>
      <c r="B41" s="833"/>
      <c r="C41" s="833"/>
      <c r="D41" s="833"/>
      <c r="E41" s="833"/>
      <c r="F41" s="833"/>
      <c r="G41" s="833"/>
      <c r="H41" s="833"/>
      <c r="I41" s="833"/>
      <c r="J41" s="833"/>
      <c r="K41" s="833"/>
      <c r="L41" s="833"/>
      <c r="M41" s="833"/>
    </row>
    <row r="42" spans="1:13" ht="35" customHeight="1" x14ac:dyDescent="0.2">
      <c r="A42" s="833"/>
      <c r="B42" s="833"/>
      <c r="C42" s="833"/>
      <c r="D42" s="833"/>
      <c r="E42" s="833"/>
      <c r="F42" s="833"/>
      <c r="G42" s="833"/>
      <c r="H42" s="833"/>
      <c r="I42" s="833"/>
      <c r="J42" s="833"/>
      <c r="K42" s="833"/>
      <c r="L42" s="833"/>
      <c r="M42" s="833"/>
    </row>
    <row r="43" spans="1:13" ht="35" customHeight="1" x14ac:dyDescent="0.2">
      <c r="A43" s="833"/>
      <c r="B43" s="833"/>
      <c r="C43" s="833"/>
      <c r="D43" s="833"/>
      <c r="E43" s="833"/>
      <c r="F43" s="833"/>
      <c r="G43" s="833"/>
      <c r="H43" s="833"/>
      <c r="I43" s="833"/>
      <c r="J43" s="833"/>
      <c r="K43" s="833"/>
      <c r="L43" s="833"/>
      <c r="M43" s="833"/>
    </row>
    <row r="44" spans="1:13" ht="35" customHeight="1" x14ac:dyDescent="0.2">
      <c r="A44" s="833"/>
      <c r="B44" s="833"/>
      <c r="C44" s="833"/>
      <c r="D44" s="833"/>
      <c r="E44" s="833"/>
      <c r="F44" s="833"/>
      <c r="G44" s="833"/>
      <c r="H44" s="833"/>
      <c r="I44" s="833"/>
      <c r="J44" s="833"/>
      <c r="K44" s="833"/>
      <c r="L44" s="833"/>
      <c r="M44" s="833"/>
    </row>
    <row r="45" spans="1:13" ht="35" customHeight="1" x14ac:dyDescent="0.2">
      <c r="A45" s="833"/>
      <c r="B45" s="833"/>
      <c r="C45" s="833"/>
      <c r="D45" s="833"/>
      <c r="E45" s="833"/>
      <c r="F45" s="833"/>
      <c r="G45" s="833"/>
      <c r="H45" s="833"/>
      <c r="I45" s="833"/>
      <c r="J45" s="833"/>
      <c r="K45" s="833"/>
      <c r="L45" s="833"/>
      <c r="M45" s="833"/>
    </row>
    <row r="46" spans="1:13" ht="35" customHeight="1" x14ac:dyDescent="0.2">
      <c r="A46" s="833"/>
      <c r="B46" s="833"/>
      <c r="C46" s="833"/>
      <c r="D46" s="833"/>
      <c r="E46" s="833"/>
      <c r="F46" s="833"/>
      <c r="G46" s="833"/>
      <c r="H46" s="833"/>
      <c r="I46" s="833"/>
      <c r="J46" s="833"/>
      <c r="K46" s="833"/>
      <c r="L46" s="833"/>
      <c r="M46" s="833"/>
    </row>
    <row r="47" spans="1:13" ht="35" customHeight="1" x14ac:dyDescent="0.2">
      <c r="A47" s="833"/>
      <c r="B47" s="833"/>
      <c r="C47" s="833"/>
      <c r="D47" s="833"/>
      <c r="E47" s="833"/>
      <c r="F47" s="833"/>
      <c r="G47" s="833"/>
      <c r="H47" s="833"/>
      <c r="I47" s="833"/>
      <c r="J47" s="833"/>
      <c r="K47" s="833"/>
      <c r="L47" s="833"/>
      <c r="M47" s="833"/>
    </row>
    <row r="48" spans="1:13" ht="35" customHeight="1" x14ac:dyDescent="0.2">
      <c r="A48" s="833"/>
      <c r="B48" s="833"/>
      <c r="C48" s="833"/>
      <c r="D48" s="833"/>
      <c r="E48" s="833"/>
      <c r="F48" s="833"/>
      <c r="G48" s="833"/>
      <c r="H48" s="833"/>
      <c r="I48" s="833"/>
      <c r="J48" s="833"/>
      <c r="K48" s="833"/>
      <c r="L48" s="833"/>
      <c r="M48" s="833"/>
    </row>
    <row r="49" spans="1:13" ht="35" customHeight="1" x14ac:dyDescent="0.2">
      <c r="A49" s="833"/>
      <c r="B49" s="833"/>
      <c r="C49" s="833"/>
      <c r="D49" s="833"/>
      <c r="E49" s="833"/>
      <c r="F49" s="833"/>
      <c r="G49" s="833"/>
      <c r="H49" s="833"/>
      <c r="I49" s="833"/>
      <c r="J49" s="833"/>
      <c r="K49" s="833"/>
      <c r="L49" s="833"/>
      <c r="M49" s="833"/>
    </row>
    <row r="50" spans="1:13" ht="35" customHeight="1" x14ac:dyDescent="0.2">
      <c r="A50" s="833"/>
      <c r="B50" s="833"/>
      <c r="C50" s="833"/>
      <c r="D50" s="833"/>
      <c r="E50" s="833"/>
      <c r="F50" s="833"/>
      <c r="G50" s="833"/>
      <c r="H50" s="833"/>
      <c r="I50" s="833"/>
      <c r="J50" s="833"/>
      <c r="K50" s="833"/>
      <c r="L50" s="833"/>
      <c r="M50" s="833"/>
    </row>
    <row r="51" spans="1:13" ht="35" customHeight="1" x14ac:dyDescent="0.2">
      <c r="A51" s="833"/>
      <c r="B51" s="833"/>
      <c r="C51" s="833"/>
      <c r="D51" s="833"/>
      <c r="E51" s="833"/>
      <c r="F51" s="833"/>
      <c r="G51" s="833"/>
      <c r="H51" s="833"/>
      <c r="I51" s="833"/>
      <c r="J51" s="833"/>
      <c r="K51" s="833"/>
      <c r="L51" s="833"/>
      <c r="M51" s="833"/>
    </row>
    <row r="52" spans="1:13" ht="35" customHeight="1" x14ac:dyDescent="0.2">
      <c r="A52" s="833"/>
      <c r="B52" s="833"/>
      <c r="C52" s="833"/>
      <c r="D52" s="833"/>
      <c r="E52" s="833"/>
      <c r="F52" s="833"/>
      <c r="G52" s="833"/>
      <c r="H52" s="833"/>
      <c r="I52" s="833"/>
      <c r="J52" s="833"/>
      <c r="K52" s="833"/>
      <c r="L52" s="833"/>
      <c r="M52" s="833"/>
    </row>
    <row r="53" spans="1:13" ht="35" customHeight="1" x14ac:dyDescent="0.2">
      <c r="A53" s="833"/>
      <c r="B53" s="833"/>
      <c r="C53" s="833"/>
      <c r="D53" s="833"/>
      <c r="E53" s="833"/>
      <c r="F53" s="833"/>
      <c r="G53" s="833"/>
      <c r="H53" s="833"/>
      <c r="I53" s="833"/>
      <c r="J53" s="833"/>
      <c r="K53" s="833"/>
      <c r="L53" s="833"/>
      <c r="M53" s="833"/>
    </row>
    <row r="54" spans="1:13" ht="35" customHeight="1" x14ac:dyDescent="0.2">
      <c r="A54" s="833"/>
      <c r="B54" s="833"/>
      <c r="C54" s="833"/>
      <c r="D54" s="833"/>
      <c r="E54" s="833"/>
      <c r="F54" s="833"/>
      <c r="G54" s="833"/>
      <c r="H54" s="833"/>
      <c r="I54" s="833"/>
      <c r="J54" s="833"/>
      <c r="K54" s="833"/>
      <c r="L54" s="833"/>
      <c r="M54" s="833"/>
    </row>
    <row r="55" spans="1:13" ht="35" customHeight="1" x14ac:dyDescent="0.2">
      <c r="A55" s="833"/>
      <c r="B55" s="833"/>
      <c r="C55" s="833"/>
      <c r="D55" s="833"/>
      <c r="E55" s="833"/>
      <c r="F55" s="833"/>
      <c r="G55" s="833"/>
      <c r="H55" s="833"/>
      <c r="I55" s="833"/>
      <c r="J55" s="833"/>
      <c r="K55" s="833"/>
      <c r="L55" s="833"/>
      <c r="M55" s="833"/>
    </row>
    <row r="56" spans="1:13" ht="35" customHeight="1" x14ac:dyDescent="0.2">
      <c r="A56" s="833"/>
      <c r="B56" s="833"/>
      <c r="C56" s="833"/>
      <c r="D56" s="833"/>
      <c r="E56" s="833"/>
      <c r="F56" s="833"/>
      <c r="G56" s="833"/>
      <c r="H56" s="833"/>
      <c r="I56" s="833"/>
      <c r="J56" s="833"/>
      <c r="K56" s="833"/>
      <c r="L56" s="833"/>
      <c r="M56" s="833"/>
    </row>
    <row r="57" spans="1:13" ht="35" customHeight="1" x14ac:dyDescent="0.2">
      <c r="A57" s="833"/>
      <c r="B57" s="833"/>
      <c r="C57" s="833"/>
      <c r="D57" s="833"/>
      <c r="E57" s="833"/>
      <c r="F57" s="833"/>
      <c r="G57" s="833"/>
      <c r="H57" s="833"/>
      <c r="I57" s="833"/>
      <c r="J57" s="833"/>
      <c r="K57" s="833"/>
      <c r="L57" s="833"/>
      <c r="M57" s="833"/>
    </row>
    <row r="58" spans="1:13" ht="35" customHeight="1" x14ac:dyDescent="0.2">
      <c r="A58" s="833"/>
      <c r="B58" s="833"/>
      <c r="C58" s="833"/>
      <c r="D58" s="833"/>
      <c r="E58" s="833"/>
      <c r="F58" s="833"/>
      <c r="G58" s="833"/>
      <c r="H58" s="833"/>
      <c r="I58" s="833"/>
      <c r="J58" s="833"/>
      <c r="K58" s="833"/>
      <c r="L58" s="833"/>
      <c r="M58" s="833"/>
    </row>
    <row r="59" spans="1:13" ht="35" customHeight="1" x14ac:dyDescent="0.2">
      <c r="A59" s="833"/>
      <c r="B59" s="833"/>
      <c r="C59" s="833"/>
      <c r="D59" s="833"/>
      <c r="E59" s="833"/>
      <c r="F59" s="833"/>
      <c r="G59" s="833"/>
      <c r="H59" s="833"/>
      <c r="I59" s="833"/>
      <c r="J59" s="833"/>
      <c r="K59" s="833"/>
      <c r="L59" s="833"/>
      <c r="M59" s="833"/>
    </row>
    <row r="60" spans="1:13" ht="35" customHeight="1" x14ac:dyDescent="0.2">
      <c r="A60" s="833"/>
      <c r="B60" s="833"/>
      <c r="C60" s="833"/>
      <c r="D60" s="833"/>
      <c r="E60" s="833"/>
      <c r="F60" s="833"/>
      <c r="G60" s="833"/>
      <c r="H60" s="833"/>
      <c r="I60" s="833"/>
      <c r="J60" s="833"/>
      <c r="K60" s="833"/>
      <c r="L60" s="833"/>
      <c r="M60" s="833"/>
    </row>
    <row r="61" spans="1:13" ht="35" customHeight="1" x14ac:dyDescent="0.2">
      <c r="A61" s="833"/>
      <c r="B61" s="833"/>
      <c r="C61" s="833"/>
      <c r="D61" s="833"/>
      <c r="E61" s="833"/>
      <c r="F61" s="833"/>
      <c r="G61" s="833"/>
      <c r="H61" s="833"/>
      <c r="I61" s="833"/>
      <c r="J61" s="833"/>
      <c r="K61" s="833"/>
      <c r="L61" s="833"/>
      <c r="M61" s="833"/>
    </row>
    <row r="62" spans="1:13" ht="35" customHeight="1" x14ac:dyDescent="0.2">
      <c r="A62" s="833"/>
      <c r="B62" s="833"/>
      <c r="C62" s="833"/>
      <c r="D62" s="833"/>
      <c r="E62" s="833"/>
      <c r="F62" s="833"/>
      <c r="G62" s="833"/>
      <c r="H62" s="833"/>
      <c r="I62" s="833"/>
      <c r="J62" s="833"/>
      <c r="K62" s="833"/>
      <c r="L62" s="833"/>
      <c r="M62" s="833"/>
    </row>
    <row r="63" spans="1:13" ht="35" customHeight="1" x14ac:dyDescent="0.2">
      <c r="A63" s="833"/>
      <c r="B63" s="833"/>
      <c r="C63" s="833"/>
      <c r="D63" s="833"/>
      <c r="E63" s="833"/>
      <c r="F63" s="833"/>
      <c r="G63" s="833"/>
      <c r="H63" s="833"/>
      <c r="I63" s="833"/>
      <c r="J63" s="833"/>
      <c r="K63" s="833"/>
      <c r="L63" s="833"/>
      <c r="M63" s="833"/>
    </row>
    <row r="64" spans="1:13" ht="35" customHeight="1" x14ac:dyDescent="0.2">
      <c r="A64" s="833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</row>
    <row r="65" spans="1:13" ht="35" customHeight="1" x14ac:dyDescent="0.2">
      <c r="A65" s="833"/>
      <c r="B65" s="833"/>
      <c r="C65" s="833"/>
      <c r="D65" s="833"/>
      <c r="E65" s="833"/>
      <c r="F65" s="833"/>
      <c r="G65" s="833"/>
      <c r="H65" s="833"/>
      <c r="I65" s="833"/>
      <c r="J65" s="833"/>
      <c r="K65" s="833"/>
      <c r="L65" s="833"/>
      <c r="M65" s="833"/>
    </row>
    <row r="66" spans="1:13" ht="35" customHeight="1" x14ac:dyDescent="0.2">
      <c r="A66" s="833"/>
      <c r="B66" s="833"/>
      <c r="C66" s="833"/>
      <c r="D66" s="833"/>
      <c r="E66" s="833"/>
      <c r="F66" s="833"/>
      <c r="G66" s="833"/>
      <c r="H66" s="833"/>
      <c r="I66" s="833"/>
      <c r="J66" s="833"/>
      <c r="K66" s="833"/>
      <c r="L66" s="833"/>
      <c r="M66" s="833"/>
    </row>
    <row r="67" spans="1:13" ht="35" customHeight="1" x14ac:dyDescent="0.2">
      <c r="A67" s="833"/>
      <c r="B67" s="833"/>
      <c r="C67" s="833"/>
      <c r="D67" s="833"/>
      <c r="E67" s="833"/>
      <c r="F67" s="833"/>
      <c r="G67" s="833"/>
      <c r="H67" s="833"/>
      <c r="I67" s="833"/>
      <c r="J67" s="833"/>
      <c r="K67" s="833"/>
      <c r="L67" s="833"/>
      <c r="M67" s="833"/>
    </row>
    <row r="68" spans="1:13" ht="35" customHeight="1" x14ac:dyDescent="0.2">
      <c r="A68" s="833"/>
      <c r="B68" s="833"/>
      <c r="C68" s="833"/>
      <c r="D68" s="833"/>
      <c r="E68" s="833"/>
      <c r="F68" s="833"/>
      <c r="G68" s="833"/>
      <c r="H68" s="833"/>
      <c r="I68" s="833"/>
      <c r="J68" s="833"/>
      <c r="K68" s="833"/>
      <c r="L68" s="833"/>
      <c r="M68" s="833"/>
    </row>
    <row r="69" spans="1:13" ht="35" customHeight="1" x14ac:dyDescent="0.2">
      <c r="A69" s="833"/>
      <c r="B69" s="833"/>
      <c r="C69" s="833"/>
      <c r="D69" s="833"/>
      <c r="E69" s="833"/>
      <c r="F69" s="833"/>
      <c r="G69" s="833"/>
      <c r="H69" s="833"/>
      <c r="I69" s="833"/>
      <c r="J69" s="833"/>
      <c r="K69" s="833"/>
      <c r="L69" s="833"/>
      <c r="M69" s="833"/>
    </row>
    <row r="70" spans="1:13" ht="35" customHeight="1" x14ac:dyDescent="0.2">
      <c r="A70" s="833"/>
      <c r="B70" s="833"/>
      <c r="C70" s="833"/>
      <c r="D70" s="833"/>
      <c r="E70" s="833"/>
      <c r="F70" s="833"/>
      <c r="G70" s="833"/>
      <c r="H70" s="833"/>
      <c r="I70" s="833"/>
      <c r="J70" s="833"/>
      <c r="K70" s="833"/>
      <c r="L70" s="833"/>
      <c r="M70" s="833"/>
    </row>
    <row r="71" spans="1:13" ht="35" customHeight="1" x14ac:dyDescent="0.2">
      <c r="A71" s="833"/>
      <c r="B71" s="833"/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</row>
    <row r="72" spans="1:13" ht="35" customHeight="1" x14ac:dyDescent="0.2">
      <c r="A72" s="833"/>
      <c r="B72" s="833"/>
      <c r="C72" s="833"/>
      <c r="D72" s="833"/>
      <c r="E72" s="833"/>
      <c r="F72" s="833"/>
      <c r="G72" s="833"/>
      <c r="H72" s="833"/>
      <c r="I72" s="833"/>
      <c r="J72" s="833"/>
      <c r="K72" s="833"/>
      <c r="L72" s="833"/>
      <c r="M72" s="833"/>
    </row>
    <row r="73" spans="1:13" ht="35" customHeight="1" x14ac:dyDescent="0.2">
      <c r="A73" s="833"/>
      <c r="B73" s="833"/>
      <c r="C73" s="833"/>
      <c r="D73" s="833"/>
      <c r="E73" s="833"/>
      <c r="F73" s="833"/>
      <c r="G73" s="833"/>
      <c r="H73" s="833"/>
      <c r="I73" s="833"/>
      <c r="J73" s="833"/>
      <c r="K73" s="833"/>
      <c r="L73" s="833"/>
      <c r="M73" s="833"/>
    </row>
    <row r="74" spans="1:13" ht="35" customHeight="1" x14ac:dyDescent="0.2">
      <c r="A74" s="833"/>
      <c r="B74" s="833"/>
      <c r="C74" s="833"/>
      <c r="D74" s="833"/>
      <c r="E74" s="833"/>
      <c r="F74" s="833"/>
      <c r="G74" s="833"/>
      <c r="H74" s="833"/>
      <c r="I74" s="833"/>
      <c r="J74" s="833"/>
      <c r="K74" s="833"/>
      <c r="L74" s="833"/>
      <c r="M74" s="833"/>
    </row>
    <row r="75" spans="1:13" ht="35" customHeight="1" x14ac:dyDescent="0.2">
      <c r="A75" s="833"/>
      <c r="B75" s="833"/>
      <c r="C75" s="833"/>
      <c r="D75" s="833"/>
      <c r="E75" s="833"/>
      <c r="F75" s="833"/>
      <c r="G75" s="833"/>
      <c r="H75" s="833"/>
      <c r="I75" s="833"/>
      <c r="J75" s="833"/>
      <c r="K75" s="833"/>
      <c r="L75" s="833"/>
      <c r="M75" s="833"/>
    </row>
    <row r="76" spans="1:13" ht="35" customHeight="1" x14ac:dyDescent="0.2">
      <c r="A76" s="833"/>
      <c r="B76" s="833"/>
      <c r="C76" s="833"/>
      <c r="D76" s="833"/>
      <c r="E76" s="833"/>
      <c r="F76" s="833"/>
      <c r="G76" s="833"/>
      <c r="H76" s="833"/>
      <c r="I76" s="833"/>
      <c r="J76" s="833"/>
      <c r="K76" s="833"/>
      <c r="L76" s="833"/>
      <c r="M76" s="833"/>
    </row>
    <row r="77" spans="1:13" ht="35" customHeight="1" x14ac:dyDescent="0.2">
      <c r="A77" s="833"/>
      <c r="B77" s="833"/>
      <c r="C77" s="833"/>
      <c r="D77" s="833"/>
      <c r="E77" s="833"/>
      <c r="F77" s="833"/>
      <c r="G77" s="833"/>
      <c r="H77" s="833"/>
      <c r="I77" s="833"/>
      <c r="J77" s="833"/>
      <c r="K77" s="833"/>
      <c r="L77" s="833"/>
      <c r="M77" s="833"/>
    </row>
    <row r="78" spans="1:13" ht="35" customHeight="1" x14ac:dyDescent="0.2">
      <c r="A78" s="833"/>
      <c r="B78" s="833"/>
      <c r="C78" s="833"/>
      <c r="D78" s="833"/>
      <c r="E78" s="833"/>
      <c r="F78" s="833"/>
      <c r="G78" s="833"/>
      <c r="H78" s="833"/>
      <c r="I78" s="833"/>
      <c r="J78" s="833"/>
      <c r="K78" s="833"/>
      <c r="L78" s="833"/>
      <c r="M78" s="833"/>
    </row>
    <row r="79" spans="1:13" ht="35" customHeight="1" x14ac:dyDescent="0.2">
      <c r="A79" s="833"/>
      <c r="B79" s="833"/>
      <c r="C79" s="833"/>
      <c r="D79" s="833"/>
      <c r="E79" s="833"/>
      <c r="F79" s="833"/>
      <c r="G79" s="833"/>
      <c r="H79" s="833"/>
      <c r="I79" s="833"/>
      <c r="J79" s="833"/>
      <c r="K79" s="833"/>
      <c r="L79" s="833"/>
      <c r="M79" s="833"/>
    </row>
    <row r="80" spans="1:13" ht="35" customHeight="1" x14ac:dyDescent="0.2">
      <c r="A80" s="833"/>
      <c r="B80" s="833"/>
      <c r="C80" s="833"/>
      <c r="D80" s="833"/>
      <c r="E80" s="833"/>
      <c r="F80" s="833"/>
      <c r="G80" s="833"/>
      <c r="H80" s="833"/>
      <c r="I80" s="833"/>
      <c r="J80" s="833"/>
      <c r="K80" s="833"/>
      <c r="L80" s="833"/>
      <c r="M80" s="833"/>
    </row>
    <row r="81" spans="1:13" ht="35" customHeight="1" x14ac:dyDescent="0.2">
      <c r="A81" s="833"/>
      <c r="B81" s="833"/>
      <c r="C81" s="833"/>
      <c r="D81" s="833"/>
      <c r="E81" s="833"/>
      <c r="F81" s="833"/>
      <c r="G81" s="833"/>
      <c r="H81" s="833"/>
      <c r="I81" s="833"/>
      <c r="J81" s="833"/>
      <c r="K81" s="833"/>
      <c r="L81" s="833"/>
      <c r="M81" s="833"/>
    </row>
    <row r="82" spans="1:13" ht="35" customHeight="1" x14ac:dyDescent="0.2">
      <c r="A82" s="833"/>
      <c r="B82" s="833"/>
      <c r="C82" s="833"/>
      <c r="D82" s="833"/>
      <c r="E82" s="833"/>
      <c r="F82" s="833"/>
      <c r="G82" s="833"/>
      <c r="H82" s="833"/>
      <c r="I82" s="833"/>
      <c r="J82" s="833"/>
      <c r="K82" s="833"/>
      <c r="L82" s="833"/>
      <c r="M82" s="833"/>
    </row>
  </sheetData>
  <mergeCells count="5">
    <mergeCell ref="W1:X1"/>
    <mergeCell ref="A1:A6"/>
    <mergeCell ref="O1:O19"/>
    <mergeCell ref="G2:G6"/>
    <mergeCell ref="D2:F4"/>
  </mergeCells>
  <phoneticPr fontId="25" type="noConversion"/>
  <dataValidations disablePrompts="1" count="1">
    <dataValidation type="list" allowBlank="1" showInputMessage="1" showErrorMessage="1" sqref="I10:I16" xr:uid="{484009C8-824B-4C81-810C-AB396B752589}">
      <formula1>"Weekly, Module"</formula1>
    </dataValidation>
  </dataValidations>
  <pageMargins left="0.7" right="0.7" top="0.75" bottom="0.75" header="0.3" footer="0.3"/>
  <pageSetup paperSize="9" scale="2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D565-E330-4472-AFBD-A1D285CEB18F}">
  <sheetPr>
    <pageSetUpPr fitToPage="1"/>
  </sheetPr>
  <dimension ref="A1:AK62"/>
  <sheetViews>
    <sheetView zoomScale="75" zoomScaleNormal="50" workbookViewId="0">
      <selection activeCell="B16" sqref="B16:L16"/>
    </sheetView>
  </sheetViews>
  <sheetFormatPr baseColWidth="10" defaultColWidth="10.6640625" defaultRowHeight="16" x14ac:dyDescent="0.2"/>
  <cols>
    <col min="1" max="1" width="8.83203125" style="726" customWidth="1"/>
    <col min="2" max="2" width="15.5" style="726" customWidth="1"/>
    <col min="3" max="3" width="13.5" style="726" customWidth="1"/>
    <col min="4" max="4" width="24" style="726" customWidth="1"/>
    <col min="5" max="5" width="15.1640625" style="726" customWidth="1"/>
    <col min="6" max="6" width="14.5" style="726" customWidth="1"/>
    <col min="7" max="7" width="14.1640625" style="726" customWidth="1"/>
    <col min="8" max="8" width="14.1640625" style="811" customWidth="1"/>
    <col min="9" max="9" width="14.83203125" style="726" customWidth="1"/>
    <col min="10" max="10" width="14.5" style="726" customWidth="1"/>
    <col min="11" max="11" width="13.1640625" style="726" customWidth="1"/>
    <col min="12" max="12" width="15.5" style="726" customWidth="1"/>
    <col min="13" max="13" width="15.1640625" style="726" customWidth="1"/>
    <col min="14" max="16" width="10.6640625" style="726"/>
    <col min="17" max="17" width="21.83203125" style="726" customWidth="1"/>
    <col min="18" max="18" width="10.6640625" style="726"/>
    <col min="19" max="19" width="14.5" style="726" customWidth="1"/>
    <col min="20" max="20" width="10.6640625" style="726"/>
    <col min="21" max="21" width="31" style="749" customWidth="1"/>
    <col min="22" max="22" width="26.33203125" style="726" customWidth="1"/>
    <col min="23" max="23" width="11.5" style="726" customWidth="1"/>
    <col min="24" max="25" width="10.6640625" style="726"/>
    <col min="26" max="26" width="12.5" style="726" customWidth="1"/>
    <col min="27" max="27" width="13.5" style="726" customWidth="1"/>
    <col min="28" max="28" width="19.6640625" style="749" customWidth="1"/>
    <col min="29" max="29" width="10.6640625" style="726"/>
    <col min="30" max="30" width="18.5" style="726" customWidth="1"/>
    <col min="31" max="16384" width="10.6640625" style="726"/>
  </cols>
  <sheetData>
    <row r="1" spans="1:37" s="21" customFormat="1" ht="60" x14ac:dyDescent="0.2">
      <c r="A1" s="1141" t="s">
        <v>164</v>
      </c>
      <c r="B1" s="403"/>
      <c r="C1" s="404" t="s">
        <v>165</v>
      </c>
      <c r="D1" s="403" t="s">
        <v>166</v>
      </c>
      <c r="E1" s="403" t="s">
        <v>167</v>
      </c>
      <c r="F1" s="405" t="s">
        <v>168</v>
      </c>
      <c r="G1" s="405" t="s">
        <v>169</v>
      </c>
      <c r="H1" s="406" t="s">
        <v>170</v>
      </c>
      <c r="I1" s="405" t="s">
        <v>171</v>
      </c>
      <c r="J1" s="405" t="s">
        <v>172</v>
      </c>
      <c r="K1" s="405" t="s">
        <v>173</v>
      </c>
      <c r="L1" s="405" t="s">
        <v>174</v>
      </c>
      <c r="M1" s="46" t="s">
        <v>175</v>
      </c>
      <c r="O1" s="1140" t="s">
        <v>0</v>
      </c>
      <c r="P1" s="33" t="s">
        <v>1</v>
      </c>
      <c r="Q1" s="33" t="s">
        <v>2</v>
      </c>
      <c r="R1" s="33" t="s">
        <v>3</v>
      </c>
      <c r="S1" s="42" t="s">
        <v>4</v>
      </c>
      <c r="T1" s="64" t="s">
        <v>176</v>
      </c>
      <c r="U1" s="491" t="s">
        <v>424</v>
      </c>
      <c r="V1" s="101"/>
      <c r="W1" s="24"/>
    </row>
    <row r="2" spans="1:37" ht="27" customHeight="1" x14ac:dyDescent="0.2">
      <c r="A2" s="1141"/>
      <c r="B2" s="395" t="s">
        <v>178</v>
      </c>
      <c r="C2" s="755"/>
      <c r="D2" s="757"/>
      <c r="E2" s="757"/>
      <c r="F2" s="757"/>
      <c r="G2" s="758" t="s">
        <v>377</v>
      </c>
      <c r="H2" s="1147" t="s">
        <v>179</v>
      </c>
      <c r="I2" s="757"/>
      <c r="J2" s="757"/>
      <c r="K2" s="759"/>
      <c r="L2" s="408"/>
      <c r="M2" s="748">
        <v>6</v>
      </c>
      <c r="O2" s="1140"/>
      <c r="P2" s="331">
        <v>1</v>
      </c>
      <c r="Q2" s="760" t="s">
        <v>325</v>
      </c>
      <c r="R2" s="331">
        <v>3</v>
      </c>
      <c r="S2" s="761"/>
      <c r="T2" s="323">
        <f>M7-M2-M3</f>
        <v>17</v>
      </c>
      <c r="U2" s="820" t="s">
        <v>6</v>
      </c>
      <c r="W2" s="24"/>
    </row>
    <row r="3" spans="1:37" ht="38" customHeight="1" x14ac:dyDescent="0.2">
      <c r="A3" s="1141"/>
      <c r="B3" s="395" t="s">
        <v>181</v>
      </c>
      <c r="C3" s="755"/>
      <c r="D3" s="1023" t="s">
        <v>378</v>
      </c>
      <c r="E3" s="762"/>
      <c r="F3" s="757"/>
      <c r="G3" s="758" t="s">
        <v>377</v>
      </c>
      <c r="H3" s="1147"/>
      <c r="I3" s="410"/>
      <c r="J3" s="757"/>
      <c r="K3" s="759"/>
      <c r="L3" s="408"/>
      <c r="M3" s="748">
        <v>6</v>
      </c>
      <c r="O3" s="1140"/>
      <c r="P3" s="331">
        <v>2</v>
      </c>
      <c r="Q3" s="760" t="s">
        <v>326</v>
      </c>
      <c r="R3" s="331">
        <v>5</v>
      </c>
      <c r="S3" s="761"/>
      <c r="T3" s="323">
        <f>M7</f>
        <v>29</v>
      </c>
      <c r="U3" s="763" t="s">
        <v>374</v>
      </c>
      <c r="W3" s="24"/>
    </row>
    <row r="4" spans="1:37" ht="22" x14ac:dyDescent="0.2">
      <c r="A4" s="1141"/>
      <c r="B4" s="395" t="s">
        <v>182</v>
      </c>
      <c r="C4" s="764"/>
      <c r="D4" s="410"/>
      <c r="E4" s="410"/>
      <c r="F4" s="410"/>
      <c r="G4" s="765" t="s">
        <v>211</v>
      </c>
      <c r="H4" s="1147"/>
      <c r="I4" s="757"/>
      <c r="J4" s="757"/>
      <c r="K4" s="757"/>
      <c r="L4" s="408"/>
      <c r="M4" s="748">
        <v>6</v>
      </c>
      <c r="O4" s="1140"/>
      <c r="P4" s="331">
        <v>3</v>
      </c>
      <c r="Q4" s="760" t="s">
        <v>327</v>
      </c>
      <c r="R4" s="331">
        <v>5</v>
      </c>
      <c r="S4" s="761"/>
      <c r="T4" s="323">
        <f>M7</f>
        <v>29</v>
      </c>
      <c r="U4" s="766" t="s">
        <v>16</v>
      </c>
      <c r="W4" s="24"/>
    </row>
    <row r="5" spans="1:37" ht="22" x14ac:dyDescent="0.2">
      <c r="A5" s="1141"/>
      <c r="B5" s="395" t="s">
        <v>183</v>
      </c>
      <c r="C5" s="767"/>
      <c r="D5" s="410"/>
      <c r="E5" s="410"/>
      <c r="F5" s="410"/>
      <c r="G5" s="768" t="s">
        <v>211</v>
      </c>
      <c r="H5" s="1147"/>
      <c r="I5" s="757"/>
      <c r="J5" s="757"/>
      <c r="K5" s="757"/>
      <c r="L5" s="408"/>
      <c r="M5" s="748">
        <v>6</v>
      </c>
      <c r="O5" s="1140"/>
      <c r="P5" s="331">
        <v>4</v>
      </c>
      <c r="Q5" s="760" t="s">
        <v>328</v>
      </c>
      <c r="R5" s="331">
        <v>4</v>
      </c>
      <c r="S5" s="769" t="s">
        <v>329</v>
      </c>
      <c r="T5" s="323">
        <f>M7-M3</f>
        <v>23</v>
      </c>
      <c r="U5" s="770" t="s">
        <v>22</v>
      </c>
      <c r="V5" s="771" t="s">
        <v>383</v>
      </c>
      <c r="W5" s="24"/>
    </row>
    <row r="6" spans="1:37" s="24" customFormat="1" ht="34" x14ac:dyDescent="0.2">
      <c r="A6" s="1141"/>
      <c r="B6" s="395" t="s">
        <v>184</v>
      </c>
      <c r="C6" s="772"/>
      <c r="D6" s="410"/>
      <c r="E6" s="410"/>
      <c r="F6" s="758" t="s">
        <v>377</v>
      </c>
      <c r="G6" s="768" t="s">
        <v>211</v>
      </c>
      <c r="H6" s="1147"/>
      <c r="I6" s="773"/>
      <c r="J6" s="774"/>
      <c r="K6" s="774"/>
      <c r="L6" s="408"/>
      <c r="M6" s="748">
        <v>5</v>
      </c>
      <c r="O6" s="1140"/>
      <c r="P6" s="331">
        <v>5</v>
      </c>
      <c r="Q6" s="760" t="s">
        <v>330</v>
      </c>
      <c r="R6" s="331">
        <v>5</v>
      </c>
      <c r="S6" s="761"/>
      <c r="T6" s="323">
        <f>M7</f>
        <v>29</v>
      </c>
      <c r="U6" s="763" t="s">
        <v>374</v>
      </c>
      <c r="AK6" s="749" t="s">
        <v>213</v>
      </c>
    </row>
    <row r="7" spans="1:37" ht="34" x14ac:dyDescent="0.2"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750">
        <f>SUM(M2:M6)</f>
        <v>29</v>
      </c>
      <c r="O7" s="1140"/>
      <c r="P7" s="331">
        <v>6</v>
      </c>
      <c r="Q7" s="760" t="s">
        <v>331</v>
      </c>
      <c r="R7" s="331">
        <v>4</v>
      </c>
      <c r="S7" s="761" t="s">
        <v>332</v>
      </c>
      <c r="T7" s="323">
        <f>M7-M6</f>
        <v>24</v>
      </c>
      <c r="U7" s="770" t="s">
        <v>22</v>
      </c>
      <c r="V7" s="771" t="s">
        <v>383</v>
      </c>
      <c r="W7" s="24"/>
    </row>
    <row r="8" spans="1:37" ht="26.25" customHeight="1" x14ac:dyDescent="0.2">
      <c r="B8" s="408"/>
      <c r="C8" s="408"/>
      <c r="D8" s="408"/>
      <c r="E8" s="408"/>
      <c r="F8" s="408"/>
      <c r="G8" s="408"/>
      <c r="H8" s="408"/>
      <c r="I8" s="408"/>
      <c r="J8" s="408"/>
      <c r="K8" s="408"/>
      <c r="L8" s="408"/>
      <c r="M8" s="408"/>
      <c r="O8" s="1140"/>
      <c r="P8" s="331">
        <v>7</v>
      </c>
      <c r="Q8" s="760" t="s">
        <v>351</v>
      </c>
      <c r="R8" s="331">
        <v>4</v>
      </c>
      <c r="S8" s="761" t="s">
        <v>339</v>
      </c>
      <c r="T8" s="323">
        <f>M7-M5</f>
        <v>23</v>
      </c>
      <c r="U8" s="775" t="s">
        <v>353</v>
      </c>
      <c r="W8" s="24"/>
    </row>
    <row r="9" spans="1:37" ht="40" x14ac:dyDescent="0.2">
      <c r="A9" s="1141" t="s">
        <v>185</v>
      </c>
      <c r="B9" s="392" t="s">
        <v>186</v>
      </c>
      <c r="C9" s="392" t="s">
        <v>187</v>
      </c>
      <c r="D9" s="393" t="s">
        <v>32</v>
      </c>
      <c r="E9" s="392" t="s">
        <v>33</v>
      </c>
      <c r="F9" s="392" t="s">
        <v>188</v>
      </c>
      <c r="G9" s="393" t="s">
        <v>189</v>
      </c>
      <c r="H9" s="392" t="s">
        <v>190</v>
      </c>
      <c r="I9" s="392" t="s">
        <v>191</v>
      </c>
      <c r="J9" s="392" t="s">
        <v>192</v>
      </c>
      <c r="K9" s="392" t="s">
        <v>3</v>
      </c>
      <c r="L9" s="561" t="s">
        <v>193</v>
      </c>
      <c r="M9" s="494" t="s">
        <v>214</v>
      </c>
      <c r="O9" s="1140"/>
      <c r="P9" s="331">
        <v>8</v>
      </c>
      <c r="Q9" s="760" t="s">
        <v>334</v>
      </c>
      <c r="R9" s="331">
        <v>5</v>
      </c>
      <c r="S9" s="761"/>
      <c r="T9" s="323">
        <f>M7</f>
        <v>29</v>
      </c>
      <c r="U9" s="766" t="s">
        <v>16</v>
      </c>
      <c r="W9" s="24"/>
    </row>
    <row r="10" spans="1:37" ht="100" x14ac:dyDescent="0.2">
      <c r="A10" s="1141"/>
      <c r="B10" s="755" t="s">
        <v>195</v>
      </c>
      <c r="C10" s="776" t="s">
        <v>124</v>
      </c>
      <c r="D10" s="777" t="s">
        <v>125</v>
      </c>
      <c r="E10" s="777" t="s">
        <v>126</v>
      </c>
      <c r="F10" s="778" t="s">
        <v>478</v>
      </c>
      <c r="G10" s="755">
        <f>16*14</f>
        <v>224</v>
      </c>
      <c r="H10" s="395">
        <f>SUM(T2,T15)+SUM(T5,T7,T13,T17)</f>
        <v>139</v>
      </c>
      <c r="I10" s="779" t="s">
        <v>44</v>
      </c>
      <c r="J10" s="751" t="s">
        <v>477</v>
      </c>
      <c r="K10" s="408"/>
      <c r="L10" s="602" t="s">
        <v>446</v>
      </c>
      <c r="M10" s="408"/>
      <c r="O10" s="1140"/>
      <c r="P10" s="342">
        <v>9</v>
      </c>
      <c r="Q10" s="780" t="s">
        <v>335</v>
      </c>
      <c r="R10" s="342" t="s">
        <v>350</v>
      </c>
      <c r="S10" s="781"/>
      <c r="T10" s="781"/>
      <c r="U10" s="781" t="s">
        <v>419</v>
      </c>
      <c r="W10" s="24"/>
    </row>
    <row r="11" spans="1:37" ht="37" customHeight="1" x14ac:dyDescent="0.2">
      <c r="A11" s="1141"/>
      <c r="B11" s="755" t="s">
        <v>195</v>
      </c>
      <c r="C11" s="782" t="s">
        <v>118</v>
      </c>
      <c r="D11" s="782" t="s">
        <v>119</v>
      </c>
      <c r="E11" s="782" t="s">
        <v>90</v>
      </c>
      <c r="F11" s="783" t="s">
        <v>83</v>
      </c>
      <c r="G11" s="755">
        <f>6*14</f>
        <v>84</v>
      </c>
      <c r="H11" s="395">
        <f>SUM(T3,T7,T15)</f>
        <v>70</v>
      </c>
      <c r="I11" s="779" t="s">
        <v>44</v>
      </c>
      <c r="J11" s="751" t="s">
        <v>471</v>
      </c>
      <c r="K11" s="755"/>
      <c r="L11" s="604" t="s">
        <v>252</v>
      </c>
      <c r="M11" s="752"/>
      <c r="O11" s="1140"/>
      <c r="P11" s="331">
        <v>10</v>
      </c>
      <c r="Q11" s="760" t="s">
        <v>336</v>
      </c>
      <c r="R11" s="331">
        <v>5</v>
      </c>
      <c r="S11" s="784" t="s">
        <v>337</v>
      </c>
      <c r="T11" s="323">
        <f>M7</f>
        <v>29</v>
      </c>
      <c r="U11" s="763" t="s">
        <v>374</v>
      </c>
      <c r="V11" s="753"/>
      <c r="W11" s="24"/>
    </row>
    <row r="12" spans="1:37" ht="44" customHeight="1" x14ac:dyDescent="0.2">
      <c r="A12" s="1141"/>
      <c r="B12" s="755" t="s">
        <v>195</v>
      </c>
      <c r="C12" s="782" t="s">
        <v>121</v>
      </c>
      <c r="D12" s="782" t="s">
        <v>122</v>
      </c>
      <c r="E12" s="782" t="s">
        <v>123</v>
      </c>
      <c r="F12" s="785" t="s">
        <v>82</v>
      </c>
      <c r="G12" s="755">
        <f>8*14</f>
        <v>112</v>
      </c>
      <c r="H12" s="395">
        <f>SUM(T3,T6,T9)</f>
        <v>87</v>
      </c>
      <c r="I12" s="779" t="s">
        <v>44</v>
      </c>
      <c r="J12" s="751" t="s">
        <v>375</v>
      </c>
      <c r="K12" s="755"/>
      <c r="L12" s="603" t="s">
        <v>288</v>
      </c>
      <c r="M12" s="372" t="s">
        <v>363</v>
      </c>
      <c r="O12" s="1140"/>
      <c r="P12" s="331">
        <v>11</v>
      </c>
      <c r="Q12" s="760" t="s">
        <v>338</v>
      </c>
      <c r="R12" s="331">
        <v>4</v>
      </c>
      <c r="S12" s="786" t="s">
        <v>340</v>
      </c>
      <c r="T12" s="317">
        <f>M7-M2</f>
        <v>23</v>
      </c>
      <c r="U12" s="775" t="s">
        <v>353</v>
      </c>
      <c r="W12" s="24"/>
    </row>
    <row r="13" spans="1:37" ht="26.25" customHeight="1" x14ac:dyDescent="0.2">
      <c r="A13" s="57"/>
      <c r="B13" s="1074"/>
      <c r="C13" s="1075"/>
      <c r="D13" s="1076"/>
      <c r="E13" s="782"/>
      <c r="F13" s="787"/>
      <c r="G13" s="755"/>
      <c r="H13" s="395"/>
      <c r="I13" s="788"/>
      <c r="J13" s="395"/>
      <c r="K13" s="755"/>
      <c r="L13" s="562"/>
      <c r="M13" s="754"/>
      <c r="O13" s="1140"/>
      <c r="P13" s="331">
        <v>12</v>
      </c>
      <c r="Q13" s="760" t="s">
        <v>341</v>
      </c>
      <c r="R13" s="331">
        <v>5</v>
      </c>
      <c r="S13" s="784"/>
      <c r="T13" s="323">
        <f>M7</f>
        <v>29</v>
      </c>
      <c r="U13" s="770" t="s">
        <v>22</v>
      </c>
      <c r="V13" s="771" t="s">
        <v>383</v>
      </c>
      <c r="W13" s="24"/>
    </row>
    <row r="14" spans="1:37" ht="60" x14ac:dyDescent="0.2">
      <c r="A14" s="59"/>
      <c r="B14" s="755" t="s">
        <v>208</v>
      </c>
      <c r="C14" s="788" t="s">
        <v>151</v>
      </c>
      <c r="D14" s="782" t="s">
        <v>152</v>
      </c>
      <c r="E14" s="788" t="s">
        <v>67</v>
      </c>
      <c r="F14" s="789" t="s">
        <v>48</v>
      </c>
      <c r="G14" s="755">
        <f>8*14</f>
        <v>112</v>
      </c>
      <c r="H14" s="756">
        <f>SUM(T5,T7,T13,T17)</f>
        <v>105</v>
      </c>
      <c r="I14" s="779" t="s">
        <v>44</v>
      </c>
      <c r="J14" s="395" t="s">
        <v>369</v>
      </c>
      <c r="K14" s="755"/>
      <c r="L14" s="562" t="s">
        <v>446</v>
      </c>
      <c r="M14" s="755"/>
      <c r="O14" s="1140"/>
      <c r="P14" s="331">
        <v>13</v>
      </c>
      <c r="Q14" s="760" t="s">
        <v>342</v>
      </c>
      <c r="R14" s="331">
        <v>5</v>
      </c>
      <c r="S14" s="790"/>
      <c r="T14" s="323">
        <f>M7</f>
        <v>29</v>
      </c>
      <c r="U14" s="766" t="s">
        <v>16</v>
      </c>
      <c r="W14" s="24"/>
    </row>
    <row r="15" spans="1:37" ht="34" x14ac:dyDescent="0.2">
      <c r="A15" s="791"/>
      <c r="B15" s="755" t="s">
        <v>208</v>
      </c>
      <c r="C15" s="788" t="s">
        <v>265</v>
      </c>
      <c r="D15" s="792" t="s">
        <v>264</v>
      </c>
      <c r="E15" s="792" t="s">
        <v>57</v>
      </c>
      <c r="F15" s="793" t="s">
        <v>262</v>
      </c>
      <c r="G15" s="755">
        <f t="shared" ref="G15:G16" si="0">6*14</f>
        <v>84</v>
      </c>
      <c r="H15" s="395">
        <f>SUM(T8+T12+T16)</f>
        <v>75</v>
      </c>
      <c r="I15" s="794" t="s">
        <v>44</v>
      </c>
      <c r="J15" s="395" t="s">
        <v>368</v>
      </c>
      <c r="K15" s="755"/>
      <c r="L15" s="1092" t="s">
        <v>474</v>
      </c>
      <c r="O15" s="1140"/>
      <c r="P15" s="331">
        <v>14</v>
      </c>
      <c r="Q15" s="760" t="s">
        <v>343</v>
      </c>
      <c r="R15" s="331">
        <v>4</v>
      </c>
      <c r="S15" s="784" t="s">
        <v>344</v>
      </c>
      <c r="T15" s="323">
        <f>M7-M2-M3</f>
        <v>17</v>
      </c>
      <c r="U15" s="820" t="s">
        <v>6</v>
      </c>
      <c r="W15" s="24"/>
    </row>
    <row r="16" spans="1:37" ht="22" x14ac:dyDescent="0.2">
      <c r="A16" s="791"/>
      <c r="B16" s="755" t="s">
        <v>208</v>
      </c>
      <c r="C16" s="792" t="s">
        <v>260</v>
      </c>
      <c r="D16" s="792" t="s">
        <v>259</v>
      </c>
      <c r="E16" s="792" t="s">
        <v>110</v>
      </c>
      <c r="F16" s="795" t="s">
        <v>72</v>
      </c>
      <c r="G16" s="755">
        <f t="shared" si="0"/>
        <v>84</v>
      </c>
      <c r="H16" s="395">
        <f>SUM(T9+T5+T13)</f>
        <v>81</v>
      </c>
      <c r="I16" s="794" t="s">
        <v>44</v>
      </c>
      <c r="J16" s="395" t="s">
        <v>367</v>
      </c>
      <c r="K16" s="408"/>
      <c r="L16" s="562" t="s">
        <v>446</v>
      </c>
      <c r="O16" s="1140"/>
      <c r="P16" s="331">
        <v>15</v>
      </c>
      <c r="Q16" s="760" t="s">
        <v>345</v>
      </c>
      <c r="R16" s="331">
        <v>5</v>
      </c>
      <c r="S16" s="761"/>
      <c r="T16" s="323">
        <f>M7</f>
        <v>29</v>
      </c>
      <c r="U16" s="775" t="s">
        <v>353</v>
      </c>
      <c r="W16" s="24"/>
    </row>
    <row r="17" spans="1:25" ht="22" x14ac:dyDescent="0.2">
      <c r="A17" s="57"/>
      <c r="B17" s="408"/>
      <c r="C17" s="408"/>
      <c r="D17" s="408"/>
      <c r="E17" s="408"/>
      <c r="F17" s="408"/>
      <c r="G17" s="408"/>
      <c r="H17" s="408"/>
      <c r="I17" s="408"/>
      <c r="J17" s="408"/>
      <c r="K17" s="408"/>
      <c r="L17" s="562"/>
      <c r="O17" s="1140"/>
      <c r="P17" s="331">
        <v>16</v>
      </c>
      <c r="Q17" s="331" t="s">
        <v>346</v>
      </c>
      <c r="R17" s="331">
        <v>5</v>
      </c>
      <c r="S17" s="761"/>
      <c r="T17" s="323">
        <f>M7</f>
        <v>29</v>
      </c>
      <c r="U17" s="770" t="s">
        <v>22</v>
      </c>
      <c r="W17" s="24"/>
    </row>
    <row r="18" spans="1:25" ht="26.25" customHeight="1" x14ac:dyDescent="0.2">
      <c r="B18" s="796" t="s">
        <v>197</v>
      </c>
      <c r="C18" s="797" t="s">
        <v>212</v>
      </c>
      <c r="D18" s="798" t="s">
        <v>60</v>
      </c>
      <c r="E18" s="799" t="s">
        <v>90</v>
      </c>
      <c r="F18" s="797"/>
      <c r="G18" s="797"/>
      <c r="H18" s="797"/>
      <c r="I18" s="797" t="s">
        <v>75</v>
      </c>
      <c r="J18" s="797" t="s">
        <v>380</v>
      </c>
      <c r="K18" s="408"/>
      <c r="L18" s="602"/>
      <c r="O18" s="1140"/>
      <c r="P18" s="331">
        <v>17</v>
      </c>
      <c r="Q18" s="331" t="s">
        <v>347</v>
      </c>
      <c r="R18" s="331">
        <v>5</v>
      </c>
      <c r="S18" s="790" t="s">
        <v>348</v>
      </c>
      <c r="T18" s="323">
        <f>M7</f>
        <v>29</v>
      </c>
      <c r="U18" s="763" t="s">
        <v>374</v>
      </c>
      <c r="W18" s="24"/>
    </row>
    <row r="19" spans="1:25" ht="22" x14ac:dyDescent="0.2">
      <c r="B19" s="796" t="s">
        <v>215</v>
      </c>
      <c r="C19" s="797" t="s">
        <v>216</v>
      </c>
      <c r="D19" s="798" t="s">
        <v>60</v>
      </c>
      <c r="E19" s="799" t="s">
        <v>209</v>
      </c>
      <c r="F19" s="797"/>
      <c r="G19" s="797"/>
      <c r="H19" s="797"/>
      <c r="I19" s="797" t="s">
        <v>75</v>
      </c>
      <c r="J19" s="800" t="s">
        <v>381</v>
      </c>
      <c r="K19" s="408"/>
      <c r="L19" s="602"/>
      <c r="O19" s="1140"/>
      <c r="P19" s="342">
        <v>18</v>
      </c>
      <c r="Q19" s="342" t="s">
        <v>349</v>
      </c>
      <c r="R19" s="342" t="s">
        <v>350</v>
      </c>
      <c r="S19" s="781"/>
      <c r="T19" s="781"/>
      <c r="U19" s="781" t="s">
        <v>26</v>
      </c>
    </row>
    <row r="20" spans="1:25" ht="120" x14ac:dyDescent="0.2">
      <c r="B20" s="755" t="s">
        <v>200</v>
      </c>
      <c r="C20" s="801" t="s">
        <v>129</v>
      </c>
      <c r="D20" s="802" t="s">
        <v>119</v>
      </c>
      <c r="E20" s="802" t="s">
        <v>90</v>
      </c>
      <c r="F20" s="783" t="s">
        <v>83</v>
      </c>
      <c r="G20" s="755">
        <v>42</v>
      </c>
      <c r="H20" s="755"/>
      <c r="I20" s="803" t="s">
        <v>75</v>
      </c>
      <c r="J20" s="800" t="s">
        <v>379</v>
      </c>
      <c r="K20" s="796" t="s">
        <v>427</v>
      </c>
      <c r="L20" s="604" t="s">
        <v>252</v>
      </c>
      <c r="O20" s="1140"/>
      <c r="U20" s="726"/>
    </row>
    <row r="21" spans="1:25" x14ac:dyDescent="0.2">
      <c r="D21" s="749"/>
      <c r="H21" s="726"/>
      <c r="Y21" s="804"/>
    </row>
    <row r="22" spans="1:25" x14ac:dyDescent="0.2">
      <c r="H22" s="726"/>
    </row>
    <row r="23" spans="1:25" x14ac:dyDescent="0.2">
      <c r="H23" s="726"/>
    </row>
    <row r="24" spans="1:25" x14ac:dyDescent="0.2">
      <c r="H24" s="726"/>
    </row>
    <row r="25" spans="1:25" x14ac:dyDescent="0.2">
      <c r="H25" s="726"/>
    </row>
    <row r="26" spans="1:25" x14ac:dyDescent="0.2">
      <c r="H26" s="726"/>
    </row>
    <row r="27" spans="1:25" x14ac:dyDescent="0.2">
      <c r="H27" s="726"/>
    </row>
    <row r="28" spans="1:25" x14ac:dyDescent="0.2">
      <c r="H28" s="726"/>
    </row>
    <row r="29" spans="1:25" x14ac:dyDescent="0.2">
      <c r="H29" s="726"/>
    </row>
    <row r="30" spans="1:25" x14ac:dyDescent="0.2">
      <c r="H30" s="726"/>
    </row>
    <row r="31" spans="1:25" x14ac:dyDescent="0.2">
      <c r="H31" s="726"/>
    </row>
    <row r="32" spans="1:25" x14ac:dyDescent="0.2">
      <c r="H32" s="726"/>
    </row>
    <row r="33" spans="1:17" x14ac:dyDescent="0.2">
      <c r="H33" s="726"/>
    </row>
    <row r="34" spans="1:17" x14ac:dyDescent="0.2">
      <c r="H34" s="726"/>
      <c r="Q34" s="57"/>
    </row>
    <row r="35" spans="1:17" x14ac:dyDescent="0.2">
      <c r="H35" s="726"/>
    </row>
    <row r="36" spans="1:17" x14ac:dyDescent="0.2">
      <c r="H36" s="726"/>
    </row>
    <row r="37" spans="1:17" x14ac:dyDescent="0.2">
      <c r="H37" s="726"/>
    </row>
    <row r="38" spans="1:17" x14ac:dyDescent="0.2">
      <c r="H38" s="726"/>
    </row>
    <row r="39" spans="1:17" x14ac:dyDescent="0.2">
      <c r="H39" s="726"/>
    </row>
    <row r="40" spans="1:17" x14ac:dyDescent="0.2">
      <c r="H40" s="726"/>
    </row>
    <row r="41" spans="1:17" x14ac:dyDescent="0.2">
      <c r="A41" s="805"/>
      <c r="B41" s="806"/>
      <c r="C41" s="806"/>
      <c r="D41" s="806"/>
      <c r="E41" s="807"/>
      <c r="F41" s="807"/>
      <c r="G41" s="807"/>
      <c r="H41" s="807"/>
      <c r="I41" s="807"/>
      <c r="J41" s="807"/>
      <c r="K41" s="806"/>
      <c r="L41" s="806"/>
    </row>
    <row r="42" spans="1:17" x14ac:dyDescent="0.2">
      <c r="A42" s="805"/>
      <c r="B42" s="808"/>
      <c r="C42" s="35"/>
      <c r="D42" s="35"/>
      <c r="E42" s="29"/>
      <c r="F42" s="29"/>
      <c r="G42" s="29"/>
      <c r="H42" s="29"/>
      <c r="I42" s="29"/>
      <c r="J42" s="29"/>
      <c r="K42" s="35"/>
      <c r="L42" s="35"/>
    </row>
    <row r="43" spans="1:17" ht="19" x14ac:dyDescent="0.2">
      <c r="A43" s="805"/>
      <c r="B43" s="808"/>
      <c r="C43" s="71"/>
      <c r="D43" s="37"/>
      <c r="E43" s="30"/>
      <c r="F43" s="30"/>
      <c r="G43" s="30"/>
      <c r="H43" s="809"/>
      <c r="I43" s="27"/>
      <c r="J43" s="27"/>
      <c r="K43" s="71"/>
      <c r="L43" s="71"/>
    </row>
    <row r="44" spans="1:17" ht="19" x14ac:dyDescent="0.2">
      <c r="B44" s="810"/>
      <c r="C44" s="27"/>
      <c r="D44" s="30"/>
      <c r="E44" s="30"/>
      <c r="F44" s="30"/>
      <c r="G44" s="30"/>
      <c r="H44" s="27"/>
      <c r="I44" s="27"/>
      <c r="J44" s="27"/>
      <c r="K44" s="27"/>
      <c r="L44" s="27"/>
    </row>
    <row r="45" spans="1:17" ht="19" x14ac:dyDescent="0.2">
      <c r="B45" s="810"/>
      <c r="C45" s="27"/>
      <c r="D45" s="30"/>
      <c r="E45" s="30"/>
      <c r="F45" s="30"/>
      <c r="G45" s="30"/>
      <c r="H45" s="27"/>
      <c r="I45" s="27"/>
      <c r="J45" s="30"/>
      <c r="K45" s="30"/>
      <c r="L45" s="1124"/>
    </row>
    <row r="46" spans="1:17" ht="19" x14ac:dyDescent="0.2">
      <c r="B46" s="810"/>
      <c r="C46" s="27"/>
      <c r="D46" s="27"/>
      <c r="E46" s="27"/>
      <c r="F46" s="27"/>
      <c r="G46" s="27"/>
      <c r="H46" s="27"/>
      <c r="I46" s="30"/>
      <c r="J46" s="30"/>
      <c r="K46" s="30"/>
      <c r="L46" s="1124"/>
    </row>
    <row r="47" spans="1:17" ht="19" x14ac:dyDescent="0.2">
      <c r="B47" s="810"/>
      <c r="C47" s="27"/>
      <c r="D47" s="27"/>
      <c r="E47" s="27"/>
      <c r="F47" s="27"/>
      <c r="G47" s="27"/>
      <c r="H47" s="27"/>
      <c r="I47" s="27"/>
      <c r="J47" s="30"/>
      <c r="K47" s="30"/>
      <c r="L47" s="1124"/>
    </row>
    <row r="48" spans="1:17" x14ac:dyDescent="0.2">
      <c r="H48" s="726"/>
    </row>
    <row r="49" spans="8:8" x14ac:dyDescent="0.2">
      <c r="H49" s="726"/>
    </row>
    <row r="50" spans="8:8" x14ac:dyDescent="0.2">
      <c r="H50" s="726"/>
    </row>
    <row r="51" spans="8:8" x14ac:dyDescent="0.2">
      <c r="H51" s="726"/>
    </row>
    <row r="52" spans="8:8" x14ac:dyDescent="0.2">
      <c r="H52" s="726"/>
    </row>
    <row r="53" spans="8:8" x14ac:dyDescent="0.2">
      <c r="H53" s="726"/>
    </row>
    <row r="54" spans="8:8" x14ac:dyDescent="0.2">
      <c r="H54" s="726"/>
    </row>
    <row r="55" spans="8:8" x14ac:dyDescent="0.2">
      <c r="H55" s="726"/>
    </row>
    <row r="56" spans="8:8" x14ac:dyDescent="0.2">
      <c r="H56" s="726"/>
    </row>
    <row r="57" spans="8:8" x14ac:dyDescent="0.2">
      <c r="H57" s="726"/>
    </row>
    <row r="58" spans="8:8" x14ac:dyDescent="0.2">
      <c r="H58" s="726"/>
    </row>
    <row r="59" spans="8:8" x14ac:dyDescent="0.2">
      <c r="H59" s="726"/>
    </row>
    <row r="60" spans="8:8" x14ac:dyDescent="0.2">
      <c r="H60" s="726"/>
    </row>
    <row r="61" spans="8:8" x14ac:dyDescent="0.2">
      <c r="H61" s="726"/>
    </row>
    <row r="62" spans="8:8" x14ac:dyDescent="0.2">
      <c r="H62" s="726"/>
    </row>
  </sheetData>
  <mergeCells count="5">
    <mergeCell ref="A1:A6"/>
    <mergeCell ref="O1:O20"/>
    <mergeCell ref="A9:A12"/>
    <mergeCell ref="H2:H6"/>
    <mergeCell ref="L45:L47"/>
  </mergeCells>
  <phoneticPr fontId="25" type="noConversion"/>
  <dataValidations count="1">
    <dataValidation type="list" allowBlank="1" showInputMessage="1" showErrorMessage="1" sqref="I20 I10:I16" xr:uid="{56D65CEF-8F72-4390-9C68-A2EBCDEFC872}">
      <formula1>"Weekly, Module"</formula1>
    </dataValidation>
  </dataValidations>
  <pageMargins left="0.7" right="0.7" top="0.75" bottom="0.75" header="0.3" footer="0.3"/>
  <pageSetup paperSize="9" scale="2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B9F8-6564-44FA-8991-FEBBEBB71012}">
  <sheetPr>
    <pageSetUpPr fitToPage="1"/>
  </sheetPr>
  <dimension ref="A1:Y54"/>
  <sheetViews>
    <sheetView zoomScale="59" zoomScaleNormal="50" workbookViewId="0">
      <selection activeCell="I2" sqref="I2"/>
    </sheetView>
  </sheetViews>
  <sheetFormatPr baseColWidth="10" defaultColWidth="19.6640625" defaultRowHeight="50.25" customHeight="1" x14ac:dyDescent="0.25"/>
  <cols>
    <col min="1" max="3" width="19.6640625" style="326"/>
    <col min="4" max="4" width="26" style="326" customWidth="1"/>
    <col min="5" max="7" width="19.6640625" style="326"/>
    <col min="8" max="8" width="19.6640625" style="363"/>
    <col min="9" max="13" width="19.6640625" style="326"/>
    <col min="14" max="14" width="7" style="326" customWidth="1"/>
    <col min="15" max="15" width="14.1640625" style="326" customWidth="1"/>
    <col min="16" max="16" width="16.33203125" style="326" customWidth="1"/>
    <col min="17" max="17" width="15.33203125" style="326" customWidth="1"/>
    <col min="18" max="18" width="19.6640625" style="326"/>
    <col min="19" max="19" width="14.6640625" style="326" customWidth="1"/>
    <col min="20" max="20" width="30.6640625" style="308" customWidth="1"/>
    <col min="21" max="21" width="4.5" style="326" customWidth="1"/>
    <col min="22" max="22" width="29.83203125" style="336" hidden="1" customWidth="1"/>
    <col min="23" max="24" width="19.6640625" style="336"/>
    <col min="25" max="16384" width="19.6640625" style="326"/>
  </cols>
  <sheetData>
    <row r="1" spans="1:25" s="317" customFormat="1" ht="50.25" customHeight="1" x14ac:dyDescent="0.2">
      <c r="A1" s="1158" t="s">
        <v>164</v>
      </c>
      <c r="B1" s="312"/>
      <c r="C1" s="313" t="s">
        <v>165</v>
      </c>
      <c r="D1" s="314" t="s">
        <v>166</v>
      </c>
      <c r="E1" s="314" t="s">
        <v>167</v>
      </c>
      <c r="F1" s="314" t="s">
        <v>168</v>
      </c>
      <c r="G1" s="314" t="s">
        <v>169</v>
      </c>
      <c r="H1" s="315" t="s">
        <v>170</v>
      </c>
      <c r="I1" s="314" t="s">
        <v>171</v>
      </c>
      <c r="J1" s="314" t="s">
        <v>172</v>
      </c>
      <c r="K1" s="314" t="s">
        <v>173</v>
      </c>
      <c r="L1" s="312" t="s">
        <v>174</v>
      </c>
      <c r="M1" s="316" t="s">
        <v>175</v>
      </c>
      <c r="N1" s="1159" t="s">
        <v>0</v>
      </c>
      <c r="O1" s="318" t="s">
        <v>1</v>
      </c>
      <c r="P1" s="318" t="s">
        <v>2</v>
      </c>
      <c r="Q1" s="318" t="s">
        <v>3</v>
      </c>
      <c r="R1" s="319" t="s">
        <v>4</v>
      </c>
      <c r="S1" s="320" t="s">
        <v>176</v>
      </c>
      <c r="T1" s="858" t="s">
        <v>424</v>
      </c>
      <c r="U1" s="321"/>
      <c r="V1" s="322" t="s">
        <v>217</v>
      </c>
      <c r="W1" s="323"/>
      <c r="X1" s="323"/>
      <c r="Y1" s="324"/>
    </row>
    <row r="2" spans="1:25" ht="50.25" customHeight="1" x14ac:dyDescent="0.25">
      <c r="A2" s="1158"/>
      <c r="B2" s="345" t="s">
        <v>178</v>
      </c>
      <c r="C2" s="868"/>
      <c r="D2" s="317"/>
      <c r="E2" s="869" t="s">
        <v>449</v>
      </c>
      <c r="F2" s="870"/>
      <c r="G2" s="871"/>
      <c r="H2" s="1161" t="s">
        <v>179</v>
      </c>
      <c r="I2" s="325" t="s">
        <v>218</v>
      </c>
      <c r="J2" s="872"/>
      <c r="K2" s="873"/>
      <c r="L2" s="874"/>
      <c r="M2" s="859">
        <v>3</v>
      </c>
      <c r="N2" s="1159"/>
      <c r="O2" s="331">
        <v>1</v>
      </c>
      <c r="P2" s="760" t="s">
        <v>325</v>
      </c>
      <c r="Q2" s="331">
        <v>3</v>
      </c>
      <c r="R2" s="875"/>
      <c r="S2" s="323">
        <f>SUM(M4:M6)</f>
        <v>18</v>
      </c>
      <c r="T2" s="876" t="s">
        <v>463</v>
      </c>
      <c r="U2" s="321"/>
      <c r="V2" s="364" t="s">
        <v>7</v>
      </c>
      <c r="W2" s="327"/>
      <c r="X2" s="328"/>
      <c r="Y2" s="329"/>
    </row>
    <row r="3" spans="1:25" ht="50.25" customHeight="1" x14ac:dyDescent="0.25">
      <c r="A3" s="1158"/>
      <c r="B3" s="345" t="s">
        <v>181</v>
      </c>
      <c r="C3" s="868"/>
      <c r="D3" s="877"/>
      <c r="E3" s="878" t="s">
        <v>449</v>
      </c>
      <c r="F3" s="879"/>
      <c r="G3" s="880"/>
      <c r="H3" s="1161"/>
      <c r="I3" s="330"/>
      <c r="J3" s="872"/>
      <c r="K3" s="873"/>
      <c r="L3" s="874"/>
      <c r="M3" s="859">
        <v>3</v>
      </c>
      <c r="N3" s="1159"/>
      <c r="O3" s="331">
        <v>2</v>
      </c>
      <c r="P3" s="760" t="s">
        <v>326</v>
      </c>
      <c r="Q3" s="331">
        <v>5</v>
      </c>
      <c r="R3" s="875"/>
      <c r="S3" s="323">
        <f>M7</f>
        <v>24</v>
      </c>
      <c r="T3" s="881" t="s">
        <v>19</v>
      </c>
      <c r="U3" s="327"/>
      <c r="V3" s="365" t="s">
        <v>19</v>
      </c>
      <c r="W3" s="327"/>
      <c r="X3" s="327"/>
      <c r="Y3" s="329"/>
    </row>
    <row r="4" spans="1:25" ht="50.25" customHeight="1" x14ac:dyDescent="0.25">
      <c r="A4" s="1158"/>
      <c r="B4" s="345" t="s">
        <v>182</v>
      </c>
      <c r="C4" s="868"/>
      <c r="D4" s="882"/>
      <c r="E4" s="332" t="s">
        <v>361</v>
      </c>
      <c r="F4" s="883"/>
      <c r="G4" s="884"/>
      <c r="H4" s="1161"/>
      <c r="I4" s="333"/>
      <c r="J4" s="884"/>
      <c r="K4" s="884"/>
      <c r="L4" s="874"/>
      <c r="M4" s="859">
        <v>6</v>
      </c>
      <c r="N4" s="1159"/>
      <c r="O4" s="331">
        <v>3</v>
      </c>
      <c r="P4" s="760" t="s">
        <v>327</v>
      </c>
      <c r="Q4" s="331">
        <v>5</v>
      </c>
      <c r="R4" s="875"/>
      <c r="S4" s="323">
        <f>M7</f>
        <v>24</v>
      </c>
      <c r="T4" s="876" t="s">
        <v>463</v>
      </c>
      <c r="U4" s="334"/>
      <c r="V4" s="369" t="s">
        <v>25</v>
      </c>
      <c r="W4" s="334"/>
      <c r="X4" s="334"/>
      <c r="Y4" s="335"/>
    </row>
    <row r="5" spans="1:25" ht="50.25" customHeight="1" x14ac:dyDescent="0.25">
      <c r="A5" s="1158"/>
      <c r="B5" s="345" t="s">
        <v>183</v>
      </c>
      <c r="C5" s="885"/>
      <c r="D5" s="886" t="s">
        <v>457</v>
      </c>
      <c r="E5" s="887"/>
      <c r="F5" s="887"/>
      <c r="G5" s="887"/>
      <c r="H5" s="1161"/>
      <c r="I5" s="884"/>
      <c r="J5" s="884"/>
      <c r="K5" s="884"/>
      <c r="L5" s="874"/>
      <c r="M5" s="859">
        <v>6</v>
      </c>
      <c r="N5" s="1159"/>
      <c r="O5" s="331">
        <v>4</v>
      </c>
      <c r="P5" s="760" t="s">
        <v>328</v>
      </c>
      <c r="Q5" s="331">
        <v>4</v>
      </c>
      <c r="R5" s="888" t="s">
        <v>329</v>
      </c>
      <c r="S5" s="323">
        <f>M7-M3</f>
        <v>21</v>
      </c>
      <c r="T5" s="889" t="s">
        <v>17</v>
      </c>
      <c r="U5" s="336"/>
      <c r="V5" s="366" t="s">
        <v>17</v>
      </c>
      <c r="X5" s="327"/>
    </row>
    <row r="6" spans="1:25" s="337" customFormat="1" ht="50.25" customHeight="1" x14ac:dyDescent="0.25">
      <c r="A6" s="1158"/>
      <c r="B6" s="345" t="s">
        <v>184</v>
      </c>
      <c r="C6" s="890"/>
      <c r="D6" s="891"/>
      <c r="E6" s="887"/>
      <c r="F6" s="887"/>
      <c r="G6" s="887"/>
      <c r="H6" s="1161"/>
      <c r="I6" s="884"/>
      <c r="J6" s="892"/>
      <c r="K6" s="884"/>
      <c r="L6" s="874"/>
      <c r="M6" s="859">
        <v>6</v>
      </c>
      <c r="N6" s="1159"/>
      <c r="O6" s="331">
        <v>5</v>
      </c>
      <c r="P6" s="760" t="s">
        <v>330</v>
      </c>
      <c r="Q6" s="331">
        <v>5</v>
      </c>
      <c r="R6" s="875"/>
      <c r="S6" s="323">
        <f>M7</f>
        <v>24</v>
      </c>
      <c r="T6" s="876" t="s">
        <v>463</v>
      </c>
      <c r="V6" s="369" t="s">
        <v>25</v>
      </c>
      <c r="W6" s="327"/>
      <c r="X6" s="327"/>
    </row>
    <row r="7" spans="1:25" s="337" customFormat="1" ht="50.25" customHeight="1" x14ac:dyDescent="0.25">
      <c r="A7" s="311"/>
      <c r="B7" s="345"/>
      <c r="C7" s="345"/>
      <c r="D7" s="893"/>
      <c r="E7" s="893"/>
      <c r="F7" s="893"/>
      <c r="G7" s="893"/>
      <c r="H7" s="345"/>
      <c r="I7" s="893"/>
      <c r="J7" s="893"/>
      <c r="K7" s="893"/>
      <c r="L7" s="345"/>
      <c r="M7" s="860">
        <f>SUM(M2:M6)</f>
        <v>24</v>
      </c>
      <c r="N7" s="1159"/>
      <c r="O7" s="331">
        <v>6</v>
      </c>
      <c r="P7" s="760" t="s">
        <v>331</v>
      </c>
      <c r="Q7" s="331">
        <v>4</v>
      </c>
      <c r="R7" s="875" t="s">
        <v>332</v>
      </c>
      <c r="S7" s="323">
        <f>SUM(M2:M5)</f>
        <v>18</v>
      </c>
      <c r="U7" s="327"/>
      <c r="V7" s="367" t="s">
        <v>219</v>
      </c>
      <c r="W7" s="327"/>
      <c r="X7" s="327"/>
    </row>
    <row r="8" spans="1:25" ht="50.25" customHeight="1" x14ac:dyDescent="0.25">
      <c r="A8" s="317"/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7"/>
      <c r="N8" s="1159"/>
      <c r="O8" s="331">
        <v>7</v>
      </c>
      <c r="P8" s="760" t="s">
        <v>351</v>
      </c>
      <c r="Q8" s="331">
        <v>4</v>
      </c>
      <c r="R8" s="875" t="s">
        <v>339</v>
      </c>
      <c r="S8" s="323">
        <f>M7</f>
        <v>24</v>
      </c>
      <c r="T8" s="889" t="s">
        <v>17</v>
      </c>
      <c r="U8" s="327"/>
      <c r="V8" s="366" t="s">
        <v>17</v>
      </c>
      <c r="W8" s="327"/>
      <c r="X8" s="327"/>
    </row>
    <row r="9" spans="1:25" ht="50.25" customHeight="1" x14ac:dyDescent="0.25">
      <c r="A9" s="1158" t="s">
        <v>185</v>
      </c>
      <c r="B9" s="339" t="s">
        <v>186</v>
      </c>
      <c r="C9" s="339" t="s">
        <v>187</v>
      </c>
      <c r="D9" s="339" t="s">
        <v>32</v>
      </c>
      <c r="E9" s="339" t="s">
        <v>33</v>
      </c>
      <c r="F9" s="339" t="s">
        <v>188</v>
      </c>
      <c r="G9" s="340" t="s">
        <v>189</v>
      </c>
      <c r="H9" s="339" t="s">
        <v>190</v>
      </c>
      <c r="I9" s="339" t="s">
        <v>191</v>
      </c>
      <c r="J9" s="339" t="s">
        <v>192</v>
      </c>
      <c r="K9" s="339" t="s">
        <v>3</v>
      </c>
      <c r="L9" s="566" t="s">
        <v>193</v>
      </c>
      <c r="M9" s="341" t="s">
        <v>194</v>
      </c>
      <c r="N9" s="1159"/>
      <c r="O9" s="331">
        <v>8</v>
      </c>
      <c r="P9" s="760" t="s">
        <v>334</v>
      </c>
      <c r="Q9" s="331">
        <v>5</v>
      </c>
      <c r="R9" s="875"/>
      <c r="S9" s="323">
        <f>M7</f>
        <v>24</v>
      </c>
      <c r="T9" s="894" t="s">
        <v>19</v>
      </c>
      <c r="U9" s="327"/>
      <c r="V9" s="365" t="s">
        <v>19</v>
      </c>
      <c r="W9" s="327"/>
      <c r="X9" s="334"/>
    </row>
    <row r="10" spans="1:25" ht="50.25" customHeight="1" x14ac:dyDescent="0.25">
      <c r="A10" s="1158"/>
      <c r="B10" s="323" t="s">
        <v>195</v>
      </c>
      <c r="C10" s="895" t="s">
        <v>220</v>
      </c>
      <c r="D10" s="895" t="s">
        <v>221</v>
      </c>
      <c r="E10" s="895" t="s">
        <v>222</v>
      </c>
      <c r="F10" s="896" t="s">
        <v>43</v>
      </c>
      <c r="G10" s="323">
        <f>5*14</f>
        <v>70</v>
      </c>
      <c r="H10" s="345">
        <f>SUM(S4,S6,S12,S15)</f>
        <v>90</v>
      </c>
      <c r="I10" s="897" t="s">
        <v>44</v>
      </c>
      <c r="J10" s="861" t="s">
        <v>410</v>
      </c>
      <c r="K10" s="898"/>
      <c r="L10" s="862" t="s">
        <v>293</v>
      </c>
      <c r="M10" s="323"/>
      <c r="N10" s="1159"/>
      <c r="O10" s="342">
        <v>9</v>
      </c>
      <c r="P10" s="780" t="s">
        <v>335</v>
      </c>
      <c r="Q10" s="342" t="s">
        <v>350</v>
      </c>
      <c r="R10" s="343"/>
      <c r="S10" s="344"/>
      <c r="T10" s="640" t="s">
        <v>24</v>
      </c>
      <c r="U10" s="327"/>
      <c r="V10" s="370" t="s">
        <v>24</v>
      </c>
      <c r="W10" s="327"/>
      <c r="X10" s="327"/>
    </row>
    <row r="11" spans="1:25" ht="50.25" customHeight="1" x14ac:dyDescent="0.25">
      <c r="A11" s="1158"/>
      <c r="B11" s="323" t="s">
        <v>195</v>
      </c>
      <c r="C11" s="895" t="s">
        <v>130</v>
      </c>
      <c r="D11" s="895" t="s">
        <v>131</v>
      </c>
      <c r="E11" s="895" t="s">
        <v>132</v>
      </c>
      <c r="F11" s="899" t="s">
        <v>54</v>
      </c>
      <c r="G11" s="323">
        <f>7*14</f>
        <v>98</v>
      </c>
      <c r="H11" s="345">
        <f>7*14</f>
        <v>98</v>
      </c>
      <c r="I11" s="900" t="s">
        <v>75</v>
      </c>
      <c r="J11" s="863"/>
      <c r="K11" s="323" t="s">
        <v>223</v>
      </c>
      <c r="L11" s="862" t="s">
        <v>302</v>
      </c>
      <c r="M11" s="323"/>
      <c r="N11" s="1159"/>
      <c r="O11" s="331">
        <v>10</v>
      </c>
      <c r="P11" s="760" t="s">
        <v>336</v>
      </c>
      <c r="Q11" s="331">
        <v>5</v>
      </c>
      <c r="R11" s="901" t="s">
        <v>337</v>
      </c>
      <c r="S11" s="323">
        <f>M7</f>
        <v>24</v>
      </c>
      <c r="T11" s="323"/>
      <c r="U11" s="327"/>
      <c r="V11" s="327"/>
      <c r="W11" s="327"/>
      <c r="X11" s="327"/>
    </row>
    <row r="12" spans="1:25" ht="50.25" customHeight="1" x14ac:dyDescent="0.25">
      <c r="A12" s="1158"/>
      <c r="B12" s="323" t="s">
        <v>195</v>
      </c>
      <c r="C12" s="895" t="s">
        <v>224</v>
      </c>
      <c r="D12" s="895" t="s">
        <v>225</v>
      </c>
      <c r="E12" s="895" t="s">
        <v>222</v>
      </c>
      <c r="F12" s="902" t="s">
        <v>82</v>
      </c>
      <c r="G12" s="903">
        <f>5*14</f>
        <v>70</v>
      </c>
      <c r="H12" s="864">
        <f>SUM(S5,S8,S13,S16)</f>
        <v>93</v>
      </c>
      <c r="I12" s="904" t="s">
        <v>44</v>
      </c>
      <c r="J12" s="864" t="s">
        <v>363</v>
      </c>
      <c r="K12" s="323"/>
      <c r="L12" s="862" t="s">
        <v>252</v>
      </c>
      <c r="M12" s="323"/>
      <c r="N12" s="1159"/>
      <c r="O12" s="331">
        <v>11</v>
      </c>
      <c r="P12" s="760" t="s">
        <v>338</v>
      </c>
      <c r="Q12" s="331">
        <v>4</v>
      </c>
      <c r="R12" s="905" t="s">
        <v>340</v>
      </c>
      <c r="S12" s="317">
        <f>SUM(M3:M6)</f>
        <v>21</v>
      </c>
      <c r="T12" s="876" t="s">
        <v>463</v>
      </c>
      <c r="U12" s="327"/>
      <c r="V12" s="367" t="s">
        <v>7</v>
      </c>
      <c r="W12" s="327"/>
      <c r="X12" s="334"/>
    </row>
    <row r="13" spans="1:25" ht="50.25" customHeight="1" x14ac:dyDescent="0.25">
      <c r="A13" s="1158"/>
      <c r="B13" s="323" t="s">
        <v>195</v>
      </c>
      <c r="C13" s="895" t="s">
        <v>226</v>
      </c>
      <c r="D13" s="895" t="s">
        <v>227</v>
      </c>
      <c r="E13" s="895" t="s">
        <v>222</v>
      </c>
      <c r="F13" s="906" t="s">
        <v>423</v>
      </c>
      <c r="G13" s="903">
        <f>5*14</f>
        <v>70</v>
      </c>
      <c r="H13" s="864">
        <f>SUM(S3,S9,S14,S17)</f>
        <v>96</v>
      </c>
      <c r="I13" s="904" t="s">
        <v>44</v>
      </c>
      <c r="J13" s="864" t="s">
        <v>409</v>
      </c>
      <c r="K13" s="898"/>
      <c r="L13" s="865" t="s">
        <v>288</v>
      </c>
      <c r="M13" s="323"/>
      <c r="N13" s="1159"/>
      <c r="O13" s="331">
        <v>12</v>
      </c>
      <c r="P13" s="760" t="s">
        <v>341</v>
      </c>
      <c r="Q13" s="331">
        <v>5</v>
      </c>
      <c r="R13" s="901"/>
      <c r="S13" s="323">
        <f>M7</f>
        <v>24</v>
      </c>
      <c r="T13" s="889" t="s">
        <v>17</v>
      </c>
      <c r="U13" s="327"/>
      <c r="V13" s="366" t="s">
        <v>17</v>
      </c>
      <c r="W13" s="327"/>
      <c r="X13" s="334"/>
    </row>
    <row r="14" spans="1:25" ht="50.25" customHeight="1" x14ac:dyDescent="0.25">
      <c r="A14" s="323"/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866"/>
      <c r="M14" s="323"/>
      <c r="N14" s="1159"/>
      <c r="O14" s="331">
        <v>13</v>
      </c>
      <c r="P14" s="760" t="s">
        <v>342</v>
      </c>
      <c r="Q14" s="331">
        <v>5</v>
      </c>
      <c r="R14" s="907"/>
      <c r="S14" s="323">
        <f>M7</f>
        <v>24</v>
      </c>
      <c r="T14" s="894" t="s">
        <v>19</v>
      </c>
      <c r="U14" s="327"/>
      <c r="V14" s="365" t="s">
        <v>19</v>
      </c>
      <c r="W14" s="327"/>
      <c r="X14" s="327"/>
    </row>
    <row r="15" spans="1:25" ht="50.25" customHeight="1" x14ac:dyDescent="0.25">
      <c r="A15" s="345"/>
      <c r="B15" s="346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23"/>
      <c r="N15" s="1159"/>
      <c r="O15" s="331">
        <v>14</v>
      </c>
      <c r="P15" s="760" t="s">
        <v>343</v>
      </c>
      <c r="Q15" s="331">
        <v>4</v>
      </c>
      <c r="R15" s="901" t="s">
        <v>344</v>
      </c>
      <c r="S15" s="323">
        <f>M7-M2</f>
        <v>21</v>
      </c>
      <c r="T15" s="876" t="s">
        <v>463</v>
      </c>
      <c r="U15" s="327"/>
      <c r="V15" s="369" t="s">
        <v>25</v>
      </c>
      <c r="W15" s="327"/>
      <c r="X15" s="334"/>
    </row>
    <row r="16" spans="1:25" ht="50.25" customHeight="1" x14ac:dyDescent="0.25">
      <c r="A16" s="345"/>
      <c r="B16" s="345"/>
      <c r="C16" s="346"/>
      <c r="D16" s="346"/>
      <c r="E16" s="346"/>
      <c r="F16" s="346"/>
      <c r="G16" s="346"/>
      <c r="H16" s="346"/>
      <c r="I16" s="346"/>
      <c r="J16" s="346"/>
      <c r="K16" s="347"/>
      <c r="L16" s="867"/>
      <c r="M16" s="323"/>
      <c r="N16" s="1159"/>
      <c r="O16" s="331">
        <v>15</v>
      </c>
      <c r="P16" s="760" t="s">
        <v>345</v>
      </c>
      <c r="Q16" s="331">
        <v>5</v>
      </c>
      <c r="R16" s="875"/>
      <c r="S16" s="323">
        <f>M7</f>
        <v>24</v>
      </c>
      <c r="T16" s="889" t="s">
        <v>17</v>
      </c>
      <c r="U16" s="334"/>
      <c r="V16" s="366" t="s">
        <v>17</v>
      </c>
      <c r="W16" s="334"/>
      <c r="X16" s="334"/>
    </row>
    <row r="17" spans="1:24" ht="50.25" customHeight="1" x14ac:dyDescent="0.25">
      <c r="A17" s="323"/>
      <c r="B17" s="866"/>
      <c r="C17" s="908"/>
      <c r="D17" s="909"/>
      <c r="E17" s="908"/>
      <c r="F17" s="317"/>
      <c r="G17" s="348"/>
      <c r="H17" s="910"/>
      <c r="I17" s="345"/>
      <c r="J17" s="323"/>
      <c r="K17" s="323"/>
      <c r="L17" s="323"/>
      <c r="M17" s="323"/>
      <c r="N17" s="1159"/>
      <c r="O17" s="331">
        <v>16</v>
      </c>
      <c r="P17" s="331" t="s">
        <v>346</v>
      </c>
      <c r="Q17" s="331">
        <v>5</v>
      </c>
      <c r="R17" s="875"/>
      <c r="S17" s="323">
        <f>SUM(M2:M6)</f>
        <v>24</v>
      </c>
      <c r="T17" s="894" t="s">
        <v>19</v>
      </c>
      <c r="U17" s="327"/>
      <c r="V17" s="365" t="s">
        <v>19</v>
      </c>
      <c r="W17" s="327"/>
      <c r="X17" s="327"/>
    </row>
    <row r="18" spans="1:24" ht="50.25" customHeight="1" x14ac:dyDescent="0.25">
      <c r="A18" s="323"/>
      <c r="B18" s="323"/>
      <c r="C18" s="323"/>
      <c r="D18" s="323"/>
      <c r="E18" s="323"/>
      <c r="F18" s="323"/>
      <c r="G18" s="323"/>
      <c r="H18" s="323"/>
      <c r="I18" s="323"/>
      <c r="J18" s="323"/>
      <c r="K18" s="323"/>
      <c r="L18" s="323"/>
      <c r="M18" s="323"/>
      <c r="N18" s="1159"/>
      <c r="O18" s="331">
        <v>17</v>
      </c>
      <c r="P18" s="331" t="s">
        <v>347</v>
      </c>
      <c r="Q18" s="331">
        <v>5</v>
      </c>
      <c r="R18" s="907" t="s">
        <v>348</v>
      </c>
      <c r="S18" s="323">
        <f>M7</f>
        <v>24</v>
      </c>
      <c r="T18" s="323"/>
      <c r="U18" s="327"/>
      <c r="V18" s="369" t="s">
        <v>25</v>
      </c>
      <c r="W18" s="327"/>
      <c r="X18" s="327"/>
    </row>
    <row r="19" spans="1:24" ht="50.25" customHeight="1" x14ac:dyDescent="0.25">
      <c r="A19" s="317"/>
      <c r="B19" s="317"/>
      <c r="C19" s="317"/>
      <c r="D19" s="317"/>
      <c r="E19" s="317"/>
      <c r="F19" s="911"/>
      <c r="G19" s="317"/>
      <c r="H19" s="317"/>
      <c r="I19" s="317"/>
      <c r="J19" s="317"/>
      <c r="K19" s="317"/>
      <c r="L19" s="317"/>
      <c r="M19" s="317"/>
      <c r="N19" s="1159"/>
      <c r="O19" s="342">
        <v>18</v>
      </c>
      <c r="P19" s="342" t="s">
        <v>349</v>
      </c>
      <c r="Q19" s="342" t="s">
        <v>350</v>
      </c>
      <c r="R19" s="912" t="s">
        <v>26</v>
      </c>
      <c r="S19" s="590"/>
      <c r="T19" s="590"/>
      <c r="U19" s="328"/>
      <c r="V19" s="349"/>
      <c r="W19" s="334"/>
      <c r="X19" s="334"/>
    </row>
    <row r="20" spans="1:24" ht="50.25" customHeight="1" x14ac:dyDescent="0.25">
      <c r="A20" s="317"/>
      <c r="B20" s="317"/>
      <c r="C20" s="317"/>
      <c r="D20" s="317"/>
      <c r="E20" s="317"/>
      <c r="F20" s="911"/>
      <c r="G20" s="317"/>
      <c r="H20" s="317"/>
      <c r="I20" s="317"/>
      <c r="J20" s="317"/>
      <c r="K20" s="317"/>
      <c r="L20" s="317"/>
      <c r="M20" s="317"/>
      <c r="N20" s="1159"/>
      <c r="O20" s="323"/>
      <c r="P20" s="323"/>
      <c r="Q20" s="323"/>
      <c r="R20" s="323"/>
      <c r="S20" s="323"/>
      <c r="T20" s="323"/>
      <c r="U20" s="327"/>
      <c r="V20" s="327"/>
      <c r="W20" s="327"/>
      <c r="X20" s="327"/>
    </row>
    <row r="21" spans="1:24" ht="50.25" customHeight="1" x14ac:dyDescent="0.25">
      <c r="A21" s="913"/>
      <c r="B21" s="913"/>
      <c r="C21" s="913"/>
      <c r="D21" s="913"/>
      <c r="E21" s="913"/>
      <c r="F21" s="911"/>
      <c r="G21" s="913"/>
      <c r="H21" s="913"/>
      <c r="I21" s="913"/>
      <c r="J21" s="913"/>
      <c r="K21" s="913"/>
      <c r="L21" s="913"/>
      <c r="M21" s="317"/>
      <c r="N21" s="1160"/>
      <c r="O21" s="317"/>
      <c r="P21" s="317"/>
      <c r="Q21" s="317"/>
      <c r="R21" s="317"/>
      <c r="S21" s="317"/>
      <c r="T21" s="317"/>
      <c r="W21" s="351"/>
      <c r="X21" s="351"/>
    </row>
    <row r="22" spans="1:24" ht="50.25" customHeight="1" x14ac:dyDescent="0.25">
      <c r="A22" s="350"/>
      <c r="B22" s="350"/>
      <c r="C22" s="350"/>
      <c r="D22" s="350"/>
      <c r="E22" s="350"/>
      <c r="F22" s="338"/>
      <c r="G22" s="350"/>
      <c r="H22" s="350"/>
      <c r="I22" s="350"/>
      <c r="J22" s="350"/>
      <c r="K22" s="350"/>
      <c r="L22" s="350"/>
      <c r="V22" s="352"/>
    </row>
    <row r="23" spans="1:24" ht="50.25" customHeight="1" x14ac:dyDescent="0.25">
      <c r="A23" s="350"/>
      <c r="B23" s="350"/>
      <c r="C23" s="350"/>
      <c r="D23" s="350"/>
      <c r="E23" s="350"/>
      <c r="F23" s="338"/>
      <c r="G23" s="350"/>
      <c r="H23" s="350"/>
      <c r="I23" s="350"/>
      <c r="J23" s="350"/>
      <c r="K23" s="350"/>
      <c r="L23" s="350"/>
      <c r="V23" s="352"/>
    </row>
    <row r="24" spans="1:24" ht="50.25" customHeight="1" x14ac:dyDescent="0.25">
      <c r="A24" s="350"/>
      <c r="B24" s="350"/>
      <c r="C24" s="350"/>
      <c r="D24" s="350"/>
      <c r="E24" s="350"/>
      <c r="F24" s="338"/>
      <c r="G24" s="350"/>
      <c r="H24" s="350"/>
      <c r="I24" s="350"/>
      <c r="J24" s="350"/>
      <c r="K24" s="350"/>
      <c r="L24" s="350"/>
      <c r="V24" s="326"/>
      <c r="W24" s="326"/>
      <c r="X24" s="326"/>
    </row>
    <row r="25" spans="1:24" ht="50.25" customHeight="1" x14ac:dyDescent="0.25">
      <c r="A25" s="350"/>
      <c r="B25" s="350"/>
      <c r="C25" s="350"/>
      <c r="D25" s="350"/>
      <c r="E25" s="350"/>
      <c r="F25" s="338"/>
      <c r="G25" s="350"/>
      <c r="H25" s="350"/>
      <c r="I25" s="350"/>
      <c r="J25" s="350"/>
      <c r="K25" s="350"/>
      <c r="L25" s="350"/>
      <c r="V25" s="326"/>
      <c r="W25" s="326"/>
      <c r="X25" s="326"/>
    </row>
    <row r="26" spans="1:24" ht="50.25" customHeight="1" x14ac:dyDescent="0.25">
      <c r="A26" s="350"/>
      <c r="B26" s="350"/>
      <c r="C26" s="350"/>
      <c r="D26" s="350"/>
      <c r="E26" s="350"/>
      <c r="F26" s="338"/>
      <c r="G26" s="350"/>
      <c r="H26" s="350"/>
      <c r="I26" s="350"/>
      <c r="J26" s="350"/>
      <c r="K26" s="350"/>
      <c r="L26" s="350"/>
      <c r="V26" s="326"/>
      <c r="W26" s="326"/>
      <c r="X26" s="326"/>
    </row>
    <row r="27" spans="1:24" ht="50.25" customHeight="1" x14ac:dyDescent="0.25">
      <c r="A27" s="350"/>
      <c r="B27" s="350"/>
      <c r="C27" s="350"/>
      <c r="D27" s="350"/>
      <c r="E27" s="350"/>
      <c r="F27" s="338"/>
      <c r="G27" s="350"/>
      <c r="H27" s="350"/>
      <c r="I27" s="350"/>
      <c r="J27" s="350"/>
      <c r="K27" s="350"/>
      <c r="L27" s="350"/>
      <c r="V27" s="326"/>
      <c r="W27" s="326"/>
      <c r="X27" s="326"/>
    </row>
    <row r="28" spans="1:24" ht="50.25" customHeight="1" x14ac:dyDescent="0.25">
      <c r="A28" s="350"/>
      <c r="B28" s="350"/>
      <c r="C28" s="350"/>
      <c r="D28" s="350"/>
      <c r="E28" s="350"/>
      <c r="F28" s="338"/>
      <c r="G28" s="350"/>
      <c r="H28" s="350"/>
      <c r="I28" s="353"/>
      <c r="J28" s="350"/>
      <c r="K28" s="350"/>
      <c r="L28" s="350"/>
    </row>
    <row r="29" spans="1:24" ht="50.25" customHeight="1" x14ac:dyDescent="0.25">
      <c r="A29" s="350"/>
      <c r="B29" s="350"/>
      <c r="C29" s="350"/>
      <c r="D29" s="350"/>
      <c r="E29" s="350"/>
      <c r="F29" s="338"/>
      <c r="G29" s="350"/>
      <c r="H29" s="350"/>
      <c r="J29" s="350"/>
      <c r="K29" s="350"/>
      <c r="L29" s="350"/>
    </row>
    <row r="30" spans="1:24" ht="50.25" customHeight="1" x14ac:dyDescent="0.25">
      <c r="A30" s="354"/>
      <c r="B30" s="355"/>
      <c r="C30" s="356"/>
      <c r="D30" s="337"/>
      <c r="E30" s="337"/>
      <c r="F30" s="338"/>
      <c r="G30" s="337"/>
      <c r="H30" s="356"/>
      <c r="I30" s="357"/>
      <c r="J30" s="357"/>
      <c r="K30" s="357"/>
      <c r="L30" s="357"/>
    </row>
    <row r="31" spans="1:24" ht="50.25" customHeight="1" thickBot="1" x14ac:dyDescent="0.3">
      <c r="A31" s="354"/>
      <c r="B31" s="355"/>
      <c r="C31" s="356"/>
      <c r="D31" s="356"/>
      <c r="E31" s="356"/>
      <c r="F31" s="338"/>
      <c r="G31" s="356"/>
      <c r="H31" s="356"/>
      <c r="I31" s="357"/>
      <c r="J31" s="357"/>
      <c r="K31" s="357"/>
      <c r="L31" s="357"/>
    </row>
    <row r="32" spans="1:24" ht="50.25" customHeight="1" thickTop="1" x14ac:dyDescent="0.25">
      <c r="A32" s="354"/>
      <c r="B32" s="355"/>
      <c r="C32" s="356"/>
      <c r="D32" s="356"/>
      <c r="E32" s="356"/>
      <c r="F32" s="338"/>
      <c r="G32" s="356"/>
      <c r="H32" s="356"/>
      <c r="I32" s="357"/>
      <c r="J32" s="357"/>
      <c r="K32" s="357"/>
      <c r="L32" s="357"/>
      <c r="N32" s="358"/>
    </row>
    <row r="33" spans="1:12" ht="50.25" customHeight="1" x14ac:dyDescent="0.25">
      <c r="A33" s="354"/>
      <c r="B33" s="355"/>
      <c r="C33" s="356"/>
      <c r="D33" s="356"/>
      <c r="E33" s="356"/>
      <c r="F33" s="338"/>
      <c r="G33" s="356"/>
      <c r="H33" s="356"/>
      <c r="I33" s="357"/>
      <c r="J33" s="357"/>
      <c r="K33" s="357"/>
      <c r="L33" s="357"/>
    </row>
    <row r="34" spans="1:12" ht="50.25" customHeight="1" x14ac:dyDescent="0.25">
      <c r="H34" s="326"/>
    </row>
    <row r="35" spans="1:12" ht="50.25" customHeight="1" x14ac:dyDescent="0.25">
      <c r="B35" s="1162"/>
      <c r="C35" s="1162"/>
      <c r="D35" s="1162"/>
      <c r="E35" s="1162"/>
      <c r="F35" s="1162"/>
      <c r="G35" s="1162"/>
      <c r="H35" s="1162"/>
      <c r="I35" s="1162"/>
      <c r="J35" s="1162"/>
      <c r="K35" s="1162"/>
      <c r="L35" s="1162"/>
    </row>
    <row r="36" spans="1:12" ht="50.25" customHeight="1" x14ac:dyDescent="0.25">
      <c r="B36" s="355"/>
      <c r="C36" s="359"/>
      <c r="D36" s="359"/>
      <c r="E36" s="359"/>
      <c r="F36" s="359"/>
      <c r="G36" s="359"/>
      <c r="H36" s="359"/>
      <c r="I36" s="359"/>
      <c r="J36" s="359"/>
      <c r="K36" s="359"/>
      <c r="L36" s="359"/>
    </row>
    <row r="37" spans="1:12" ht="50.25" customHeight="1" x14ac:dyDescent="0.25">
      <c r="B37" s="355"/>
      <c r="C37" s="356"/>
      <c r="D37" s="360"/>
      <c r="E37" s="360"/>
      <c r="F37" s="360"/>
      <c r="G37" s="360"/>
      <c r="H37" s="360"/>
      <c r="I37" s="1157"/>
      <c r="J37" s="1157"/>
      <c r="K37" s="1157"/>
      <c r="L37" s="1157"/>
    </row>
    <row r="38" spans="1:12" ht="50.25" customHeight="1" x14ac:dyDescent="0.25">
      <c r="B38" s="355"/>
      <c r="C38" s="356"/>
      <c r="D38" s="1157"/>
      <c r="E38" s="1157"/>
      <c r="F38" s="1157"/>
      <c r="G38" s="356"/>
      <c r="H38" s="356"/>
      <c r="I38" s="1157"/>
      <c r="J38" s="1157"/>
      <c r="K38" s="1157"/>
      <c r="L38" s="1157"/>
    </row>
    <row r="39" spans="1:12" ht="50.25" customHeight="1" x14ac:dyDescent="0.25">
      <c r="B39" s="355"/>
      <c r="C39" s="356"/>
      <c r="D39" s="1157"/>
      <c r="E39" s="1157"/>
      <c r="F39" s="1157"/>
      <c r="G39" s="356"/>
      <c r="H39" s="356"/>
      <c r="I39" s="1157"/>
      <c r="J39" s="1157"/>
      <c r="K39" s="1157"/>
      <c r="L39" s="1157"/>
    </row>
    <row r="40" spans="1:12" ht="50.25" customHeight="1" x14ac:dyDescent="0.25">
      <c r="B40" s="355"/>
      <c r="C40" s="356"/>
      <c r="D40" s="1157"/>
      <c r="E40" s="1157"/>
      <c r="F40" s="1157"/>
      <c r="G40" s="356"/>
      <c r="H40" s="356"/>
      <c r="I40" s="1157"/>
      <c r="J40" s="1157"/>
      <c r="K40" s="1157"/>
      <c r="L40" s="1157"/>
    </row>
    <row r="41" spans="1:12" ht="50.25" customHeight="1" x14ac:dyDescent="0.25">
      <c r="B41" s="355"/>
      <c r="C41" s="356"/>
      <c r="D41" s="1157"/>
      <c r="E41" s="1157"/>
      <c r="F41" s="1157"/>
      <c r="G41" s="356"/>
      <c r="H41" s="356"/>
      <c r="I41" s="1157"/>
      <c r="J41" s="1157"/>
      <c r="K41" s="1157"/>
      <c r="L41" s="1157"/>
    </row>
    <row r="42" spans="1:12" ht="50.25" customHeight="1" x14ac:dyDescent="0.25"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</row>
    <row r="43" spans="1:12" ht="50.25" customHeight="1" x14ac:dyDescent="0.25">
      <c r="B43" s="355"/>
      <c r="C43" s="359"/>
      <c r="D43" s="359"/>
      <c r="E43" s="359"/>
      <c r="F43" s="359"/>
      <c r="G43" s="359"/>
      <c r="H43" s="359"/>
      <c r="I43" s="359"/>
      <c r="J43" s="359"/>
      <c r="K43" s="359"/>
      <c r="L43" s="359"/>
    </row>
    <row r="44" spans="1:12" ht="50.25" customHeight="1" x14ac:dyDescent="0.25">
      <c r="B44" s="355"/>
      <c r="C44" s="356"/>
      <c r="D44" s="362"/>
      <c r="E44" s="362"/>
      <c r="F44" s="362"/>
      <c r="G44" s="362"/>
      <c r="H44" s="360"/>
      <c r="I44" s="356"/>
      <c r="J44" s="356"/>
      <c r="K44" s="356"/>
      <c r="L44" s="356"/>
    </row>
    <row r="45" spans="1:12" ht="50.25" customHeight="1" x14ac:dyDescent="0.25">
      <c r="B45" s="355"/>
      <c r="C45" s="356"/>
      <c r="D45" s="362"/>
      <c r="E45" s="362"/>
      <c r="F45" s="362"/>
      <c r="G45" s="362"/>
      <c r="H45" s="356"/>
      <c r="I45" s="356"/>
      <c r="J45" s="356"/>
      <c r="K45" s="356"/>
      <c r="L45" s="356"/>
    </row>
    <row r="46" spans="1:12" ht="50.25" customHeight="1" x14ac:dyDescent="0.25">
      <c r="B46" s="355"/>
      <c r="C46" s="356"/>
      <c r="D46" s="362"/>
      <c r="E46" s="362"/>
      <c r="F46" s="362"/>
      <c r="G46" s="362"/>
      <c r="H46" s="356"/>
      <c r="I46" s="356"/>
      <c r="J46" s="362"/>
      <c r="K46" s="362"/>
      <c r="L46" s="1157"/>
    </row>
    <row r="47" spans="1:12" ht="50.25" customHeight="1" x14ac:dyDescent="0.25">
      <c r="B47" s="355"/>
      <c r="C47" s="356"/>
      <c r="D47" s="356"/>
      <c r="E47" s="356"/>
      <c r="F47" s="356"/>
      <c r="G47" s="356"/>
      <c r="H47" s="356"/>
      <c r="I47" s="362"/>
      <c r="J47" s="362"/>
      <c r="K47" s="362"/>
      <c r="L47" s="1157"/>
    </row>
    <row r="48" spans="1:12" ht="50.25" customHeight="1" x14ac:dyDescent="0.25">
      <c r="B48" s="355"/>
      <c r="C48" s="356"/>
      <c r="D48" s="356"/>
      <c r="E48" s="356"/>
      <c r="F48" s="356"/>
      <c r="G48" s="356"/>
      <c r="H48" s="356"/>
      <c r="I48" s="356"/>
      <c r="J48" s="362"/>
      <c r="K48" s="362"/>
      <c r="L48" s="1157"/>
    </row>
    <row r="49" spans="8:8" ht="50.25" customHeight="1" x14ac:dyDescent="0.25">
      <c r="H49" s="326"/>
    </row>
    <row r="50" spans="8:8" ht="50.25" customHeight="1" x14ac:dyDescent="0.25">
      <c r="H50" s="326"/>
    </row>
    <row r="51" spans="8:8" ht="50.25" customHeight="1" x14ac:dyDescent="0.25">
      <c r="H51" s="326"/>
    </row>
    <row r="52" spans="8:8" ht="50.25" customHeight="1" x14ac:dyDescent="0.25">
      <c r="H52" s="326"/>
    </row>
    <row r="53" spans="8:8" ht="50.25" customHeight="1" x14ac:dyDescent="0.25">
      <c r="H53" s="326"/>
    </row>
    <row r="54" spans="8:8" ht="50.25" customHeight="1" x14ac:dyDescent="0.25">
      <c r="H54" s="326"/>
    </row>
  </sheetData>
  <mergeCells count="8">
    <mergeCell ref="I37:L41"/>
    <mergeCell ref="D38:F41"/>
    <mergeCell ref="L46:L48"/>
    <mergeCell ref="A1:A6"/>
    <mergeCell ref="N1:N21"/>
    <mergeCell ref="A9:A13"/>
    <mergeCell ref="H2:H6"/>
    <mergeCell ref="B35:L35"/>
  </mergeCells>
  <phoneticPr fontId="25" type="noConversion"/>
  <dataValidations disablePrompts="1" count="1">
    <dataValidation type="list" allowBlank="1" showInputMessage="1" showErrorMessage="1" sqref="I10:I13" xr:uid="{29ECE37B-FB08-4154-8554-0A834861D419}">
      <formula1>"Weekly, Module"</formula1>
    </dataValidation>
  </dataValidations>
  <pageMargins left="0.7" right="0.7" top="0.75" bottom="0.75" header="0.3" footer="0.3"/>
  <pageSetup paperSize="9" scale="2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0F00-E6AC-4B4A-9F82-A5FA68FC4126}">
  <sheetPr>
    <pageSetUpPr fitToPage="1"/>
  </sheetPr>
  <dimension ref="A1:W54"/>
  <sheetViews>
    <sheetView zoomScale="86" zoomScaleNormal="50" workbookViewId="0">
      <selection activeCell="F19" sqref="F19"/>
    </sheetView>
  </sheetViews>
  <sheetFormatPr baseColWidth="10" defaultColWidth="19.6640625" defaultRowHeight="35" customHeight="1" x14ac:dyDescent="0.2"/>
  <cols>
    <col min="1" max="7" width="19.6640625" style="23"/>
    <col min="8" max="8" width="19.6640625" style="971"/>
    <col min="9" max="14" width="19.6640625" style="23"/>
    <col min="15" max="15" width="14.1640625" style="23" customWidth="1"/>
    <col min="16" max="16" width="16.33203125" style="23" customWidth="1"/>
    <col min="17" max="17" width="15.33203125" style="23" customWidth="1"/>
    <col min="18" max="18" width="19.6640625" style="23"/>
    <col min="19" max="19" width="14.6640625" style="23" customWidth="1"/>
    <col min="20" max="20" width="29.83203125" style="368" customWidth="1"/>
    <col min="21" max="16384" width="19.6640625" style="23"/>
  </cols>
  <sheetData>
    <row r="1" spans="1:23" s="21" customFormat="1" ht="35" customHeight="1" x14ac:dyDescent="0.2">
      <c r="A1" s="1141" t="s">
        <v>164</v>
      </c>
      <c r="B1" s="43"/>
      <c r="C1" s="44" t="s">
        <v>165</v>
      </c>
      <c r="D1" s="66" t="s">
        <v>166</v>
      </c>
      <c r="E1" s="66" t="s">
        <v>167</v>
      </c>
      <c r="F1" s="66" t="s">
        <v>168</v>
      </c>
      <c r="G1" s="66" t="s">
        <v>169</v>
      </c>
      <c r="H1" s="45" t="s">
        <v>170</v>
      </c>
      <c r="I1" s="66" t="s">
        <v>171</v>
      </c>
      <c r="J1" s="66" t="s">
        <v>172</v>
      </c>
      <c r="K1" s="66" t="s">
        <v>173</v>
      </c>
      <c r="L1" s="43" t="s">
        <v>174</v>
      </c>
      <c r="M1" s="46" t="s">
        <v>175</v>
      </c>
      <c r="N1" s="1140" t="s">
        <v>0</v>
      </c>
      <c r="O1" s="33" t="s">
        <v>1</v>
      </c>
      <c r="P1" s="33" t="s">
        <v>2</v>
      </c>
      <c r="Q1" s="33" t="s">
        <v>3</v>
      </c>
      <c r="R1" s="42" t="s">
        <v>4</v>
      </c>
      <c r="S1" s="103" t="s">
        <v>176</v>
      </c>
      <c r="T1" s="491" t="s">
        <v>424</v>
      </c>
      <c r="U1" s="68"/>
      <c r="V1" s="68"/>
      <c r="W1" s="22"/>
    </row>
    <row r="2" spans="1:23" ht="35" customHeight="1" x14ac:dyDescent="0.25">
      <c r="A2" s="1141"/>
      <c r="B2" s="914" t="s">
        <v>178</v>
      </c>
      <c r="C2" s="915"/>
      <c r="D2" s="916" t="s">
        <v>458</v>
      </c>
      <c r="E2" s="917"/>
      <c r="G2" s="918"/>
      <c r="H2" s="1147" t="s">
        <v>179</v>
      </c>
      <c r="I2" s="638" t="s">
        <v>218</v>
      </c>
      <c r="J2" s="919"/>
      <c r="K2" s="920"/>
      <c r="L2" s="921"/>
      <c r="M2" s="48">
        <v>3</v>
      </c>
      <c r="N2" s="1140"/>
      <c r="O2" s="276">
        <v>1</v>
      </c>
      <c r="P2" s="823" t="s">
        <v>325</v>
      </c>
      <c r="Q2" s="276">
        <v>3</v>
      </c>
      <c r="R2" s="824"/>
      <c r="S2" s="373">
        <f>M7-M2-M3</f>
        <v>18</v>
      </c>
      <c r="T2" s="1081" t="s">
        <v>7</v>
      </c>
      <c r="U2" s="68"/>
      <c r="V2" s="50"/>
      <c r="W2" s="922"/>
    </row>
    <row r="3" spans="1:23" ht="35" customHeight="1" x14ac:dyDescent="0.25">
      <c r="A3" s="1141"/>
      <c r="B3" s="914" t="s">
        <v>181</v>
      </c>
      <c r="C3" s="915"/>
      <c r="D3" s="916" t="s">
        <v>458</v>
      </c>
      <c r="E3" s="923" t="s">
        <v>455</v>
      </c>
      <c r="F3" s="924"/>
      <c r="G3" s="925"/>
      <c r="H3" s="1147"/>
      <c r="I3" s="32"/>
      <c r="J3" s="919"/>
      <c r="K3" s="920"/>
      <c r="L3" s="921"/>
      <c r="M3" s="48">
        <v>3</v>
      </c>
      <c r="N3" s="1140"/>
      <c r="O3" s="276">
        <v>2</v>
      </c>
      <c r="P3" s="823" t="s">
        <v>326</v>
      </c>
      <c r="Q3" s="276">
        <v>5</v>
      </c>
      <c r="R3" s="824"/>
      <c r="S3" s="373">
        <f>M7</f>
        <v>24</v>
      </c>
      <c r="T3" s="1082" t="s">
        <v>19</v>
      </c>
      <c r="U3" s="68"/>
      <c r="V3" s="50"/>
      <c r="W3" s="922"/>
    </row>
    <row r="4" spans="1:23" ht="35" customHeight="1" x14ac:dyDescent="0.25">
      <c r="A4" s="1141"/>
      <c r="B4" s="914" t="s">
        <v>182</v>
      </c>
      <c r="C4" s="915"/>
      <c r="D4" s="1072"/>
      <c r="E4" s="926"/>
      <c r="F4" s="927"/>
      <c r="G4" s="927"/>
      <c r="H4" s="1147"/>
      <c r="I4" s="51"/>
      <c r="J4" s="927"/>
      <c r="K4" s="927"/>
      <c r="L4" s="921"/>
      <c r="M4" s="48">
        <v>6</v>
      </c>
      <c r="N4" s="1140"/>
      <c r="O4" s="276">
        <v>3</v>
      </c>
      <c r="P4" s="823" t="s">
        <v>327</v>
      </c>
      <c r="Q4" s="276">
        <v>5</v>
      </c>
      <c r="R4" s="824"/>
      <c r="S4" s="373">
        <f>M7</f>
        <v>24</v>
      </c>
      <c r="T4" s="1083" t="s">
        <v>25</v>
      </c>
      <c r="U4" s="65"/>
      <c r="V4" s="65"/>
      <c r="W4" s="928"/>
    </row>
    <row r="5" spans="1:23" ht="35" customHeight="1" x14ac:dyDescent="0.25">
      <c r="A5" s="1141"/>
      <c r="B5" s="914" t="s">
        <v>183</v>
      </c>
      <c r="C5" s="929"/>
      <c r="D5" s="1073" t="s">
        <v>457</v>
      </c>
      <c r="E5" s="639" t="s">
        <v>456</v>
      </c>
      <c r="F5" s="930"/>
      <c r="G5" s="930"/>
      <c r="H5" s="1147"/>
      <c r="I5" s="927"/>
      <c r="J5" s="927"/>
      <c r="K5" s="927"/>
      <c r="L5" s="921"/>
      <c r="M5" s="48">
        <v>6</v>
      </c>
      <c r="N5" s="1140"/>
      <c r="O5" s="276">
        <v>4</v>
      </c>
      <c r="P5" s="823" t="s">
        <v>328</v>
      </c>
      <c r="Q5" s="276">
        <v>4</v>
      </c>
      <c r="R5" s="830" t="s">
        <v>329</v>
      </c>
      <c r="S5" s="373">
        <f>M7-M3</f>
        <v>21</v>
      </c>
      <c r="T5" s="1084" t="s">
        <v>17</v>
      </c>
      <c r="V5" s="50"/>
    </row>
    <row r="6" spans="1:23" s="24" customFormat="1" ht="35" customHeight="1" x14ac:dyDescent="0.25">
      <c r="A6" s="1141"/>
      <c r="B6" s="914" t="s">
        <v>184</v>
      </c>
      <c r="C6" s="931"/>
      <c r="D6" s="1073"/>
      <c r="E6" s="932"/>
      <c r="F6" s="932"/>
      <c r="G6" s="932"/>
      <c r="H6" s="1147"/>
      <c r="I6" s="927"/>
      <c r="J6" s="933"/>
      <c r="K6" s="927"/>
      <c r="L6" s="921"/>
      <c r="M6" s="48">
        <v>6</v>
      </c>
      <c r="N6" s="1140"/>
      <c r="O6" s="276">
        <v>5</v>
      </c>
      <c r="P6" s="823" t="s">
        <v>330</v>
      </c>
      <c r="Q6" s="276">
        <v>5</v>
      </c>
      <c r="R6" s="824"/>
      <c r="S6" s="373">
        <f>M7</f>
        <v>24</v>
      </c>
      <c r="T6" s="934" t="s">
        <v>219</v>
      </c>
      <c r="V6" s="50"/>
    </row>
    <row r="7" spans="1:23" s="24" customFormat="1" ht="35" customHeight="1" x14ac:dyDescent="0.25">
      <c r="A7" s="70"/>
      <c r="B7" s="914"/>
      <c r="C7" s="914"/>
      <c r="D7" s="935"/>
      <c r="E7" s="935"/>
      <c r="F7" s="935"/>
      <c r="G7" s="935"/>
      <c r="H7" s="914"/>
      <c r="I7" s="935"/>
      <c r="J7" s="935"/>
      <c r="K7" s="935"/>
      <c r="L7" s="914"/>
      <c r="M7" s="54">
        <f>SUM(M2:M6)</f>
        <v>24</v>
      </c>
      <c r="N7" s="1140"/>
      <c r="O7" s="276">
        <v>6</v>
      </c>
      <c r="P7" s="823" t="s">
        <v>331</v>
      </c>
      <c r="Q7" s="276">
        <v>4</v>
      </c>
      <c r="R7" s="824" t="s">
        <v>332</v>
      </c>
      <c r="S7" s="373">
        <f>M7-M6</f>
        <v>18</v>
      </c>
      <c r="T7" s="1083" t="s">
        <v>25</v>
      </c>
      <c r="V7" s="50"/>
    </row>
    <row r="8" spans="1:23" ht="35" customHeight="1" x14ac:dyDescent="0.25">
      <c r="H8" s="23"/>
      <c r="N8" s="1140"/>
      <c r="O8" s="276">
        <v>7</v>
      </c>
      <c r="P8" s="823" t="s">
        <v>333</v>
      </c>
      <c r="Q8" s="276">
        <v>4</v>
      </c>
      <c r="R8" s="824" t="s">
        <v>339</v>
      </c>
      <c r="S8" s="373">
        <f>M7-M5</f>
        <v>18</v>
      </c>
      <c r="T8" s="1084" t="s">
        <v>17</v>
      </c>
      <c r="U8" s="50"/>
      <c r="V8" s="50"/>
    </row>
    <row r="9" spans="1:23" ht="35" customHeight="1" x14ac:dyDescent="0.25">
      <c r="A9" s="1164" t="s">
        <v>185</v>
      </c>
      <c r="B9" s="56" t="s">
        <v>186</v>
      </c>
      <c r="C9" s="60" t="s">
        <v>187</v>
      </c>
      <c r="D9" s="60" t="s">
        <v>32</v>
      </c>
      <c r="E9" s="60" t="s">
        <v>33</v>
      </c>
      <c r="F9" s="60" t="s">
        <v>188</v>
      </c>
      <c r="G9" s="61" t="s">
        <v>189</v>
      </c>
      <c r="H9" s="60" t="s">
        <v>190</v>
      </c>
      <c r="I9" s="60" t="s">
        <v>191</v>
      </c>
      <c r="J9" s="60" t="s">
        <v>192</v>
      </c>
      <c r="K9" s="60" t="s">
        <v>3</v>
      </c>
      <c r="L9" s="561" t="s">
        <v>193</v>
      </c>
      <c r="M9" s="67" t="s">
        <v>194</v>
      </c>
      <c r="N9" s="1140"/>
      <c r="O9" s="276">
        <v>8</v>
      </c>
      <c r="P9" s="823" t="s">
        <v>334</v>
      </c>
      <c r="Q9" s="276">
        <v>5</v>
      </c>
      <c r="R9" s="824"/>
      <c r="S9" s="373">
        <f>M7</f>
        <v>24</v>
      </c>
      <c r="T9" s="1082" t="s">
        <v>19</v>
      </c>
      <c r="U9" s="50"/>
      <c r="V9" s="65"/>
    </row>
    <row r="10" spans="1:23" ht="35" customHeight="1" x14ac:dyDescent="0.25">
      <c r="A10" s="1164"/>
      <c r="B10" s="567" t="s">
        <v>195</v>
      </c>
      <c r="C10" s="936" t="s">
        <v>295</v>
      </c>
      <c r="D10" s="937" t="s">
        <v>294</v>
      </c>
      <c r="E10" s="936" t="s">
        <v>292</v>
      </c>
      <c r="F10" s="938" t="s">
        <v>91</v>
      </c>
      <c r="G10" s="567">
        <f>2*14</f>
        <v>28</v>
      </c>
      <c r="H10" s="304">
        <f>5*3*2</f>
        <v>30</v>
      </c>
      <c r="I10" s="939" t="s">
        <v>44</v>
      </c>
      <c r="J10" s="305" t="s">
        <v>406</v>
      </c>
      <c r="K10" s="940" t="s">
        <v>407</v>
      </c>
      <c r="L10" s="607" t="s">
        <v>293</v>
      </c>
      <c r="M10" s="50"/>
      <c r="N10" s="1140"/>
      <c r="O10" s="280">
        <v>9</v>
      </c>
      <c r="P10" s="837" t="s">
        <v>335</v>
      </c>
      <c r="Q10" s="280" t="s">
        <v>350</v>
      </c>
      <c r="R10" s="282"/>
      <c r="S10" s="309"/>
      <c r="T10" s="401" t="s">
        <v>24</v>
      </c>
      <c r="U10" s="50"/>
      <c r="V10" s="50"/>
    </row>
    <row r="11" spans="1:23" ht="35" customHeight="1" x14ac:dyDescent="0.25">
      <c r="A11" s="1164"/>
      <c r="B11" s="567" t="s">
        <v>195</v>
      </c>
      <c r="C11" s="936" t="s">
        <v>134</v>
      </c>
      <c r="D11" s="937" t="s">
        <v>135</v>
      </c>
      <c r="E11" s="936" t="s">
        <v>110</v>
      </c>
      <c r="F11" s="941" t="s">
        <v>64</v>
      </c>
      <c r="G11" s="567">
        <f>5*14</f>
        <v>70</v>
      </c>
      <c r="H11" s="304">
        <f>SUM(S5,S15,S9,S18)</f>
        <v>87</v>
      </c>
      <c r="I11" s="939" t="s">
        <v>44</v>
      </c>
      <c r="J11" s="372" t="s">
        <v>398</v>
      </c>
      <c r="K11" s="942"/>
      <c r="L11" s="610" t="s">
        <v>446</v>
      </c>
      <c r="M11" s="50"/>
      <c r="N11" s="1140"/>
      <c r="O11" s="276">
        <v>10</v>
      </c>
      <c r="P11" s="823" t="s">
        <v>336</v>
      </c>
      <c r="Q11" s="276">
        <v>5</v>
      </c>
      <c r="R11" s="842" t="s">
        <v>337</v>
      </c>
      <c r="S11" s="373">
        <f>M7</f>
        <v>24</v>
      </c>
      <c r="T11" s="1085"/>
      <c r="U11" s="50"/>
      <c r="V11" s="50"/>
    </row>
    <row r="12" spans="1:23" ht="35" customHeight="1" x14ac:dyDescent="0.25">
      <c r="A12" s="1164"/>
      <c r="B12" s="567" t="s">
        <v>195</v>
      </c>
      <c r="C12" s="936" t="s">
        <v>287</v>
      </c>
      <c r="D12" s="937" t="s">
        <v>286</v>
      </c>
      <c r="E12" s="936" t="s">
        <v>87</v>
      </c>
      <c r="F12" s="785" t="s">
        <v>82</v>
      </c>
      <c r="G12" s="567">
        <f>4*14</f>
        <v>56</v>
      </c>
      <c r="H12" s="304">
        <f>SUM(S5,S8,S13,S16)</f>
        <v>87</v>
      </c>
      <c r="I12" s="939" t="s">
        <v>44</v>
      </c>
      <c r="J12" s="304" t="s">
        <v>363</v>
      </c>
      <c r="K12" s="567"/>
      <c r="L12" s="606" t="s">
        <v>252</v>
      </c>
      <c r="M12" s="58" t="s">
        <v>435</v>
      </c>
      <c r="N12" s="1140"/>
      <c r="O12" s="276">
        <v>11</v>
      </c>
      <c r="P12" s="823" t="s">
        <v>338</v>
      </c>
      <c r="Q12" s="276">
        <v>4</v>
      </c>
      <c r="R12" s="846" t="s">
        <v>340</v>
      </c>
      <c r="S12" s="373">
        <f>M7-M2</f>
        <v>21</v>
      </c>
      <c r="T12" s="934" t="s">
        <v>7</v>
      </c>
      <c r="U12" s="50"/>
      <c r="V12" s="65"/>
    </row>
    <row r="13" spans="1:23" ht="35" customHeight="1" x14ac:dyDescent="0.25">
      <c r="A13" s="1164"/>
      <c r="B13" s="567" t="s">
        <v>195</v>
      </c>
      <c r="C13" s="943" t="s">
        <v>290</v>
      </c>
      <c r="D13" s="944" t="s">
        <v>289</v>
      </c>
      <c r="E13" s="936" t="s">
        <v>95</v>
      </c>
      <c r="F13" s="945" t="s">
        <v>422</v>
      </c>
      <c r="G13" s="567">
        <f>6*14</f>
        <v>84</v>
      </c>
      <c r="H13" s="304">
        <f>SUM(S3,S9,S14,S17)</f>
        <v>96</v>
      </c>
      <c r="I13" s="939" t="s">
        <v>44</v>
      </c>
      <c r="J13" s="304" t="s">
        <v>408</v>
      </c>
      <c r="K13" s="567"/>
      <c r="L13" s="608" t="s">
        <v>288</v>
      </c>
      <c r="M13" s="50"/>
      <c r="N13" s="1140"/>
      <c r="O13" s="276">
        <v>12</v>
      </c>
      <c r="P13" s="823" t="s">
        <v>341</v>
      </c>
      <c r="Q13" s="276">
        <v>5</v>
      </c>
      <c r="R13" s="842"/>
      <c r="S13" s="373">
        <f>M7</f>
        <v>24</v>
      </c>
      <c r="T13" s="1084" t="s">
        <v>17</v>
      </c>
      <c r="U13" s="50"/>
      <c r="V13" s="65"/>
    </row>
    <row r="14" spans="1:23" ht="35" customHeight="1" x14ac:dyDescent="0.25">
      <c r="A14" s="50"/>
      <c r="B14" s="946" t="s">
        <v>208</v>
      </c>
      <c r="C14" s="947" t="s">
        <v>155</v>
      </c>
      <c r="D14" s="948" t="s">
        <v>156</v>
      </c>
      <c r="E14" s="947" t="s">
        <v>90</v>
      </c>
      <c r="F14" s="949" t="s">
        <v>459</v>
      </c>
      <c r="G14" s="567">
        <f t="shared" ref="G14:H16" si="0">3*14</f>
        <v>42</v>
      </c>
      <c r="H14" s="567">
        <f t="shared" si="0"/>
        <v>42</v>
      </c>
      <c r="I14" s="950" t="s">
        <v>364</v>
      </c>
      <c r="J14" s="951"/>
      <c r="K14" s="942"/>
      <c r="L14" s="608" t="s">
        <v>255</v>
      </c>
      <c r="M14" s="50"/>
      <c r="N14" s="1140"/>
      <c r="O14" s="276">
        <v>13</v>
      </c>
      <c r="P14" s="823" t="s">
        <v>342</v>
      </c>
      <c r="Q14" s="276">
        <v>5</v>
      </c>
      <c r="R14" s="850"/>
      <c r="S14" s="373">
        <f>M7</f>
        <v>24</v>
      </c>
      <c r="T14" s="1082" t="s">
        <v>19</v>
      </c>
      <c r="U14" s="50"/>
      <c r="V14" s="50"/>
    </row>
    <row r="15" spans="1:23" ht="35" customHeight="1" x14ac:dyDescent="0.25">
      <c r="A15" s="59"/>
      <c r="B15" s="946" t="s">
        <v>208</v>
      </c>
      <c r="C15" s="952" t="s">
        <v>232</v>
      </c>
      <c r="D15" s="953" t="s">
        <v>233</v>
      </c>
      <c r="E15" s="952" t="s">
        <v>90</v>
      </c>
      <c r="F15" s="954" t="s">
        <v>421</v>
      </c>
      <c r="G15" s="567">
        <f t="shared" si="0"/>
        <v>42</v>
      </c>
      <c r="H15" s="567">
        <f t="shared" si="0"/>
        <v>42</v>
      </c>
      <c r="I15" s="955" t="s">
        <v>364</v>
      </c>
      <c r="J15" s="951"/>
      <c r="K15" s="951"/>
      <c r="L15" s="609" t="s">
        <v>255</v>
      </c>
      <c r="M15" s="50"/>
      <c r="N15" s="1140"/>
      <c r="O15" s="276">
        <v>14</v>
      </c>
      <c r="P15" s="823" t="s">
        <v>343</v>
      </c>
      <c r="Q15" s="276">
        <v>4</v>
      </c>
      <c r="R15" s="842" t="s">
        <v>344</v>
      </c>
      <c r="S15" s="373">
        <f>M7-M2-M3</f>
        <v>18</v>
      </c>
      <c r="T15" s="1083" t="s">
        <v>25</v>
      </c>
      <c r="U15" s="50"/>
      <c r="V15" s="65"/>
    </row>
    <row r="16" spans="1:23" ht="43" customHeight="1" x14ac:dyDescent="0.25">
      <c r="A16" s="59"/>
      <c r="B16" s="1080" t="s">
        <v>473</v>
      </c>
      <c r="C16" s="1077" t="s">
        <v>254</v>
      </c>
      <c r="D16" s="1078" t="s">
        <v>253</v>
      </c>
      <c r="E16" s="1077" t="s">
        <v>90</v>
      </c>
      <c r="F16" s="1079" t="s">
        <v>421</v>
      </c>
      <c r="G16" s="408">
        <f t="shared" si="0"/>
        <v>42</v>
      </c>
      <c r="H16" s="30">
        <f t="shared" si="0"/>
        <v>42</v>
      </c>
      <c r="I16" s="408" t="s">
        <v>460</v>
      </c>
      <c r="J16" s="990"/>
      <c r="K16" s="408"/>
      <c r="L16" s="1103" t="s">
        <v>302</v>
      </c>
      <c r="M16" s="50"/>
      <c r="N16" s="1140"/>
      <c r="O16" s="276">
        <v>15</v>
      </c>
      <c r="P16" s="823" t="s">
        <v>345</v>
      </c>
      <c r="Q16" s="276">
        <v>5</v>
      </c>
      <c r="R16" s="824"/>
      <c r="S16" s="373">
        <f>M7</f>
        <v>24</v>
      </c>
      <c r="T16" s="1084" t="s">
        <v>17</v>
      </c>
      <c r="V16" s="65"/>
    </row>
    <row r="17" spans="1:22" ht="35" customHeight="1" x14ac:dyDescent="0.25">
      <c r="A17" s="50"/>
      <c r="B17" s="956"/>
      <c r="H17" s="23"/>
      <c r="J17" s="50"/>
      <c r="K17" s="50"/>
      <c r="L17" s="50"/>
      <c r="M17" s="50"/>
      <c r="N17" s="1140"/>
      <c r="O17" s="276">
        <v>16</v>
      </c>
      <c r="P17" s="276" t="s">
        <v>346</v>
      </c>
      <c r="Q17" s="276">
        <v>5</v>
      </c>
      <c r="R17" s="824"/>
      <c r="S17" s="373">
        <f>M7</f>
        <v>24</v>
      </c>
      <c r="T17" s="1082" t="s">
        <v>19</v>
      </c>
      <c r="U17" s="50"/>
      <c r="V17" s="50"/>
    </row>
    <row r="18" spans="1:22" ht="35" customHeight="1" x14ac:dyDescent="0.25">
      <c r="A18" s="50"/>
      <c r="B18" s="50"/>
      <c r="H18" s="23"/>
      <c r="J18" s="50"/>
      <c r="K18" s="50"/>
      <c r="L18" s="50"/>
      <c r="M18" s="50"/>
      <c r="N18" s="1140"/>
      <c r="O18" s="276">
        <v>17</v>
      </c>
      <c r="P18" s="276" t="s">
        <v>347</v>
      </c>
      <c r="Q18" s="276">
        <v>5</v>
      </c>
      <c r="R18" s="850" t="s">
        <v>348</v>
      </c>
      <c r="S18" s="373">
        <f>M7</f>
        <v>24</v>
      </c>
      <c r="T18" s="1083" t="s">
        <v>25</v>
      </c>
      <c r="U18" s="50"/>
      <c r="V18" s="50"/>
    </row>
    <row r="19" spans="1:22" ht="35" customHeight="1" x14ac:dyDescent="0.25">
      <c r="F19" s="957"/>
      <c r="H19" s="23"/>
      <c r="N19" s="1140"/>
      <c r="O19" s="280">
        <v>18</v>
      </c>
      <c r="P19" s="280" t="s">
        <v>349</v>
      </c>
      <c r="Q19" s="280" t="s">
        <v>350</v>
      </c>
      <c r="R19" s="374"/>
      <c r="S19" s="374"/>
      <c r="T19" s="402" t="s">
        <v>26</v>
      </c>
      <c r="U19" s="65"/>
      <c r="V19" s="65"/>
    </row>
    <row r="20" spans="1:22" ht="35" customHeight="1" x14ac:dyDescent="0.2">
      <c r="E20" s="301"/>
      <c r="F20" s="958"/>
      <c r="G20" s="959"/>
      <c r="H20" s="302"/>
      <c r="N20" s="1140"/>
      <c r="O20" s="275"/>
      <c r="P20" s="275"/>
      <c r="Q20" s="275"/>
      <c r="S20" s="960"/>
      <c r="T20" s="371"/>
      <c r="U20" s="50"/>
      <c r="V20" s="50"/>
    </row>
    <row r="21" spans="1:22" ht="35" customHeight="1" x14ac:dyDescent="0.2">
      <c r="A21" s="961"/>
      <c r="B21" s="961"/>
      <c r="C21" s="958"/>
      <c r="D21" s="958"/>
      <c r="E21" s="301"/>
      <c r="F21" s="958"/>
      <c r="G21" s="959"/>
      <c r="H21" s="303"/>
      <c r="I21" s="961"/>
      <c r="J21" s="961"/>
      <c r="K21" s="961"/>
      <c r="L21" s="961"/>
      <c r="N21" s="1163"/>
      <c r="U21" s="69"/>
      <c r="V21" s="69"/>
    </row>
    <row r="22" spans="1:22" ht="35" customHeight="1" x14ac:dyDescent="0.2">
      <c r="A22" s="961"/>
      <c r="B22" s="961"/>
      <c r="C22" s="958"/>
      <c r="D22" s="958"/>
      <c r="E22" s="301"/>
      <c r="F22" s="958"/>
      <c r="G22" s="959"/>
      <c r="H22" s="303"/>
      <c r="I22" s="961"/>
      <c r="J22" s="961"/>
      <c r="K22" s="961"/>
      <c r="L22" s="961"/>
    </row>
    <row r="23" spans="1:22" ht="35" customHeight="1" x14ac:dyDescent="0.25">
      <c r="A23" s="961"/>
      <c r="B23" s="961"/>
      <c r="G23" s="962"/>
      <c r="H23" s="962"/>
      <c r="I23" s="962"/>
      <c r="J23" s="963"/>
      <c r="K23" s="411"/>
      <c r="M23" s="964"/>
    </row>
    <row r="24" spans="1:22" ht="35" customHeight="1" x14ac:dyDescent="0.2">
      <c r="A24" s="961"/>
      <c r="B24" s="961"/>
      <c r="C24" s="961"/>
      <c r="D24" s="961"/>
      <c r="E24" s="961"/>
      <c r="F24" s="965"/>
      <c r="G24" s="961"/>
      <c r="H24" s="961"/>
      <c r="I24" s="961"/>
      <c r="J24" s="961"/>
      <c r="K24" s="961"/>
      <c r="L24" s="961"/>
    </row>
    <row r="25" spans="1:22" ht="35" customHeight="1" x14ac:dyDescent="0.2">
      <c r="A25" s="961"/>
      <c r="B25" s="961"/>
      <c r="C25" s="961"/>
      <c r="D25" s="961"/>
      <c r="E25" s="961"/>
      <c r="F25" s="966"/>
      <c r="G25" s="961"/>
      <c r="H25" s="961"/>
      <c r="I25" s="961"/>
      <c r="J25" s="961"/>
      <c r="K25" s="961"/>
      <c r="L25" s="961"/>
    </row>
    <row r="26" spans="1:22" ht="35" customHeight="1" x14ac:dyDescent="0.2">
      <c r="A26" s="961"/>
      <c r="B26" s="961"/>
      <c r="C26" s="961"/>
      <c r="D26" s="961"/>
      <c r="E26" s="961"/>
      <c r="F26" s="967"/>
      <c r="G26" s="961"/>
      <c r="H26" s="961"/>
      <c r="I26" s="961"/>
      <c r="J26" s="961"/>
      <c r="K26" s="961"/>
      <c r="L26" s="961"/>
    </row>
    <row r="27" spans="1:22" ht="35" customHeight="1" x14ac:dyDescent="0.2">
      <c r="A27" s="961"/>
      <c r="B27" s="961"/>
      <c r="C27" s="961"/>
      <c r="D27" s="961"/>
      <c r="E27" s="961"/>
      <c r="F27" s="967"/>
      <c r="G27" s="961"/>
      <c r="H27" s="961"/>
      <c r="I27" s="961"/>
      <c r="J27" s="961"/>
      <c r="K27" s="961"/>
      <c r="L27" s="961"/>
    </row>
    <row r="28" spans="1:22" ht="35" customHeight="1" x14ac:dyDescent="0.2">
      <c r="A28" s="961"/>
      <c r="B28" s="961"/>
      <c r="C28" s="961"/>
      <c r="D28" s="961"/>
      <c r="E28" s="961"/>
      <c r="F28" s="967"/>
      <c r="G28" s="961"/>
      <c r="H28" s="961"/>
      <c r="I28" s="40"/>
      <c r="J28" s="961"/>
      <c r="K28" s="961"/>
      <c r="L28" s="961"/>
    </row>
    <row r="29" spans="1:22" ht="35" customHeight="1" x14ac:dyDescent="0.2">
      <c r="A29" s="961"/>
      <c r="B29" s="961"/>
      <c r="C29" s="961"/>
      <c r="D29" s="961"/>
      <c r="E29" s="961"/>
      <c r="F29" s="967"/>
      <c r="G29" s="961"/>
      <c r="H29" s="961"/>
      <c r="J29" s="961"/>
      <c r="K29" s="961"/>
      <c r="L29" s="961"/>
    </row>
    <row r="30" spans="1:22" ht="35" customHeight="1" x14ac:dyDescent="0.2">
      <c r="A30" s="968"/>
      <c r="B30" s="810"/>
      <c r="C30" s="27"/>
      <c r="D30" s="30"/>
      <c r="E30" s="30"/>
      <c r="F30" s="967"/>
      <c r="G30" s="30"/>
      <c r="H30" s="27"/>
      <c r="I30" s="27"/>
      <c r="J30" s="27"/>
      <c r="K30" s="27"/>
      <c r="L30" s="27"/>
    </row>
    <row r="31" spans="1:22" ht="35" customHeight="1" thickBot="1" x14ac:dyDescent="0.25">
      <c r="A31" s="968"/>
      <c r="B31" s="810"/>
      <c r="C31" s="27"/>
      <c r="D31" s="27"/>
      <c r="E31" s="27"/>
      <c r="F31" s="967"/>
      <c r="G31" s="27"/>
      <c r="H31" s="27"/>
      <c r="I31" s="27"/>
      <c r="J31" s="27"/>
      <c r="K31" s="27"/>
      <c r="L31" s="27"/>
    </row>
    <row r="32" spans="1:22" ht="35" customHeight="1" thickTop="1" x14ac:dyDescent="0.2">
      <c r="A32" s="968"/>
      <c r="B32" s="810"/>
      <c r="C32" s="27"/>
      <c r="D32" s="27"/>
      <c r="E32" s="27"/>
      <c r="F32" s="967"/>
      <c r="G32" s="27"/>
      <c r="H32" s="27"/>
      <c r="I32" s="27"/>
      <c r="J32" s="27"/>
      <c r="K32" s="27"/>
      <c r="L32" s="27"/>
      <c r="N32" s="969"/>
    </row>
    <row r="33" spans="1:12" ht="35" customHeight="1" x14ac:dyDescent="0.2">
      <c r="A33" s="968"/>
      <c r="B33" s="810"/>
      <c r="C33" s="27"/>
      <c r="D33" s="27"/>
      <c r="E33" s="27"/>
      <c r="F33" s="967"/>
      <c r="G33" s="27"/>
      <c r="H33" s="27"/>
      <c r="I33" s="27"/>
      <c r="J33" s="27"/>
      <c r="K33" s="27"/>
      <c r="L33" s="27"/>
    </row>
    <row r="34" spans="1:12" ht="35" customHeight="1" x14ac:dyDescent="0.2">
      <c r="H34" s="23"/>
    </row>
    <row r="35" spans="1:12" ht="35" customHeight="1" x14ac:dyDescent="0.2">
      <c r="B35" s="1126"/>
      <c r="C35" s="1126"/>
      <c r="D35" s="1126"/>
      <c r="E35" s="1126"/>
      <c r="F35" s="1126"/>
      <c r="G35" s="1126"/>
      <c r="H35" s="1126"/>
      <c r="I35" s="1126"/>
      <c r="J35" s="1126"/>
      <c r="K35" s="1126"/>
      <c r="L35" s="1126"/>
    </row>
    <row r="36" spans="1:12" ht="35" customHeight="1" x14ac:dyDescent="0.2">
      <c r="B36" s="810"/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7" spans="1:12" ht="35" customHeight="1" x14ac:dyDescent="0.2">
      <c r="B37" s="810"/>
      <c r="C37" s="27"/>
      <c r="D37" s="970"/>
      <c r="E37" s="970"/>
      <c r="F37" s="970"/>
      <c r="G37" s="970"/>
      <c r="H37" s="970"/>
      <c r="I37" s="1124"/>
      <c r="J37" s="1124"/>
      <c r="K37" s="1124"/>
      <c r="L37" s="1124"/>
    </row>
    <row r="38" spans="1:12" ht="35" customHeight="1" x14ac:dyDescent="0.2">
      <c r="B38" s="810"/>
      <c r="C38" s="27"/>
      <c r="D38" s="1124"/>
      <c r="E38" s="1124"/>
      <c r="F38" s="1124"/>
      <c r="G38" s="27"/>
      <c r="H38" s="27"/>
      <c r="I38" s="1124"/>
      <c r="J38" s="1124"/>
      <c r="K38" s="1124"/>
      <c r="L38" s="1124"/>
    </row>
    <row r="39" spans="1:12" ht="35" customHeight="1" x14ac:dyDescent="0.2">
      <c r="B39" s="810"/>
      <c r="C39" s="27"/>
      <c r="D39" s="1124"/>
      <c r="E39" s="1124"/>
      <c r="F39" s="1124"/>
      <c r="G39" s="27"/>
      <c r="H39" s="27"/>
      <c r="I39" s="1124"/>
      <c r="J39" s="1124"/>
      <c r="K39" s="1124"/>
      <c r="L39" s="1124"/>
    </row>
    <row r="40" spans="1:12" ht="35" customHeight="1" x14ac:dyDescent="0.2">
      <c r="B40" s="810"/>
      <c r="C40" s="27"/>
      <c r="D40" s="1124"/>
      <c r="E40" s="1124"/>
      <c r="F40" s="1124"/>
      <c r="G40" s="27"/>
      <c r="H40" s="27"/>
      <c r="I40" s="1124"/>
      <c r="J40" s="1124"/>
      <c r="K40" s="1124"/>
      <c r="L40" s="1124"/>
    </row>
    <row r="41" spans="1:12" ht="35" customHeight="1" x14ac:dyDescent="0.2">
      <c r="B41" s="810"/>
      <c r="C41" s="27"/>
      <c r="D41" s="1124"/>
      <c r="E41" s="1124"/>
      <c r="F41" s="1124"/>
      <c r="G41" s="27"/>
      <c r="H41" s="27"/>
      <c r="I41" s="1124"/>
      <c r="J41" s="1124"/>
      <c r="K41" s="1124"/>
      <c r="L41" s="1124"/>
    </row>
    <row r="42" spans="1:12" ht="35" customHeight="1" x14ac:dyDescent="0.2">
      <c r="B42" s="234"/>
      <c r="C42" s="234"/>
      <c r="D42" s="234"/>
      <c r="E42" s="234"/>
      <c r="F42" s="234"/>
      <c r="G42" s="234"/>
      <c r="H42" s="234"/>
      <c r="I42" s="234"/>
      <c r="J42" s="234"/>
      <c r="K42" s="234"/>
      <c r="L42" s="234"/>
    </row>
    <row r="43" spans="1:12" ht="35" customHeight="1" x14ac:dyDescent="0.2">
      <c r="B43" s="810"/>
      <c r="C43" s="29"/>
      <c r="D43" s="29"/>
      <c r="E43" s="29"/>
      <c r="F43" s="29"/>
      <c r="G43" s="29"/>
      <c r="H43" s="29"/>
      <c r="I43" s="29"/>
      <c r="J43" s="29"/>
      <c r="K43" s="29"/>
      <c r="L43" s="29"/>
    </row>
    <row r="44" spans="1:12" ht="35" customHeight="1" x14ac:dyDescent="0.2">
      <c r="B44" s="810"/>
      <c r="C44" s="27"/>
      <c r="D44" s="30"/>
      <c r="E44" s="30"/>
      <c r="F44" s="30"/>
      <c r="G44" s="30"/>
      <c r="H44" s="970"/>
      <c r="I44" s="27"/>
      <c r="J44" s="27"/>
      <c r="K44" s="27"/>
      <c r="L44" s="27"/>
    </row>
    <row r="45" spans="1:12" ht="35" customHeight="1" x14ac:dyDescent="0.2">
      <c r="B45" s="810"/>
      <c r="C45" s="27"/>
      <c r="D45" s="30"/>
      <c r="E45" s="30"/>
      <c r="F45" s="30"/>
      <c r="G45" s="30"/>
      <c r="H45" s="27"/>
      <c r="I45" s="27"/>
      <c r="J45" s="27"/>
      <c r="K45" s="27"/>
      <c r="L45" s="27"/>
    </row>
    <row r="46" spans="1:12" ht="35" customHeight="1" x14ac:dyDescent="0.2">
      <c r="B46" s="810"/>
      <c r="C46" s="27"/>
      <c r="D46" s="30"/>
      <c r="E46" s="30"/>
      <c r="F46" s="30"/>
      <c r="G46" s="30"/>
      <c r="H46" s="27"/>
      <c r="I46" s="27"/>
      <c r="J46" s="30"/>
      <c r="K46" s="30"/>
      <c r="L46" s="1124"/>
    </row>
    <row r="47" spans="1:12" ht="35" customHeight="1" x14ac:dyDescent="0.2">
      <c r="B47" s="810"/>
      <c r="C47" s="27"/>
      <c r="D47" s="27"/>
      <c r="E47" s="27"/>
      <c r="F47" s="27"/>
      <c r="G47" s="27"/>
      <c r="H47" s="27"/>
      <c r="I47" s="30"/>
      <c r="J47" s="30"/>
      <c r="K47" s="30"/>
      <c r="L47" s="1124"/>
    </row>
    <row r="48" spans="1:12" ht="35" customHeight="1" x14ac:dyDescent="0.2">
      <c r="B48" s="810"/>
      <c r="C48" s="27"/>
      <c r="D48" s="27"/>
      <c r="E48" s="27"/>
      <c r="F48" s="27"/>
      <c r="G48" s="27"/>
      <c r="H48" s="27"/>
      <c r="I48" s="27"/>
      <c r="J48" s="30"/>
      <c r="K48" s="30"/>
      <c r="L48" s="1124"/>
    </row>
    <row r="49" spans="8:8" ht="35" customHeight="1" x14ac:dyDescent="0.2">
      <c r="H49" s="23"/>
    </row>
    <row r="50" spans="8:8" ht="35" customHeight="1" x14ac:dyDescent="0.2">
      <c r="H50" s="23"/>
    </row>
    <row r="51" spans="8:8" ht="35" customHeight="1" x14ac:dyDescent="0.2">
      <c r="H51" s="23"/>
    </row>
    <row r="52" spans="8:8" ht="35" customHeight="1" x14ac:dyDescent="0.2">
      <c r="H52" s="23"/>
    </row>
    <row r="53" spans="8:8" ht="35" customHeight="1" x14ac:dyDescent="0.2">
      <c r="H53" s="23"/>
    </row>
    <row r="54" spans="8:8" ht="35" customHeight="1" x14ac:dyDescent="0.2">
      <c r="H54" s="23"/>
    </row>
  </sheetData>
  <mergeCells count="8">
    <mergeCell ref="I37:L41"/>
    <mergeCell ref="D38:F41"/>
    <mergeCell ref="L46:L48"/>
    <mergeCell ref="A1:A6"/>
    <mergeCell ref="N1:N21"/>
    <mergeCell ref="H2:H6"/>
    <mergeCell ref="A9:A13"/>
    <mergeCell ref="B35:L35"/>
  </mergeCells>
  <phoneticPr fontId="25" type="noConversion"/>
  <dataValidations disablePrompts="1" count="1">
    <dataValidation type="list" allowBlank="1" showInputMessage="1" showErrorMessage="1" sqref="I10:I13" xr:uid="{54D1BA39-9C89-D441-B25C-87D57115A0AB}">
      <formula1>"Weekly, Module"</formula1>
    </dataValidation>
  </dataValidations>
  <pageMargins left="0.7" right="0.7" top="0.75" bottom="0.75" header="0.3" footer="0.3"/>
  <pageSetup paperSize="9" scale="2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1C99-0CB0-43B0-9E21-2D07110A5EBA}">
  <sheetPr>
    <pageSetUpPr fitToPage="1"/>
  </sheetPr>
  <dimension ref="A1:AB52"/>
  <sheetViews>
    <sheetView zoomScale="75" zoomScaleNormal="125" workbookViewId="0">
      <selection activeCell="L21" sqref="L21"/>
    </sheetView>
  </sheetViews>
  <sheetFormatPr baseColWidth="10" defaultColWidth="10.6640625" defaultRowHeight="20.25" customHeight="1" x14ac:dyDescent="0.2"/>
  <cols>
    <col min="1" max="1" width="18.33203125" style="408" bestFit="1" customWidth="1"/>
    <col min="2" max="3" width="14.5" style="408" customWidth="1"/>
    <col min="4" max="4" width="18.83203125" style="1059" customWidth="1"/>
    <col min="5" max="7" width="14.5" style="408" customWidth="1"/>
    <col min="8" max="8" width="14.5" style="857" customWidth="1"/>
    <col min="9" max="13" width="14.5" style="408" customWidth="1"/>
    <col min="14" max="15" width="6.5" style="408" bestFit="1" customWidth="1"/>
    <col min="16" max="16" width="16.5" style="408" bestFit="1" customWidth="1"/>
    <col min="17" max="17" width="11.5" style="408" customWidth="1"/>
    <col min="18" max="18" width="12.6640625" style="408" customWidth="1"/>
    <col min="19" max="19" width="10.33203125" style="408" bestFit="1" customWidth="1"/>
    <col min="20" max="21" width="30.33203125" style="408" customWidth="1"/>
    <col min="22" max="22" width="33.1640625" style="408" bestFit="1" customWidth="1"/>
    <col min="23" max="23" width="19.6640625" style="408" customWidth="1"/>
    <col min="24" max="25" width="10.6640625" style="408"/>
    <col min="26" max="26" width="15.6640625" style="408" customWidth="1"/>
    <col min="27" max="27" width="14.5" style="408" customWidth="1"/>
    <col min="28" max="28" width="20.5" style="822" customWidth="1"/>
    <col min="29" max="29" width="14.5" style="408" customWidth="1"/>
    <col min="30" max="30" width="22.5" style="408" customWidth="1"/>
    <col min="31" max="32" width="14.5" style="408" customWidth="1"/>
    <col min="33" max="16384" width="10.6640625" style="408"/>
  </cols>
  <sheetData>
    <row r="1" spans="1:28" ht="25" customHeight="1" x14ac:dyDescent="0.2">
      <c r="A1" s="1145" t="s">
        <v>164</v>
      </c>
      <c r="B1" s="403"/>
      <c r="C1" s="404" t="s">
        <v>165</v>
      </c>
      <c r="D1" s="405" t="s">
        <v>166</v>
      </c>
      <c r="E1" s="405" t="s">
        <v>167</v>
      </c>
      <c r="F1" s="405" t="s">
        <v>168</v>
      </c>
      <c r="G1" s="405" t="s">
        <v>169</v>
      </c>
      <c r="H1" s="406" t="s">
        <v>170</v>
      </c>
      <c r="I1" s="405" t="s">
        <v>171</v>
      </c>
      <c r="J1" s="405" t="s">
        <v>172</v>
      </c>
      <c r="K1" s="405" t="s">
        <v>173</v>
      </c>
      <c r="L1" s="405" t="s">
        <v>174</v>
      </c>
      <c r="M1" s="46" t="s">
        <v>175</v>
      </c>
      <c r="N1" s="1166" t="s">
        <v>0</v>
      </c>
      <c r="O1" s="306" t="s">
        <v>1</v>
      </c>
      <c r="P1" s="306" t="s">
        <v>2</v>
      </c>
      <c r="Q1" s="306" t="s">
        <v>3</v>
      </c>
      <c r="R1" s="307" t="s">
        <v>4</v>
      </c>
      <c r="S1" s="490" t="s">
        <v>176</v>
      </c>
      <c r="T1" s="491" t="s">
        <v>424</v>
      </c>
      <c r="U1" s="492"/>
      <c r="V1" s="30"/>
      <c r="W1" s="30"/>
      <c r="X1" s="407"/>
      <c r="AB1" s="408"/>
    </row>
    <row r="2" spans="1:28" ht="25" customHeight="1" x14ac:dyDescent="0.2">
      <c r="A2" s="1145"/>
      <c r="B2" s="395" t="s">
        <v>178</v>
      </c>
      <c r="C2" s="764"/>
      <c r="D2" s="764"/>
      <c r="E2" s="979"/>
      <c r="F2" s="979"/>
      <c r="G2" s="980"/>
      <c r="H2" s="1147" t="s">
        <v>179</v>
      </c>
      <c r="I2" s="409"/>
      <c r="J2" s="979"/>
      <c r="K2" s="981"/>
      <c r="M2" s="748">
        <v>6</v>
      </c>
      <c r="N2" s="1166"/>
      <c r="O2" s="276">
        <v>1</v>
      </c>
      <c r="P2" s="823" t="s">
        <v>325</v>
      </c>
      <c r="Q2" s="276">
        <v>3</v>
      </c>
      <c r="R2" s="824"/>
      <c r="S2" s="764">
        <f>M5+M6+M4</f>
        <v>18</v>
      </c>
      <c r="T2" s="982" t="s">
        <v>8</v>
      </c>
      <c r="U2" s="983"/>
      <c r="X2" s="984"/>
    </row>
    <row r="3" spans="1:28" ht="25" customHeight="1" x14ac:dyDescent="0.2">
      <c r="A3" s="1145"/>
      <c r="B3" s="395" t="s">
        <v>181</v>
      </c>
      <c r="C3" s="764"/>
      <c r="D3" s="764"/>
      <c r="E3" s="979"/>
      <c r="F3" s="979"/>
      <c r="G3" s="980"/>
      <c r="H3" s="1147"/>
      <c r="I3" s="409"/>
      <c r="J3" s="979"/>
      <c r="K3" s="981"/>
      <c r="M3" s="748">
        <v>6</v>
      </c>
      <c r="N3" s="1166"/>
      <c r="O3" s="276">
        <v>2</v>
      </c>
      <c r="P3" s="823" t="s">
        <v>326</v>
      </c>
      <c r="Q3" s="276">
        <v>5</v>
      </c>
      <c r="R3" s="824"/>
      <c r="S3" s="764">
        <f>M7</f>
        <v>30</v>
      </c>
      <c r="T3" s="985" t="s">
        <v>11</v>
      </c>
      <c r="U3" s="986" t="s">
        <v>12</v>
      </c>
      <c r="X3" s="984"/>
    </row>
    <row r="4" spans="1:28" ht="25" customHeight="1" x14ac:dyDescent="0.2">
      <c r="A4" s="1145"/>
      <c r="B4" s="395" t="s">
        <v>182</v>
      </c>
      <c r="C4" s="764"/>
      <c r="D4" s="764"/>
      <c r="E4" s="1018" t="s">
        <v>382</v>
      </c>
      <c r="F4" s="979"/>
      <c r="G4" s="980"/>
      <c r="H4" s="1147"/>
      <c r="I4" s="409"/>
      <c r="J4" s="979"/>
      <c r="K4" s="979"/>
      <c r="M4" s="748">
        <v>6</v>
      </c>
      <c r="N4" s="1166"/>
      <c r="O4" s="276">
        <v>3</v>
      </c>
      <c r="P4" s="823" t="s">
        <v>327</v>
      </c>
      <c r="Q4" s="276">
        <v>5</v>
      </c>
      <c r="R4" s="824"/>
      <c r="S4" s="764">
        <f>M7</f>
        <v>30</v>
      </c>
      <c r="T4" s="982" t="s">
        <v>8</v>
      </c>
      <c r="U4" s="983"/>
      <c r="W4" s="972"/>
      <c r="X4" s="987"/>
    </row>
    <row r="5" spans="1:28" ht="25" customHeight="1" x14ac:dyDescent="0.2">
      <c r="A5" s="1145"/>
      <c r="B5" s="395" t="s">
        <v>183</v>
      </c>
      <c r="C5" s="764"/>
      <c r="D5" s="764"/>
      <c r="E5" s="979"/>
      <c r="F5" s="980"/>
      <c r="G5" s="980"/>
      <c r="H5" s="1147"/>
      <c r="I5" s="979"/>
      <c r="J5" s="979"/>
      <c r="K5" s="979"/>
      <c r="M5" s="748">
        <v>6</v>
      </c>
      <c r="N5" s="1166"/>
      <c r="O5" s="276">
        <v>4</v>
      </c>
      <c r="P5" s="823" t="s">
        <v>328</v>
      </c>
      <c r="Q5" s="276">
        <v>4</v>
      </c>
      <c r="R5" s="830" t="s">
        <v>329</v>
      </c>
      <c r="S5" s="764">
        <f>M7-M3</f>
        <v>24</v>
      </c>
      <c r="T5" s="988" t="s">
        <v>21</v>
      </c>
      <c r="U5" s="989" t="s">
        <v>22</v>
      </c>
    </row>
    <row r="6" spans="1:28" s="30" customFormat="1" ht="25" customHeight="1" x14ac:dyDescent="0.2">
      <c r="A6" s="1145"/>
      <c r="B6" s="395" t="s">
        <v>184</v>
      </c>
      <c r="C6" s="764"/>
      <c r="D6" s="764"/>
      <c r="E6" s="979"/>
      <c r="F6" s="980"/>
      <c r="G6" s="980"/>
      <c r="H6" s="1147"/>
      <c r="I6" s="979"/>
      <c r="J6" s="981"/>
      <c r="K6" s="979"/>
      <c r="L6" s="408"/>
      <c r="M6" s="748">
        <v>6</v>
      </c>
      <c r="N6" s="1166"/>
      <c r="O6" s="276">
        <v>5</v>
      </c>
      <c r="P6" s="823" t="s">
        <v>330</v>
      </c>
      <c r="Q6" s="276">
        <v>5</v>
      </c>
      <c r="R6" s="824"/>
      <c r="S6" s="764">
        <f>M7</f>
        <v>30</v>
      </c>
      <c r="T6" s="982" t="s">
        <v>8</v>
      </c>
      <c r="U6" s="983"/>
      <c r="V6" s="408"/>
      <c r="W6" s="408"/>
    </row>
    <row r="7" spans="1:28" ht="25" customHeight="1" x14ac:dyDescent="0.2">
      <c r="A7" s="755"/>
      <c r="B7" s="755"/>
      <c r="C7" s="755"/>
      <c r="D7" s="764"/>
      <c r="E7" s="831"/>
      <c r="F7" s="831"/>
      <c r="G7" s="831"/>
      <c r="H7" s="755"/>
      <c r="I7" s="831"/>
      <c r="J7" s="831"/>
      <c r="K7" s="831"/>
      <c r="L7" s="831"/>
      <c r="M7" s="973">
        <f>SUM(M2:M6)</f>
        <v>30</v>
      </c>
      <c r="N7" s="1166"/>
      <c r="O7" s="276">
        <v>6</v>
      </c>
      <c r="P7" s="823" t="s">
        <v>331</v>
      </c>
      <c r="Q7" s="276">
        <v>4</v>
      </c>
      <c r="R7" s="824" t="s">
        <v>332</v>
      </c>
      <c r="S7" s="764">
        <f>M7-M6</f>
        <v>24</v>
      </c>
      <c r="T7" s="988" t="s">
        <v>21</v>
      </c>
      <c r="U7" s="989" t="s">
        <v>22</v>
      </c>
    </row>
    <row r="8" spans="1:28" ht="25" customHeight="1" x14ac:dyDescent="0.2">
      <c r="A8" s="990"/>
      <c r="B8" s="990"/>
      <c r="C8" s="990"/>
      <c r="D8" s="1054"/>
      <c r="E8" s="990"/>
      <c r="F8" s="990"/>
      <c r="G8" s="990"/>
      <c r="H8" s="990"/>
      <c r="I8" s="990"/>
      <c r="J8" s="990"/>
      <c r="K8" s="990"/>
      <c r="L8" s="990"/>
      <c r="N8" s="1166"/>
      <c r="O8" s="276">
        <v>7</v>
      </c>
      <c r="P8" s="823" t="s">
        <v>333</v>
      </c>
      <c r="Q8" s="276">
        <v>4</v>
      </c>
      <c r="R8" s="824" t="s">
        <v>339</v>
      </c>
      <c r="S8" s="764">
        <f>M7</f>
        <v>30</v>
      </c>
      <c r="T8" s="991" t="s">
        <v>352</v>
      </c>
      <c r="U8" s="775" t="s">
        <v>353</v>
      </c>
      <c r="W8" s="972"/>
    </row>
    <row r="9" spans="1:28" ht="25" customHeight="1" x14ac:dyDescent="0.2">
      <c r="A9" s="1145" t="s">
        <v>185</v>
      </c>
      <c r="B9" s="497" t="s">
        <v>186</v>
      </c>
      <c r="C9" s="497" t="s">
        <v>187</v>
      </c>
      <c r="D9" s="1055" t="s">
        <v>32</v>
      </c>
      <c r="E9" s="497" t="s">
        <v>33</v>
      </c>
      <c r="F9" s="497" t="s">
        <v>188</v>
      </c>
      <c r="G9" s="498" t="s">
        <v>189</v>
      </c>
      <c r="H9" s="497" t="s">
        <v>190</v>
      </c>
      <c r="I9" s="497" t="s">
        <v>191</v>
      </c>
      <c r="J9" s="497" t="s">
        <v>192</v>
      </c>
      <c r="K9" s="497" t="s">
        <v>3</v>
      </c>
      <c r="L9" s="568" t="s">
        <v>193</v>
      </c>
      <c r="M9" s="569" t="s">
        <v>194</v>
      </c>
      <c r="N9" s="1166"/>
      <c r="O9" s="276">
        <v>8</v>
      </c>
      <c r="P9" s="823" t="s">
        <v>334</v>
      </c>
      <c r="Q9" s="276">
        <v>5</v>
      </c>
      <c r="R9" s="824"/>
      <c r="S9" s="764">
        <f>M7</f>
        <v>30</v>
      </c>
      <c r="T9" s="982" t="s">
        <v>8</v>
      </c>
      <c r="U9" s="982"/>
    </row>
    <row r="10" spans="1:28" ht="39" customHeight="1" x14ac:dyDescent="0.2">
      <c r="A10" s="1167"/>
      <c r="B10" s="408" t="s">
        <v>195</v>
      </c>
      <c r="C10" s="992" t="s">
        <v>136</v>
      </c>
      <c r="D10" s="1056" t="s">
        <v>137</v>
      </c>
      <c r="E10" s="992" t="s">
        <v>67</v>
      </c>
      <c r="F10" s="993" t="s">
        <v>228</v>
      </c>
      <c r="G10" s="408">
        <f>6*16</f>
        <v>96</v>
      </c>
      <c r="H10" s="30">
        <f>SUM(S2,S4,S9,S14,S15,S18)</f>
        <v>156</v>
      </c>
      <c r="I10" s="994" t="s">
        <v>44</v>
      </c>
      <c r="J10" s="822" t="s">
        <v>373</v>
      </c>
      <c r="L10" s="602" t="s">
        <v>446</v>
      </c>
      <c r="M10" s="500"/>
      <c r="N10" s="1166"/>
      <c r="O10" s="280">
        <v>9</v>
      </c>
      <c r="P10" s="837" t="s">
        <v>335</v>
      </c>
      <c r="Q10" s="280" t="s">
        <v>350</v>
      </c>
      <c r="R10" s="282"/>
      <c r="S10" s="309"/>
      <c r="T10" s="102" t="s">
        <v>24</v>
      </c>
      <c r="U10" s="102"/>
      <c r="V10" s="995"/>
      <c r="W10" s="972"/>
    </row>
    <row r="11" spans="1:28" ht="36" customHeight="1" x14ac:dyDescent="0.2">
      <c r="A11" s="1167"/>
      <c r="B11" s="996" t="s">
        <v>229</v>
      </c>
      <c r="C11" s="997" t="s">
        <v>106</v>
      </c>
      <c r="D11" s="1057" t="s">
        <v>139</v>
      </c>
      <c r="E11" s="996"/>
      <c r="F11" s="996"/>
      <c r="G11" s="996"/>
      <c r="H11" s="996"/>
      <c r="I11" s="996"/>
      <c r="J11" s="996"/>
      <c r="K11" s="996"/>
      <c r="L11" s="996"/>
      <c r="M11" s="500"/>
      <c r="N11" s="1166"/>
      <c r="O11" s="276">
        <v>10</v>
      </c>
      <c r="P11" s="823" t="s">
        <v>336</v>
      </c>
      <c r="Q11" s="276">
        <v>5</v>
      </c>
      <c r="R11" s="842" t="s">
        <v>337</v>
      </c>
      <c r="S11" s="764">
        <f>M7</f>
        <v>30</v>
      </c>
      <c r="T11" s="985" t="s">
        <v>11</v>
      </c>
      <c r="U11" s="986" t="s">
        <v>12</v>
      </c>
      <c r="V11" s="972"/>
      <c r="W11" s="972"/>
    </row>
    <row r="12" spans="1:28" ht="40" customHeight="1" x14ac:dyDescent="0.2">
      <c r="A12" s="1167"/>
      <c r="B12" s="998" t="s">
        <v>400</v>
      </c>
      <c r="C12" s="1086" t="s">
        <v>141</v>
      </c>
      <c r="D12" s="1087" t="s">
        <v>142</v>
      </c>
      <c r="E12" s="1086" t="s">
        <v>146</v>
      </c>
      <c r="F12" s="1088" t="s">
        <v>59</v>
      </c>
      <c r="G12" s="408">
        <f>3*14</f>
        <v>42</v>
      </c>
      <c r="H12" s="30">
        <f>SUM(S3,S12)</f>
        <v>54</v>
      </c>
      <c r="I12" s="994" t="s">
        <v>44</v>
      </c>
      <c r="J12" s="30" t="s">
        <v>399</v>
      </c>
      <c r="L12" s="1089" t="s">
        <v>271</v>
      </c>
      <c r="M12" s="500"/>
      <c r="N12" s="1166"/>
      <c r="O12" s="276">
        <v>11</v>
      </c>
      <c r="P12" s="823" t="s">
        <v>338</v>
      </c>
      <c r="Q12" s="276">
        <v>4</v>
      </c>
      <c r="R12" s="846" t="s">
        <v>340</v>
      </c>
      <c r="S12" s="764">
        <f>M7-M2</f>
        <v>24</v>
      </c>
      <c r="T12" s="991" t="s">
        <v>352</v>
      </c>
      <c r="U12" s="775" t="s">
        <v>353</v>
      </c>
    </row>
    <row r="13" spans="1:28" ht="30" customHeight="1" x14ac:dyDescent="0.2">
      <c r="A13" s="764"/>
      <c r="B13" s="999" t="s">
        <v>401</v>
      </c>
      <c r="C13" s="1086" t="s">
        <v>147</v>
      </c>
      <c r="D13" s="1090" t="s">
        <v>148</v>
      </c>
      <c r="E13" s="1091" t="s">
        <v>87</v>
      </c>
      <c r="F13" s="993" t="s">
        <v>230</v>
      </c>
      <c r="G13" s="408">
        <f>4*14</f>
        <v>56</v>
      </c>
      <c r="H13" s="30">
        <f>SUM(S3,S12)</f>
        <v>54</v>
      </c>
      <c r="I13" s="994" t="s">
        <v>44</v>
      </c>
      <c r="J13" s="30" t="s">
        <v>399</v>
      </c>
      <c r="L13" s="1092" t="s">
        <v>270</v>
      </c>
      <c r="M13" s="1093" t="s">
        <v>231</v>
      </c>
      <c r="N13" s="1166"/>
      <c r="O13" s="276">
        <v>12</v>
      </c>
      <c r="P13" s="823" t="s">
        <v>341</v>
      </c>
      <c r="Q13" s="276">
        <v>5</v>
      </c>
      <c r="R13" s="842"/>
      <c r="S13" s="764">
        <f>M7</f>
        <v>30</v>
      </c>
      <c r="T13" s="988" t="s">
        <v>21</v>
      </c>
      <c r="U13" s="989" t="s">
        <v>22</v>
      </c>
      <c r="W13" s="972"/>
    </row>
    <row r="14" spans="1:28" ht="40" customHeight="1" x14ac:dyDescent="0.2">
      <c r="A14" s="496"/>
      <c r="B14" s="1000" t="s">
        <v>402</v>
      </c>
      <c r="C14" s="821" t="s">
        <v>151</v>
      </c>
      <c r="D14" s="1087" t="s">
        <v>152</v>
      </c>
      <c r="E14" s="821" t="s">
        <v>67</v>
      </c>
      <c r="F14" s="1094" t="s">
        <v>48</v>
      </c>
      <c r="G14" s="408">
        <f>6*14</f>
        <v>84</v>
      </c>
      <c r="H14" s="499">
        <f>SUM(S5,S7,S13,S16)</f>
        <v>108</v>
      </c>
      <c r="I14" s="994" t="s">
        <v>44</v>
      </c>
      <c r="J14" s="30" t="s">
        <v>369</v>
      </c>
      <c r="L14" s="602" t="s">
        <v>446</v>
      </c>
      <c r="M14" s="500"/>
      <c r="N14" s="1166"/>
      <c r="O14" s="276">
        <v>13</v>
      </c>
      <c r="P14" s="823" t="s">
        <v>342</v>
      </c>
      <c r="Q14" s="276">
        <v>5</v>
      </c>
      <c r="R14" s="850"/>
      <c r="S14" s="764">
        <f>M7</f>
        <v>30</v>
      </c>
      <c r="T14" s="1001" t="s">
        <v>8</v>
      </c>
      <c r="U14" s="1001"/>
      <c r="W14" s="972"/>
    </row>
    <row r="15" spans="1:28" ht="38" customHeight="1" x14ac:dyDescent="0.2">
      <c r="A15" s="764"/>
      <c r="B15" s="1002" t="s">
        <v>403</v>
      </c>
      <c r="C15" s="1086" t="s">
        <v>153</v>
      </c>
      <c r="D15" s="1090" t="s">
        <v>154</v>
      </c>
      <c r="E15" s="1091" t="s">
        <v>81</v>
      </c>
      <c r="F15" s="1095" t="s">
        <v>97</v>
      </c>
      <c r="G15" s="408">
        <f>3*14</f>
        <v>42</v>
      </c>
      <c r="H15" s="30">
        <f>SUM(S5,S7,S13)</f>
        <v>78</v>
      </c>
      <c r="I15" s="994" t="s">
        <v>44</v>
      </c>
      <c r="J15" s="30" t="s">
        <v>367</v>
      </c>
      <c r="L15" s="603" t="s">
        <v>239</v>
      </c>
      <c r="M15" s="1093" t="s">
        <v>362</v>
      </c>
      <c r="N15" s="1166"/>
      <c r="O15" s="276">
        <v>14</v>
      </c>
      <c r="P15" s="823" t="s">
        <v>343</v>
      </c>
      <c r="Q15" s="276">
        <v>4</v>
      </c>
      <c r="R15" s="842" t="s">
        <v>344</v>
      </c>
      <c r="S15" s="764">
        <f>M7-M2-M3</f>
        <v>18</v>
      </c>
      <c r="T15" s="1001" t="s">
        <v>8</v>
      </c>
      <c r="U15" s="1001"/>
      <c r="V15" s="995"/>
    </row>
    <row r="16" spans="1:28" ht="29.25" customHeight="1" x14ac:dyDescent="0.2">
      <c r="A16" s="764"/>
      <c r="B16" s="1002" t="s">
        <v>404</v>
      </c>
      <c r="C16" s="1096" t="s">
        <v>149</v>
      </c>
      <c r="D16" s="1097" t="s">
        <v>150</v>
      </c>
      <c r="E16" s="1096" t="s">
        <v>57</v>
      </c>
      <c r="F16" s="1098" t="s">
        <v>105</v>
      </c>
      <c r="G16" s="408">
        <f>5*14</f>
        <v>70</v>
      </c>
      <c r="H16" s="30">
        <f>SUM(S8+S12+S16)</f>
        <v>84</v>
      </c>
      <c r="I16" s="1099" t="s">
        <v>44</v>
      </c>
      <c r="J16" s="30" t="s">
        <v>368</v>
      </c>
      <c r="L16" s="1092" t="s">
        <v>250</v>
      </c>
      <c r="M16" s="1093" t="s">
        <v>362</v>
      </c>
      <c r="N16" s="1166"/>
      <c r="O16" s="276">
        <v>15</v>
      </c>
      <c r="P16" s="823" t="s">
        <v>345</v>
      </c>
      <c r="Q16" s="276">
        <v>5</v>
      </c>
      <c r="R16" s="824"/>
      <c r="S16" s="764">
        <f>M7</f>
        <v>30</v>
      </c>
      <c r="T16" s="1003" t="s">
        <v>352</v>
      </c>
      <c r="U16" s="775" t="s">
        <v>353</v>
      </c>
    </row>
    <row r="17" spans="1:25" ht="32.25" customHeight="1" x14ac:dyDescent="0.2">
      <c r="A17" s="764"/>
      <c r="B17" s="1000" t="s">
        <v>405</v>
      </c>
      <c r="C17" s="1096" t="s">
        <v>265</v>
      </c>
      <c r="D17" s="1100" t="s">
        <v>264</v>
      </c>
      <c r="E17" s="1101" t="s">
        <v>57</v>
      </c>
      <c r="F17" s="1102" t="s">
        <v>262</v>
      </c>
      <c r="G17" s="408">
        <f>5*14</f>
        <v>70</v>
      </c>
      <c r="H17" s="30">
        <f>SUM(S8+S12+S16)</f>
        <v>84</v>
      </c>
      <c r="I17" s="1099" t="s">
        <v>44</v>
      </c>
      <c r="J17" s="30" t="s">
        <v>370</v>
      </c>
      <c r="L17" s="1092" t="s">
        <v>474</v>
      </c>
      <c r="M17" s="500"/>
      <c r="N17" s="1166"/>
      <c r="O17" s="276">
        <v>16</v>
      </c>
      <c r="P17" s="276" t="s">
        <v>346</v>
      </c>
      <c r="Q17" s="276">
        <v>5</v>
      </c>
      <c r="R17" s="824"/>
      <c r="S17" s="764">
        <f>M7</f>
        <v>30</v>
      </c>
      <c r="T17" s="1004"/>
      <c r="U17" s="989" t="s">
        <v>22</v>
      </c>
      <c r="W17" s="972"/>
    </row>
    <row r="18" spans="1:25" ht="25" customHeight="1" x14ac:dyDescent="0.2">
      <c r="A18" s="764"/>
      <c r="B18" s="1005"/>
      <c r="C18" s="1005"/>
      <c r="D18" s="1058"/>
      <c r="E18" s="1005"/>
      <c r="F18" s="1005"/>
      <c r="G18" s="1005"/>
      <c r="H18" s="1005"/>
      <c r="I18" s="1005"/>
      <c r="L18" s="602"/>
      <c r="M18" s="500"/>
      <c r="N18" s="1166"/>
      <c r="O18" s="276">
        <v>17</v>
      </c>
      <c r="P18" s="276" t="s">
        <v>347</v>
      </c>
      <c r="Q18" s="276">
        <v>5</v>
      </c>
      <c r="R18" s="850" t="s">
        <v>348</v>
      </c>
      <c r="S18" s="764">
        <f>M7</f>
        <v>30</v>
      </c>
      <c r="T18" s="982" t="s">
        <v>8</v>
      </c>
      <c r="U18" s="982"/>
      <c r="V18" s="1006"/>
    </row>
    <row r="19" spans="1:25" ht="25" customHeight="1" x14ac:dyDescent="0.2">
      <c r="A19" s="764"/>
      <c r="B19" s="764"/>
      <c r="C19" s="764"/>
      <c r="D19" s="764"/>
      <c r="E19" s="764"/>
      <c r="F19" s="764"/>
      <c r="G19" s="764"/>
      <c r="H19" s="764"/>
      <c r="I19" s="764"/>
      <c r="J19" s="764"/>
      <c r="K19" s="764"/>
      <c r="L19" s="764"/>
      <c r="M19" s="1007"/>
      <c r="N19" s="1166"/>
      <c r="O19" s="280">
        <v>18</v>
      </c>
      <c r="P19" s="280" t="s">
        <v>349</v>
      </c>
      <c r="Q19" s="280" t="s">
        <v>350</v>
      </c>
      <c r="R19" s="856"/>
      <c r="S19" s="856"/>
      <c r="T19" s="402" t="s">
        <v>26</v>
      </c>
      <c r="U19" s="979"/>
    </row>
    <row r="20" spans="1:25" ht="25" customHeight="1" x14ac:dyDescent="0.2">
      <c r="A20" s="764"/>
      <c r="H20" s="408"/>
      <c r="Y20" s="984"/>
    </row>
    <row r="21" spans="1:25" ht="25" customHeight="1" x14ac:dyDescent="0.2">
      <c r="A21" s="764"/>
      <c r="H21" s="408"/>
    </row>
    <row r="22" spans="1:25" ht="25" customHeight="1" x14ac:dyDescent="0.2">
      <c r="A22" s="764"/>
      <c r="H22" s="408"/>
    </row>
    <row r="23" spans="1:25" ht="25" customHeight="1" x14ac:dyDescent="0.2">
      <c r="B23" s="1008"/>
      <c r="C23" s="1009"/>
      <c r="D23" s="1060"/>
      <c r="E23" s="1009"/>
      <c r="F23" s="974"/>
      <c r="H23" s="408"/>
      <c r="J23" s="30"/>
      <c r="L23" s="975"/>
    </row>
    <row r="24" spans="1:25" ht="25" customHeight="1" x14ac:dyDescent="0.2">
      <c r="B24" s="1008"/>
      <c r="C24" s="1010"/>
      <c r="D24" s="1061"/>
      <c r="E24" s="1010"/>
      <c r="F24" s="976"/>
      <c r="G24" s="1011"/>
      <c r="H24" s="1011"/>
      <c r="I24" s="1011"/>
      <c r="J24" s="499"/>
      <c r="K24" s="1012"/>
      <c r="L24" s="977"/>
      <c r="M24" s="978"/>
    </row>
    <row r="25" spans="1:25" ht="20.25" customHeight="1" x14ac:dyDescent="0.2">
      <c r="A25" s="990"/>
      <c r="B25" s="1008"/>
      <c r="C25" s="1010"/>
      <c r="D25" s="1061"/>
      <c r="E25" s="1010"/>
      <c r="F25" s="974"/>
      <c r="H25" s="408"/>
    </row>
    <row r="26" spans="1:25" ht="20.25" customHeight="1" x14ac:dyDescent="0.2">
      <c r="A26" s="990"/>
      <c r="B26" s="1013"/>
      <c r="C26" s="1013"/>
      <c r="D26" s="1062"/>
      <c r="E26" s="1013"/>
      <c r="F26" s="1013"/>
      <c r="G26" s="1013"/>
      <c r="H26" s="1013"/>
      <c r="I26" s="1013"/>
      <c r="J26" s="1013"/>
      <c r="K26" s="1013"/>
      <c r="L26" s="1013"/>
      <c r="M26" s="1013"/>
    </row>
    <row r="27" spans="1:25" ht="20.25" customHeight="1" x14ac:dyDescent="0.2">
      <c r="A27" s="990"/>
      <c r="B27" s="1013"/>
      <c r="C27" s="1013"/>
      <c r="D27" s="1062"/>
      <c r="E27" s="1013"/>
      <c r="F27" s="1013"/>
      <c r="G27" s="1013"/>
      <c r="H27" s="1013"/>
      <c r="I27" s="1013"/>
      <c r="J27" s="1013"/>
      <c r="K27" s="1013"/>
      <c r="L27" s="1013"/>
      <c r="M27" s="1013"/>
    </row>
    <row r="28" spans="1:25" ht="20.25" customHeight="1" x14ac:dyDescent="0.2">
      <c r="A28" s="990"/>
      <c r="B28" s="1013"/>
      <c r="C28" s="1013"/>
      <c r="D28" s="1062"/>
      <c r="E28" s="1013"/>
      <c r="F28" s="1013"/>
      <c r="G28" s="1013"/>
      <c r="H28" s="1013"/>
      <c r="I28" s="1013"/>
      <c r="J28" s="1013"/>
      <c r="K28" s="1013"/>
      <c r="L28" s="1013"/>
      <c r="M28" s="1013"/>
    </row>
    <row r="29" spans="1:25" ht="20.25" customHeight="1" thickBot="1" x14ac:dyDescent="0.25">
      <c r="A29" s="990"/>
      <c r="B29" s="1013"/>
      <c r="C29" s="1013"/>
      <c r="D29" s="1062"/>
      <c r="E29" s="1013"/>
      <c r="F29" s="1013"/>
      <c r="G29" s="1013"/>
      <c r="H29" s="1013"/>
      <c r="I29" s="1013"/>
      <c r="J29" s="1013"/>
      <c r="K29" s="1013"/>
      <c r="L29" s="1013"/>
      <c r="M29" s="1013"/>
    </row>
    <row r="30" spans="1:25" ht="20.25" customHeight="1" thickTop="1" x14ac:dyDescent="0.2">
      <c r="A30" s="990"/>
      <c r="B30" s="1013"/>
      <c r="C30" s="1013"/>
      <c r="D30" s="1062"/>
      <c r="E30" s="1013"/>
      <c r="F30" s="1013"/>
      <c r="G30" s="1013"/>
      <c r="H30" s="1013"/>
      <c r="I30" s="1013"/>
      <c r="J30" s="1013"/>
      <c r="K30" s="1013"/>
      <c r="L30" s="1013"/>
      <c r="M30" s="1013"/>
      <c r="N30" s="1014"/>
    </row>
    <row r="31" spans="1:25" ht="20.25" customHeight="1" x14ac:dyDescent="0.2">
      <c r="A31" s="1015"/>
      <c r="B31" s="1013"/>
      <c r="C31" s="1013"/>
      <c r="D31" s="1062"/>
      <c r="E31" s="1013"/>
      <c r="F31" s="1013"/>
      <c r="G31" s="1013"/>
      <c r="H31" s="1013"/>
      <c r="I31" s="1013"/>
      <c r="J31" s="1013"/>
      <c r="K31" s="1013"/>
      <c r="L31" s="1013"/>
      <c r="M31" s="1013"/>
    </row>
    <row r="32" spans="1:25" ht="20.25" customHeight="1" x14ac:dyDescent="0.2">
      <c r="B32" s="1013"/>
      <c r="C32" s="1013"/>
      <c r="D32" s="1062"/>
      <c r="E32" s="1013"/>
      <c r="F32" s="1013"/>
      <c r="G32" s="1013"/>
      <c r="H32" s="1013"/>
      <c r="I32" s="1013"/>
      <c r="J32" s="1013"/>
      <c r="K32" s="1013"/>
      <c r="L32" s="1013"/>
      <c r="M32" s="1013"/>
    </row>
    <row r="33" spans="2:13" ht="20.25" customHeight="1" x14ac:dyDescent="0.2">
      <c r="B33" s="1013"/>
      <c r="C33" s="1013"/>
      <c r="D33" s="1062"/>
      <c r="E33" s="1013"/>
      <c r="F33" s="1013"/>
      <c r="G33" s="1013"/>
      <c r="H33" s="1013"/>
      <c r="I33" s="1013"/>
      <c r="J33" s="1013"/>
      <c r="K33" s="1013"/>
      <c r="L33" s="1013"/>
      <c r="M33" s="1013"/>
    </row>
    <row r="34" spans="2:13" ht="20.25" customHeight="1" x14ac:dyDescent="0.2">
      <c r="B34" s="1013"/>
      <c r="C34" s="1013"/>
      <c r="D34" s="1062"/>
      <c r="E34" s="1013"/>
      <c r="F34" s="1013"/>
      <c r="G34" s="1013"/>
      <c r="H34" s="1013"/>
      <c r="I34" s="1013"/>
      <c r="J34" s="1013"/>
      <c r="K34" s="1013"/>
      <c r="L34" s="1013"/>
      <c r="M34" s="1013"/>
    </row>
    <row r="35" spans="2:13" ht="20.25" customHeight="1" x14ac:dyDescent="0.2">
      <c r="B35" s="1016"/>
      <c r="C35" s="619"/>
      <c r="D35" s="1063"/>
      <c r="E35" s="1017"/>
      <c r="F35" s="1017"/>
      <c r="G35" s="1017"/>
      <c r="H35" s="1017"/>
      <c r="I35" s="1165"/>
      <c r="J35" s="1165"/>
      <c r="K35" s="1165"/>
      <c r="L35" s="1165"/>
    </row>
    <row r="36" spans="2:13" ht="20.25" customHeight="1" x14ac:dyDescent="0.2">
      <c r="B36" s="1016"/>
      <c r="C36" s="619"/>
      <c r="D36" s="1165"/>
      <c r="E36" s="1165"/>
      <c r="F36" s="1165"/>
      <c r="G36" s="619"/>
      <c r="H36" s="619"/>
      <c r="I36" s="1165"/>
      <c r="J36" s="1165"/>
      <c r="K36" s="1165"/>
      <c r="L36" s="1165"/>
    </row>
    <row r="37" spans="2:13" ht="20.25" customHeight="1" x14ac:dyDescent="0.2">
      <c r="B37" s="1016"/>
      <c r="C37" s="619"/>
      <c r="D37" s="1165"/>
      <c r="E37" s="1165"/>
      <c r="F37" s="1165"/>
      <c r="G37" s="619"/>
      <c r="H37" s="619"/>
      <c r="I37" s="1165"/>
      <c r="J37" s="1165"/>
      <c r="K37" s="1165"/>
      <c r="L37" s="1165"/>
    </row>
    <row r="38" spans="2:13" ht="20.25" customHeight="1" x14ac:dyDescent="0.2">
      <c r="B38" s="1016"/>
      <c r="C38" s="619"/>
      <c r="D38" s="1165"/>
      <c r="E38" s="1165"/>
      <c r="F38" s="1165"/>
      <c r="G38" s="619"/>
      <c r="H38" s="619"/>
      <c r="I38" s="1165"/>
      <c r="J38" s="1165"/>
      <c r="K38" s="1165"/>
      <c r="L38" s="1165"/>
    </row>
    <row r="39" spans="2:13" ht="20.25" customHeight="1" x14ac:dyDescent="0.2">
      <c r="B39" s="1016"/>
      <c r="C39" s="619"/>
      <c r="D39" s="1165"/>
      <c r="E39" s="1165"/>
      <c r="F39" s="1165"/>
      <c r="G39" s="619"/>
      <c r="H39" s="619"/>
      <c r="I39" s="1165"/>
      <c r="J39" s="1165"/>
      <c r="K39" s="1165"/>
      <c r="L39" s="1165"/>
    </row>
    <row r="40" spans="2:13" ht="20.25" customHeight="1" x14ac:dyDescent="0.2">
      <c r="B40" s="821"/>
      <c r="C40" s="821"/>
      <c r="D40" s="1064"/>
      <c r="E40" s="821"/>
      <c r="F40" s="821"/>
      <c r="G40" s="821"/>
      <c r="H40" s="821"/>
      <c r="I40" s="821"/>
      <c r="J40" s="821"/>
      <c r="K40" s="821"/>
      <c r="L40" s="821"/>
    </row>
    <row r="41" spans="2:13" ht="20.25" customHeight="1" x14ac:dyDescent="0.2">
      <c r="B41" s="1016"/>
      <c r="C41" s="412"/>
      <c r="D41" s="1065"/>
      <c r="E41" s="412"/>
      <c r="F41" s="412"/>
      <c r="G41" s="412"/>
      <c r="H41" s="412"/>
      <c r="I41" s="412"/>
      <c r="J41" s="412"/>
      <c r="K41" s="412"/>
      <c r="L41" s="412"/>
    </row>
    <row r="42" spans="2:13" ht="20.25" customHeight="1" x14ac:dyDescent="0.2">
      <c r="B42" s="1016"/>
      <c r="C42" s="619"/>
      <c r="D42" s="1066"/>
      <c r="E42" s="30"/>
      <c r="F42" s="30"/>
      <c r="G42" s="30"/>
      <c r="H42" s="1017"/>
      <c r="I42" s="619"/>
      <c r="J42" s="619"/>
      <c r="K42" s="619"/>
      <c r="L42" s="619"/>
    </row>
    <row r="43" spans="2:13" ht="20.25" customHeight="1" x14ac:dyDescent="0.2">
      <c r="B43" s="1016"/>
      <c r="C43" s="619"/>
      <c r="D43" s="1066"/>
      <c r="E43" s="30"/>
      <c r="F43" s="30"/>
      <c r="G43" s="30"/>
      <c r="H43" s="619"/>
      <c r="I43" s="619"/>
      <c r="J43" s="619"/>
      <c r="K43" s="619"/>
      <c r="L43" s="619"/>
    </row>
    <row r="44" spans="2:13" ht="20.25" customHeight="1" x14ac:dyDescent="0.2">
      <c r="B44" s="1016"/>
      <c r="C44" s="619"/>
      <c r="D44" s="1066"/>
      <c r="E44" s="30"/>
      <c r="F44" s="30"/>
      <c r="G44" s="30"/>
      <c r="H44" s="619"/>
      <c r="I44" s="619"/>
      <c r="J44" s="30"/>
      <c r="K44" s="30"/>
      <c r="L44" s="1165"/>
    </row>
    <row r="45" spans="2:13" ht="20.25" customHeight="1" x14ac:dyDescent="0.2">
      <c r="B45" s="1016"/>
      <c r="C45" s="619"/>
      <c r="D45" s="1067"/>
      <c r="E45" s="619"/>
      <c r="F45" s="619"/>
      <c r="G45" s="619"/>
      <c r="H45" s="619"/>
      <c r="I45" s="30"/>
      <c r="J45" s="30"/>
      <c r="K45" s="30"/>
      <c r="L45" s="1165"/>
    </row>
    <row r="46" spans="2:13" ht="20.25" customHeight="1" x14ac:dyDescent="0.2">
      <c r="B46" s="1016"/>
      <c r="C46" s="619"/>
      <c r="D46" s="1067"/>
      <c r="E46" s="619"/>
      <c r="F46" s="619"/>
      <c r="G46" s="619"/>
      <c r="H46" s="619"/>
      <c r="I46" s="619"/>
      <c r="J46" s="30"/>
      <c r="K46" s="30"/>
      <c r="L46" s="1165"/>
    </row>
    <row r="47" spans="2:13" ht="20.25" customHeight="1" x14ac:dyDescent="0.2">
      <c r="H47" s="408"/>
    </row>
    <row r="48" spans="2:13" ht="20.25" customHeight="1" x14ac:dyDescent="0.2">
      <c r="H48" s="408"/>
    </row>
    <row r="49" spans="8:8" ht="20.25" customHeight="1" x14ac:dyDescent="0.2">
      <c r="H49" s="408"/>
    </row>
    <row r="50" spans="8:8" ht="20.25" customHeight="1" x14ac:dyDescent="0.2">
      <c r="H50" s="408"/>
    </row>
    <row r="51" spans="8:8" ht="20.25" customHeight="1" x14ac:dyDescent="0.2">
      <c r="H51" s="408"/>
    </row>
    <row r="52" spans="8:8" ht="20.25" customHeight="1" x14ac:dyDescent="0.2">
      <c r="H52" s="408"/>
    </row>
  </sheetData>
  <mergeCells count="7">
    <mergeCell ref="L44:L46"/>
    <mergeCell ref="A1:A6"/>
    <mergeCell ref="N1:N19"/>
    <mergeCell ref="A9:A12"/>
    <mergeCell ref="H2:H6"/>
    <mergeCell ref="I35:L39"/>
    <mergeCell ref="D36:F39"/>
  </mergeCells>
  <phoneticPr fontId="25" type="noConversion"/>
  <dataValidations count="1">
    <dataValidation type="list" allowBlank="1" showInputMessage="1" showErrorMessage="1" sqref="I10 I12:I17" xr:uid="{D7017332-E78F-47F5-A0C8-3D0D4AFE3D60}">
      <formula1>"Weekly, Module"</formula1>
    </dataValidation>
  </dataValidations>
  <pageMargins left="0.7" right="0.7" top="0.75" bottom="0.75" header="0.3" footer="0.3"/>
  <pageSetup paperSize="9" scale="2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3DDD-CE0F-0D4E-A6E5-F323219FF7B9}">
  <sheetPr>
    <pageSetUpPr fitToPage="1"/>
  </sheetPr>
  <dimension ref="A1:W54"/>
  <sheetViews>
    <sheetView topLeftCell="B1" zoomScale="62" zoomScaleNormal="58" workbookViewId="0">
      <selection activeCell="J6" sqref="J6"/>
    </sheetView>
  </sheetViews>
  <sheetFormatPr baseColWidth="10" defaultColWidth="19.6640625" defaultRowHeight="35" customHeight="1" x14ac:dyDescent="0.2"/>
  <cols>
    <col min="1" max="3" width="19.6640625" style="397"/>
    <col min="4" max="4" width="24" style="397" customWidth="1"/>
    <col min="5" max="7" width="19.6640625" style="397"/>
    <col min="8" max="8" width="19.6640625" style="489"/>
    <col min="9" max="14" width="19.6640625" style="397"/>
    <col min="15" max="15" width="14.1640625" style="397" customWidth="1"/>
    <col min="16" max="16" width="16.33203125" style="397" customWidth="1"/>
    <col min="17" max="17" width="15.33203125" style="397" customWidth="1"/>
    <col min="18" max="18" width="19.6640625" style="397"/>
    <col min="19" max="19" width="14.6640625" style="397" customWidth="1"/>
    <col min="20" max="20" width="44.1640625" style="397" customWidth="1"/>
    <col min="21" max="16384" width="19.6640625" style="397"/>
  </cols>
  <sheetData>
    <row r="1" spans="1:23" ht="35" customHeight="1" x14ac:dyDescent="0.2">
      <c r="A1" s="1169" t="s">
        <v>164</v>
      </c>
      <c r="B1" s="425"/>
      <c r="C1" s="426" t="s">
        <v>165</v>
      </c>
      <c r="D1" s="427" t="s">
        <v>166</v>
      </c>
      <c r="E1" s="427" t="s">
        <v>167</v>
      </c>
      <c r="F1" s="427" t="s">
        <v>168</v>
      </c>
      <c r="G1" s="427" t="s">
        <v>169</v>
      </c>
      <c r="H1" s="428" t="s">
        <v>170</v>
      </c>
      <c r="I1" s="427" t="s">
        <v>171</v>
      </c>
      <c r="J1" s="427" t="s">
        <v>172</v>
      </c>
      <c r="K1" s="427" t="s">
        <v>173</v>
      </c>
      <c r="L1" s="425" t="s">
        <v>174</v>
      </c>
      <c r="M1" s="429" t="s">
        <v>175</v>
      </c>
      <c r="N1" s="1170" t="s">
        <v>0</v>
      </c>
      <c r="O1" s="430" t="s">
        <v>1</v>
      </c>
      <c r="P1" s="430" t="s">
        <v>2</v>
      </c>
      <c r="Q1" s="430" t="s">
        <v>3</v>
      </c>
      <c r="R1" s="431" t="s">
        <v>4</v>
      </c>
      <c r="S1" s="432" t="s">
        <v>176</v>
      </c>
      <c r="T1" s="491" t="s">
        <v>424</v>
      </c>
      <c r="U1" s="417"/>
      <c r="V1" s="417"/>
      <c r="W1" s="433"/>
    </row>
    <row r="2" spans="1:23" ht="35" customHeight="1" x14ac:dyDescent="0.2">
      <c r="A2" s="1169"/>
      <c r="B2" s="434" t="s">
        <v>178</v>
      </c>
      <c r="C2" s="435"/>
      <c r="D2" s="436"/>
      <c r="E2" s="437"/>
      <c r="F2" s="437"/>
      <c r="G2" s="437"/>
      <c r="H2" s="1172" t="s">
        <v>179</v>
      </c>
      <c r="I2" s="444"/>
      <c r="J2" s="445"/>
      <c r="K2" s="445"/>
      <c r="L2" s="438"/>
      <c r="M2" s="439">
        <v>6</v>
      </c>
      <c r="N2" s="1170"/>
      <c r="O2" s="422">
        <v>1</v>
      </c>
      <c r="P2" s="440" t="s">
        <v>325</v>
      </c>
      <c r="Q2" s="422">
        <v>3</v>
      </c>
      <c r="R2" s="441"/>
      <c r="S2" s="435">
        <f>M5+M6+M4</f>
        <v>18</v>
      </c>
      <c r="T2" s="442" t="s">
        <v>366</v>
      </c>
      <c r="U2" s="417"/>
      <c r="V2" s="417"/>
      <c r="W2" s="443"/>
    </row>
    <row r="3" spans="1:23" ht="35" customHeight="1" x14ac:dyDescent="0.2">
      <c r="A3" s="1169"/>
      <c r="B3" s="434" t="s">
        <v>181</v>
      </c>
      <c r="C3" s="435"/>
      <c r="D3" s="436"/>
      <c r="E3" s="437"/>
      <c r="F3" s="437"/>
      <c r="G3" s="437"/>
      <c r="H3" s="1172"/>
      <c r="I3" s="444"/>
      <c r="J3" s="445"/>
      <c r="K3" s="445"/>
      <c r="L3" s="438"/>
      <c r="M3" s="439">
        <v>6</v>
      </c>
      <c r="N3" s="1170"/>
      <c r="O3" s="422">
        <v>2</v>
      </c>
      <c r="P3" s="440" t="s">
        <v>326</v>
      </c>
      <c r="Q3" s="422">
        <v>5</v>
      </c>
      <c r="R3" s="441"/>
      <c r="S3" s="435">
        <f>M7</f>
        <v>30</v>
      </c>
      <c r="T3" s="413" t="s">
        <v>12</v>
      </c>
      <c r="U3" s="417"/>
      <c r="V3" s="417"/>
      <c r="W3" s="443"/>
    </row>
    <row r="4" spans="1:23" ht="35" customHeight="1" x14ac:dyDescent="0.2">
      <c r="A4" s="1169"/>
      <c r="B4" s="434" t="s">
        <v>182</v>
      </c>
      <c r="C4" s="435"/>
      <c r="D4" s="436"/>
      <c r="E4" s="437"/>
      <c r="F4" s="437"/>
      <c r="G4" s="437"/>
      <c r="H4" s="1172"/>
      <c r="I4" s="444"/>
      <c r="J4" s="445"/>
      <c r="K4" s="445"/>
      <c r="L4" s="438"/>
      <c r="M4" s="439">
        <v>6</v>
      </c>
      <c r="N4" s="1170"/>
      <c r="O4" s="422">
        <v>3</v>
      </c>
      <c r="P4" s="440" t="s">
        <v>327</v>
      </c>
      <c r="Q4" s="422">
        <v>5</v>
      </c>
      <c r="R4" s="441"/>
      <c r="S4" s="435">
        <f>M7</f>
        <v>30</v>
      </c>
      <c r="T4" s="442" t="s">
        <v>366</v>
      </c>
      <c r="U4" s="446"/>
      <c r="V4" s="446"/>
      <c r="W4" s="447"/>
    </row>
    <row r="5" spans="1:23" ht="35" customHeight="1" x14ac:dyDescent="0.2">
      <c r="A5" s="1169"/>
      <c r="B5" s="434" t="s">
        <v>183</v>
      </c>
      <c r="C5" s="448"/>
      <c r="D5" s="436"/>
      <c r="E5" s="414" t="s">
        <v>420</v>
      </c>
      <c r="F5" s="415"/>
      <c r="G5" s="415"/>
      <c r="H5" s="1172"/>
      <c r="I5" s="445"/>
      <c r="J5" s="445"/>
      <c r="K5" s="445"/>
      <c r="L5" s="438"/>
      <c r="M5" s="439">
        <v>6</v>
      </c>
      <c r="N5" s="1170"/>
      <c r="O5" s="422">
        <v>4</v>
      </c>
      <c r="P5" s="440" t="s">
        <v>328</v>
      </c>
      <c r="Q5" s="422">
        <v>4</v>
      </c>
      <c r="R5" s="449" t="s">
        <v>329</v>
      </c>
      <c r="S5" s="435">
        <f>M7-M3</f>
        <v>24</v>
      </c>
      <c r="T5" s="416" t="s">
        <v>21</v>
      </c>
      <c r="V5" s="417"/>
    </row>
    <row r="6" spans="1:23" s="453" customFormat="1" ht="35" customHeight="1" x14ac:dyDescent="0.2">
      <c r="A6" s="1169"/>
      <c r="B6" s="434" t="s">
        <v>184</v>
      </c>
      <c r="C6" s="450"/>
      <c r="D6" s="436"/>
      <c r="E6" s="451"/>
      <c r="F6" s="451"/>
      <c r="G6" s="451"/>
      <c r="H6" s="1172"/>
      <c r="I6" s="445"/>
      <c r="J6" s="452"/>
      <c r="K6" s="445"/>
      <c r="L6" s="438"/>
      <c r="M6" s="439">
        <v>6</v>
      </c>
      <c r="N6" s="1170"/>
      <c r="O6" s="422">
        <v>5</v>
      </c>
      <c r="P6" s="440" t="s">
        <v>330</v>
      </c>
      <c r="Q6" s="422">
        <v>5</v>
      </c>
      <c r="R6" s="441"/>
      <c r="S6" s="435">
        <f>M7</f>
        <v>30</v>
      </c>
      <c r="T6" s="442" t="s">
        <v>366</v>
      </c>
      <c r="U6" s="417"/>
      <c r="V6" s="417"/>
    </row>
    <row r="7" spans="1:23" s="453" customFormat="1" ht="35" customHeight="1" x14ac:dyDescent="0.2">
      <c r="A7" s="424"/>
      <c r="B7" s="434"/>
      <c r="C7" s="434"/>
      <c r="D7" s="454"/>
      <c r="E7" s="454"/>
      <c r="F7" s="454"/>
      <c r="G7" s="454"/>
      <c r="H7" s="434"/>
      <c r="I7" s="454"/>
      <c r="J7" s="454"/>
      <c r="K7" s="454"/>
      <c r="L7" s="434"/>
      <c r="M7" s="455">
        <f>SUM(M2:M6)</f>
        <v>30</v>
      </c>
      <c r="N7" s="1170"/>
      <c r="O7" s="422">
        <v>6</v>
      </c>
      <c r="P7" s="440" t="s">
        <v>331</v>
      </c>
      <c r="Q7" s="422">
        <v>4</v>
      </c>
      <c r="R7" s="441" t="s">
        <v>332</v>
      </c>
      <c r="S7" s="435">
        <f>M7-M6</f>
        <v>24</v>
      </c>
      <c r="T7" s="416" t="s">
        <v>21</v>
      </c>
      <c r="U7" s="417"/>
      <c r="V7" s="417"/>
    </row>
    <row r="8" spans="1:23" ht="35" customHeight="1" x14ac:dyDescent="0.2">
      <c r="H8" s="397"/>
      <c r="N8" s="1170"/>
      <c r="O8" s="422">
        <v>7</v>
      </c>
      <c r="P8" s="440" t="s">
        <v>333</v>
      </c>
      <c r="Q8" s="422">
        <v>4</v>
      </c>
      <c r="R8" s="441" t="s">
        <v>339</v>
      </c>
      <c r="S8" s="435">
        <f>M7</f>
        <v>30</v>
      </c>
      <c r="T8" s="456" t="s">
        <v>352</v>
      </c>
      <c r="U8" s="417"/>
      <c r="V8" s="417"/>
    </row>
    <row r="9" spans="1:23" ht="35" customHeight="1" x14ac:dyDescent="0.2">
      <c r="A9" s="1169" t="s">
        <v>185</v>
      </c>
      <c r="B9" s="457" t="s">
        <v>186</v>
      </c>
      <c r="C9" s="457" t="s">
        <v>187</v>
      </c>
      <c r="D9" s="457" t="s">
        <v>32</v>
      </c>
      <c r="E9" s="457" t="s">
        <v>33</v>
      </c>
      <c r="F9" s="457" t="s">
        <v>188</v>
      </c>
      <c r="G9" s="458" t="s">
        <v>189</v>
      </c>
      <c r="H9" s="457" t="s">
        <v>190</v>
      </c>
      <c r="I9" s="457" t="s">
        <v>191</v>
      </c>
      <c r="J9" s="457" t="s">
        <v>192</v>
      </c>
      <c r="K9" s="457" t="s">
        <v>3</v>
      </c>
      <c r="L9" s="615" t="s">
        <v>193</v>
      </c>
      <c r="M9" s="459" t="s">
        <v>194</v>
      </c>
      <c r="N9" s="1170"/>
      <c r="O9" s="422">
        <v>8</v>
      </c>
      <c r="P9" s="440" t="s">
        <v>334</v>
      </c>
      <c r="Q9" s="422">
        <v>5</v>
      </c>
      <c r="R9" s="441"/>
      <c r="S9" s="435">
        <f>M7</f>
        <v>30</v>
      </c>
      <c r="T9" s="442" t="s">
        <v>366</v>
      </c>
      <c r="U9" s="417"/>
      <c r="V9" s="446"/>
    </row>
    <row r="10" spans="1:23" ht="35" customHeight="1" x14ac:dyDescent="0.2">
      <c r="A10" s="1169"/>
      <c r="B10" s="417" t="s">
        <v>195</v>
      </c>
      <c r="C10" s="460" t="s">
        <v>283</v>
      </c>
      <c r="D10" s="460" t="s">
        <v>137</v>
      </c>
      <c r="E10" s="460" t="s">
        <v>282</v>
      </c>
      <c r="F10" s="461" t="s">
        <v>281</v>
      </c>
      <c r="G10" s="417">
        <f>18*14</f>
        <v>252</v>
      </c>
      <c r="H10" s="434">
        <f>SUM(S2,S4,S9,S14,S15,S18)</f>
        <v>156</v>
      </c>
      <c r="I10" s="418" t="s">
        <v>44</v>
      </c>
      <c r="J10" s="462" t="s">
        <v>428</v>
      </c>
      <c r="K10" s="611"/>
      <c r="L10" s="618" t="s">
        <v>446</v>
      </c>
      <c r="M10" s="612"/>
      <c r="N10" s="1170"/>
      <c r="O10" s="423">
        <v>9</v>
      </c>
      <c r="P10" s="463" t="s">
        <v>335</v>
      </c>
      <c r="Q10" s="423" t="s">
        <v>350</v>
      </c>
      <c r="R10" s="464"/>
      <c r="S10" s="465"/>
      <c r="T10" s="466" t="s">
        <v>24</v>
      </c>
      <c r="U10" s="417"/>
      <c r="V10" s="417"/>
    </row>
    <row r="11" spans="1:23" ht="35" customHeight="1" x14ac:dyDescent="0.2">
      <c r="A11" s="1169"/>
      <c r="B11" s="417" t="s">
        <v>195</v>
      </c>
      <c r="C11" s="467" t="s">
        <v>280</v>
      </c>
      <c r="D11" s="467" t="s">
        <v>279</v>
      </c>
      <c r="E11" s="467" t="s">
        <v>278</v>
      </c>
      <c r="F11" s="570" t="s">
        <v>277</v>
      </c>
      <c r="G11" s="417">
        <f>2*14</f>
        <v>28</v>
      </c>
      <c r="H11" s="434">
        <f>S17</f>
        <v>30</v>
      </c>
      <c r="I11" s="418" t="s">
        <v>44</v>
      </c>
      <c r="J11" s="462">
        <v>16</v>
      </c>
      <c r="K11" s="611"/>
      <c r="L11" s="618" t="s">
        <v>446</v>
      </c>
      <c r="M11" s="612"/>
      <c r="N11" s="1170"/>
      <c r="O11" s="422">
        <v>10</v>
      </c>
      <c r="P11" s="440" t="s">
        <v>336</v>
      </c>
      <c r="Q11" s="422">
        <v>5</v>
      </c>
      <c r="R11" s="468" t="s">
        <v>337</v>
      </c>
      <c r="S11" s="435">
        <f>M7</f>
        <v>30</v>
      </c>
      <c r="T11" s="413" t="s">
        <v>12</v>
      </c>
      <c r="U11" s="417"/>
      <c r="V11" s="417"/>
    </row>
    <row r="12" spans="1:23" ht="35" customHeight="1" x14ac:dyDescent="0.2">
      <c r="A12" s="1169"/>
      <c r="B12" s="417" t="s">
        <v>208</v>
      </c>
      <c r="C12" s="467" t="s">
        <v>276</v>
      </c>
      <c r="D12" s="467" t="s">
        <v>275</v>
      </c>
      <c r="E12" s="467" t="s">
        <v>273</v>
      </c>
      <c r="G12" s="417"/>
      <c r="H12" s="434"/>
      <c r="I12" s="418" t="s">
        <v>44</v>
      </c>
      <c r="J12" s="469"/>
      <c r="K12" s="435" t="s">
        <v>223</v>
      </c>
      <c r="L12" s="616"/>
      <c r="M12" s="612"/>
      <c r="N12" s="1170"/>
      <c r="O12" s="422">
        <v>11</v>
      </c>
      <c r="P12" s="440" t="s">
        <v>338</v>
      </c>
      <c r="Q12" s="422">
        <v>4</v>
      </c>
      <c r="R12" s="470" t="s">
        <v>340</v>
      </c>
      <c r="S12" s="435">
        <f>M7-M2</f>
        <v>24</v>
      </c>
      <c r="T12" s="456" t="s">
        <v>352</v>
      </c>
      <c r="U12" s="417"/>
      <c r="V12" s="446"/>
    </row>
    <row r="13" spans="1:23" ht="35" customHeight="1" x14ac:dyDescent="0.2">
      <c r="A13" s="1169"/>
      <c r="B13" s="471" t="s">
        <v>400</v>
      </c>
      <c r="C13" s="396" t="s">
        <v>141</v>
      </c>
      <c r="D13" s="394" t="s">
        <v>142</v>
      </c>
      <c r="E13" s="396" t="s">
        <v>146</v>
      </c>
      <c r="F13" s="419" t="s">
        <v>59</v>
      </c>
      <c r="G13" s="417">
        <f>3*14</f>
        <v>42</v>
      </c>
      <c r="H13" s="434">
        <f>SUM(S4,S13)</f>
        <v>60</v>
      </c>
      <c r="I13" s="418" t="s">
        <v>44</v>
      </c>
      <c r="J13" s="434" t="s">
        <v>399</v>
      </c>
      <c r="L13" s="617" t="s">
        <v>271</v>
      </c>
      <c r="M13" s="613"/>
      <c r="N13" s="1170"/>
      <c r="O13" s="422">
        <v>12</v>
      </c>
      <c r="P13" s="440" t="s">
        <v>341</v>
      </c>
      <c r="Q13" s="422">
        <v>5</v>
      </c>
      <c r="R13" s="468"/>
      <c r="S13" s="435">
        <f>M7</f>
        <v>30</v>
      </c>
      <c r="T13" s="416" t="s">
        <v>21</v>
      </c>
      <c r="U13" s="417"/>
      <c r="V13" s="446"/>
    </row>
    <row r="14" spans="1:23" ht="35" customHeight="1" x14ac:dyDescent="0.2">
      <c r="A14" s="417"/>
      <c r="B14" s="472" t="s">
        <v>404</v>
      </c>
      <c r="C14" s="398" t="s">
        <v>149</v>
      </c>
      <c r="D14" s="398" t="s">
        <v>150</v>
      </c>
      <c r="E14" s="398" t="s">
        <v>57</v>
      </c>
      <c r="F14" s="495" t="s">
        <v>105</v>
      </c>
      <c r="G14" s="417">
        <f>5*14</f>
        <v>70</v>
      </c>
      <c r="H14" s="434">
        <f>SUM(S3+S7+S11)</f>
        <v>84</v>
      </c>
      <c r="I14" s="420" t="s">
        <v>44</v>
      </c>
      <c r="J14" s="434" t="s">
        <v>368</v>
      </c>
      <c r="L14" s="617" t="s">
        <v>250</v>
      </c>
      <c r="M14" s="614" t="s">
        <v>362</v>
      </c>
      <c r="N14" s="1170"/>
      <c r="O14" s="422">
        <v>13</v>
      </c>
      <c r="P14" s="440" t="s">
        <v>342</v>
      </c>
      <c r="Q14" s="422">
        <v>5</v>
      </c>
      <c r="R14" s="473"/>
      <c r="S14" s="435">
        <f>M7</f>
        <v>30</v>
      </c>
      <c r="T14" s="442" t="s">
        <v>366</v>
      </c>
      <c r="U14" s="417"/>
      <c r="V14" s="417"/>
    </row>
    <row r="15" spans="1:23" ht="35" customHeight="1" x14ac:dyDescent="0.2">
      <c r="A15" s="434"/>
      <c r="B15" s="472" t="s">
        <v>251</v>
      </c>
      <c r="C15" s="396" t="s">
        <v>153</v>
      </c>
      <c r="D15" s="396" t="s">
        <v>154</v>
      </c>
      <c r="E15" s="394" t="s">
        <v>81</v>
      </c>
      <c r="F15" s="421" t="s">
        <v>97</v>
      </c>
      <c r="G15" s="417">
        <f>3*14</f>
        <v>42</v>
      </c>
      <c r="H15" s="434">
        <f>SUM(S4,S12)</f>
        <v>54</v>
      </c>
      <c r="I15" s="418" t="s">
        <v>44</v>
      </c>
      <c r="J15" s="434" t="s">
        <v>367</v>
      </c>
      <c r="L15" s="616" t="s">
        <v>239</v>
      </c>
      <c r="M15" s="614" t="s">
        <v>362</v>
      </c>
      <c r="N15" s="1170"/>
      <c r="O15" s="422">
        <v>14</v>
      </c>
      <c r="P15" s="440" t="s">
        <v>343</v>
      </c>
      <c r="Q15" s="422">
        <v>4</v>
      </c>
      <c r="R15" s="468" t="s">
        <v>344</v>
      </c>
      <c r="S15" s="435">
        <f>M7-M2-M3</f>
        <v>18</v>
      </c>
      <c r="T15" s="442" t="s">
        <v>366</v>
      </c>
      <c r="U15" s="417"/>
      <c r="V15" s="446"/>
    </row>
    <row r="16" spans="1:23" ht="35" customHeight="1" x14ac:dyDescent="0.2">
      <c r="A16" s="434"/>
      <c r="N16" s="1170"/>
      <c r="O16" s="422">
        <v>15</v>
      </c>
      <c r="P16" s="440" t="s">
        <v>345</v>
      </c>
      <c r="Q16" s="422">
        <v>5</v>
      </c>
      <c r="R16" s="441"/>
      <c r="S16" s="435">
        <f>M7</f>
        <v>30</v>
      </c>
      <c r="T16" s="456" t="s">
        <v>352</v>
      </c>
      <c r="U16" s="446"/>
      <c r="V16" s="446"/>
    </row>
    <row r="17" spans="1:22" ht="35" customHeight="1" x14ac:dyDescent="0.2">
      <c r="A17" s="417"/>
      <c r="B17" s="417"/>
      <c r="C17" s="417"/>
      <c r="D17" s="417"/>
      <c r="E17" s="417"/>
      <c r="F17" s="417"/>
      <c r="G17" s="417"/>
      <c r="H17" s="417"/>
      <c r="N17" s="1170"/>
      <c r="O17" s="422">
        <v>16</v>
      </c>
      <c r="P17" s="422" t="s">
        <v>346</v>
      </c>
      <c r="Q17" s="422">
        <v>5</v>
      </c>
      <c r="R17" s="441"/>
      <c r="S17" s="435">
        <f>M7</f>
        <v>30</v>
      </c>
      <c r="T17" s="475" t="s">
        <v>371</v>
      </c>
      <c r="U17" s="417"/>
      <c r="V17" s="417"/>
    </row>
    <row r="18" spans="1:22" ht="35" customHeight="1" x14ac:dyDescent="0.2">
      <c r="A18" s="417"/>
      <c r="B18" s="417"/>
      <c r="C18" s="417"/>
      <c r="D18" s="417"/>
      <c r="E18" s="417"/>
      <c r="F18" s="417"/>
      <c r="G18" s="417"/>
      <c r="H18" s="417"/>
      <c r="J18" s="417"/>
      <c r="K18" s="417"/>
      <c r="N18" s="1170"/>
      <c r="O18" s="422">
        <v>17</v>
      </c>
      <c r="P18" s="422" t="s">
        <v>347</v>
      </c>
      <c r="Q18" s="422">
        <v>5</v>
      </c>
      <c r="R18" s="473" t="s">
        <v>348</v>
      </c>
      <c r="S18" s="435">
        <f>M7</f>
        <v>30</v>
      </c>
      <c r="T18" s="442" t="s">
        <v>366</v>
      </c>
      <c r="U18" s="417"/>
      <c r="V18" s="417"/>
    </row>
    <row r="19" spans="1:22" ht="35" customHeight="1" x14ac:dyDescent="0.2">
      <c r="A19" s="417"/>
      <c r="B19" s="417"/>
      <c r="C19" s="417"/>
      <c r="D19" s="417"/>
      <c r="E19" s="417"/>
      <c r="F19" s="417"/>
      <c r="G19" s="417"/>
      <c r="H19" s="417"/>
      <c r="N19" s="1170"/>
      <c r="O19" s="423">
        <v>18</v>
      </c>
      <c r="P19" s="423" t="s">
        <v>349</v>
      </c>
      <c r="Q19" s="423" t="s">
        <v>350</v>
      </c>
      <c r="R19" s="476"/>
      <c r="S19" s="477">
        <f>M2+M3</f>
        <v>12</v>
      </c>
      <c r="T19" s="478" t="s">
        <v>26</v>
      </c>
      <c r="U19" s="446"/>
      <c r="V19" s="446"/>
    </row>
    <row r="20" spans="1:22" ht="35" customHeight="1" x14ac:dyDescent="0.2">
      <c r="A20" s="417"/>
      <c r="B20" s="417"/>
      <c r="C20" s="417"/>
      <c r="D20" s="417"/>
      <c r="E20" s="417"/>
      <c r="F20" s="417"/>
      <c r="G20" s="417"/>
      <c r="H20" s="417"/>
      <c r="N20" s="1170"/>
      <c r="O20" s="417"/>
      <c r="P20" s="417"/>
      <c r="Q20" s="417"/>
      <c r="R20" s="417"/>
      <c r="S20" s="417"/>
      <c r="T20" s="417"/>
      <c r="U20" s="417"/>
      <c r="V20" s="417"/>
    </row>
    <row r="21" spans="1:22" ht="35" customHeight="1" x14ac:dyDescent="0.2">
      <c r="A21" s="417"/>
      <c r="B21" s="417"/>
      <c r="C21" s="417"/>
      <c r="D21" s="417"/>
      <c r="E21" s="417"/>
      <c r="F21" s="417"/>
      <c r="G21" s="417"/>
      <c r="H21" s="417"/>
      <c r="J21" s="474"/>
      <c r="K21" s="474"/>
      <c r="N21" s="1171"/>
      <c r="U21" s="479"/>
      <c r="V21" s="479"/>
    </row>
    <row r="22" spans="1:22" ht="35" customHeight="1" x14ac:dyDescent="0.2">
      <c r="A22" s="417"/>
      <c r="B22" s="417"/>
      <c r="C22" s="417"/>
      <c r="D22" s="417"/>
      <c r="E22" s="417"/>
      <c r="F22" s="417"/>
      <c r="G22" s="417"/>
      <c r="H22" s="417"/>
    </row>
    <row r="23" spans="1:22" ht="35" customHeight="1" x14ac:dyDescent="0.2">
      <c r="A23" s="417"/>
      <c r="B23" s="417"/>
      <c r="C23" s="417"/>
      <c r="D23" s="417"/>
      <c r="E23" s="417"/>
      <c r="F23" s="417"/>
      <c r="G23" s="417"/>
      <c r="H23" s="417"/>
    </row>
    <row r="24" spans="1:22" ht="35" customHeight="1" x14ac:dyDescent="0.2">
      <c r="A24" s="417"/>
      <c r="B24" s="417"/>
      <c r="C24" s="417"/>
      <c r="D24" s="417"/>
      <c r="E24" s="417"/>
      <c r="F24" s="417"/>
      <c r="G24" s="417"/>
      <c r="H24" s="417"/>
      <c r="I24" s="474"/>
      <c r="J24" s="474"/>
      <c r="K24" s="474"/>
    </row>
    <row r="25" spans="1:22" ht="35" customHeight="1" x14ac:dyDescent="0.2">
      <c r="A25" s="417"/>
      <c r="B25" s="417"/>
      <c r="C25" s="417"/>
      <c r="D25" s="417"/>
      <c r="E25" s="417"/>
      <c r="F25" s="417"/>
      <c r="G25" s="417"/>
      <c r="H25" s="417"/>
      <c r="I25" s="474"/>
      <c r="J25" s="474"/>
      <c r="K25" s="474"/>
    </row>
    <row r="26" spans="1:22" ht="35" customHeight="1" x14ac:dyDescent="0.2">
      <c r="A26" s="417"/>
      <c r="B26" s="417"/>
      <c r="C26" s="417"/>
      <c r="D26" s="417"/>
      <c r="E26" s="417"/>
      <c r="F26" s="417"/>
      <c r="G26" s="417"/>
      <c r="H26" s="417"/>
      <c r="I26" s="474"/>
      <c r="J26" s="474"/>
      <c r="K26" s="474"/>
    </row>
    <row r="27" spans="1:22" ht="35" customHeight="1" x14ac:dyDescent="0.2">
      <c r="A27" s="417"/>
      <c r="B27" s="417"/>
      <c r="C27" s="417"/>
      <c r="D27" s="417"/>
      <c r="E27" s="417"/>
      <c r="F27" s="417"/>
      <c r="G27" s="417"/>
      <c r="H27" s="417"/>
      <c r="I27" s="474"/>
      <c r="J27" s="474"/>
      <c r="K27" s="474"/>
    </row>
    <row r="28" spans="1:22" ht="35" customHeight="1" x14ac:dyDescent="0.2">
      <c r="A28" s="417"/>
      <c r="B28" s="417"/>
      <c r="C28" s="417"/>
      <c r="D28" s="417"/>
      <c r="E28" s="417"/>
      <c r="F28" s="417"/>
      <c r="G28" s="417"/>
      <c r="H28" s="417"/>
      <c r="I28" s="480"/>
      <c r="J28" s="474"/>
      <c r="K28" s="474"/>
      <c r="L28" s="474"/>
    </row>
    <row r="29" spans="1:22" ht="35" customHeight="1" x14ac:dyDescent="0.2">
      <c r="A29" s="417"/>
      <c r="B29" s="417"/>
      <c r="C29" s="417"/>
      <c r="D29" s="417"/>
      <c r="E29" s="417"/>
      <c r="F29" s="417"/>
      <c r="G29" s="417"/>
      <c r="H29" s="417"/>
      <c r="J29" s="474"/>
      <c r="K29" s="474"/>
      <c r="L29" s="474"/>
    </row>
    <row r="30" spans="1:22" ht="35" customHeight="1" x14ac:dyDescent="0.2">
      <c r="A30" s="417"/>
      <c r="B30" s="417"/>
      <c r="C30" s="417"/>
      <c r="D30" s="417"/>
      <c r="E30" s="417"/>
      <c r="F30" s="417"/>
      <c r="G30" s="417"/>
      <c r="H30" s="417"/>
      <c r="I30" s="481"/>
      <c r="J30" s="481"/>
      <c r="K30" s="481"/>
      <c r="L30" s="481"/>
    </row>
    <row r="31" spans="1:22" ht="35" customHeight="1" thickBot="1" x14ac:dyDescent="0.25">
      <c r="A31" s="482"/>
      <c r="B31" s="483"/>
      <c r="C31" s="481"/>
      <c r="D31" s="481"/>
      <c r="E31" s="481"/>
      <c r="F31" s="484"/>
      <c r="G31" s="481"/>
      <c r="H31" s="481"/>
      <c r="I31" s="481"/>
      <c r="J31" s="481"/>
      <c r="K31" s="481"/>
      <c r="L31" s="481"/>
    </row>
    <row r="32" spans="1:22" ht="35" customHeight="1" thickTop="1" x14ac:dyDescent="0.2">
      <c r="A32" s="482"/>
      <c r="B32" s="483"/>
      <c r="C32" s="481"/>
      <c r="D32" s="481"/>
      <c r="E32" s="481"/>
      <c r="F32" s="484"/>
      <c r="G32" s="481"/>
      <c r="H32" s="481"/>
      <c r="I32" s="481"/>
      <c r="J32" s="481"/>
      <c r="K32" s="481"/>
      <c r="L32" s="481"/>
      <c r="N32" s="485"/>
    </row>
    <row r="33" spans="1:12" ht="35" customHeight="1" x14ac:dyDescent="0.2">
      <c r="A33" s="482"/>
      <c r="B33" s="483"/>
      <c r="C33" s="481"/>
      <c r="D33" s="481"/>
      <c r="E33" s="481"/>
      <c r="F33" s="484"/>
      <c r="G33" s="481"/>
      <c r="H33" s="481"/>
      <c r="I33" s="481"/>
      <c r="J33" s="481"/>
      <c r="K33" s="481"/>
      <c r="L33" s="481"/>
    </row>
    <row r="34" spans="1:12" ht="35" customHeight="1" x14ac:dyDescent="0.2">
      <c r="H34" s="397"/>
    </row>
    <row r="35" spans="1:12" ht="35" customHeight="1" x14ac:dyDescent="0.2">
      <c r="B35" s="1173"/>
      <c r="C35" s="1173"/>
      <c r="D35" s="1173"/>
      <c r="E35" s="1173"/>
      <c r="F35" s="1173"/>
      <c r="G35" s="1173"/>
      <c r="H35" s="1173"/>
      <c r="I35" s="1173"/>
      <c r="J35" s="1173"/>
      <c r="K35" s="1173"/>
      <c r="L35" s="1173"/>
    </row>
    <row r="36" spans="1:12" ht="35" customHeight="1" x14ac:dyDescent="0.2">
      <c r="B36" s="483"/>
      <c r="C36" s="486"/>
      <c r="D36" s="486"/>
      <c r="E36" s="486"/>
      <c r="F36" s="486"/>
      <c r="G36" s="486"/>
      <c r="H36" s="486"/>
      <c r="I36" s="486"/>
      <c r="J36" s="486"/>
      <c r="K36" s="486"/>
      <c r="L36" s="486"/>
    </row>
    <row r="37" spans="1:12" ht="35" customHeight="1" x14ac:dyDescent="0.2">
      <c r="B37" s="483"/>
      <c r="C37" s="481"/>
      <c r="D37" s="487"/>
      <c r="E37" s="487"/>
      <c r="F37" s="487"/>
      <c r="G37" s="487"/>
      <c r="H37" s="487"/>
      <c r="I37" s="1168"/>
      <c r="J37" s="1168"/>
      <c r="K37" s="1168"/>
      <c r="L37" s="1168"/>
    </row>
    <row r="38" spans="1:12" ht="35" customHeight="1" x14ac:dyDescent="0.2">
      <c r="B38" s="483"/>
      <c r="C38" s="481"/>
      <c r="D38" s="1168"/>
      <c r="E38" s="1168"/>
      <c r="F38" s="1168"/>
      <c r="G38" s="481"/>
      <c r="H38" s="481"/>
      <c r="I38" s="1168"/>
      <c r="J38" s="1168"/>
      <c r="K38" s="1168"/>
      <c r="L38" s="1168"/>
    </row>
    <row r="39" spans="1:12" ht="35" customHeight="1" x14ac:dyDescent="0.2">
      <c r="B39" s="483"/>
      <c r="C39" s="481"/>
      <c r="D39" s="1168"/>
      <c r="E39" s="1168"/>
      <c r="F39" s="1168"/>
      <c r="G39" s="481"/>
      <c r="H39" s="481"/>
      <c r="I39" s="1168"/>
      <c r="J39" s="1168"/>
      <c r="K39" s="1168"/>
      <c r="L39" s="1168"/>
    </row>
    <row r="40" spans="1:12" ht="35" customHeight="1" x14ac:dyDescent="0.2">
      <c r="B40" s="483"/>
      <c r="C40" s="481"/>
      <c r="D40" s="1168"/>
      <c r="E40" s="1168"/>
      <c r="F40" s="1168"/>
      <c r="G40" s="481"/>
      <c r="H40" s="481"/>
      <c r="I40" s="1168"/>
      <c r="J40" s="1168"/>
      <c r="K40" s="1168"/>
      <c r="L40" s="1168"/>
    </row>
    <row r="41" spans="1:12" ht="35" customHeight="1" x14ac:dyDescent="0.2">
      <c r="B41" s="483"/>
      <c r="C41" s="481"/>
      <c r="D41" s="1168"/>
      <c r="E41" s="1168"/>
      <c r="F41" s="1168"/>
      <c r="G41" s="481"/>
      <c r="H41" s="481"/>
      <c r="I41" s="1168"/>
      <c r="J41" s="1168"/>
      <c r="K41" s="1168"/>
      <c r="L41" s="1168"/>
    </row>
    <row r="42" spans="1:12" ht="35" customHeight="1" x14ac:dyDescent="0.2">
      <c r="B42" s="488"/>
      <c r="C42" s="488"/>
      <c r="D42" s="488"/>
      <c r="E42" s="488"/>
      <c r="F42" s="488"/>
      <c r="G42" s="488"/>
      <c r="H42" s="488"/>
      <c r="I42" s="488"/>
      <c r="J42" s="488"/>
      <c r="K42" s="488"/>
      <c r="L42" s="488"/>
    </row>
    <row r="43" spans="1:12" ht="35" customHeight="1" x14ac:dyDescent="0.2">
      <c r="B43" s="483"/>
      <c r="C43" s="486"/>
      <c r="D43" s="486"/>
      <c r="E43" s="486"/>
      <c r="F43" s="486"/>
      <c r="G43" s="486"/>
      <c r="H43" s="486"/>
      <c r="I43" s="486"/>
      <c r="J43" s="486"/>
      <c r="K43" s="486"/>
      <c r="L43" s="486"/>
    </row>
    <row r="44" spans="1:12" ht="35" customHeight="1" x14ac:dyDescent="0.2">
      <c r="B44" s="483"/>
      <c r="C44" s="481"/>
      <c r="D44" s="453"/>
      <c r="E44" s="453"/>
      <c r="F44" s="453"/>
      <c r="G44" s="453"/>
      <c r="H44" s="487"/>
      <c r="I44" s="481"/>
      <c r="J44" s="481"/>
      <c r="K44" s="481"/>
      <c r="L44" s="481"/>
    </row>
    <row r="45" spans="1:12" ht="35" customHeight="1" x14ac:dyDescent="0.2">
      <c r="B45" s="483"/>
      <c r="C45" s="481"/>
      <c r="D45" s="453"/>
      <c r="E45" s="453"/>
      <c r="F45" s="453"/>
      <c r="G45" s="453"/>
      <c r="H45" s="481"/>
      <c r="I45" s="481"/>
      <c r="J45" s="481"/>
      <c r="K45" s="481"/>
      <c r="L45" s="481"/>
    </row>
    <row r="46" spans="1:12" ht="35" customHeight="1" x14ac:dyDescent="0.2">
      <c r="B46" s="483"/>
      <c r="C46" s="481"/>
      <c r="D46" s="453"/>
      <c r="E46" s="453"/>
      <c r="F46" s="453"/>
      <c r="G46" s="453"/>
      <c r="H46" s="481"/>
      <c r="I46" s="481"/>
      <c r="J46" s="453"/>
      <c r="K46" s="453"/>
      <c r="L46" s="1168"/>
    </row>
    <row r="47" spans="1:12" ht="35" customHeight="1" x14ac:dyDescent="0.2">
      <c r="B47" s="483"/>
      <c r="C47" s="481"/>
      <c r="D47" s="481"/>
      <c r="E47" s="481"/>
      <c r="F47" s="481"/>
      <c r="G47" s="481"/>
      <c r="H47" s="481"/>
      <c r="I47" s="453"/>
      <c r="J47" s="453"/>
      <c r="K47" s="453"/>
      <c r="L47" s="1168"/>
    </row>
    <row r="48" spans="1:12" ht="35" customHeight="1" x14ac:dyDescent="0.2">
      <c r="B48" s="483"/>
      <c r="C48" s="481"/>
      <c r="D48" s="481"/>
      <c r="E48" s="481"/>
      <c r="F48" s="481"/>
      <c r="G48" s="481"/>
      <c r="H48" s="481"/>
      <c r="I48" s="481"/>
      <c r="J48" s="453"/>
      <c r="K48" s="453"/>
      <c r="L48" s="1168"/>
    </row>
    <row r="49" spans="8:8" ht="35" customHeight="1" x14ac:dyDescent="0.2">
      <c r="H49" s="397"/>
    </row>
    <row r="50" spans="8:8" ht="35" customHeight="1" x14ac:dyDescent="0.2">
      <c r="H50" s="397"/>
    </row>
    <row r="51" spans="8:8" ht="35" customHeight="1" x14ac:dyDescent="0.2">
      <c r="H51" s="397"/>
    </row>
    <row r="52" spans="8:8" ht="35" customHeight="1" x14ac:dyDescent="0.2">
      <c r="H52" s="397"/>
    </row>
    <row r="53" spans="8:8" ht="35" customHeight="1" x14ac:dyDescent="0.2">
      <c r="H53" s="397"/>
    </row>
    <row r="54" spans="8:8" ht="35" customHeight="1" x14ac:dyDescent="0.2">
      <c r="H54" s="397"/>
    </row>
  </sheetData>
  <mergeCells count="8">
    <mergeCell ref="L46:L48"/>
    <mergeCell ref="A1:A6"/>
    <mergeCell ref="N1:N21"/>
    <mergeCell ref="H2:H6"/>
    <mergeCell ref="A9:A13"/>
    <mergeCell ref="B35:L35"/>
    <mergeCell ref="I37:L41"/>
    <mergeCell ref="D38:F41"/>
  </mergeCells>
  <dataValidations disablePrompts="1" count="1">
    <dataValidation type="list" allowBlank="1" showInputMessage="1" showErrorMessage="1" sqref="I10:I15" xr:uid="{5FD6F244-757A-2F47-B8B0-6CCC3BAE6858}">
      <formula1>"Weekly, Module"</formula1>
    </dataValidation>
  </dataValidations>
  <pageMargins left="0.7" right="0.7" top="0.75" bottom="0.75" header="0.3" footer="0.3"/>
  <pageSetup paperSize="9" scale="2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2ADF06A2FCEE408C6B941D7C9CC52B" ma:contentTypeVersion="14" ma:contentTypeDescription="Create a new document." ma:contentTypeScope="" ma:versionID="453640d1c766ab9521e5bdd2659619a1">
  <xsd:schema xmlns:xsd="http://www.w3.org/2001/XMLSchema" xmlns:xs="http://www.w3.org/2001/XMLSchema" xmlns:p="http://schemas.microsoft.com/office/2006/metadata/properties" xmlns:ns3="e86de739-8816-4a9e-826e-c32afba6c01e" xmlns:ns4="757b3d0a-4d06-4925-9501-a8404d14a98a" targetNamespace="http://schemas.microsoft.com/office/2006/metadata/properties" ma:root="true" ma:fieldsID="0a8a6c92899800a56ffe9014adb6a4f2" ns3:_="" ns4:_="">
    <xsd:import namespace="e86de739-8816-4a9e-826e-c32afba6c01e"/>
    <xsd:import namespace="757b3d0a-4d06-4925-9501-a8404d14a9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de739-8816-4a9e-826e-c32afba6c0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b3d0a-4d06-4925-9501-a8404d14a9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7ED02E-B237-443E-A290-AEFDE158F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E2997-FBAB-4B1C-BFB8-004600F7DCE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e86de739-8816-4a9e-826e-c32afba6c01e"/>
    <ds:schemaRef ds:uri="757b3d0a-4d06-4925-9501-a8404d14a98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24C2A0-074D-4DC8-A502-40B84301B344}">
  <ds:schemaRefs>
    <ds:schemaRef ds:uri="http://schemas.microsoft.com/office/2006/documentManagement/types"/>
    <ds:schemaRef ds:uri="e86de739-8816-4a9e-826e-c32afba6c01e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757b3d0a-4d06-4925-9501-a8404d14a98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YEAR WISE</vt:lpstr>
      <vt:lpstr>BDesI (1st) </vt:lpstr>
      <vt:lpstr>BDesII (3rd Sem)</vt:lpstr>
      <vt:lpstr>BDesIII (5th Sem)</vt:lpstr>
      <vt:lpstr>BDesIV (7th)</vt:lpstr>
      <vt:lpstr>MDesI (1st)</vt:lpstr>
      <vt:lpstr>EPD MDesI (1st)</vt:lpstr>
      <vt:lpstr>MDesII (3rd)</vt:lpstr>
      <vt:lpstr>EPD MDesII (3rd)</vt:lpstr>
      <vt:lpstr>Courses July-Nov '23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Shakuntala Acharya</dc:creator>
  <cp:keywords/>
  <dc:description/>
  <cp:lastModifiedBy>Shakuntala Acharya</cp:lastModifiedBy>
  <cp:revision/>
  <dcterms:created xsi:type="dcterms:W3CDTF">2021-07-05T08:59:33Z</dcterms:created>
  <dcterms:modified xsi:type="dcterms:W3CDTF">2023-08-11T05:51:00Z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0x010100412ADF06A2FCEE408C6B941D7C9CC52B</vt:lpwstr>
  </property>
</Properties>
</file>