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29916336-47F6-4120-94FA-8C42520F1BA0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2" i="2" s="1"/>
  <c r="F2" i="2" s="1"/>
  <c r="C3" i="2"/>
  <c r="E3" i="2" s="1"/>
  <c r="F3" i="2" s="1"/>
  <c r="C4" i="2"/>
  <c r="E4" i="2" s="1"/>
  <c r="F4" i="2" s="1"/>
  <c r="C5" i="2"/>
  <c r="E5" i="2"/>
  <c r="F5" i="2"/>
  <c r="C6" i="2"/>
  <c r="E6" i="2"/>
  <c r="F6" i="2"/>
  <c r="C7" i="2"/>
  <c r="E7" i="2" s="1"/>
  <c r="F7" i="2" s="1"/>
  <c r="C8" i="2"/>
  <c r="E8" i="2"/>
  <c r="F8" i="2" s="1"/>
  <c r="F9" i="1"/>
  <c r="F8" i="1"/>
  <c r="F4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<sst xmlns="http://schemas.openxmlformats.org/spreadsheetml/2006/main" count="23" uniqueCount="23">
  <si>
    <t>Conceptium</t>
  </si>
  <si>
    <t>Rho</t>
  </si>
  <si>
    <t>Mu</t>
  </si>
  <si>
    <t>k</t>
  </si>
  <si>
    <t>Cp</t>
  </si>
  <si>
    <t>Pr</t>
  </si>
  <si>
    <t>Total weight</t>
  </si>
  <si>
    <t>Total length</t>
  </si>
  <si>
    <t>Max weight</t>
  </si>
  <si>
    <t>Max length</t>
  </si>
  <si>
    <t>Component</t>
  </si>
  <si>
    <t>Axials</t>
  </si>
  <si>
    <t>PR</t>
  </si>
  <si>
    <t>Efficiency</t>
  </si>
  <si>
    <t>Isentropic work</t>
  </si>
  <si>
    <t>T in</t>
  </si>
  <si>
    <t>Radial 1</t>
  </si>
  <si>
    <t>Radial 2</t>
  </si>
  <si>
    <t>Radial 3</t>
  </si>
  <si>
    <t>Radial 4</t>
  </si>
  <si>
    <t>Radial 5</t>
  </si>
  <si>
    <t>Radial 6</t>
  </si>
  <si>
    <t>Actual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</si>
</sst>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11" fontId="1" fillId="0" borderId="0" xfId="0" applyNumberFormat="1" applyFont="1"/>
    <xf numFmtId="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A6" sqref="A6"/>
    </sheetView>
  </sheetViews>
  <sheetFormatPr defaultRowHeight="14.25" x14ac:dyDescent="0.45"/>
  <cols>
    <col min="1" max="1" width="10.1328125" bestFit="1" customWidth="1"/>
  </cols>
  <sheetData>
    <row r="1" spans="1:10" x14ac:dyDescent="0.4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45">
      <c r="A2" t="s">
        <v>0</v>
      </c>
      <c r="B2">
        <v>1000</v>
      </c>
      <c r="C2" s="1">
        <v>1E-4</v>
      </c>
      <c r="D2">
        <v>0.1</v>
      </c>
      <c r="E2">
        <v>1000</v>
      </c>
      <c r="F2" s="2">
        <f>C2*E2/D2</f>
        <v>1</v>
      </c>
      <c r="G2">
        <v>2440.1999999999998</v>
      </c>
      <c r="H2">
        <v>553.4</v>
      </c>
      <c r="I2">
        <v>213.1</v>
      </c>
      <c r="J2">
        <v>86.9</v>
      </c>
    </row>
    <row r="3" spans="1:10" x14ac:dyDescent="0.45">
      <c r="B3" s="3">
        <v>1500</v>
      </c>
      <c r="C3" s="1">
        <v>1E-4</v>
      </c>
      <c r="D3">
        <v>0.1</v>
      </c>
      <c r="E3">
        <v>1000</v>
      </c>
      <c r="F3" s="2">
        <f>C3*E3/D3</f>
        <v>1</v>
      </c>
      <c r="G3">
        <v>2277.6</v>
      </c>
      <c r="H3">
        <v>553.20000000000005</v>
      </c>
      <c r="I3">
        <v>172.2</v>
      </c>
      <c r="J3">
        <v>86</v>
      </c>
    </row>
    <row r="4" spans="1:10" x14ac:dyDescent="0.45">
      <c r="B4">
        <v>1000</v>
      </c>
      <c r="C4" s="4">
        <v>1.4999999999999999E-4</v>
      </c>
      <c r="D4">
        <v>0.1</v>
      </c>
      <c r="E4">
        <v>1000</v>
      </c>
      <c r="F4" s="5">
        <f>C4*E4/D4</f>
        <v>1.4999999999999998</v>
      </c>
      <c r="G4">
        <v>2568.1999999999998</v>
      </c>
      <c r="H4">
        <v>553.6</v>
      </c>
      <c r="I4">
        <v>245.1</v>
      </c>
      <c r="J4">
        <v>119.4</v>
      </c>
    </row>
    <row r="5" spans="1:10" x14ac:dyDescent="0.45">
      <c r="B5">
        <v>1000</v>
      </c>
      <c r="C5" s="1">
        <v>1E-4</v>
      </c>
      <c r="D5" s="3">
        <v>0.15</v>
      </c>
      <c r="E5">
        <v>1000</v>
      </c>
      <c r="F5" s="5">
        <f>C5*E5/D5</f>
        <v>0.66666666666666674</v>
      </c>
      <c r="G5">
        <v>2432.3000000000002</v>
      </c>
      <c r="H5">
        <v>562.70000000000005</v>
      </c>
      <c r="I5">
        <v>201.4</v>
      </c>
      <c r="J5">
        <v>86.8</v>
      </c>
    </row>
    <row r="6" spans="1:10" x14ac:dyDescent="0.45">
      <c r="B6">
        <v>1000</v>
      </c>
      <c r="C6" s="1">
        <v>1E-4</v>
      </c>
      <c r="D6">
        <v>0.1</v>
      </c>
      <c r="E6" s="3">
        <v>1500</v>
      </c>
      <c r="F6" s="5">
        <f>C6*E6/D6</f>
        <v>1.4999999999999998</v>
      </c>
      <c r="G6" s="6">
        <v>2178.1999999999998</v>
      </c>
      <c r="H6" s="6">
        <v>562.79999999999995</v>
      </c>
      <c r="I6" s="6">
        <v>136.69999999999999</v>
      </c>
      <c r="J6" s="6">
        <v>85.4</v>
      </c>
    </row>
    <row r="7" spans="1:10" x14ac:dyDescent="0.45">
      <c r="B7" s="3">
        <v>1500</v>
      </c>
      <c r="C7" s="1">
        <v>1E-4</v>
      </c>
      <c r="D7">
        <v>0.1</v>
      </c>
      <c r="E7" s="3">
        <v>1500</v>
      </c>
      <c r="F7" s="5">
        <f>C7*E7/D7</f>
        <v>1.4999999999999998</v>
      </c>
      <c r="G7">
        <v>2447.6999999999998</v>
      </c>
      <c r="H7">
        <v>562.5</v>
      </c>
      <c r="I7">
        <v>202.2</v>
      </c>
      <c r="J7">
        <v>87.2</v>
      </c>
    </row>
    <row r="8" spans="1:10" x14ac:dyDescent="0.45">
      <c r="B8" s="3">
        <v>1500</v>
      </c>
      <c r="C8" s="1">
        <v>1E-4</v>
      </c>
      <c r="D8">
        <v>0.1</v>
      </c>
      <c r="E8" s="3">
        <v>667</v>
      </c>
      <c r="F8" s="5">
        <f>C8*E8/D8</f>
        <v>0.66700000000000004</v>
      </c>
      <c r="G8">
        <v>2417.5</v>
      </c>
      <c r="H8">
        <v>544.1</v>
      </c>
      <c r="I8">
        <v>199.8</v>
      </c>
      <c r="J8">
        <v>85.5</v>
      </c>
    </row>
    <row r="9" spans="1:10" x14ac:dyDescent="0.45">
      <c r="B9" s="3">
        <v>667</v>
      </c>
      <c r="C9" s="1">
        <v>1E-4</v>
      </c>
      <c r="D9">
        <v>0.1</v>
      </c>
      <c r="E9" s="3">
        <v>1500</v>
      </c>
      <c r="F9" s="5">
        <f>C9*E9/D9</f>
        <v>1.4999999999999998</v>
      </c>
      <c r="G9">
        <v>2589.9</v>
      </c>
      <c r="H9">
        <v>553.6</v>
      </c>
      <c r="I9">
        <v>249.3</v>
      </c>
      <c r="J9">
        <v>123.6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590-5D8E-4EFC-8A47-B0620B7EAB8E}">
  <dimension ref="A1:F8"/>
  <sheetViews>
    <sheetView tabSelected="1" workbookViewId="0">
      <selection activeCell="A10" sqref="A1:XFD1048576"/>
    </sheetView>
  </sheetViews>
  <sheetFormatPr defaultRowHeight="14.25" x14ac:dyDescent="0.45"/>
  <cols>
    <col min="1" max="1" width="9.86328125" bestFit="1" customWidth="1"/>
    <col min="2" max="2" width="9.86328125" customWidth="1"/>
  </cols>
  <sheetData>
    <row r="1" spans="1:6" x14ac:dyDescent="0.45">
      <c r="A1" t="s">
        <v>10</v>
      </c>
      <c r="B1" t="s">
        <v>15</v>
      </c>
      <c r="C1" t="s">
        <v>12</v>
      </c>
      <c r="D1" t="s">
        <v>13</v>
      </c>
      <c r="E1" t="s">
        <v>14</v>
      </c>
      <c r="F1" t="s">
        <v>22</v>
      </c>
    </row>
    <row r="2" spans="1:6" x14ac:dyDescent="0.45">
      <c r="A2" t="s">
        <v>11</v>
      </c>
      <c r="B2">
        <v>190</v>
      </c>
      <c r="C2">
        <f>1.1^6</f>
        <v>1.7715610000000008</v>
      </c>
      <c r="D2">
        <v>85</v>
      </c>
      <c r="E2">
        <f>B2*(C2^(0.31/1.31)-1)*830*0.05</f>
        <v>1142.6142021648209</v>
      </c>
      <c r="F2">
        <f>E2/(D2/100)</f>
        <v>1344.2520025468482</v>
      </c>
    </row>
    <row r="3" spans="1:6" x14ac:dyDescent="0.45">
      <c r="A3" t="s">
        <v>16</v>
      </c>
      <c r="B3">
        <v>230</v>
      </c>
      <c r="C3">
        <f>2.775</f>
        <v>2.7749999999999999</v>
      </c>
      <c r="D3">
        <v>85</v>
      </c>
      <c r="E3">
        <f t="shared" ref="E3:E8" si="0">B3*(C3^(0.31/1.31)-1)*830*0.05</f>
        <v>2607.62865498887</v>
      </c>
      <c r="F3">
        <f t="shared" ref="F3:F8" si="1">E3/(D3/100)</f>
        <v>3067.7984176339646</v>
      </c>
    </row>
    <row r="4" spans="1:6" x14ac:dyDescent="0.45">
      <c r="A4" t="s">
        <v>17</v>
      </c>
      <c r="B4">
        <v>250</v>
      </c>
      <c r="C4">
        <f t="shared" ref="C4:C8" si="2">2.775</f>
        <v>2.7749999999999999</v>
      </c>
      <c r="D4">
        <v>85</v>
      </c>
      <c r="E4">
        <f t="shared" si="0"/>
        <v>2834.3789728139891</v>
      </c>
      <c r="F4">
        <f t="shared" si="1"/>
        <v>3334.5634974282225</v>
      </c>
    </row>
    <row r="5" spans="1:6" x14ac:dyDescent="0.45">
      <c r="A5" t="s">
        <v>18</v>
      </c>
      <c r="B5">
        <v>250</v>
      </c>
      <c r="C5">
        <f t="shared" si="2"/>
        <v>2.7749999999999999</v>
      </c>
      <c r="D5">
        <v>85</v>
      </c>
      <c r="E5">
        <f t="shared" si="0"/>
        <v>2834.3789728139891</v>
      </c>
      <c r="F5">
        <f t="shared" si="1"/>
        <v>3334.5634974282225</v>
      </c>
    </row>
    <row r="6" spans="1:6" x14ac:dyDescent="0.45">
      <c r="A6" t="s">
        <v>19</v>
      </c>
      <c r="B6">
        <v>250</v>
      </c>
      <c r="C6">
        <f t="shared" si="2"/>
        <v>2.7749999999999999</v>
      </c>
      <c r="D6">
        <v>85</v>
      </c>
      <c r="E6">
        <f t="shared" si="0"/>
        <v>2834.3789728139891</v>
      </c>
      <c r="F6">
        <f t="shared" si="1"/>
        <v>3334.5634974282225</v>
      </c>
    </row>
    <row r="7" spans="1:6" x14ac:dyDescent="0.45">
      <c r="A7" t="s">
        <v>20</v>
      </c>
      <c r="B7">
        <v>250</v>
      </c>
      <c r="C7">
        <f t="shared" si="2"/>
        <v>2.7749999999999999</v>
      </c>
      <c r="D7">
        <v>85</v>
      </c>
      <c r="E7">
        <f t="shared" si="0"/>
        <v>2834.3789728139891</v>
      </c>
      <c r="F7">
        <f t="shared" si="1"/>
        <v>3334.5634974282225</v>
      </c>
    </row>
    <row r="8" spans="1:6" x14ac:dyDescent="0.45">
      <c r="A8" t="s">
        <v>21</v>
      </c>
      <c r="B8">
        <v>250</v>
      </c>
      <c r="C8">
        <f t="shared" si="2"/>
        <v>2.7749999999999999</v>
      </c>
      <c r="D8">
        <v>85</v>
      </c>
      <c r="E8">
        <f t="shared" si="0"/>
        <v>2834.3789728139891</v>
      </c>
      <c r="F8">
        <f t="shared" si="1"/>
        <v>3334.5634974282225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2023-01-24T11:03:25Z</dcterms:modified>
</cp:coreProperties>
</file>