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6"/>
  </bookViews>
  <sheets>
    <sheet name="BJ012013_SP1" sheetId="1" state="visible" r:id="rId2"/>
    <sheet name="BJ012013_SP2" sheetId="2" state="visible" r:id="rId3"/>
    <sheet name="BJ012013_SP3" sheetId="3" state="visible" r:id="rId4"/>
    <sheet name="BJ012013_SP4" sheetId="4" state="visible" r:id="rId5"/>
    <sheet name="BJ012013_TranSP1" sheetId="5" state="visible" r:id="rId6"/>
    <sheet name="BJ012013_TranSP2" sheetId="6" state="visible" r:id="rId7"/>
    <sheet name="BJ012013_TranSP3" sheetId="7" state="visible" r:id="rId8"/>
    <sheet name="BJ012013_TranSP4" sheetId="8" state="visible" r:id="rId9"/>
    <sheet name="BJ012013_TranSP5" sheetId="9" state="visible" r:id="rId10"/>
    <sheet name="BJ012013_TranSP6" sheetId="10" state="visible" r:id="rId11"/>
    <sheet name="BJ012013_TranSP7" sheetId="11" state="visible" r:id="rId12"/>
    <sheet name="BJ012013_TranSP8" sheetId="12" state="visible" r:id="rId13"/>
    <sheet name="BJ012013_TranSP9" sheetId="13" state="visible" r:id="rId14"/>
    <sheet name="BJ012013_TranSP10" sheetId="14" state="visible" r:id="rId15"/>
    <sheet name="BJ012013_TranSP11" sheetId="15" state="visible" r:id="rId16"/>
    <sheet name="BJ012013_SP5" sheetId="16" state="visible" r:id="rId17"/>
    <sheet name="BJ022013_SP6" sheetId="17" state="visible" r:id="rId18"/>
    <sheet name="BJ022013_SP7" sheetId="18" state="visible" r:id="rId19"/>
    <sheet name="BJ022013_SP8" sheetId="19" state="visible" r:id="rId20"/>
    <sheet name="BJ022013_SP9" sheetId="20" state="visible" r:id="rId21"/>
    <sheet name="BJ022013_SP10" sheetId="21" state="visible" r:id="rId22"/>
    <sheet name="BJ022013_SP11" sheetId="22" state="visible" r:id="rId23"/>
    <sheet name="BJ022013_SP12" sheetId="23" state="visible" r:id="rId24"/>
    <sheet name="BJ022013_SP13" sheetId="24" state="visible" r:id="rId25"/>
    <sheet name="BJ022013_SP14" sheetId="25" state="visible" r:id="rId26"/>
    <sheet name="BJ032013_SP15" sheetId="26" state="visible" r:id="rId27"/>
    <sheet name="BJ032013_SP16" sheetId="27" state="visible" r:id="rId28"/>
    <sheet name="BJ032013_SP17" sheetId="28" state="visible" r:id="rId29"/>
    <sheet name="BJ032013_SP18" sheetId="29" state="visible" r:id="rId30"/>
    <sheet name="BJ032013_SP19" sheetId="30" state="visible" r:id="rId31"/>
    <sheet name="UMI2014_SP3" sheetId="31" state="visible" r:id="rId32"/>
    <sheet name="BJ012015_SP2" sheetId="32" state="visible" r:id="rId33"/>
    <sheet name="BJ012015_SP3" sheetId="33" state="visible" r:id="rId34"/>
    <sheet name="BJ012015_SP4" sheetId="34" state="visible" r:id="rId35"/>
    <sheet name="BJ012015_SP5" sheetId="35" state="visible" r:id="rId36"/>
    <sheet name="BJ012015_SP7" sheetId="36" state="visible" r:id="rId37"/>
    <sheet name="BJ012015_SP8" sheetId="37" state="visible" r:id="rId38"/>
    <sheet name="BJ012015_SP9" sheetId="38" state="visible" r:id="rId39"/>
    <sheet name="BJ012015_SP10" sheetId="39" state="visible" r:id="rId40"/>
    <sheet name="BJ012015_SP11" sheetId="40" state="visible" r:id="rId41"/>
    <sheet name="BJ022015_SP1" sheetId="41" state="visible" r:id="rId42"/>
    <sheet name="BJ022015_SP2" sheetId="42" state="visible" r:id="rId43"/>
    <sheet name="BJ022015_SP3" sheetId="43" state="visible" r:id="rId44"/>
    <sheet name="BJ022015_SP4" sheetId="44" state="visible" r:id="rId45"/>
    <sheet name="BJ022015_SP5" sheetId="45" state="visible" r:id="rId46"/>
    <sheet name="BJ022015_SP6" sheetId="46" state="visible" r:id="rId47"/>
    <sheet name="BJ022015_SP7" sheetId="47" state="visible" r:id="rId48"/>
    <sheet name="BJ022015_SP8" sheetId="48" state="visible" r:id="rId49"/>
    <sheet name="BJ022015_SP9" sheetId="49" state="visible" r:id="rId50"/>
    <sheet name="BJ022015_SP10" sheetId="50" state="visible" r:id="rId51"/>
    <sheet name="BJ022015_SP11" sheetId="51" state="visible" r:id="rId52"/>
    <sheet name="BJ022015_SP12" sheetId="52" state="visible" r:id="rId53"/>
    <sheet name="SIR2015_SP1" sheetId="53" state="visible" r:id="rId54"/>
    <sheet name="SIR2015_SP2" sheetId="54" state="visible" r:id="rId55"/>
    <sheet name="SIR2015_SP3" sheetId="55" state="visible" r:id="rId56"/>
    <sheet name="FM012016_SP1" sheetId="56" state="visible" r:id="rId57"/>
    <sheet name="FM012016_SP2" sheetId="57" state="visible" r:id="rId58"/>
    <sheet name="FM022016_SP1" sheetId="58" state="visible" r:id="rId59"/>
    <sheet name="FM022016_SP2" sheetId="59" state="visible" r:id="rId60"/>
    <sheet name="FM032016_SP1" sheetId="60" state="visible" r:id="rId61"/>
    <sheet name="FM032016_SP2" sheetId="61" state="visible" r:id="rId62"/>
    <sheet name="UMI2017_SP1" sheetId="62" state="visible" r:id="rId63"/>
    <sheet name="UMI2017_SP2" sheetId="63" state="visible" r:id="rId64"/>
    <sheet name="UMI2017_SP3" sheetId="64" state="visible" r:id="rId65"/>
    <sheet name="UMI2017_SP4" sheetId="65" state="visible" r:id="rId66"/>
    <sheet name="FM012018_SP1" sheetId="66" state="visible" r:id="rId67"/>
    <sheet name="TVC_A02C" sheetId="67" state="visible" r:id="rId68"/>
    <sheet name="TVC_A02E" sheetId="68" state="visible" r:id="rId69"/>
    <sheet name="TVC_A02W" sheetId="69" state="visible" r:id="rId70"/>
    <sheet name="TVC_A03C1" sheetId="70" state="visible" r:id="rId71"/>
    <sheet name="TVC_A03E" sheetId="71" state="visible" r:id="rId72"/>
    <sheet name="TVC_A03W" sheetId="72" state="visible" r:id="rId73"/>
    <sheet name="TVC_A04C" sheetId="73" state="visible" r:id="rId74"/>
    <sheet name="TVC_A04C1" sheetId="74" state="visible" r:id="rId75"/>
    <sheet name="TVC_A04N" sheetId="75" state="visible" r:id="rId76"/>
    <sheet name="TVC_A04N1" sheetId="76" state="visible" r:id="rId77"/>
    <sheet name="TVC_A04S" sheetId="77" state="visible" r:id="rId78"/>
    <sheet name="TVC_A04S1" sheetId="78" state="visible" r:id="rId79"/>
    <sheet name="TVC_A05C" sheetId="79" state="visible" r:id="rId80"/>
    <sheet name="TVC_A05E" sheetId="80" state="visible" r:id="rId81"/>
    <sheet name="TVC_A05W" sheetId="81" state="visible" r:id="rId82"/>
    <sheet name="TVC_A06C" sheetId="82" state="visible" r:id="rId83"/>
    <sheet name="TVC_A06N" sheetId="83" state="visible" r:id="rId84"/>
    <sheet name="TVC_A06S1" sheetId="84" state="visible" r:id="rId85"/>
    <sheet name="TVC_A08C" sheetId="85" state="visible" r:id="rId86"/>
    <sheet name="TVC_A08W" sheetId="86" state="visible" r:id="rId8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<sst xmlns="http://schemas.openxmlformats.org/spreadsheetml/2006/main" count="2066" uniqueCount="407">
  <si>
    <t xml:space="preserve">Hneige</t>
  </si>
  <si>
    <t xml:space="preserve">TEMPERATURE</t>
  </si>
  <si>
    <t xml:space="preserve">Density</t>
  </si>
  <si>
    <t xml:space="preserve">IRIS</t>
  </si>
  <si>
    <t xml:space="preserve">SSA</t>
  </si>
  <si>
    <t xml:space="preserve">Hneige_cm</t>
  </si>
  <si>
    <t xml:space="preserve">Temp_Kel</t>
  </si>
  <si>
    <t xml:space="preserve">Ropt</t>
  </si>
  <si>
    <t xml:space="preserve">Hneige (m)</t>
  </si>
  <si>
    <t xml:space="preserve">TempSol</t>
  </si>
  <si>
    <t xml:space="preserve">32.6432241233</t>
  </si>
  <si>
    <t xml:space="preserve">33.5748657212</t>
  </si>
  <si>
    <t xml:space="preserve">nan</t>
  </si>
  <si>
    <t xml:space="preserve">29.4848271803</t>
  </si>
  <si>
    <t xml:space="preserve">22.8761514226</t>
  </si>
  <si>
    <t xml:space="preserve">25.3632580112</t>
  </si>
  <si>
    <t xml:space="preserve">22.3743967616</t>
  </si>
  <si>
    <t xml:space="preserve">48.7777681304</t>
  </si>
  <si>
    <t xml:space="preserve">39.769416263</t>
  </si>
  <si>
    <t xml:space="preserve">32.1425404735</t>
  </si>
  <si>
    <t xml:space="preserve">30.2927233153</t>
  </si>
  <si>
    <t xml:space="preserve">29.922663853</t>
  </si>
  <si>
    <t xml:space="preserve">29.3749201983</t>
  </si>
  <si>
    <t xml:space="preserve">25.1954004653</t>
  </si>
  <si>
    <t xml:space="preserve">28.1954004653</t>
  </si>
  <si>
    <t xml:space="preserve">51.2687309352</t>
  </si>
  <si>
    <t xml:space="preserve">32.6516039165</t>
  </si>
  <si>
    <t xml:space="preserve">32.685851287</t>
  </si>
  <si>
    <t xml:space="preserve">31.897551853</t>
  </si>
  <si>
    <t xml:space="preserve">28.7307363265</t>
  </si>
  <si>
    <t xml:space="preserve">22.6688224727</t>
  </si>
  <si>
    <t xml:space="preserve">22.7454832271</t>
  </si>
  <si>
    <t xml:space="preserve">21.7320007641</t>
  </si>
  <si>
    <t xml:space="preserve">21.4757002819</t>
  </si>
  <si>
    <t xml:space="preserve">47.959959037</t>
  </si>
  <si>
    <t xml:space="preserve">50.533214169</t>
  </si>
  <si>
    <t xml:space="preserve">33.2504106992</t>
  </si>
  <si>
    <t xml:space="preserve">34.7458932112</t>
  </si>
  <si>
    <t xml:space="preserve">31.884256381</t>
  </si>
  <si>
    <t xml:space="preserve">29.321650621</t>
  </si>
  <si>
    <t xml:space="preserve">22.1212374266</t>
  </si>
  <si>
    <t xml:space="preserve">24.8137687009</t>
  </si>
  <si>
    <t xml:space="preserve">23.4708946459</t>
  </si>
  <si>
    <t xml:space="preserve">51.00786425</t>
  </si>
  <si>
    <t xml:space="preserve">35.7336422445</t>
  </si>
  <si>
    <t xml:space="preserve">35.2388010481</t>
  </si>
  <si>
    <t xml:space="preserve">30.4549306351</t>
  </si>
  <si>
    <t xml:space="preserve">32.3454561212</t>
  </si>
  <si>
    <t xml:space="preserve">23.2695485363</t>
  </si>
  <si>
    <t xml:space="preserve">24.2011339654</t>
  </si>
  <si>
    <t xml:space="preserve">26.0661165308</t>
  </si>
  <si>
    <t xml:space="preserve">27.0283322397</t>
  </si>
  <si>
    <t xml:space="preserve">53.8346368257</t>
  </si>
  <si>
    <t xml:space="preserve">34.1462343194</t>
  </si>
  <si>
    <t xml:space="preserve">34.9060519973</t>
  </si>
  <si>
    <t xml:space="preserve">30.6055431612</t>
  </si>
  <si>
    <t xml:space="preserve">26.6384320251</t>
  </si>
  <si>
    <t xml:space="preserve">22.512405989</t>
  </si>
  <si>
    <t xml:space="preserve">23.6192896493</t>
  </si>
  <si>
    <t xml:space="preserve">23.6996383831</t>
  </si>
  <si>
    <t xml:space="preserve">25.4864881517</t>
  </si>
  <si>
    <t xml:space="preserve">50.0228025556</t>
  </si>
  <si>
    <t xml:space="preserve">33.8733779228</t>
  </si>
  <si>
    <t xml:space="preserve">34.6770936157</t>
  </si>
  <si>
    <t xml:space="preserve">30.4484934419</t>
  </si>
  <si>
    <t xml:space="preserve">31.288923143</t>
  </si>
  <si>
    <t xml:space="preserve">24.1639146499</t>
  </si>
  <si>
    <t xml:space="preserve">24.0123995532</t>
  </si>
  <si>
    <t xml:space="preserve">24.635001523</t>
  </si>
  <si>
    <t xml:space="preserve">51.7745518514</t>
  </si>
  <si>
    <t xml:space="preserve">34.7236269344</t>
  </si>
  <si>
    <t xml:space="preserve">33.7683178431</t>
  </si>
  <si>
    <t xml:space="preserve">32.2294498033</t>
  </si>
  <si>
    <t xml:space="preserve">30.2319075372</t>
  </si>
  <si>
    <t xml:space="preserve">23.674097363</t>
  </si>
  <si>
    <t xml:space="preserve">24.7877435152</t>
  </si>
  <si>
    <t xml:space="preserve">21.6328249012</t>
  </si>
  <si>
    <t xml:space="preserve">52.8616783138</t>
  </si>
  <si>
    <t xml:space="preserve">54.285214419</t>
  </si>
  <si>
    <t xml:space="preserve">37.7052728162</t>
  </si>
  <si>
    <t xml:space="preserve">33.5158002942</t>
  </si>
  <si>
    <t xml:space="preserve">34.3108772901</t>
  </si>
  <si>
    <t xml:space="preserve">31.0553165004</t>
  </si>
  <si>
    <t xml:space="preserve">26.7161411621</t>
  </si>
  <si>
    <t xml:space="preserve">21.9482813589</t>
  </si>
  <si>
    <t xml:space="preserve">25.7912175272</t>
  </si>
  <si>
    <t xml:space="preserve">23.9039846601</t>
  </si>
  <si>
    <t xml:space="preserve">44.9967907039</t>
  </si>
  <si>
    <t xml:space="preserve">46.615152752</t>
  </si>
  <si>
    <t xml:space="preserve">31.8153299615</t>
  </si>
  <si>
    <t xml:space="preserve">31.2310213235</t>
  </si>
  <si>
    <t xml:space="preserve">31.1262573082</t>
  </si>
  <si>
    <t xml:space="preserve">24.619262483</t>
  </si>
  <si>
    <t xml:space="preserve">23.0622956925</t>
  </si>
  <si>
    <t xml:space="preserve">23.5286459257</t>
  </si>
  <si>
    <t xml:space="preserve">50.2522888989</t>
  </si>
  <si>
    <t xml:space="preserve">35.5298300034</t>
  </si>
  <si>
    <t xml:space="preserve">33.5265134727</t>
  </si>
  <si>
    <t xml:space="preserve">29.9489572475</t>
  </si>
  <si>
    <t xml:space="preserve">26.4591334901</t>
  </si>
  <si>
    <t xml:space="preserve">22.8124717123</t>
  </si>
  <si>
    <t xml:space="preserve">24.7972207031</t>
  </si>
  <si>
    <t xml:space="preserve">23.2209414202</t>
  </si>
  <si>
    <t xml:space="preserve">49.8713616614</t>
  </si>
  <si>
    <t xml:space="preserve">34.9629678532</t>
  </si>
  <si>
    <t xml:space="preserve">34.321918424</t>
  </si>
  <si>
    <t xml:space="preserve">33.9397178384</t>
  </si>
  <si>
    <t xml:space="preserve">31.6636911666</t>
  </si>
  <si>
    <t xml:space="preserve">27.5661297214</t>
  </si>
  <si>
    <t xml:space="preserve">24.7004749637</t>
  </si>
  <si>
    <t xml:space="preserve">25.626452207</t>
  </si>
  <si>
    <t xml:space="preserve">50.9005279305</t>
  </si>
  <si>
    <t xml:space="preserve">34.441942788</t>
  </si>
  <si>
    <t xml:space="preserve">33.704536246</t>
  </si>
  <si>
    <t xml:space="preserve">34.1435909589</t>
  </si>
  <si>
    <t xml:space="preserve">29.9819876795</t>
  </si>
  <si>
    <t xml:space="preserve">24.4706325363</t>
  </si>
  <si>
    <t xml:space="preserve">25.4118547743</t>
  </si>
  <si>
    <t xml:space="preserve">22.4481252956</t>
  </si>
  <si>
    <t xml:space="preserve">51.0832392744</t>
  </si>
  <si>
    <t xml:space="preserve">45.9340338566</t>
  </si>
  <si>
    <t xml:space="preserve">36.0743964848</t>
  </si>
  <si>
    <t xml:space="preserve">35.6864393365</t>
  </si>
  <si>
    <t xml:space="preserve">35.067741793</t>
  </si>
  <si>
    <t xml:space="preserve">25.2456852306</t>
  </si>
  <si>
    <t xml:space="preserve">27.1668692148</t>
  </si>
  <si>
    <t xml:space="preserve">27.5456850982</t>
  </si>
  <si>
    <t xml:space="preserve">48.6632625961</t>
  </si>
  <si>
    <t xml:space="preserve">32.1749317199</t>
  </si>
  <si>
    <t xml:space="preserve">34.6502710737</t>
  </si>
  <si>
    <t xml:space="preserve">32.5451184837</t>
  </si>
  <si>
    <t xml:space="preserve">30.7944507352</t>
  </si>
  <si>
    <t xml:space="preserve">25.1936386772</t>
  </si>
  <si>
    <t xml:space="preserve">20.4199136505</t>
  </si>
  <si>
    <t xml:space="preserve">46.3816442793</t>
  </si>
  <si>
    <t xml:space="preserve">46.3029799951</t>
  </si>
  <si>
    <t xml:space="preserve">51.4269127301</t>
  </si>
  <si>
    <t xml:space="preserve">36.4814020741</t>
  </si>
  <si>
    <t xml:space="preserve">34.7362975953</t>
  </si>
  <si>
    <t xml:space="preserve">35.5190143354</t>
  </si>
  <si>
    <t xml:space="preserve">31.784117242</t>
  </si>
  <si>
    <t xml:space="preserve">28.5355856561</t>
  </si>
  <si>
    <t xml:space="preserve">26.303927986</t>
  </si>
  <si>
    <t xml:space="preserve">22.3990491358</t>
  </si>
  <si>
    <t xml:space="preserve">23.4217782013</t>
  </si>
  <si>
    <t xml:space="preserve">47.3586487985</t>
  </si>
  <si>
    <t xml:space="preserve">41.5052269986</t>
  </si>
  <si>
    <t xml:space="preserve">38.3347332166</t>
  </si>
  <si>
    <t xml:space="preserve">41.9338652399</t>
  </si>
  <si>
    <t xml:space="preserve">27.2007601514</t>
  </si>
  <si>
    <t xml:space="preserve">27.5503554181</t>
  </si>
  <si>
    <t xml:space="preserve">21.6522618494</t>
  </si>
  <si>
    <t xml:space="preserve">23.6998009339</t>
  </si>
  <si>
    <t xml:space="preserve">20.6506587214</t>
  </si>
  <si>
    <t xml:space="preserve">23.1062011669</t>
  </si>
  <si>
    <t xml:space="preserve">18.2662031848</t>
  </si>
  <si>
    <t xml:space="preserve">17.1765379832</t>
  </si>
  <si>
    <t xml:space="preserve">32.6775956847</t>
  </si>
  <si>
    <t xml:space="preserve">33.9079148425</t>
  </si>
  <si>
    <t xml:space="preserve">32.7812596293</t>
  </si>
  <si>
    <t xml:space="preserve">31.0603313211</t>
  </si>
  <si>
    <t xml:space="preserve">24.8704884464</t>
  </si>
  <si>
    <t xml:space="preserve">18.6916067024</t>
  </si>
  <si>
    <t xml:space="preserve">22.8767592358</t>
  </si>
  <si>
    <t xml:space="preserve">23.4060647085</t>
  </si>
  <si>
    <t xml:space="preserve">21.9942377803</t>
  </si>
  <si>
    <t xml:space="preserve">20.1679592469</t>
  </si>
  <si>
    <t xml:space="preserve">19.8608312837</t>
  </si>
  <si>
    <t xml:space="preserve">18.6854829136</t>
  </si>
  <si>
    <t xml:space="preserve">59.46</t>
  </si>
  <si>
    <t xml:space="preserve">40.08</t>
  </si>
  <si>
    <t xml:space="preserve">34.505</t>
  </si>
  <si>
    <t xml:space="preserve">28.93</t>
  </si>
  <si>
    <t xml:space="preserve">27.595</t>
  </si>
  <si>
    <t xml:space="preserve">26.26</t>
  </si>
  <si>
    <t xml:space="preserve">23.67</t>
  </si>
  <si>
    <t xml:space="preserve">21.08</t>
  </si>
  <si>
    <t xml:space="preserve">56.09</t>
  </si>
  <si>
    <t xml:space="preserve">48.075</t>
  </si>
  <si>
    <t xml:space="preserve">37.06</t>
  </si>
  <si>
    <t xml:space="preserve">32.585</t>
  </si>
  <si>
    <t xml:space="preserve">28.11</t>
  </si>
  <si>
    <t xml:space="preserve">25.765</t>
  </si>
  <si>
    <t xml:space="preserve">23.42</t>
  </si>
  <si>
    <t xml:space="preserve">22.785</t>
  </si>
  <si>
    <t xml:space="preserve">22.15</t>
  </si>
  <si>
    <t xml:space="preserve">56.0893493373</t>
  </si>
  <si>
    <t xml:space="preserve">51.3692242148</t>
  </si>
  <si>
    <t xml:space="preserve">39.3388324291</t>
  </si>
  <si>
    <t xml:space="preserve">38.2330812789</t>
  </si>
  <si>
    <t xml:space="preserve">29.9522561373</t>
  </si>
  <si>
    <t xml:space="preserve">29.9308698199</t>
  </si>
  <si>
    <t xml:space="preserve">29.9094814036</t>
  </si>
  <si>
    <t xml:space="preserve">29.6740703756</t>
  </si>
  <si>
    <t xml:space="preserve">24.1508230327</t>
  </si>
  <si>
    <t xml:space="preserve">23.5379544201</t>
  </si>
  <si>
    <t xml:space="preserve">22.2168384268</t>
  </si>
  <si>
    <t xml:space="preserve">23.544552795</t>
  </si>
  <si>
    <t xml:space="preserve">24.7424163037</t>
  </si>
  <si>
    <t xml:space="preserve">55.85</t>
  </si>
  <si>
    <t xml:space="preserve">46.9</t>
  </si>
  <si>
    <t xml:space="preserve">37.95</t>
  </si>
  <si>
    <t xml:space="preserve">27.55</t>
  </si>
  <si>
    <t xml:space="preserve">25.86</t>
  </si>
  <si>
    <t xml:space="preserve">24.17</t>
  </si>
  <si>
    <t xml:space="preserve">21.72</t>
  </si>
  <si>
    <t xml:space="preserve">53.46</t>
  </si>
  <si>
    <t xml:space="preserve">36.39</t>
  </si>
  <si>
    <t xml:space="preserve">33.245</t>
  </si>
  <si>
    <t xml:space="preserve">31.1</t>
  </si>
  <si>
    <t xml:space="preserve">30.1</t>
  </si>
  <si>
    <t xml:space="preserve">25.635</t>
  </si>
  <si>
    <t xml:space="preserve">21.17</t>
  </si>
  <si>
    <t xml:space="preserve">19.37</t>
  </si>
  <si>
    <t xml:space="preserve">55.97</t>
  </si>
  <si>
    <t xml:space="preserve">38.83</t>
  </si>
  <si>
    <t xml:space="preserve">29.53</t>
  </si>
  <si>
    <t xml:space="preserve">26.375</t>
  </si>
  <si>
    <t xml:space="preserve">23.22</t>
  </si>
  <si>
    <t xml:space="preserve">19.16</t>
  </si>
  <si>
    <t xml:space="preserve">36.7385791965</t>
  </si>
  <si>
    <t xml:space="preserve">40.2167220993</t>
  </si>
  <si>
    <t xml:space="preserve">40.6208241982</t>
  </si>
  <si>
    <t xml:space="preserve">30.4980350406</t>
  </si>
  <si>
    <t xml:space="preserve">13.5341198812</t>
  </si>
  <si>
    <t xml:space="preserve">27.7788250571</t>
  </si>
  <si>
    <t xml:space="preserve">22.267878731</t>
  </si>
  <si>
    <t xml:space="preserve">19.8795553939</t>
  </si>
  <si>
    <t xml:space="preserve">21.7466179216</t>
  </si>
  <si>
    <t xml:space="preserve">19.04668362</t>
  </si>
  <si>
    <t xml:space="preserve">17.2053152606</t>
  </si>
  <si>
    <t xml:space="preserve">17.1335074529</t>
  </si>
  <si>
    <t xml:space="preserve">19.7653719526</t>
  </si>
  <si>
    <t xml:space="preserve">20.2968644436</t>
  </si>
  <si>
    <t xml:space="preserve">20.0917486919</t>
  </si>
  <si>
    <t xml:space="preserve">21.857313742</t>
  </si>
  <si>
    <t xml:space="preserve">18.674803783</t>
  </si>
  <si>
    <t xml:space="preserve">37.0536556574</t>
  </si>
  <si>
    <t xml:space="preserve">29.4982566731</t>
  </si>
  <si>
    <t xml:space="preserve">27.9579233834</t>
  </si>
  <si>
    <t xml:space="preserve">26.5878210545</t>
  </si>
  <si>
    <t xml:space="preserve">21.1196719917</t>
  </si>
  <si>
    <t xml:space="preserve">22.5027470966</t>
  </si>
  <si>
    <t xml:space="preserve">22.7202027654</t>
  </si>
  <si>
    <t xml:space="preserve">20.8406179633</t>
  </si>
  <si>
    <t xml:space="preserve">21.1818918457</t>
  </si>
  <si>
    <t xml:space="preserve">21.4098801672</t>
  </si>
  <si>
    <t xml:space="preserve">19.8530253128</t>
  </si>
  <si>
    <t xml:space="preserve">21.497327741</t>
  </si>
  <si>
    <t xml:space="preserve">23.9269535679</t>
  </si>
  <si>
    <t xml:space="preserve">31.1016228045</t>
  </si>
  <si>
    <t xml:space="preserve">31.1999948949</t>
  </si>
  <si>
    <t xml:space="preserve">22.5362378728</t>
  </si>
  <si>
    <t xml:space="preserve">26.1183036853</t>
  </si>
  <si>
    <t xml:space="preserve">25.0974504462</t>
  </si>
  <si>
    <t xml:space="preserve">21.2109024939</t>
  </si>
  <si>
    <t xml:space="preserve">20.4833175939</t>
  </si>
  <si>
    <t xml:space="preserve">18.4230834729</t>
  </si>
  <si>
    <t xml:space="preserve">18.1071715792</t>
  </si>
  <si>
    <t xml:space="preserve">17.2069755706</t>
  </si>
  <si>
    <t xml:space="preserve">19.5391237233</t>
  </si>
  <si>
    <t xml:space="preserve">14.2821793046</t>
  </si>
  <si>
    <t xml:space="preserve">27.1554869654</t>
  </si>
  <si>
    <t xml:space="preserve">23.2057492749</t>
  </si>
  <si>
    <t xml:space="preserve">32.0480431761</t>
  </si>
  <si>
    <t xml:space="preserve">23.7886434374</t>
  </si>
  <si>
    <t xml:space="preserve">22.2213211992</t>
  </si>
  <si>
    <t xml:space="preserve">22.8430024384</t>
  </si>
  <si>
    <t xml:space="preserve">22.1024554796</t>
  </si>
  <si>
    <t xml:space="preserve">25.6401169876</t>
  </si>
  <si>
    <t xml:space="preserve">21.4001548373</t>
  </si>
  <si>
    <t xml:space="preserve">19.4123984404</t>
  </si>
  <si>
    <t xml:space="preserve">17.9145770384</t>
  </si>
  <si>
    <t xml:space="preserve">17.3512275805</t>
  </si>
  <si>
    <t xml:space="preserve">21.7293006888</t>
  </si>
  <si>
    <t xml:space="preserve">20.1955779917</t>
  </si>
  <si>
    <t xml:space="preserve">22.583674904</t>
  </si>
  <si>
    <t xml:space="preserve">37.5808540409</t>
  </si>
  <si>
    <t xml:space="preserve">20.7423377364</t>
  </si>
  <si>
    <t xml:space="preserve">28.1690302975</t>
  </si>
  <si>
    <t xml:space="preserve">28.4852178184</t>
  </si>
  <si>
    <t xml:space="preserve">27.6838857874</t>
  </si>
  <si>
    <t xml:space="preserve">23.8850154668</t>
  </si>
  <si>
    <t xml:space="preserve">23.5033144816</t>
  </si>
  <si>
    <t xml:space="preserve">26.0520709793</t>
  </si>
  <si>
    <t xml:space="preserve">19.866669173</t>
  </si>
  <si>
    <t xml:space="preserve">19.8115435494</t>
  </si>
  <si>
    <t xml:space="preserve">19.2503638653</t>
  </si>
  <si>
    <t xml:space="preserve">16.9109088937</t>
  </si>
  <si>
    <t xml:space="preserve">18.7755389231</t>
  </si>
  <si>
    <t xml:space="preserve">36.2968377166</t>
  </si>
  <si>
    <t xml:space="preserve">5.0</t>
  </si>
  <si>
    <t xml:space="preserve">254.15</t>
  </si>
  <si>
    <t xml:space="preserve">0.000297438422574</t>
  </si>
  <si>
    <t xml:space="preserve">0.05</t>
  </si>
  <si>
    <t xml:space="preserve">31.0395883887</t>
  </si>
  <si>
    <t xml:space="preserve">1.5</t>
  </si>
  <si>
    <t xml:space="preserve">254.65</t>
  </si>
  <si>
    <t xml:space="preserve">0.000347816279638</t>
  </si>
  <si>
    <t xml:space="preserve">0.015</t>
  </si>
  <si>
    <t xml:space="preserve">1000.0</t>
  </si>
  <si>
    <t xml:space="preserve">1.0</t>
  </si>
  <si>
    <t xml:space="preserve">254.4</t>
  </si>
  <si>
    <t xml:space="preserve">1.07960741549e-05</t>
  </si>
  <si>
    <t xml:space="preserve">0.01</t>
  </si>
  <si>
    <t xml:space="preserve">2.5</t>
  </si>
  <si>
    <t xml:space="preserve">0.025</t>
  </si>
  <si>
    <t xml:space="preserve">22.4714617017</t>
  </si>
  <si>
    <t xml:space="preserve">256.15</t>
  </si>
  <si>
    <t xml:space="preserve">0.000480434886621</t>
  </si>
  <si>
    <t xml:space="preserve">21.0399145447</t>
  </si>
  <si>
    <t xml:space="preserve">257.15</t>
  </si>
  <si>
    <t xml:space="preserve">0.000513123479277</t>
  </si>
  <si>
    <t xml:space="preserve">257.65</t>
  </si>
  <si>
    <t xml:space="preserve">3.0</t>
  </si>
  <si>
    <t xml:space="preserve">0.03</t>
  </si>
  <si>
    <t xml:space="preserve">19.7488978838</t>
  </si>
  <si>
    <t xml:space="preserve">258.15</t>
  </si>
  <si>
    <t xml:space="preserve">0.00054666717193</t>
  </si>
  <si>
    <t xml:space="preserve">11.1336755412</t>
  </si>
  <si>
    <t xml:space="preserve">3.5</t>
  </si>
  <si>
    <t xml:space="preserve">259.15</t>
  </si>
  <si>
    <t xml:space="preserve">0.000969677454215</t>
  </si>
  <si>
    <t xml:space="preserve">0.035</t>
  </si>
  <si>
    <t xml:space="preserve">0.3</t>
  </si>
  <si>
    <t xml:space="preserve">260.65</t>
  </si>
  <si>
    <t xml:space="preserve">0.003</t>
  </si>
  <si>
    <t xml:space="preserve">1.2</t>
  </si>
  <si>
    <t xml:space="preserve">0.012</t>
  </si>
  <si>
    <t xml:space="preserve">13.5531405093</t>
  </si>
  <si>
    <t xml:space="preserve">262.15</t>
  </si>
  <si>
    <t xml:space="preserve">0.000796573616826</t>
  </si>
  <si>
    <t xml:space="preserve">0.5</t>
  </si>
  <si>
    <t xml:space="preserve">262.25</t>
  </si>
  <si>
    <t xml:space="preserve">0.005</t>
  </si>
  <si>
    <t xml:space="preserve">12.0003843105</t>
  </si>
  <si>
    <t xml:space="preserve">262.35</t>
  </si>
  <si>
    <t xml:space="preserve">0.000899644034348</t>
  </si>
  <si>
    <t xml:space="preserve">2.0</t>
  </si>
  <si>
    <t xml:space="preserve">263.15</t>
  </si>
  <si>
    <t xml:space="preserve">0.02</t>
  </si>
  <si>
    <t xml:space="preserve">9.84215220731</t>
  </si>
  <si>
    <t xml:space="preserve">264.15</t>
  </si>
  <si>
    <t xml:space="preserve">0.00109692208853</t>
  </si>
  <si>
    <t xml:space="preserve">10.4335669816</t>
  </si>
  <si>
    <t xml:space="preserve">264.65</t>
  </si>
  <si>
    <t xml:space="preserve">0.0010347443184</t>
  </si>
  <si>
    <t xml:space="preserve">264.9</t>
  </si>
  <si>
    <t xml:space="preserve">10.1777397861</t>
  </si>
  <si>
    <t xml:space="preserve">0.1</t>
  </si>
  <si>
    <t xml:space="preserve">265.15</t>
  </si>
  <si>
    <t xml:space="preserve">0.00106075360363</t>
  </si>
  <si>
    <t xml:space="preserve">0.001</t>
  </si>
  <si>
    <t xml:space="preserve">265.65</t>
  </si>
  <si>
    <t xml:space="preserve">4.6</t>
  </si>
  <si>
    <t xml:space="preserve">0.046</t>
  </si>
  <si>
    <t xml:space="preserve">9.51271889301</t>
  </si>
  <si>
    <t xml:space="preserve">266.15</t>
  </si>
  <si>
    <t xml:space="preserve">0.00113490940669</t>
  </si>
  <si>
    <t xml:space="preserve">10.3478921719</t>
  </si>
  <si>
    <t xml:space="preserve">0.4</t>
  </si>
  <si>
    <t xml:space="preserve">266.35</t>
  </si>
  <si>
    <t xml:space="preserve">0.00104331142763</t>
  </si>
  <si>
    <t xml:space="preserve">0.004</t>
  </si>
  <si>
    <t xml:space="preserve">3.6</t>
  </si>
  <si>
    <t xml:space="preserve">0.0036</t>
  </si>
  <si>
    <t xml:space="preserve">58</t>
  </si>
  <si>
    <t xml:space="preserve">55</t>
  </si>
  <si>
    <t xml:space="preserve">52</t>
  </si>
  <si>
    <t xml:space="preserve">49</t>
  </si>
  <si>
    <t xml:space="preserve">48</t>
  </si>
  <si>
    <t xml:space="preserve">47.5</t>
  </si>
  <si>
    <t xml:space="preserve">46</t>
  </si>
  <si>
    <t xml:space="preserve">43</t>
  </si>
  <si>
    <t xml:space="preserve">40</t>
  </si>
  <si>
    <t xml:space="preserve">37</t>
  </si>
  <si>
    <t xml:space="preserve">34</t>
  </si>
  <si>
    <t xml:space="preserve">31</t>
  </si>
  <si>
    <t xml:space="preserve">28</t>
  </si>
  <si>
    <t xml:space="preserve">27</t>
  </si>
  <si>
    <t xml:space="preserve">26.5</t>
  </si>
  <si>
    <t xml:space="preserve">25</t>
  </si>
  <si>
    <t xml:space="preserve">22</t>
  </si>
  <si>
    <t xml:space="preserve">19</t>
  </si>
  <si>
    <t xml:space="preserve">16</t>
  </si>
  <si>
    <t xml:space="preserve">13</t>
  </si>
  <si>
    <t xml:space="preserve">10</t>
  </si>
  <si>
    <t xml:space="preserve">7</t>
  </si>
  <si>
    <t xml:space="preserve">4</t>
  </si>
  <si>
    <t xml:space="preserve">1</t>
  </si>
  <si>
    <t xml:space="preserve">17</t>
  </si>
  <si>
    <t xml:space="preserve">14</t>
  </si>
  <si>
    <t xml:space="preserve">13.85</t>
  </si>
  <si>
    <t xml:space="preserve">11</t>
  </si>
  <si>
    <t xml:space="preserve">8</t>
  </si>
  <si>
    <t xml:space="preserve">5</t>
  </si>
  <si>
    <t xml:space="preserve">2</t>
  </si>
  <si>
    <t xml:space="preserve">18.85</t>
  </si>
  <si>
    <t xml:space="preserve">12</t>
  </si>
  <si>
    <t xml:space="preserve">23.8</t>
  </si>
  <si>
    <t xml:space="preserve">21</t>
  </si>
  <si>
    <t xml:space="preserve">20.85</t>
  </si>
  <si>
    <t xml:space="preserve">35</t>
  </si>
  <si>
    <t xml:space="preserve">30</t>
  </si>
  <si>
    <t xml:space="preserve">20</t>
  </si>
  <si>
    <t xml:space="preserve">15</t>
  </si>
  <si>
    <t xml:space="preserve">18.8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</si>
</sst>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1F497D"/>
      <name val="Cambria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37</v>
      </c>
      <c r="B2" s="1" t="n">
        <v>-19.9</v>
      </c>
      <c r="C2" s="1" t="n">
        <v>141.843971631206</v>
      </c>
      <c r="D2" s="1" t="s">
        <v>10</v>
      </c>
      <c r="E2" s="1" t="n">
        <v>20.8904250389247</v>
      </c>
      <c r="F2" s="1" t="n">
        <v>7</v>
      </c>
      <c r="G2" s="1" t="n">
        <v>253.25</v>
      </c>
      <c r="H2" s="1" t="n">
        <v>0.000516795332538074</v>
      </c>
      <c r="I2" s="1" t="n">
        <v>0.07</v>
      </c>
      <c r="J2" s="1" t="n">
        <v>272.25</v>
      </c>
    </row>
    <row r="3" customFormat="false" ht="12.75" hidden="false" customHeight="false" outlineLevel="0" collapsed="false">
      <c r="A3" s="1" t="n">
        <v>30</v>
      </c>
      <c r="B3" s="1" t="n">
        <v>-18.5</v>
      </c>
      <c r="C3" s="1" t="n">
        <v>222.89766970618</v>
      </c>
      <c r="D3" s="1" t="s">
        <v>11</v>
      </c>
      <c r="E3" s="1" t="n">
        <v>21.9815898261793</v>
      </c>
      <c r="F3" s="1" t="n">
        <v>5</v>
      </c>
      <c r="G3" s="1" t="n">
        <v>254.65</v>
      </c>
      <c r="H3" s="1" t="n">
        <v>0.000491141643540044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25</v>
      </c>
      <c r="B4" s="1" t="n">
        <v>-16.4</v>
      </c>
      <c r="C4" s="1" t="n">
        <v>900</v>
      </c>
      <c r="D4" s="1"/>
      <c r="E4" s="1" t="n">
        <v>1000</v>
      </c>
      <c r="F4" s="1" t="n">
        <v>1</v>
      </c>
      <c r="G4" s="1" t="n">
        <v>256.75</v>
      </c>
      <c r="H4" s="1" t="n">
        <v>1.07960741548528E-005</v>
      </c>
      <c r="I4" s="1" t="n">
        <v>0.01</v>
      </c>
      <c r="J4" s="0" t="s">
        <v>12</v>
      </c>
    </row>
    <row r="5" customFormat="false" ht="12.75" hidden="false" customHeight="false" outlineLevel="0" collapsed="false">
      <c r="A5" s="1" t="n">
        <v>24</v>
      </c>
      <c r="B5" s="1" t="n">
        <v>-14.3</v>
      </c>
      <c r="C5" s="1" t="n">
        <v>258.358662613982</v>
      </c>
      <c r="D5" s="1" t="s">
        <v>13</v>
      </c>
      <c r="E5" s="1" t="n">
        <v>17.5541684495757</v>
      </c>
      <c r="F5" s="1" t="n">
        <v>4</v>
      </c>
      <c r="G5" s="1" t="n">
        <v>258.85</v>
      </c>
      <c r="H5" s="1" t="n">
        <v>0.000615014843104899</v>
      </c>
      <c r="I5" s="1" t="n">
        <v>0.04</v>
      </c>
      <c r="J5" s="0" t="s">
        <v>12</v>
      </c>
    </row>
    <row r="6" customFormat="false" ht="12.75" hidden="false" customHeight="false" outlineLevel="0" collapsed="false">
      <c r="A6" s="1" t="n">
        <v>20</v>
      </c>
      <c r="B6" s="1" t="n">
        <v>-12.3</v>
      </c>
      <c r="C6" s="1" t="n">
        <v>243.161094224924</v>
      </c>
      <c r="D6" s="1" t="s">
        <v>14</v>
      </c>
      <c r="E6" s="1" t="n">
        <v>12.0335187103583</v>
      </c>
      <c r="F6" s="1" t="n">
        <v>5</v>
      </c>
      <c r="G6" s="1" t="n">
        <v>260.85</v>
      </c>
      <c r="H6" s="1" t="n">
        <v>0.00089716685657036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15</v>
      </c>
      <c r="B7" s="1" t="n">
        <v>-12</v>
      </c>
      <c r="C7" s="1" t="n">
        <v>258.358662613982</v>
      </c>
      <c r="D7" s="1" t="s">
        <v>15</v>
      </c>
      <c r="E7" s="1" t="n">
        <v>13.912204608758</v>
      </c>
      <c r="F7" s="1" t="n">
        <v>5</v>
      </c>
      <c r="G7" s="1" t="n">
        <v>261.15</v>
      </c>
      <c r="H7" s="1" t="n">
        <v>0.00077601461870798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10</v>
      </c>
      <c r="B8" s="1" t="n">
        <v>-8.1</v>
      </c>
      <c r="C8" s="1" t="n">
        <v>212.765957446808</v>
      </c>
      <c r="D8" s="1" t="s">
        <v>16</v>
      </c>
      <c r="E8" s="1" t="n">
        <v>11.6796725894706</v>
      </c>
      <c r="F8" s="1" t="n">
        <v>5</v>
      </c>
      <c r="G8" s="1" t="n">
        <v>265.05</v>
      </c>
      <c r="H8" s="1" t="n">
        <v>0.000924347328416177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5</v>
      </c>
      <c r="B9" s="1" t="n">
        <v>-4.7</v>
      </c>
      <c r="C9" s="1" t="n">
        <v>207.700101317123</v>
      </c>
      <c r="D9" s="1" t="s">
        <v>16</v>
      </c>
      <c r="E9" s="1" t="n">
        <v>11.6796725894706</v>
      </c>
      <c r="F9" s="1" t="n">
        <v>5</v>
      </c>
      <c r="G9" s="1" t="n">
        <v>268.45</v>
      </c>
      <c r="H9" s="1" t="n">
        <v>0.000924347328416177</v>
      </c>
      <c r="I9" s="1" t="n">
        <v>0.05</v>
      </c>
      <c r="J9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51</v>
      </c>
      <c r="B2" s="1" t="n">
        <v>-7.7</v>
      </c>
      <c r="C2" s="1" t="n">
        <v>151.975683890578</v>
      </c>
      <c r="D2" s="1" t="s">
        <v>87</v>
      </c>
      <c r="E2" s="1" t="n">
        <v>41.0568092989527</v>
      </c>
      <c r="F2" s="1" t="n">
        <v>6</v>
      </c>
      <c r="G2" s="1" t="n">
        <v>265.45</v>
      </c>
      <c r="H2" s="1" t="n">
        <v>0.000262954533954205</v>
      </c>
      <c r="I2" s="1" t="n">
        <v>0.06</v>
      </c>
      <c r="J2" s="1" t="n">
        <v>272.05</v>
      </c>
    </row>
    <row r="3" customFormat="false" ht="12.75" hidden="false" customHeight="false" outlineLevel="0" collapsed="false">
      <c r="A3" s="1" t="n">
        <v>45</v>
      </c>
      <c r="B3" s="1" t="n">
        <v>-8.8</v>
      </c>
      <c r="C3" s="1" t="n">
        <v>182.370820668693</v>
      </c>
      <c r="D3" s="1" t="s">
        <v>88</v>
      </c>
      <c r="E3" s="1" t="n">
        <v>44.9462622857193</v>
      </c>
      <c r="F3" s="1" t="n">
        <v>5</v>
      </c>
      <c r="G3" s="1" t="n">
        <v>264.35</v>
      </c>
      <c r="H3" s="1" t="n">
        <v>0.000240199598494378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40</v>
      </c>
      <c r="B4" s="1" t="n">
        <v>-8.8</v>
      </c>
      <c r="C4" s="1" t="n">
        <v>197.568389057751</v>
      </c>
      <c r="D4" s="1" t="s">
        <v>89</v>
      </c>
      <c r="E4" s="1" t="n">
        <v>19.9637290349444</v>
      </c>
      <c r="F4" s="1" t="n">
        <v>5</v>
      </c>
      <c r="G4" s="1" t="n">
        <v>264.35</v>
      </c>
      <c r="H4" s="1" t="n">
        <v>0.000540784446430593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35</v>
      </c>
      <c r="B5" s="1" t="n">
        <v>-8.4</v>
      </c>
      <c r="C5" s="1" t="n">
        <v>248.22695035461</v>
      </c>
      <c r="D5" s="1" t="s">
        <v>90</v>
      </c>
      <c r="E5" s="1" t="n">
        <v>19.3328282426521</v>
      </c>
      <c r="F5" s="1" t="n">
        <v>5</v>
      </c>
      <c r="G5" s="1" t="n">
        <v>264.75</v>
      </c>
      <c r="H5" s="1" t="n">
        <v>0.000558432217953214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30</v>
      </c>
      <c r="B6" s="1" t="n">
        <v>-7.4</v>
      </c>
      <c r="C6" s="1" t="n">
        <v>233.029381965552</v>
      </c>
      <c r="D6" s="1" t="s">
        <v>91</v>
      </c>
      <c r="E6" s="1" t="n">
        <v>19.221670369341</v>
      </c>
      <c r="F6" s="1" t="n">
        <v>5</v>
      </c>
      <c r="G6" s="1" t="n">
        <v>265.75</v>
      </c>
      <c r="H6" s="1" t="n">
        <v>0.000561661601068383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25</v>
      </c>
      <c r="B7" s="1" t="n">
        <v>-6</v>
      </c>
      <c r="C7" s="1" t="n">
        <v>212.765957446808</v>
      </c>
      <c r="D7" s="1" t="s">
        <v>92</v>
      </c>
      <c r="E7" s="1" t="n">
        <v>13.3274599283474</v>
      </c>
      <c r="F7" s="1" t="n">
        <v>5</v>
      </c>
      <c r="G7" s="1" t="n">
        <v>267.15</v>
      </c>
      <c r="H7" s="1" t="n">
        <v>0.000810062398453706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20</v>
      </c>
      <c r="B8" s="1" t="n">
        <v>-5.7</v>
      </c>
      <c r="C8" s="1" t="n">
        <v>900</v>
      </c>
      <c r="D8" s="1"/>
      <c r="E8" s="1" t="n">
        <v>1000</v>
      </c>
      <c r="F8" s="1" t="n">
        <v>1</v>
      </c>
      <c r="G8" s="1" t="n">
        <v>267.45</v>
      </c>
      <c r="H8" s="1" t="n">
        <v>1.07960741548528E-005</v>
      </c>
      <c r="I8" s="1" t="n">
        <v>0.01</v>
      </c>
      <c r="J8" s="0" t="s">
        <v>12</v>
      </c>
    </row>
    <row r="9" customFormat="false" ht="12.75" hidden="false" customHeight="false" outlineLevel="0" collapsed="false">
      <c r="A9" s="1" t="n">
        <v>19</v>
      </c>
      <c r="B9" s="1" t="n">
        <v>-5.5</v>
      </c>
      <c r="C9" s="1" t="n">
        <v>298.885511651469</v>
      </c>
      <c r="D9" s="1" t="s">
        <v>93</v>
      </c>
      <c r="E9" s="1" t="n">
        <v>12.1668416110666</v>
      </c>
      <c r="F9" s="1" t="n">
        <v>4</v>
      </c>
      <c r="G9" s="1" t="n">
        <v>267.65</v>
      </c>
      <c r="H9" s="1" t="n">
        <v>0.000887335801678633</v>
      </c>
      <c r="I9" s="1" t="n">
        <v>0.04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-4.4</v>
      </c>
      <c r="C10" s="1" t="n">
        <v>243.161094224924</v>
      </c>
      <c r="D10" s="1" t="s">
        <v>93</v>
      </c>
      <c r="E10" s="1" t="n">
        <v>12.1668416110666</v>
      </c>
      <c r="F10" s="1" t="n">
        <v>5</v>
      </c>
      <c r="G10" s="1" t="n">
        <v>268.75</v>
      </c>
      <c r="H10" s="1" t="n">
        <v>0.000887335801678633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-3</v>
      </c>
      <c r="C11" s="1" t="n">
        <v>233.029381965552</v>
      </c>
      <c r="D11" s="1" t="s">
        <v>94</v>
      </c>
      <c r="E11" s="1" t="n">
        <v>12.505844280012</v>
      </c>
      <c r="F11" s="1" t="n">
        <v>5</v>
      </c>
      <c r="G11" s="1" t="n">
        <v>270.15</v>
      </c>
      <c r="H11" s="1" t="n">
        <v>0.000863282311303689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-2.2</v>
      </c>
      <c r="C12" s="1" t="n">
        <v>243.161094224924</v>
      </c>
      <c r="D12" s="1" t="s">
        <v>94</v>
      </c>
      <c r="E12" s="1" t="n">
        <v>12.505844280012</v>
      </c>
      <c r="F12" s="1" t="n">
        <v>5</v>
      </c>
      <c r="G12" s="1" t="n">
        <v>270.95</v>
      </c>
      <c r="H12" s="1" t="n">
        <v>0.000863282311303689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47</v>
      </c>
      <c r="B2" s="1" t="n">
        <v>-8.1</v>
      </c>
      <c r="C2" s="1" t="n">
        <v>248.22695035461</v>
      </c>
      <c r="D2" s="1" t="s">
        <v>95</v>
      </c>
      <c r="E2" s="1" t="n">
        <v>55.2968106413289</v>
      </c>
      <c r="F2" s="1" t="n">
        <v>7</v>
      </c>
      <c r="G2" s="1" t="n">
        <v>265.05</v>
      </c>
      <c r="H2" s="1" t="n">
        <v>0.000195238640884358</v>
      </c>
      <c r="I2" s="1" t="n">
        <v>0.07</v>
      </c>
      <c r="J2" s="1" t="n">
        <v>271.65</v>
      </c>
    </row>
    <row r="3" customFormat="false" ht="12.75" hidden="false" customHeight="false" outlineLevel="0" collapsed="false">
      <c r="A3" s="1" t="n">
        <v>40</v>
      </c>
      <c r="B3" s="1" t="n">
        <v>-8.7</v>
      </c>
      <c r="C3" s="1" t="n">
        <v>162.107396149949</v>
      </c>
      <c r="D3" s="1" t="s">
        <v>96</v>
      </c>
      <c r="E3" s="1" t="n">
        <v>24.4517637965641</v>
      </c>
      <c r="F3" s="1" t="n">
        <v>5</v>
      </c>
      <c r="G3" s="1" t="n">
        <v>264.45</v>
      </c>
      <c r="H3" s="1" t="n">
        <v>0.000441525373984261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-8.6</v>
      </c>
      <c r="C4" s="1" t="n">
        <v>192.502532928065</v>
      </c>
      <c r="D4" s="1" t="s">
        <v>97</v>
      </c>
      <c r="E4" s="1" t="n">
        <v>21.92365177367</v>
      </c>
      <c r="F4" s="1" t="n">
        <v>5</v>
      </c>
      <c r="G4" s="1" t="n">
        <v>264.55</v>
      </c>
      <c r="H4" s="1" t="n">
        <v>0.000492439592924875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-7.6</v>
      </c>
      <c r="C5" s="1" t="n">
        <v>233.029381965552</v>
      </c>
      <c r="D5" s="1" t="s">
        <v>98</v>
      </c>
      <c r="E5" s="1" t="n">
        <v>18.011918946293</v>
      </c>
      <c r="F5" s="1" t="n">
        <v>5</v>
      </c>
      <c r="G5" s="1" t="n">
        <v>265.55</v>
      </c>
      <c r="H5" s="1" t="n">
        <v>0.000599385006508411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-6.5</v>
      </c>
      <c r="C6" s="1" t="n">
        <v>207.700101317123</v>
      </c>
      <c r="D6" s="1" t="s">
        <v>99</v>
      </c>
      <c r="E6" s="1" t="n">
        <v>14.8115111413375</v>
      </c>
      <c r="F6" s="1" t="n">
        <v>5</v>
      </c>
      <c r="G6" s="1" t="n">
        <v>266.65</v>
      </c>
      <c r="H6" s="1" t="n">
        <v>0.000728897548118636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-5.7</v>
      </c>
      <c r="C7" s="1" t="n">
        <v>187.436676798379</v>
      </c>
      <c r="D7" s="1" t="s">
        <v>100</v>
      </c>
      <c r="E7" s="1" t="n">
        <v>11.9881661275498</v>
      </c>
      <c r="F7" s="1" t="n">
        <v>4</v>
      </c>
      <c r="G7" s="1" t="n">
        <v>267.45</v>
      </c>
      <c r="H7" s="1" t="n">
        <v>0.000900560939845714</v>
      </c>
      <c r="I7" s="1" t="n">
        <v>0.04</v>
      </c>
      <c r="J7" s="0" t="s">
        <v>12</v>
      </c>
    </row>
    <row r="8" customFormat="false" ht="12.75" hidden="false" customHeight="false" outlineLevel="0" collapsed="false">
      <c r="A8" s="1" t="n">
        <v>16</v>
      </c>
      <c r="B8" s="1" t="n">
        <v>-5.1</v>
      </c>
      <c r="C8" s="1" t="n">
        <v>900</v>
      </c>
      <c r="D8" s="1"/>
      <c r="E8" s="1" t="n">
        <v>1000</v>
      </c>
      <c r="F8" s="1" t="n">
        <v>1</v>
      </c>
      <c r="G8" s="1" t="n">
        <v>268.05</v>
      </c>
      <c r="H8" s="1" t="n">
        <v>1.07960741548528E-005</v>
      </c>
      <c r="I8" s="1" t="n">
        <v>0.01</v>
      </c>
      <c r="J8" s="0" t="s">
        <v>12</v>
      </c>
    </row>
    <row r="9" customFormat="false" ht="12.75" hidden="false" customHeight="false" outlineLevel="0" collapsed="false">
      <c r="A9" s="1" t="n">
        <v>15</v>
      </c>
      <c r="B9" s="1" t="n">
        <v>-4.6</v>
      </c>
      <c r="C9" s="1" t="n">
        <v>233.029381965552</v>
      </c>
      <c r="D9" s="1" t="s">
        <v>101</v>
      </c>
      <c r="E9" s="1" t="n">
        <v>13.4654907952837</v>
      </c>
      <c r="F9" s="1" t="n">
        <v>5</v>
      </c>
      <c r="G9" s="1" t="n">
        <v>268.55</v>
      </c>
      <c r="H9" s="1" t="n">
        <v>0.000801758682173999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10</v>
      </c>
      <c r="B10" s="1" t="n">
        <v>-4.1</v>
      </c>
      <c r="C10" s="1" t="n">
        <v>900</v>
      </c>
      <c r="D10" s="1"/>
      <c r="E10" s="1" t="n">
        <v>1000</v>
      </c>
      <c r="F10" s="1" t="n">
        <v>1</v>
      </c>
      <c r="G10" s="1" t="n">
        <v>269.05</v>
      </c>
      <c r="H10" s="1" t="n">
        <v>1.07960741548528E-005</v>
      </c>
      <c r="I10" s="1" t="n">
        <v>0.01</v>
      </c>
      <c r="J10" s="0" t="s">
        <v>12</v>
      </c>
    </row>
    <row r="11" customFormat="false" ht="12.75" hidden="false" customHeight="false" outlineLevel="0" collapsed="false">
      <c r="A11" s="1" t="n">
        <v>9</v>
      </c>
      <c r="B11" s="1" t="n">
        <v>-3.5</v>
      </c>
      <c r="C11" s="1" t="n">
        <v>233.029381965552</v>
      </c>
      <c r="D11" s="1" t="s">
        <v>102</v>
      </c>
      <c r="E11" s="1" t="n">
        <v>12.2813600142284</v>
      </c>
      <c r="F11" s="1" t="n">
        <v>4</v>
      </c>
      <c r="G11" s="1" t="n">
        <v>269.65</v>
      </c>
      <c r="H11" s="1" t="n">
        <v>0.000879061776736874</v>
      </c>
      <c r="I11" s="1" t="n">
        <v>0.04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-2.5</v>
      </c>
      <c r="C12" s="1" t="n">
        <v>283.687943262411</v>
      </c>
      <c r="D12" s="1" t="s">
        <v>102</v>
      </c>
      <c r="E12" s="1" t="n">
        <v>12.2813600142284</v>
      </c>
      <c r="F12" s="1" t="n">
        <v>5</v>
      </c>
      <c r="G12" s="1" t="n">
        <v>270.65</v>
      </c>
      <c r="H12" s="1" t="n">
        <v>0.000879061776736874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47</v>
      </c>
      <c r="B2" s="1" t="n">
        <v>-7.8</v>
      </c>
      <c r="C2" s="1" t="n">
        <v>157.041540020263</v>
      </c>
      <c r="D2" s="1" t="s">
        <v>103</v>
      </c>
      <c r="E2" s="1" t="n">
        <v>54.0938552450917</v>
      </c>
      <c r="F2" s="1" t="n">
        <v>7</v>
      </c>
      <c r="G2" s="1" t="n">
        <v>265.35</v>
      </c>
      <c r="H2" s="1" t="n">
        <v>0.000199580416406582</v>
      </c>
      <c r="I2" s="1" t="n">
        <v>0.07</v>
      </c>
      <c r="J2" s="1" t="n">
        <v>271.75</v>
      </c>
    </row>
    <row r="3" customFormat="false" ht="12.75" hidden="false" customHeight="false" outlineLevel="0" collapsed="false">
      <c r="A3" s="1" t="n">
        <v>40</v>
      </c>
      <c r="B3" s="1" t="n">
        <v>-8.6</v>
      </c>
      <c r="C3" s="1" t="n">
        <v>167.173252279635</v>
      </c>
      <c r="D3" s="1" t="s">
        <v>104</v>
      </c>
      <c r="E3" s="1" t="n">
        <v>23.7090479081034</v>
      </c>
      <c r="F3" s="1" t="n">
        <v>5</v>
      </c>
      <c r="G3" s="1" t="n">
        <v>264.55</v>
      </c>
      <c r="H3" s="1" t="n">
        <v>0.000455356714310017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-8.6</v>
      </c>
      <c r="C4" s="1" t="n">
        <v>151.975683890578</v>
      </c>
      <c r="D4" s="1" t="s">
        <v>105</v>
      </c>
      <c r="E4" s="1" t="n">
        <v>22.8955976203617</v>
      </c>
      <c r="F4" s="1" t="n">
        <v>5</v>
      </c>
      <c r="G4" s="1" t="n">
        <v>264.55</v>
      </c>
      <c r="H4" s="1" t="n">
        <v>0.000471534935836378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-8.1</v>
      </c>
      <c r="C5" s="1" t="n">
        <v>207.700101317123</v>
      </c>
      <c r="D5" s="1" t="s">
        <v>106</v>
      </c>
      <c r="E5" s="1" t="n">
        <v>22.4235167906558</v>
      </c>
      <c r="F5" s="1" t="n">
        <v>5</v>
      </c>
      <c r="G5" s="1" t="n">
        <v>265.05</v>
      </c>
      <c r="H5" s="1" t="n">
        <v>0.000481462129943491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-7.3</v>
      </c>
      <c r="C6" s="1" t="n">
        <v>222.89766970618</v>
      </c>
      <c r="D6" s="1" t="s">
        <v>107</v>
      </c>
      <c r="E6" s="1" t="n">
        <v>19.7981970771864</v>
      </c>
      <c r="F6" s="1" t="n">
        <v>5</v>
      </c>
      <c r="G6" s="1" t="n">
        <v>265.85</v>
      </c>
      <c r="H6" s="1" t="n">
        <v>0.00054530592420929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-5.6</v>
      </c>
      <c r="C7" s="1" t="n">
        <v>233.029381965552</v>
      </c>
      <c r="D7" s="1" t="s">
        <v>108</v>
      </c>
      <c r="E7" s="1" t="n">
        <v>15.7687267273329</v>
      </c>
      <c r="F7" s="1" t="n">
        <v>4</v>
      </c>
      <c r="G7" s="1" t="n">
        <v>267.55</v>
      </c>
      <c r="H7" s="1" t="n">
        <v>0.000684650976679002</v>
      </c>
      <c r="I7" s="1" t="n">
        <v>0.04</v>
      </c>
      <c r="J7" s="0" t="s">
        <v>12</v>
      </c>
    </row>
    <row r="8" customFormat="false" ht="12.75" hidden="false" customHeight="false" outlineLevel="0" collapsed="false">
      <c r="A8" s="1" t="n">
        <v>16</v>
      </c>
      <c r="B8" s="1" t="n">
        <v>-4.2</v>
      </c>
      <c r="C8" s="1" t="n">
        <v>900</v>
      </c>
      <c r="D8" s="1"/>
      <c r="E8" s="1" t="n">
        <v>1000</v>
      </c>
      <c r="F8" s="1" t="n">
        <v>1</v>
      </c>
      <c r="G8" s="1" t="n">
        <v>268.95</v>
      </c>
      <c r="H8" s="1" t="n">
        <v>1.07960741548528E-005</v>
      </c>
      <c r="I8" s="1" t="n">
        <v>0.01</v>
      </c>
      <c r="J8" s="0" t="s">
        <v>12</v>
      </c>
    </row>
    <row r="9" customFormat="false" ht="12.75" hidden="false" customHeight="false" outlineLevel="0" collapsed="false">
      <c r="A9" s="1" t="n">
        <v>15</v>
      </c>
      <c r="B9" s="1" t="n">
        <v>-3.7</v>
      </c>
      <c r="C9" s="1" t="n">
        <v>207.700101317123</v>
      </c>
      <c r="D9" s="1" t="s">
        <v>109</v>
      </c>
      <c r="E9" s="1" t="n">
        <v>13.3903099925211</v>
      </c>
      <c r="F9" s="1" t="n">
        <v>4</v>
      </c>
      <c r="G9" s="1" t="n">
        <v>269.45</v>
      </c>
      <c r="H9" s="1" t="n">
        <v>0.000806260210621166</v>
      </c>
      <c r="I9" s="1" t="n">
        <v>0.04</v>
      </c>
      <c r="J9" s="0" t="s">
        <v>12</v>
      </c>
    </row>
    <row r="10" customFormat="false" ht="12.75" hidden="false" customHeight="false" outlineLevel="0" collapsed="false">
      <c r="A10" s="1" t="n">
        <v>11</v>
      </c>
      <c r="B10" s="1" t="n">
        <v>-3.4</v>
      </c>
      <c r="C10" s="1" t="n">
        <v>900</v>
      </c>
      <c r="D10" s="1"/>
      <c r="E10" s="1" t="n">
        <v>1000</v>
      </c>
      <c r="F10" s="1" t="n">
        <v>1</v>
      </c>
      <c r="G10" s="1" t="n">
        <v>269.75</v>
      </c>
      <c r="H10" s="1" t="n">
        <v>1.07960741548528E-005</v>
      </c>
      <c r="I10" s="1" t="n">
        <v>0.01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-3</v>
      </c>
      <c r="C11" s="1" t="n">
        <v>243.161094224924</v>
      </c>
      <c r="D11" s="1" t="s">
        <v>110</v>
      </c>
      <c r="E11" s="1" t="n">
        <v>14.123974827727</v>
      </c>
      <c r="F11" s="1" t="n">
        <v>5</v>
      </c>
      <c r="G11" s="1" t="n">
        <v>270.15</v>
      </c>
      <c r="H11" s="1" t="n">
        <v>0.00076437931152772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-2.3</v>
      </c>
      <c r="C12" s="1" t="n">
        <v>258.358662613982</v>
      </c>
      <c r="D12" s="1" t="s">
        <v>110</v>
      </c>
      <c r="E12" s="1" t="n">
        <v>14.123974827727</v>
      </c>
      <c r="F12" s="1" t="n">
        <v>5</v>
      </c>
      <c r="G12" s="1" t="n">
        <v>270.85</v>
      </c>
      <c r="H12" s="1" t="n">
        <v>0.00076437931152772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46</v>
      </c>
      <c r="B2" s="1" t="n">
        <v>-7.3</v>
      </c>
      <c r="C2" s="1" t="n">
        <v>192.502532928065</v>
      </c>
      <c r="D2" s="1" t="s">
        <v>111</v>
      </c>
      <c r="E2" s="1" t="n">
        <v>57.4158084498549</v>
      </c>
      <c r="F2" s="1" t="n">
        <v>6</v>
      </c>
      <c r="G2" s="1" t="n">
        <v>265.85</v>
      </c>
      <c r="H2" s="1" t="n">
        <v>0.000188033129661175</v>
      </c>
      <c r="I2" s="1" t="n">
        <v>0.06</v>
      </c>
      <c r="J2" s="1" t="n">
        <v>271.15</v>
      </c>
    </row>
    <row r="3" customFormat="false" ht="12.75" hidden="false" customHeight="false" outlineLevel="0" collapsed="false">
      <c r="A3" s="1" t="n">
        <v>40</v>
      </c>
      <c r="B3" s="1" t="n">
        <v>-7.9</v>
      </c>
      <c r="C3" s="1" t="n">
        <v>146.909827760892</v>
      </c>
      <c r="D3" s="1" t="s">
        <v>112</v>
      </c>
      <c r="E3" s="1" t="n">
        <v>23.0458141444057</v>
      </c>
      <c r="F3" s="1" t="n">
        <v>5</v>
      </c>
      <c r="G3" s="1" t="n">
        <v>265.25</v>
      </c>
      <c r="H3" s="1" t="n">
        <v>0.000468461391175174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-8.2</v>
      </c>
      <c r="C4" s="1" t="n">
        <v>187.436676798379</v>
      </c>
      <c r="D4" s="1" t="s">
        <v>113</v>
      </c>
      <c r="E4" s="1" t="n">
        <v>22.1376900097768</v>
      </c>
      <c r="F4" s="1" t="n">
        <v>5</v>
      </c>
      <c r="G4" s="1" t="n">
        <v>264.95</v>
      </c>
      <c r="H4" s="1" t="n">
        <v>0.000487678441160069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-8.1</v>
      </c>
      <c r="C5" s="1" t="n">
        <v>222.89766970618</v>
      </c>
      <c r="D5" s="1" t="s">
        <v>114</v>
      </c>
      <c r="E5" s="1" t="n">
        <v>22.6741553719238</v>
      </c>
      <c r="F5" s="1" t="n">
        <v>5</v>
      </c>
      <c r="G5" s="1" t="n">
        <v>265.05</v>
      </c>
      <c r="H5" s="1" t="n">
        <v>0.000476140080094051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-7.3</v>
      </c>
      <c r="C6" s="1" t="n">
        <v>217.831813576494</v>
      </c>
      <c r="D6" s="1" t="s">
        <v>115</v>
      </c>
      <c r="E6" s="1" t="n">
        <v>18.0448987861841</v>
      </c>
      <c r="F6" s="1" t="n">
        <v>4</v>
      </c>
      <c r="G6" s="1" t="n">
        <v>265.85</v>
      </c>
      <c r="H6" s="1" t="n">
        <v>0.000598289537823215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21</v>
      </c>
      <c r="B7" s="1" t="n">
        <v>-6.5</v>
      </c>
      <c r="C7" s="1" t="n">
        <v>900</v>
      </c>
      <c r="D7" s="1"/>
      <c r="E7" s="1" t="n">
        <v>1000</v>
      </c>
      <c r="F7" s="1" t="n">
        <v>1</v>
      </c>
      <c r="G7" s="1" t="n">
        <v>266.65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20</v>
      </c>
      <c r="B8" s="1" t="n">
        <v>-5.6</v>
      </c>
      <c r="C8" s="1" t="n">
        <v>212.765957446808</v>
      </c>
      <c r="D8" s="1" t="s">
        <v>116</v>
      </c>
      <c r="E8" s="1" t="n">
        <v>13.2130460246426</v>
      </c>
      <c r="F8" s="1" t="n">
        <v>4</v>
      </c>
      <c r="G8" s="1" t="n">
        <v>267.55</v>
      </c>
      <c r="H8" s="1" t="n">
        <v>0.000817076859848812</v>
      </c>
      <c r="I8" s="1" t="n">
        <v>0.04</v>
      </c>
      <c r="J8" s="0" t="s">
        <v>12</v>
      </c>
    </row>
    <row r="9" customFormat="false" ht="12.75" hidden="false" customHeight="false" outlineLevel="0" collapsed="false">
      <c r="A9" s="1" t="n">
        <v>16</v>
      </c>
      <c r="B9" s="1" t="n">
        <v>-5</v>
      </c>
      <c r="C9" s="1" t="n">
        <v>900</v>
      </c>
      <c r="D9" s="1"/>
      <c r="E9" s="1" t="n">
        <v>1000</v>
      </c>
      <c r="F9" s="1" t="n">
        <v>1</v>
      </c>
      <c r="G9" s="1" t="n">
        <v>268.15</v>
      </c>
      <c r="H9" s="1" t="n">
        <v>1.07960741548528E-005</v>
      </c>
      <c r="I9" s="1" t="n">
        <v>0.01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-4.4</v>
      </c>
      <c r="C10" s="1" t="n">
        <v>273.556231003039</v>
      </c>
      <c r="D10" s="1" t="s">
        <v>117</v>
      </c>
      <c r="E10" s="1" t="n">
        <v>13.9511099942678</v>
      </c>
      <c r="F10" s="1" t="n">
        <v>5</v>
      </c>
      <c r="G10" s="1" t="n">
        <v>268.75</v>
      </c>
      <c r="H10" s="1" t="n">
        <v>0.000773850550908753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-3.5</v>
      </c>
      <c r="C11" s="1" t="n">
        <v>207.700101317123</v>
      </c>
      <c r="D11" s="1" t="s">
        <v>118</v>
      </c>
      <c r="E11" s="1" t="n">
        <v>11.7311679857134</v>
      </c>
      <c r="F11" s="1" t="n">
        <v>5</v>
      </c>
      <c r="G11" s="1" t="n">
        <v>269.65</v>
      </c>
      <c r="H11" s="1" t="n">
        <v>0.000920289792798177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-2.9</v>
      </c>
      <c r="C12" s="1" t="n">
        <v>222.89766970618</v>
      </c>
      <c r="D12" s="1" t="s">
        <v>118</v>
      </c>
      <c r="E12" s="1" t="n">
        <v>11.7311679857134</v>
      </c>
      <c r="F12" s="1" t="n">
        <v>5</v>
      </c>
      <c r="G12" s="1" t="n">
        <v>270.25</v>
      </c>
      <c r="H12" s="1" t="n">
        <v>0.000920289792798177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45</v>
      </c>
      <c r="B2" s="1" t="n">
        <v>-6.4</v>
      </c>
      <c r="C2" s="1" t="n">
        <v>162.107396149949</v>
      </c>
      <c r="D2" s="1" t="s">
        <v>119</v>
      </c>
      <c r="E2" s="1" t="n">
        <v>58.0299931086347</v>
      </c>
      <c r="F2" s="1" t="n">
        <v>5</v>
      </c>
      <c r="G2" s="1" t="n">
        <v>266.75</v>
      </c>
      <c r="H2" s="1" t="n">
        <v>0.000186043002532191</v>
      </c>
      <c r="I2" s="1" t="n">
        <v>0.05</v>
      </c>
      <c r="J2" s="1" t="n">
        <v>270.25</v>
      </c>
    </row>
    <row r="3" customFormat="false" ht="12.75" hidden="false" customHeight="false" outlineLevel="0" collapsed="false">
      <c r="A3" s="1" t="n">
        <v>40</v>
      </c>
      <c r="B3" s="1" t="n">
        <v>-8.2</v>
      </c>
      <c r="C3" s="1" t="n">
        <v>197.568389057751</v>
      </c>
      <c r="D3" s="1" t="s">
        <v>120</v>
      </c>
      <c r="E3" s="1" t="n">
        <v>43.2615557667919</v>
      </c>
      <c r="F3" s="1" t="n">
        <v>5</v>
      </c>
      <c r="G3" s="1" t="n">
        <v>264.95</v>
      </c>
      <c r="H3" s="1" t="n">
        <v>0.000249553534622072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-8.6</v>
      </c>
      <c r="C4" s="1" t="n">
        <v>172.239108409321</v>
      </c>
      <c r="D4" s="1" t="s">
        <v>121</v>
      </c>
      <c r="E4" s="1" t="n">
        <v>25.1867752294881</v>
      </c>
      <c r="F4" s="1" t="n">
        <v>5</v>
      </c>
      <c r="G4" s="1" t="n">
        <v>264.55</v>
      </c>
      <c r="H4" s="1" t="n">
        <v>0.000428640588423284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-8.2</v>
      </c>
      <c r="C5" s="1" t="n">
        <v>192.502532928065</v>
      </c>
      <c r="D5" s="1" t="s">
        <v>122</v>
      </c>
      <c r="E5" s="1" t="n">
        <v>24.6609483337541</v>
      </c>
      <c r="F5" s="1" t="n">
        <v>5</v>
      </c>
      <c r="G5" s="1" t="n">
        <v>264.95</v>
      </c>
      <c r="H5" s="1" t="n">
        <v>0.000437780170038145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-7.6</v>
      </c>
      <c r="C6" s="1" t="n">
        <v>233.029381965552</v>
      </c>
      <c r="D6" s="1" t="s">
        <v>123</v>
      </c>
      <c r="E6" s="1" t="n">
        <v>23.8446429205537</v>
      </c>
      <c r="F6" s="1" t="n">
        <v>5</v>
      </c>
      <c r="G6" s="1" t="n">
        <v>265.55</v>
      </c>
      <c r="H6" s="1" t="n">
        <v>0.000452767281557684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-6.2</v>
      </c>
      <c r="C7" s="1" t="n">
        <v>222.89766970618</v>
      </c>
      <c r="D7" s="1" t="s">
        <v>124</v>
      </c>
      <c r="E7" s="1" t="n">
        <v>13.8184437148349</v>
      </c>
      <c r="F7" s="1" t="n">
        <v>4</v>
      </c>
      <c r="G7" s="1" t="n">
        <v>266.95</v>
      </c>
      <c r="H7" s="1" t="n">
        <v>0.000781280032516436</v>
      </c>
      <c r="I7" s="1" t="n">
        <v>0.04</v>
      </c>
      <c r="J7" s="0" t="s">
        <v>12</v>
      </c>
    </row>
    <row r="8" customFormat="false" ht="12.75" hidden="false" customHeight="false" outlineLevel="0" collapsed="false">
      <c r="A8" s="1" t="n">
        <v>16</v>
      </c>
      <c r="B8" s="1" t="n">
        <v>-5.8</v>
      </c>
      <c r="C8" s="1" t="n">
        <v>900</v>
      </c>
      <c r="D8" s="1"/>
      <c r="E8" s="1" t="n">
        <v>1000</v>
      </c>
      <c r="F8" s="1" t="n">
        <v>1</v>
      </c>
      <c r="G8" s="1" t="n">
        <v>267.35</v>
      </c>
      <c r="H8" s="1" t="n">
        <v>1.07960741548528E-005</v>
      </c>
      <c r="I8" s="1" t="n">
        <v>0.01</v>
      </c>
      <c r="J8" s="0" t="s">
        <v>12</v>
      </c>
    </row>
    <row r="9" customFormat="false" ht="12.75" hidden="false" customHeight="false" outlineLevel="0" collapsed="false">
      <c r="A9" s="1" t="n">
        <v>15</v>
      </c>
      <c r="B9" s="1" t="n">
        <v>-5.2</v>
      </c>
      <c r="C9" s="1" t="n">
        <v>233.029381965552</v>
      </c>
      <c r="D9" s="1" t="s">
        <v>125</v>
      </c>
      <c r="E9" s="1" t="n">
        <v>15.4176259496076</v>
      </c>
      <c r="F9" s="1" t="n">
        <v>5</v>
      </c>
      <c r="G9" s="1" t="n">
        <v>267.95</v>
      </c>
      <c r="H9" s="1" t="n">
        <v>0.000700242319416729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10</v>
      </c>
      <c r="B10" s="1" t="n">
        <v>-4.8</v>
      </c>
      <c r="C10" s="1" t="n">
        <v>197.568389057751</v>
      </c>
      <c r="D10" s="1" t="s">
        <v>126</v>
      </c>
      <c r="E10" s="1" t="n">
        <v>15.7505839446315</v>
      </c>
      <c r="F10" s="1" t="n">
        <v>5</v>
      </c>
      <c r="G10" s="1" t="n">
        <v>268.35</v>
      </c>
      <c r="H10" s="1" t="n">
        <v>0.000685439612448942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5</v>
      </c>
      <c r="B11" s="1" t="n">
        <v>-3.9</v>
      </c>
      <c r="C11" s="1" t="n">
        <v>212.765957446808</v>
      </c>
      <c r="D11" s="1" t="s">
        <v>126</v>
      </c>
      <c r="E11" s="1" t="n">
        <v>15.7505839446315</v>
      </c>
      <c r="F11" s="1" t="n">
        <v>5</v>
      </c>
      <c r="G11" s="1" t="n">
        <v>269.25</v>
      </c>
      <c r="H11" s="1" t="n">
        <v>0.000685439612448942</v>
      </c>
      <c r="I11" s="1" t="n">
        <v>0.05</v>
      </c>
      <c r="J11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40</v>
      </c>
      <c r="B2" s="1" t="n">
        <v>-5.6</v>
      </c>
      <c r="C2" s="1" t="n">
        <v>167.173252279635</v>
      </c>
      <c r="D2" s="1" t="s">
        <v>127</v>
      </c>
      <c r="E2" s="1" t="n">
        <v>50.473045791234</v>
      </c>
      <c r="F2" s="1" t="n">
        <v>5</v>
      </c>
      <c r="G2" s="1" t="n">
        <v>267.55</v>
      </c>
      <c r="H2" s="1" t="n">
        <v>0.000213897813884808</v>
      </c>
      <c r="I2" s="1" t="n">
        <v>0.05</v>
      </c>
      <c r="J2" s="1" t="n">
        <v>269.65</v>
      </c>
    </row>
    <row r="3" customFormat="false" ht="12.75" hidden="false" customHeight="false" outlineLevel="0" collapsed="false">
      <c r="A3" s="1" t="n">
        <v>35</v>
      </c>
      <c r="B3" s="1" t="n">
        <v>-7.5</v>
      </c>
      <c r="C3" s="1" t="n">
        <v>212.765957446808</v>
      </c>
      <c r="D3" s="1" t="s">
        <v>128</v>
      </c>
      <c r="E3" s="1" t="n">
        <v>20.3614282192606</v>
      </c>
      <c r="F3" s="1" t="n">
        <v>5</v>
      </c>
      <c r="G3" s="1" t="n">
        <v>265.65</v>
      </c>
      <c r="H3" s="1" t="n">
        <v>0.000530221850775694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30</v>
      </c>
      <c r="B4" s="1" t="n">
        <v>-7.9</v>
      </c>
      <c r="C4" s="1" t="n">
        <v>212.765957446808</v>
      </c>
      <c r="D4" s="1" t="s">
        <v>129</v>
      </c>
      <c r="E4" s="1" t="n">
        <v>23.3088142185251</v>
      </c>
      <c r="F4" s="1" t="n">
        <v>5</v>
      </c>
      <c r="G4" s="1" t="n">
        <v>265.25</v>
      </c>
      <c r="H4" s="1" t="n">
        <v>0.000463175606173583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25</v>
      </c>
      <c r="B5" s="1" t="n">
        <v>-7.6</v>
      </c>
      <c r="C5" s="1" t="n">
        <v>197.568389057751</v>
      </c>
      <c r="D5" s="1" t="s">
        <v>130</v>
      </c>
      <c r="E5" s="1" t="n">
        <v>20.7785466804484</v>
      </c>
      <c r="F5" s="1" t="n">
        <v>5</v>
      </c>
      <c r="G5" s="1" t="n">
        <v>265.55</v>
      </c>
      <c r="H5" s="1" t="n">
        <v>0.00051957792433151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20</v>
      </c>
      <c r="B6" s="1" t="n">
        <v>-7.1</v>
      </c>
      <c r="C6" s="1" t="n">
        <v>222.89766970618</v>
      </c>
      <c r="D6" s="1" t="s">
        <v>131</v>
      </c>
      <c r="E6" s="1" t="n">
        <v>18.8734619366657</v>
      </c>
      <c r="F6" s="1" t="n">
        <v>4</v>
      </c>
      <c r="G6" s="1" t="n">
        <v>266.05</v>
      </c>
      <c r="H6" s="1" t="n">
        <v>0.000572024051076666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16</v>
      </c>
      <c r="B7" s="1" t="n">
        <v>-6.5</v>
      </c>
      <c r="C7" s="1" t="n">
        <v>900</v>
      </c>
      <c r="D7" s="1"/>
      <c r="E7" s="1" t="n">
        <v>1000</v>
      </c>
      <c r="F7" s="1" t="n">
        <v>1</v>
      </c>
      <c r="G7" s="1" t="n">
        <v>266.65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15</v>
      </c>
      <c r="B8" s="1" t="n">
        <v>-6</v>
      </c>
      <c r="C8" s="1" t="n">
        <v>253.292806484296</v>
      </c>
      <c r="D8" s="1" t="s">
        <v>132</v>
      </c>
      <c r="E8" s="1" t="n">
        <v>13.7771023075436</v>
      </c>
      <c r="F8" s="1" t="n">
        <v>5</v>
      </c>
      <c r="G8" s="1" t="n">
        <v>267.15</v>
      </c>
      <c r="H8" s="1" t="n">
        <v>0.000783624445391642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10</v>
      </c>
      <c r="B9" s="1" t="n">
        <v>-5.1</v>
      </c>
      <c r="C9" s="1" t="n">
        <v>238.095238095238</v>
      </c>
      <c r="D9" s="1" t="s">
        <v>133</v>
      </c>
      <c r="E9" s="1" t="n">
        <v>10.374311412161</v>
      </c>
      <c r="F9" s="1" t="n">
        <v>5</v>
      </c>
      <c r="G9" s="1" t="n">
        <v>268.05</v>
      </c>
      <c r="H9" s="1" t="n">
        <v>0.0010406545288584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5</v>
      </c>
      <c r="B10" s="1" t="n">
        <v>-4.2</v>
      </c>
      <c r="C10" s="1" t="n">
        <v>212.765957446808</v>
      </c>
      <c r="D10" s="1" t="s">
        <v>133</v>
      </c>
      <c r="E10" s="1" t="n">
        <v>10.374311412161</v>
      </c>
      <c r="F10" s="1" t="n">
        <v>5</v>
      </c>
      <c r="G10" s="1" t="n">
        <v>268.95</v>
      </c>
      <c r="H10" s="1" t="n">
        <v>0.0010406545288584</v>
      </c>
      <c r="I10" s="1" t="n">
        <v>0.05</v>
      </c>
      <c r="J10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62</v>
      </c>
      <c r="B2" s="1" t="n">
        <v>-6.4</v>
      </c>
      <c r="C2" s="1" t="n">
        <v>136.77811550152</v>
      </c>
      <c r="D2" s="1" t="s">
        <v>134</v>
      </c>
      <c r="E2" s="1" t="n">
        <v>44.3605888020742</v>
      </c>
      <c r="F2" s="1" t="n">
        <v>7</v>
      </c>
      <c r="G2" s="1" t="n">
        <v>266.75</v>
      </c>
      <c r="H2" s="1" t="n">
        <v>0.00024337084890875</v>
      </c>
      <c r="I2" s="1" t="n">
        <v>0.07</v>
      </c>
      <c r="J2" s="1" t="n">
        <v>272.45</v>
      </c>
    </row>
    <row r="3" customFormat="false" ht="12.75" hidden="false" customHeight="false" outlineLevel="0" collapsed="false">
      <c r="A3" s="1" t="n">
        <v>55</v>
      </c>
      <c r="B3" s="1" t="n">
        <v>-7.8</v>
      </c>
      <c r="C3" s="1" t="n">
        <v>172.239108409321</v>
      </c>
      <c r="D3" s="1" t="s">
        <v>135</v>
      </c>
      <c r="E3" s="1" t="n">
        <v>44.1652097631711</v>
      </c>
      <c r="F3" s="1" t="n">
        <v>5</v>
      </c>
      <c r="G3" s="1" t="n">
        <v>265.35</v>
      </c>
      <c r="H3" s="1" t="n">
        <v>0.00024444747829219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50</v>
      </c>
      <c r="B4" s="1" t="n">
        <v>-8.2</v>
      </c>
      <c r="C4" s="1" t="n">
        <v>172.239108409321</v>
      </c>
      <c r="D4" s="1" t="s">
        <v>136</v>
      </c>
      <c r="E4" s="1" t="n">
        <v>59.2061086259548</v>
      </c>
      <c r="F4" s="1" t="n">
        <v>5</v>
      </c>
      <c r="G4" s="1" t="n">
        <v>264.95</v>
      </c>
      <c r="H4" s="1" t="n">
        <v>0.000182347301746496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45</v>
      </c>
      <c r="B5" s="1" t="n">
        <v>-7.9</v>
      </c>
      <c r="C5" s="1" t="n">
        <v>177.304964539007</v>
      </c>
      <c r="D5" s="1" t="s">
        <v>137</v>
      </c>
      <c r="E5" s="1" t="n">
        <v>25.7503555174132</v>
      </c>
      <c r="F5" s="1" t="n">
        <v>5</v>
      </c>
      <c r="G5" s="1" t="n">
        <v>265.25</v>
      </c>
      <c r="H5" s="1" t="n">
        <v>0.000419259227219295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40</v>
      </c>
      <c r="B6" s="1" t="n">
        <v>-7.2</v>
      </c>
      <c r="C6" s="1" t="n">
        <v>217.831813576494</v>
      </c>
      <c r="D6" s="1" t="s">
        <v>138</v>
      </c>
      <c r="E6" s="1" t="n">
        <v>23.4182635525946</v>
      </c>
      <c r="F6" s="1" t="n">
        <v>5</v>
      </c>
      <c r="G6" s="1" t="n">
        <v>265.95</v>
      </c>
      <c r="H6" s="1" t="n">
        <v>0.000461010874295017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35</v>
      </c>
      <c r="B7" s="1" t="n">
        <v>-6.6</v>
      </c>
      <c r="C7" s="1" t="n">
        <v>217.831813576494</v>
      </c>
      <c r="D7" s="1" t="s">
        <v>139</v>
      </c>
      <c r="E7" s="1" t="n">
        <v>24.4373817898676</v>
      </c>
      <c r="F7" s="1" t="n">
        <v>5</v>
      </c>
      <c r="G7" s="1" t="n">
        <v>266.55</v>
      </c>
      <c r="H7" s="1" t="n">
        <v>0.000441785222643169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30</v>
      </c>
      <c r="B8" s="1" t="n">
        <v>-5.7</v>
      </c>
      <c r="C8" s="1" t="n">
        <v>222.89766970618</v>
      </c>
      <c r="D8" s="1" t="s">
        <v>140</v>
      </c>
      <c r="E8" s="1" t="n">
        <v>19.9295521680499</v>
      </c>
      <c r="F8" s="1" t="n">
        <v>5</v>
      </c>
      <c r="G8" s="1" t="n">
        <v>267.45</v>
      </c>
      <c r="H8" s="1" t="n">
        <v>0.000541711828937157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25</v>
      </c>
      <c r="B9" s="1" t="n">
        <v>-5.2</v>
      </c>
      <c r="C9" s="1" t="n">
        <v>900</v>
      </c>
      <c r="D9" s="1"/>
      <c r="E9" s="1" t="n">
        <v>1000</v>
      </c>
      <c r="F9" s="1" t="n">
        <v>1</v>
      </c>
      <c r="G9" s="1" t="n">
        <v>267.95</v>
      </c>
      <c r="H9" s="1" t="n">
        <v>1.07960741548528E-005</v>
      </c>
      <c r="I9" s="1" t="n">
        <v>0.005</v>
      </c>
      <c r="J9" s="0" t="s">
        <v>12</v>
      </c>
    </row>
    <row r="10" customFormat="false" ht="12.75" hidden="false" customHeight="false" outlineLevel="0" collapsed="false">
      <c r="A10" s="1" t="n">
        <v>24</v>
      </c>
      <c r="B10" s="1" t="n">
        <v>-4.7</v>
      </c>
      <c r="C10" s="1" t="n">
        <v>243.161094224924</v>
      </c>
      <c r="D10" s="1" t="s">
        <v>141</v>
      </c>
      <c r="E10" s="1" t="n">
        <v>16.6499626991476</v>
      </c>
      <c r="F10" s="1" t="n">
        <v>4</v>
      </c>
      <c r="G10" s="1" t="n">
        <v>268.45</v>
      </c>
      <c r="H10" s="1" t="n">
        <v>0.000648414314790358</v>
      </c>
      <c r="I10" s="1" t="n">
        <v>0.045</v>
      </c>
      <c r="J10" s="0" t="s">
        <v>12</v>
      </c>
    </row>
    <row r="11" customFormat="false" ht="12.75" hidden="false" customHeight="false" outlineLevel="0" collapsed="false">
      <c r="A11" s="1" t="n">
        <v>20</v>
      </c>
      <c r="B11" s="1" t="n">
        <v>-4.4</v>
      </c>
      <c r="C11" s="1" t="n">
        <v>268.490374873354</v>
      </c>
      <c r="D11" s="1" t="s">
        <v>142</v>
      </c>
      <c r="E11" s="1" t="n">
        <v>14.6812988954592</v>
      </c>
      <c r="F11" s="1" t="n">
        <v>5</v>
      </c>
      <c r="G11" s="1" t="n">
        <v>268.75</v>
      </c>
      <c r="H11" s="1" t="n">
        <v>0.000735362329432033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15</v>
      </c>
      <c r="B12" s="1" t="n">
        <v>-3.7</v>
      </c>
      <c r="C12" s="1" t="n">
        <v>273.556231003039</v>
      </c>
      <c r="D12" s="1" t="s">
        <v>143</v>
      </c>
      <c r="E12" s="1" t="n">
        <v>11.6968719820028</v>
      </c>
      <c r="F12" s="1" t="n">
        <v>5</v>
      </c>
      <c r="G12" s="1" t="n">
        <v>269.45</v>
      </c>
      <c r="H12" s="1" t="n">
        <v>0.000922988143451002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10</v>
      </c>
      <c r="B13" s="1" t="n">
        <v>-3.3</v>
      </c>
      <c r="C13" s="1" t="n">
        <v>258.358662613982</v>
      </c>
      <c r="D13" s="1" t="s">
        <v>144</v>
      </c>
      <c r="E13" s="1" t="n">
        <v>12.4275227765966</v>
      </c>
      <c r="F13" s="1" t="n">
        <v>5</v>
      </c>
      <c r="G13" s="1" t="n">
        <v>269.85</v>
      </c>
      <c r="H13" s="1" t="n">
        <v>0.000868722942530741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5</v>
      </c>
      <c r="B14" s="1" t="n">
        <v>-2.4</v>
      </c>
      <c r="C14" s="1" t="n">
        <v>288.753799392097</v>
      </c>
      <c r="D14" s="1" t="s">
        <v>144</v>
      </c>
      <c r="E14" s="1" t="n">
        <v>12.4275227765966</v>
      </c>
      <c r="F14" s="1" t="n">
        <v>5</v>
      </c>
      <c r="G14" s="1" t="n">
        <v>270.75</v>
      </c>
      <c r="H14" s="1" t="n">
        <v>0.000868722942530741</v>
      </c>
      <c r="I14" s="1" t="n">
        <v>0.05</v>
      </c>
      <c r="J14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62</v>
      </c>
      <c r="B2" s="1" t="n">
        <v>-8</v>
      </c>
      <c r="C2" s="1" t="n">
        <v>205.405405405405</v>
      </c>
      <c r="D2" s="1" t="s">
        <v>145</v>
      </c>
      <c r="E2" s="1" t="n">
        <v>46.8695421055156</v>
      </c>
      <c r="F2" s="1" t="n">
        <v>7</v>
      </c>
      <c r="G2" s="1" t="n">
        <v>265.15</v>
      </c>
      <c r="H2" s="1" t="n">
        <v>0.000230343068651023</v>
      </c>
      <c r="I2" s="1" t="n">
        <v>0.07</v>
      </c>
      <c r="J2" s="1" t="n">
        <v>272.85</v>
      </c>
    </row>
    <row r="3" customFormat="false" ht="12.75" hidden="false" customHeight="false" outlineLevel="0" collapsed="false">
      <c r="A3" s="1" t="n">
        <v>55</v>
      </c>
      <c r="B3" s="1" t="n">
        <v>-8.4</v>
      </c>
      <c r="C3" s="1" t="n">
        <v>194.594594594595</v>
      </c>
      <c r="D3" s="1" t="s">
        <v>146</v>
      </c>
      <c r="E3" s="1" t="n">
        <v>33.8607554773306</v>
      </c>
      <c r="F3" s="1" t="n">
        <v>5</v>
      </c>
      <c r="G3" s="1" t="n">
        <v>264.75</v>
      </c>
      <c r="H3" s="1" t="n">
        <v>0.000318837367999088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50</v>
      </c>
      <c r="B4" s="1" t="n">
        <v>-8.9</v>
      </c>
      <c r="C4" s="1" t="n">
        <v>210.810810810811</v>
      </c>
      <c r="D4" s="1" t="s">
        <v>147</v>
      </c>
      <c r="E4" s="1" t="n">
        <v>28.4808145866347</v>
      </c>
      <c r="F4" s="1" t="n">
        <v>4</v>
      </c>
      <c r="G4" s="1" t="n">
        <v>264.25</v>
      </c>
      <c r="H4" s="1" t="n">
        <v>0.00037906479542615</v>
      </c>
      <c r="I4" s="1" t="n">
        <v>0.04</v>
      </c>
      <c r="J4" s="0" t="s">
        <v>12</v>
      </c>
    </row>
    <row r="5" customFormat="false" ht="12.75" hidden="false" customHeight="false" outlineLevel="0" collapsed="false">
      <c r="A5" s="1" t="n">
        <v>46</v>
      </c>
      <c r="B5" s="1" t="n">
        <v>-8.5</v>
      </c>
      <c r="C5" s="1" t="n">
        <v>900</v>
      </c>
      <c r="D5" s="1"/>
      <c r="E5" s="1" t="n">
        <v>1000</v>
      </c>
      <c r="F5" s="1" t="n">
        <v>1</v>
      </c>
      <c r="G5" s="1" t="n">
        <v>264.65</v>
      </c>
      <c r="H5" s="1" t="n">
        <v>1.07960741548528E-005</v>
      </c>
      <c r="I5" s="1" t="n">
        <v>0.01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-8.3</v>
      </c>
      <c r="C6" s="1" t="n">
        <v>227.027027027027</v>
      </c>
      <c r="D6" s="1" t="s">
        <v>148</v>
      </c>
      <c r="E6" s="1" t="n">
        <v>34.6661031600232</v>
      </c>
      <c r="F6" s="1" t="n">
        <v>5</v>
      </c>
      <c r="G6" s="1" t="n">
        <v>264.85</v>
      </c>
      <c r="H6" s="1" t="n">
        <v>0.000311430278304334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40</v>
      </c>
      <c r="B7" s="1" t="n">
        <v>-7.9</v>
      </c>
      <c r="C7" s="1" t="n">
        <v>264.864864864865</v>
      </c>
      <c r="D7" s="1" t="s">
        <v>149</v>
      </c>
      <c r="E7" s="1" t="n">
        <v>15.4471681312224</v>
      </c>
      <c r="F7" s="1" t="n">
        <v>5</v>
      </c>
      <c r="G7" s="1" t="n">
        <v>265.25</v>
      </c>
      <c r="H7" s="1" t="n">
        <v>0.000698903129890285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35</v>
      </c>
      <c r="B8" s="1" t="n">
        <v>-7.1</v>
      </c>
      <c r="C8" s="1" t="n">
        <v>281.081081081081</v>
      </c>
      <c r="D8" s="1" t="s">
        <v>150</v>
      </c>
      <c r="E8" s="1" t="n">
        <v>15.7547268631107</v>
      </c>
      <c r="F8" s="1" t="n">
        <v>5</v>
      </c>
      <c r="G8" s="1" t="n">
        <v>266.05</v>
      </c>
      <c r="H8" s="1" t="n">
        <v>0.000685259366833677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30</v>
      </c>
      <c r="B9" s="1" t="n">
        <v>-6.4</v>
      </c>
      <c r="C9" s="1" t="n">
        <v>248.648648648649</v>
      </c>
      <c r="D9" s="1" t="s">
        <v>151</v>
      </c>
      <c r="E9" s="1" t="n">
        <v>11.1841739059493</v>
      </c>
      <c r="F9" s="1" t="n">
        <v>5</v>
      </c>
      <c r="G9" s="1" t="n">
        <v>266.75</v>
      </c>
      <c r="H9" s="1" t="n">
        <v>0.000965299202752022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25</v>
      </c>
      <c r="B10" s="1" t="n">
        <v>-5.2</v>
      </c>
      <c r="C10" s="1" t="n">
        <v>248.648648648649</v>
      </c>
      <c r="D10" s="1" t="s">
        <v>152</v>
      </c>
      <c r="E10" s="1" t="n">
        <v>12.6320792294326</v>
      </c>
      <c r="F10" s="1" t="n">
        <v>5</v>
      </c>
      <c r="G10" s="1" t="n">
        <v>267.95</v>
      </c>
      <c r="H10" s="1" t="n">
        <v>0.000854655354733529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20</v>
      </c>
      <c r="B11" s="1" t="n">
        <v>-4.5</v>
      </c>
      <c r="C11" s="1" t="n">
        <v>254.054054054054</v>
      </c>
      <c r="D11" s="1" t="s">
        <v>153</v>
      </c>
      <c r="E11" s="1" t="n">
        <v>10.5226388311025</v>
      </c>
      <c r="F11" s="1" t="n">
        <v>5</v>
      </c>
      <c r="G11" s="1" t="n">
        <v>268.65</v>
      </c>
      <c r="H11" s="1" t="n">
        <v>0.00102598543275496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15</v>
      </c>
      <c r="B12" s="1" t="n">
        <v>-3.3</v>
      </c>
      <c r="C12" s="1" t="n">
        <v>264.864864864865</v>
      </c>
      <c r="D12" s="1" t="s">
        <v>154</v>
      </c>
      <c r="E12" s="1" t="n">
        <v>12.198452346653</v>
      </c>
      <c r="F12" s="1" t="n">
        <v>5</v>
      </c>
      <c r="G12" s="1" t="n">
        <v>269.85</v>
      </c>
      <c r="H12" s="1" t="n">
        <v>0.000885036383965132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10</v>
      </c>
      <c r="B13" s="1" t="n">
        <v>-2.2</v>
      </c>
      <c r="C13" s="1" t="n">
        <v>259.459459459459</v>
      </c>
      <c r="D13" s="1" t="s">
        <v>155</v>
      </c>
      <c r="E13" s="1" t="n">
        <v>9.05864061353877</v>
      </c>
      <c r="F13" s="1" t="n">
        <v>5</v>
      </c>
      <c r="G13" s="1" t="n">
        <v>270.95</v>
      </c>
      <c r="H13" s="1" t="n">
        <v>0.00119179848450079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5</v>
      </c>
      <c r="B14" s="1" t="n">
        <v>-2.5</v>
      </c>
      <c r="C14" s="1" t="n">
        <v>221.621621621622</v>
      </c>
      <c r="D14" s="1" t="s">
        <v>156</v>
      </c>
      <c r="E14" s="1" t="n">
        <v>8.43710896400011</v>
      </c>
      <c r="F14" s="1" t="n">
        <v>5</v>
      </c>
      <c r="G14" s="1" t="n">
        <v>270.65</v>
      </c>
      <c r="H14" s="1" t="n">
        <v>0.00127959401744342</v>
      </c>
      <c r="I14" s="1" t="n">
        <v>0.05</v>
      </c>
      <c r="J14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66</v>
      </c>
      <c r="B2" s="1" t="n">
        <v>-17.5</v>
      </c>
      <c r="C2" s="1" t="n">
        <v>100.422832980973</v>
      </c>
      <c r="D2" s="1" t="s">
        <v>157</v>
      </c>
      <c r="E2" s="1" t="n">
        <v>20.9297556593885</v>
      </c>
      <c r="F2" s="1" t="n">
        <v>6</v>
      </c>
      <c r="G2" s="1" t="n">
        <v>255.65</v>
      </c>
      <c r="H2" s="1" t="n">
        <v>0.000515824184980869</v>
      </c>
      <c r="I2" s="1" t="n">
        <v>0.06</v>
      </c>
      <c r="J2" s="1" t="n">
        <v>273.15</v>
      </c>
    </row>
    <row r="3" customFormat="false" ht="12.75" hidden="false" customHeight="false" outlineLevel="0" collapsed="false">
      <c r="A3" s="1" t="n">
        <v>60</v>
      </c>
      <c r="B3" s="1" t="n">
        <v>-15.6</v>
      </c>
      <c r="C3" s="1" t="n">
        <v>153.276955602537</v>
      </c>
      <c r="D3" s="1" t="s">
        <v>158</v>
      </c>
      <c r="E3" s="1" t="n">
        <v>22.3846594058041</v>
      </c>
      <c r="F3" s="1" t="n">
        <v>5</v>
      </c>
      <c r="G3" s="1" t="n">
        <v>257.55</v>
      </c>
      <c r="H3" s="1" t="n">
        <v>0.000482297896927279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-13</v>
      </c>
      <c r="C4" s="1" t="n">
        <v>163.84778012685</v>
      </c>
      <c r="D4" s="1" t="s">
        <v>159</v>
      </c>
      <c r="E4" s="1" t="n">
        <v>21.0487984843281</v>
      </c>
      <c r="F4" s="1" t="n">
        <v>5</v>
      </c>
      <c r="G4" s="1" t="n">
        <v>260.15</v>
      </c>
      <c r="H4" s="1" t="n">
        <v>0.000512906908339259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-10</v>
      </c>
      <c r="C5" s="1" t="n">
        <v>206.131078224101</v>
      </c>
      <c r="D5" s="1" t="s">
        <v>160</v>
      </c>
      <c r="E5" s="1" t="n">
        <v>19.1520215020826</v>
      </c>
      <c r="F5" s="1" t="n">
        <v>4</v>
      </c>
      <c r="G5" s="1" t="n">
        <v>263.15</v>
      </c>
      <c r="H5" s="1" t="n">
        <v>0.000563704158001223</v>
      </c>
      <c r="I5" s="1" t="n">
        <v>0.04</v>
      </c>
      <c r="J5" s="0" t="s">
        <v>12</v>
      </c>
    </row>
    <row r="6" customFormat="false" ht="12.75" hidden="false" customHeight="false" outlineLevel="0" collapsed="false">
      <c r="A6" s="1" t="n">
        <v>46</v>
      </c>
      <c r="B6" s="1" t="n">
        <v>-9.4</v>
      </c>
      <c r="C6" s="1" t="n">
        <v>900</v>
      </c>
      <c r="D6" s="1"/>
      <c r="E6" s="1" t="n">
        <v>1000</v>
      </c>
      <c r="F6" s="1" t="n">
        <v>1</v>
      </c>
      <c r="G6" s="1" t="n">
        <v>263.75</v>
      </c>
      <c r="H6" s="1" t="n">
        <v>1.07960741548528E-005</v>
      </c>
      <c r="I6" s="1" t="n">
        <v>0.01</v>
      </c>
      <c r="J6" s="0" t="s">
        <v>12</v>
      </c>
    </row>
    <row r="7" customFormat="false" ht="12.75" hidden="false" customHeight="false" outlineLevel="0" collapsed="false">
      <c r="A7" s="1" t="n">
        <v>45</v>
      </c>
      <c r="B7" s="1" t="n">
        <v>-8.4</v>
      </c>
      <c r="C7" s="1" t="n">
        <v>200.845665961945</v>
      </c>
      <c r="D7" s="1" t="s">
        <v>161</v>
      </c>
      <c r="E7" s="1" t="n">
        <v>13.5226520547033</v>
      </c>
      <c r="F7" s="1" t="n">
        <v>5</v>
      </c>
      <c r="G7" s="1" t="n">
        <v>264.75</v>
      </c>
      <c r="H7" s="1" t="n">
        <v>0.000798369588389864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-6.8</v>
      </c>
      <c r="C8" s="1" t="n">
        <v>190.274841437632</v>
      </c>
      <c r="D8" s="1" t="s">
        <v>162</v>
      </c>
      <c r="E8" s="1" t="n">
        <v>9.30904959497796</v>
      </c>
      <c r="F8" s="1" t="n">
        <v>5</v>
      </c>
      <c r="G8" s="1" t="n">
        <v>266.35</v>
      </c>
      <c r="H8" s="1" t="n">
        <v>0.00115973967532379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-5.9</v>
      </c>
      <c r="C9" s="1" t="n">
        <v>206.131078224101</v>
      </c>
      <c r="D9" s="1" t="s">
        <v>163</v>
      </c>
      <c r="E9" s="1" t="n">
        <v>12.0339522228111</v>
      </c>
      <c r="F9" s="1" t="n">
        <v>5</v>
      </c>
      <c r="G9" s="1" t="n">
        <v>267.25</v>
      </c>
      <c r="H9" s="1" t="n">
        <v>0.00089713453693028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-4.9</v>
      </c>
      <c r="C10" s="1" t="n">
        <v>211.416490486258</v>
      </c>
      <c r="D10" s="1" t="s">
        <v>164</v>
      </c>
      <c r="E10" s="1" t="n">
        <v>12.4160387596333</v>
      </c>
      <c r="F10" s="1" t="n">
        <v>5</v>
      </c>
      <c r="G10" s="1" t="n">
        <v>268.25</v>
      </c>
      <c r="H10" s="1" t="n">
        <v>0.000869526453956688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-3.7</v>
      </c>
      <c r="C11" s="1" t="n">
        <v>232.558139534884</v>
      </c>
      <c r="D11" s="1" t="s">
        <v>165</v>
      </c>
      <c r="E11" s="1" t="n">
        <v>11.4168343043649</v>
      </c>
      <c r="F11" s="1" t="n">
        <v>5</v>
      </c>
      <c r="G11" s="1" t="n">
        <v>269.45</v>
      </c>
      <c r="H11" s="1" t="n">
        <v>0.000945627646599483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-3</v>
      </c>
      <c r="C12" s="1" t="n">
        <v>169.133192389006</v>
      </c>
      <c r="D12" s="1" t="s">
        <v>166</v>
      </c>
      <c r="E12" s="1" t="n">
        <v>10.2140416080074</v>
      </c>
      <c r="F12" s="1" t="n">
        <v>5</v>
      </c>
      <c r="G12" s="1" t="n">
        <v>270.15</v>
      </c>
      <c r="H12" s="1" t="n">
        <v>0.00105698356920625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-2.2</v>
      </c>
      <c r="C13" s="1" t="n">
        <v>232.558139534884</v>
      </c>
      <c r="D13" s="1" t="s">
        <v>167</v>
      </c>
      <c r="E13" s="1" t="n">
        <v>10.0210260953281</v>
      </c>
      <c r="F13" s="1" t="n">
        <v>5</v>
      </c>
      <c r="G13" s="1" t="n">
        <v>270.95</v>
      </c>
      <c r="H13" s="1" t="n">
        <v>0.00107734218553587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-1.7</v>
      </c>
      <c r="C14" s="1" t="n">
        <v>232.558139534884</v>
      </c>
      <c r="D14" s="1" t="s">
        <v>168</v>
      </c>
      <c r="E14" s="1" t="n">
        <v>9.30541299965182</v>
      </c>
      <c r="F14" s="1" t="n">
        <v>5</v>
      </c>
      <c r="G14" s="1" t="n">
        <v>271.45</v>
      </c>
      <c r="H14" s="1" t="n">
        <v>0.00116019290656489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-1.3</v>
      </c>
      <c r="C15" s="1" t="n">
        <v>232.558139534884</v>
      </c>
      <c r="D15" s="1" t="s">
        <v>168</v>
      </c>
      <c r="E15" s="1" t="n">
        <v>9.30541299965182</v>
      </c>
      <c r="F15" s="1" t="n">
        <v>5</v>
      </c>
      <c r="G15" s="1" t="n">
        <v>271.85</v>
      </c>
      <c r="H15" s="1" t="n">
        <v>0.00116019290656489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66</v>
      </c>
      <c r="B2" s="1" t="n">
        <v>-14.1</v>
      </c>
      <c r="C2" s="1" t="n">
        <v>47.568710359408</v>
      </c>
      <c r="D2" s="1" t="s">
        <v>169</v>
      </c>
      <c r="E2" s="1" t="n">
        <v>96.8807604459238</v>
      </c>
      <c r="F2" s="1" t="n">
        <v>6</v>
      </c>
      <c r="G2" s="1" t="n">
        <v>259.05</v>
      </c>
      <c r="H2" s="1" t="n">
        <v>0.000111436719789982</v>
      </c>
      <c r="I2" s="1" t="n">
        <v>0.06</v>
      </c>
      <c r="J2" s="1" t="n">
        <v>270.85</v>
      </c>
    </row>
    <row r="3" customFormat="false" ht="12.75" hidden="false" customHeight="false" outlineLevel="0" collapsed="false">
      <c r="A3" s="1" t="n">
        <v>60</v>
      </c>
      <c r="B3" s="1" t="n">
        <v>-12.2</v>
      </c>
      <c r="C3" s="1" t="n">
        <v>195.560253699789</v>
      </c>
      <c r="D3" s="1" t="s">
        <v>170</v>
      </c>
      <c r="E3" s="1" t="n">
        <v>31.3220697331639</v>
      </c>
      <c r="F3" s="1" t="n">
        <v>5</v>
      </c>
      <c r="G3" s="1" t="n">
        <v>260.95</v>
      </c>
      <c r="H3" s="1" t="n">
        <v>0.000344679462335207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-11.1</v>
      </c>
      <c r="C4" s="1" t="n">
        <v>190.274841437632</v>
      </c>
      <c r="D4" s="1" t="s">
        <v>170</v>
      </c>
      <c r="E4" s="1" t="n">
        <v>31.3220697331639</v>
      </c>
      <c r="F4" s="1" t="n">
        <v>5</v>
      </c>
      <c r="G4" s="1" t="n">
        <v>262.05</v>
      </c>
      <c r="H4" s="1" t="n">
        <v>0.000344679462335207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-10.4</v>
      </c>
      <c r="C5" s="1" t="n">
        <v>200.845665961945</v>
      </c>
      <c r="D5" s="1" t="s">
        <v>170</v>
      </c>
      <c r="E5" s="1" t="n">
        <v>31.3220697331639</v>
      </c>
      <c r="F5" s="1" t="n">
        <v>5</v>
      </c>
      <c r="G5" s="1" t="n">
        <v>262.75</v>
      </c>
      <c r="H5" s="1" t="n">
        <v>0.000344679462335207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-9.3</v>
      </c>
      <c r="C6" s="1" t="n">
        <v>190.274841437632</v>
      </c>
      <c r="D6" s="1" t="s">
        <v>171</v>
      </c>
      <c r="E6" s="1" t="n">
        <v>23.1251147484087</v>
      </c>
      <c r="F6" s="1" t="n">
        <v>2</v>
      </c>
      <c r="G6" s="1" t="n">
        <v>263.85</v>
      </c>
      <c r="H6" s="1" t="n">
        <v>0.000466854944172577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43</v>
      </c>
      <c r="B7" s="1" t="n">
        <v>-8.8</v>
      </c>
      <c r="C7" s="1" t="n">
        <v>900</v>
      </c>
      <c r="D7" s="1"/>
      <c r="E7" s="1" t="n">
        <v>1000</v>
      </c>
      <c r="F7" s="1" t="n">
        <v>3</v>
      </c>
      <c r="G7" s="1" t="n">
        <v>264.35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-8.4</v>
      </c>
      <c r="C8" s="1" t="n">
        <v>211.416490486258</v>
      </c>
      <c r="D8" s="1" t="s">
        <v>172</v>
      </c>
      <c r="E8" s="1" t="n">
        <v>17.0205563910768</v>
      </c>
      <c r="F8" s="1" t="n">
        <v>5</v>
      </c>
      <c r="G8" s="1" t="n">
        <v>264.75</v>
      </c>
      <c r="H8" s="1" t="n">
        <v>0.000634296194953574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-7.4</v>
      </c>
      <c r="C9" s="1" t="n">
        <v>258.985200845666</v>
      </c>
      <c r="D9" s="1" t="s">
        <v>172</v>
      </c>
      <c r="E9" s="1" t="n">
        <v>17.0205563910768</v>
      </c>
      <c r="F9" s="1" t="n">
        <v>5</v>
      </c>
      <c r="G9" s="1" t="n">
        <v>265.75</v>
      </c>
      <c r="H9" s="1" t="n">
        <v>0.000634296194953574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-6.5</v>
      </c>
      <c r="C10" s="1" t="n">
        <v>274.841437632135</v>
      </c>
      <c r="D10" s="1" t="s">
        <v>173</v>
      </c>
      <c r="E10" s="1" t="n">
        <v>15.7943769856253</v>
      </c>
      <c r="F10" s="1" t="n">
        <v>5</v>
      </c>
      <c r="G10" s="1" t="n">
        <v>266.65</v>
      </c>
      <c r="H10" s="1" t="n">
        <v>0.000683539095253865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-5.7</v>
      </c>
      <c r="C11" s="1" t="n">
        <v>301.268498942918</v>
      </c>
      <c r="D11" s="1" t="s">
        <v>174</v>
      </c>
      <c r="E11" s="1" t="n">
        <v>14.6446184103205</v>
      </c>
      <c r="F11" s="1" t="n">
        <v>5</v>
      </c>
      <c r="G11" s="1" t="n">
        <v>267.45</v>
      </c>
      <c r="H11" s="1" t="n">
        <v>0.000737204196952271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-4.8</v>
      </c>
      <c r="C12" s="1" t="n">
        <v>301.268498942918</v>
      </c>
      <c r="D12" s="1" t="s">
        <v>175</v>
      </c>
      <c r="E12" s="1" t="n">
        <v>12.6100285946525</v>
      </c>
      <c r="F12" s="1" t="n">
        <v>5</v>
      </c>
      <c r="G12" s="1" t="n">
        <v>268.35</v>
      </c>
      <c r="H12" s="1" t="n">
        <v>0.000856149855158221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-4.2</v>
      </c>
      <c r="C13" s="1" t="n">
        <v>369.978858350951</v>
      </c>
      <c r="D13" s="1" t="s">
        <v>176</v>
      </c>
      <c r="E13" s="1" t="n">
        <v>10.8026417555601</v>
      </c>
      <c r="F13" s="1" t="n">
        <v>5</v>
      </c>
      <c r="G13" s="1" t="n">
        <v>268.95</v>
      </c>
      <c r="H13" s="1" t="n">
        <v>0.000999392037535272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-3.8</v>
      </c>
      <c r="C14" s="1" t="n">
        <v>385.835095137421</v>
      </c>
      <c r="D14" s="1" t="s">
        <v>176</v>
      </c>
      <c r="E14" s="1" t="n">
        <v>10.8026417555601</v>
      </c>
      <c r="F14" s="1" t="n">
        <v>5</v>
      </c>
      <c r="G14" s="1" t="n">
        <v>269.35</v>
      </c>
      <c r="H14" s="1" t="n">
        <v>0.000999392037535272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-3.2</v>
      </c>
      <c r="C15" s="1" t="n">
        <v>385.835095137421</v>
      </c>
      <c r="D15" s="1" t="s">
        <v>176</v>
      </c>
      <c r="E15" s="1" t="n">
        <v>10.8026417555601</v>
      </c>
      <c r="F15" s="1" t="n">
        <v>5</v>
      </c>
      <c r="G15" s="1" t="n">
        <v>269.95</v>
      </c>
      <c r="H15" s="1" t="n">
        <v>0.000999392037535272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43</v>
      </c>
      <c r="B2" s="1" t="n">
        <v>-14.6</v>
      </c>
      <c r="C2" s="1" t="n">
        <v>121.580547112462</v>
      </c>
      <c r="D2" s="1" t="s">
        <v>17</v>
      </c>
      <c r="E2" s="1" t="n">
        <v>50.8040651325027</v>
      </c>
      <c r="F2" s="1" t="n">
        <v>8</v>
      </c>
      <c r="G2" s="1" t="n">
        <v>258.55</v>
      </c>
      <c r="H2" s="1" t="n">
        <v>0.000212504139711958</v>
      </c>
      <c r="I2" s="1" t="n">
        <v>0.08</v>
      </c>
      <c r="J2" s="1" t="n">
        <v>272.05</v>
      </c>
    </row>
    <row r="3" customFormat="false" ht="12.75" hidden="false" customHeight="false" outlineLevel="0" collapsed="false">
      <c r="A3" s="1" t="n">
        <v>35</v>
      </c>
      <c r="B3" s="1" t="n">
        <v>-11.4</v>
      </c>
      <c r="C3" s="1" t="n">
        <v>141.843971631206</v>
      </c>
      <c r="D3" s="1" t="s">
        <v>18</v>
      </c>
      <c r="E3" s="1" t="n">
        <v>30.7957872994282</v>
      </c>
      <c r="F3" s="1" t="n">
        <v>5</v>
      </c>
      <c r="G3" s="1" t="n">
        <v>261.75</v>
      </c>
      <c r="H3" s="1" t="n">
        <v>0.000350569837682092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30</v>
      </c>
      <c r="B4" s="1" t="n">
        <v>-9.1</v>
      </c>
      <c r="C4" s="1" t="n">
        <v>202.634245187437</v>
      </c>
      <c r="D4" s="1" t="s">
        <v>19</v>
      </c>
      <c r="E4" s="1" t="n">
        <v>20.3253053483815</v>
      </c>
      <c r="F4" s="1" t="n">
        <v>5</v>
      </c>
      <c r="G4" s="1" t="n">
        <v>264.05</v>
      </c>
      <c r="H4" s="1" t="n">
        <v>0.000531164180306519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25</v>
      </c>
      <c r="B5" s="1" t="n">
        <v>-8.3</v>
      </c>
      <c r="C5" s="1" t="n">
        <v>900</v>
      </c>
      <c r="D5" s="1"/>
      <c r="E5" s="1" t="n">
        <v>1000</v>
      </c>
      <c r="F5" s="1" t="n">
        <v>1</v>
      </c>
      <c r="G5" s="1" t="n">
        <v>264.85</v>
      </c>
      <c r="H5" s="1" t="n">
        <v>1.07960741548528E-005</v>
      </c>
      <c r="I5" s="1" t="n">
        <v>0.01</v>
      </c>
      <c r="J5" s="0" t="s">
        <v>12</v>
      </c>
    </row>
    <row r="6" customFormat="false" ht="12.75" hidden="false" customHeight="false" outlineLevel="0" collapsed="false">
      <c r="A6" s="1" t="n">
        <v>24</v>
      </c>
      <c r="B6" s="1" t="n">
        <v>-7.6</v>
      </c>
      <c r="C6" s="1" t="n">
        <v>202.634245187437</v>
      </c>
      <c r="D6" s="1" t="s">
        <v>20</v>
      </c>
      <c r="E6" s="1" t="n">
        <v>18.3578272590912</v>
      </c>
      <c r="F6" s="1" t="n">
        <v>4</v>
      </c>
      <c r="G6" s="1" t="n">
        <v>265.55</v>
      </c>
      <c r="H6" s="1" t="n">
        <v>0.000588091063418539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-7.1</v>
      </c>
      <c r="C7" s="1" t="n">
        <v>233.029381965552</v>
      </c>
      <c r="D7" s="1" t="s">
        <v>21</v>
      </c>
      <c r="E7" s="1" t="n">
        <v>17.9857044948923</v>
      </c>
      <c r="F7" s="1" t="n">
        <v>5</v>
      </c>
      <c r="G7" s="1" t="n">
        <v>266.05</v>
      </c>
      <c r="H7" s="1" t="n">
        <v>0.000600258619723166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15</v>
      </c>
      <c r="B8" s="1" t="n">
        <v>-5.4</v>
      </c>
      <c r="C8" s="1" t="n">
        <v>238.095238095238</v>
      </c>
      <c r="D8" s="1" t="s">
        <v>22</v>
      </c>
      <c r="E8" s="1" t="n">
        <v>17.4473026313607</v>
      </c>
      <c r="F8" s="1" t="n">
        <v>5</v>
      </c>
      <c r="G8" s="1" t="n">
        <v>267.75</v>
      </c>
      <c r="H8" s="1" t="n">
        <v>0.000618781847427084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10</v>
      </c>
      <c r="B9" s="1" t="n">
        <v>-4.2</v>
      </c>
      <c r="C9" s="1" t="n">
        <v>197.568389057751</v>
      </c>
      <c r="D9" s="1" t="s">
        <v>23</v>
      </c>
      <c r="E9" s="1" t="n">
        <v>13.77850008151</v>
      </c>
      <c r="F9" s="1" t="n">
        <v>5</v>
      </c>
      <c r="G9" s="1" t="n">
        <v>268.95</v>
      </c>
      <c r="H9" s="1" t="n">
        <v>0.000783544949812103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5</v>
      </c>
      <c r="B10" s="1" t="n">
        <v>-2.7</v>
      </c>
      <c r="C10" s="1" t="n">
        <v>233.029381965552</v>
      </c>
      <c r="D10" s="1" t="s">
        <v>24</v>
      </c>
      <c r="E10" s="1" t="n">
        <v>16.3360029347323</v>
      </c>
      <c r="F10" s="1" t="n">
        <v>5</v>
      </c>
      <c r="G10" s="1" t="n">
        <v>270.45</v>
      </c>
      <c r="H10" s="1" t="n">
        <v>0.000660876115043968</v>
      </c>
      <c r="I10" s="1" t="n">
        <v>0.05</v>
      </c>
      <c r="J10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66</v>
      </c>
      <c r="B2" s="1" t="n">
        <v>-13.1</v>
      </c>
      <c r="C2" s="1" t="n">
        <v>58.1395348837209</v>
      </c>
      <c r="D2" s="1" t="s">
        <v>177</v>
      </c>
      <c r="E2" s="1" t="n">
        <v>78.31515611334</v>
      </c>
      <c r="F2" s="1" t="n">
        <v>6</v>
      </c>
      <c r="G2" s="1" t="n">
        <v>260.05</v>
      </c>
      <c r="H2" s="1" t="n">
        <v>0.00013785421227059</v>
      </c>
      <c r="I2" s="1" t="n">
        <v>0.06</v>
      </c>
      <c r="J2" s="1" t="n">
        <v>270.55</v>
      </c>
    </row>
    <row r="3" customFormat="false" ht="12.75" hidden="false" customHeight="false" outlineLevel="0" collapsed="false">
      <c r="A3" s="1" t="n">
        <v>60</v>
      </c>
      <c r="B3" s="1" t="n">
        <v>-11.9</v>
      </c>
      <c r="C3" s="1" t="n">
        <v>169.133192389006</v>
      </c>
      <c r="D3" s="1" t="s">
        <v>178</v>
      </c>
      <c r="E3" s="1" t="n">
        <v>48.8106904095479</v>
      </c>
      <c r="F3" s="1" t="n">
        <v>5</v>
      </c>
      <c r="G3" s="1" t="n">
        <v>261.25</v>
      </c>
      <c r="H3" s="1" t="n">
        <v>0.000221182574232569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-11.1</v>
      </c>
      <c r="C4" s="1" t="n">
        <v>221.987315010571</v>
      </c>
      <c r="D4" s="1" t="s">
        <v>179</v>
      </c>
      <c r="E4" s="1" t="n">
        <v>26.5732376490694</v>
      </c>
      <c r="F4" s="1" t="n">
        <v>5</v>
      </c>
      <c r="G4" s="1" t="n">
        <v>262.05</v>
      </c>
      <c r="H4" s="1" t="n">
        <v>0.00040627620530955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-10.3</v>
      </c>
      <c r="C5" s="1" t="n">
        <v>221.987315010571</v>
      </c>
      <c r="D5" s="1" t="s">
        <v>179</v>
      </c>
      <c r="E5" s="1" t="n">
        <v>26.5732376490694</v>
      </c>
      <c r="F5" s="1" t="n">
        <v>5</v>
      </c>
      <c r="G5" s="1" t="n">
        <v>262.85</v>
      </c>
      <c r="H5" s="1" t="n">
        <v>0.00040627620530955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-9.4</v>
      </c>
      <c r="C6" s="1" t="n">
        <v>216.701902748414</v>
      </c>
      <c r="D6" s="1" t="s">
        <v>180</v>
      </c>
      <c r="E6" s="1" t="n">
        <v>20.8239589557447</v>
      </c>
      <c r="F6" s="1" t="n">
        <v>2</v>
      </c>
      <c r="G6" s="1" t="n">
        <v>263.75</v>
      </c>
      <c r="H6" s="1" t="n">
        <v>0.000518444844123864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43</v>
      </c>
      <c r="B7" s="1" t="n">
        <v>-9.1</v>
      </c>
      <c r="C7" s="1" t="n">
        <v>900</v>
      </c>
      <c r="D7" s="1"/>
      <c r="E7" s="1" t="n">
        <v>1000</v>
      </c>
      <c r="F7" s="1" t="n">
        <v>3</v>
      </c>
      <c r="G7" s="1" t="n">
        <v>264.05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-8.4</v>
      </c>
      <c r="C8" s="1" t="n">
        <v>237.84355179704</v>
      </c>
      <c r="D8" s="1" t="s">
        <v>181</v>
      </c>
      <c r="E8" s="1" t="n">
        <v>16.2579983755021</v>
      </c>
      <c r="F8" s="1" t="n">
        <v>5</v>
      </c>
      <c r="G8" s="1" t="n">
        <v>264.75</v>
      </c>
      <c r="H8" s="1" t="n">
        <v>0.000664046945109832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-7.1</v>
      </c>
      <c r="C9" s="1" t="n">
        <v>184.989429175476</v>
      </c>
      <c r="D9" s="1" t="s">
        <v>181</v>
      </c>
      <c r="E9" s="1" t="n">
        <v>16.2579983755021</v>
      </c>
      <c r="F9" s="1" t="n">
        <v>5</v>
      </c>
      <c r="G9" s="1" t="n">
        <v>266.05</v>
      </c>
      <c r="H9" s="1" t="n">
        <v>0.000664046945109832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-6.1</v>
      </c>
      <c r="C10" s="1" t="n">
        <v>179.704016913319</v>
      </c>
      <c r="D10" s="1" t="s">
        <v>182</v>
      </c>
      <c r="E10" s="1" t="n">
        <v>14.2365079674331</v>
      </c>
      <c r="F10" s="1" t="n">
        <v>5</v>
      </c>
      <c r="G10" s="1" t="n">
        <v>267.05</v>
      </c>
      <c r="H10" s="1" t="n">
        <v>0.000758337239690343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-5.2</v>
      </c>
      <c r="C11" s="1" t="n">
        <v>221.987315010571</v>
      </c>
      <c r="D11" s="1" t="s">
        <v>183</v>
      </c>
      <c r="E11" s="1" t="n">
        <v>12.4262227871782</v>
      </c>
      <c r="F11" s="1" t="n">
        <v>5</v>
      </c>
      <c r="G11" s="1" t="n">
        <v>267.95</v>
      </c>
      <c r="H11" s="1" t="n">
        <v>0.000868813825388075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-4.6</v>
      </c>
      <c r="C12" s="1" t="n">
        <v>269.556025369979</v>
      </c>
      <c r="D12" s="1" t="s">
        <v>184</v>
      </c>
      <c r="E12" s="1" t="n">
        <v>11.9686410507166</v>
      </c>
      <c r="F12" s="1" t="n">
        <v>5</v>
      </c>
      <c r="G12" s="1" t="n">
        <v>268.55</v>
      </c>
      <c r="H12" s="1" t="n">
        <v>0.000902030072512396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-3.9</v>
      </c>
      <c r="C13" s="1" t="n">
        <v>274.841437632135</v>
      </c>
      <c r="D13" s="1" t="s">
        <v>185</v>
      </c>
      <c r="E13" s="1" t="n">
        <v>11.5239867100705</v>
      </c>
      <c r="F13" s="1" t="n">
        <v>5</v>
      </c>
      <c r="G13" s="1" t="n">
        <v>269.25</v>
      </c>
      <c r="H13" s="1" t="n">
        <v>0.000936835005668514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-2.7</v>
      </c>
      <c r="C14" s="1" t="n">
        <v>264.270613107822</v>
      </c>
      <c r="D14" s="1" t="s">
        <v>185</v>
      </c>
      <c r="E14" s="1" t="n">
        <v>11.5239867100705</v>
      </c>
      <c r="F14" s="1" t="n">
        <v>5</v>
      </c>
      <c r="G14" s="1" t="n">
        <v>270.45</v>
      </c>
      <c r="H14" s="1" t="n">
        <v>0.000936835005668514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-2.7</v>
      </c>
      <c r="C15" s="1" t="n">
        <v>285.412262156448</v>
      </c>
      <c r="D15" s="1" t="s">
        <v>185</v>
      </c>
      <c r="E15" s="1" t="n">
        <v>11.5239867100705</v>
      </c>
      <c r="F15" s="1" t="n">
        <v>5</v>
      </c>
      <c r="G15" s="1" t="n">
        <v>270.45</v>
      </c>
      <c r="H15" s="1" t="n">
        <v>0.000936835005668514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65</v>
      </c>
      <c r="B2" s="1" t="n">
        <v>-13.2</v>
      </c>
      <c r="C2" s="1" t="n">
        <v>73.9957716701903</v>
      </c>
      <c r="D2" s="1" t="s">
        <v>186</v>
      </c>
      <c r="E2" s="1" t="n">
        <v>55.85</v>
      </c>
      <c r="F2" s="1" t="n">
        <v>5</v>
      </c>
      <c r="G2" s="1" t="n">
        <v>259.95</v>
      </c>
      <c r="H2" s="1" t="n">
        <v>0.00019330481924535</v>
      </c>
      <c r="I2" s="1" t="n">
        <v>0.05</v>
      </c>
      <c r="J2" s="1" t="n">
        <v>270.55</v>
      </c>
    </row>
    <row r="3" customFormat="false" ht="12.75" hidden="false" customHeight="false" outlineLevel="0" collapsed="false">
      <c r="A3" s="1" t="n">
        <v>60</v>
      </c>
      <c r="B3" s="1" t="n">
        <v>-12.1</v>
      </c>
      <c r="C3" s="1" t="n">
        <v>190.274841437632</v>
      </c>
      <c r="D3" s="1" t="s">
        <v>187</v>
      </c>
      <c r="E3" s="1" t="n">
        <v>55.85</v>
      </c>
      <c r="F3" s="1" t="n">
        <v>5</v>
      </c>
      <c r="G3" s="1" t="n">
        <v>261.05</v>
      </c>
      <c r="H3" s="1" t="n">
        <v>0.00019330481924535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-10.9</v>
      </c>
      <c r="C4" s="1" t="n">
        <v>232.558139534884</v>
      </c>
      <c r="D4" s="1" t="s">
        <v>188</v>
      </c>
      <c r="E4" s="1" t="n">
        <v>36.1</v>
      </c>
      <c r="F4" s="1" t="n">
        <v>5</v>
      </c>
      <c r="G4" s="1" t="n">
        <v>262.25</v>
      </c>
      <c r="H4" s="1" t="n">
        <v>0.000299060225896199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-9.1</v>
      </c>
      <c r="C5" s="1" t="n">
        <v>195.560253699789</v>
      </c>
      <c r="D5" s="1" t="s">
        <v>189</v>
      </c>
      <c r="E5" s="1" t="n">
        <v>36.1</v>
      </c>
      <c r="F5" s="1" t="n">
        <v>5</v>
      </c>
      <c r="G5" s="1" t="n">
        <v>264.05</v>
      </c>
      <c r="H5" s="1" t="n">
        <v>0.000299060225896199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-7.9</v>
      </c>
      <c r="C6" s="1" t="n">
        <v>190.274841437632</v>
      </c>
      <c r="D6" s="1" t="s">
        <v>190</v>
      </c>
      <c r="E6" s="1" t="n">
        <v>31.73</v>
      </c>
      <c r="F6" s="1" t="n">
        <v>2</v>
      </c>
      <c r="G6" s="1" t="n">
        <v>265.25</v>
      </c>
      <c r="H6" s="1" t="n">
        <v>0.000340248161199268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43</v>
      </c>
      <c r="B7" s="1" t="n">
        <v>-7.4</v>
      </c>
      <c r="C7" s="1" t="n">
        <v>900</v>
      </c>
      <c r="D7" s="1"/>
      <c r="E7" s="1" t="n">
        <v>1000</v>
      </c>
      <c r="F7" s="1" t="n">
        <v>3</v>
      </c>
      <c r="G7" s="1" t="n">
        <v>265.75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-7.1</v>
      </c>
      <c r="C8" s="1" t="n">
        <v>253.69978858351</v>
      </c>
      <c r="D8" s="1" t="s">
        <v>191</v>
      </c>
      <c r="E8" s="1" t="n">
        <v>27.36</v>
      </c>
      <c r="F8" s="1" t="n">
        <v>5</v>
      </c>
      <c r="G8" s="1" t="n">
        <v>266.05</v>
      </c>
      <c r="H8" s="1" t="n">
        <v>0.00039459335361304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-6.5</v>
      </c>
      <c r="C9" s="1" t="n">
        <v>216.701902748414</v>
      </c>
      <c r="D9" s="1" t="s">
        <v>192</v>
      </c>
      <c r="E9" s="1" t="n">
        <v>27.36</v>
      </c>
      <c r="F9" s="1" t="n">
        <v>5</v>
      </c>
      <c r="G9" s="1" t="n">
        <v>266.65</v>
      </c>
      <c r="H9" s="1" t="n">
        <v>0.00039459335361304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-5.9</v>
      </c>
      <c r="C10" s="1" t="n">
        <v>258.985200845666</v>
      </c>
      <c r="D10" s="1" t="s">
        <v>193</v>
      </c>
      <c r="E10" s="1" t="n">
        <v>25.59</v>
      </c>
      <c r="F10" s="1" t="n">
        <v>5</v>
      </c>
      <c r="G10" s="1" t="n">
        <v>267.25</v>
      </c>
      <c r="H10" s="1" t="n">
        <v>0.000421886446066932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-5.4</v>
      </c>
      <c r="C11" s="1" t="n">
        <v>253.69978858351</v>
      </c>
      <c r="D11" s="1" t="s">
        <v>194</v>
      </c>
      <c r="E11" s="1" t="n">
        <v>23.82</v>
      </c>
      <c r="F11" s="1" t="n">
        <v>5</v>
      </c>
      <c r="G11" s="1" t="n">
        <v>267.75</v>
      </c>
      <c r="H11" s="1" t="n">
        <v>0.000453235690799865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-4.7</v>
      </c>
      <c r="C12" s="1" t="n">
        <v>295.983086680761</v>
      </c>
      <c r="D12" s="1" t="s">
        <v>195</v>
      </c>
      <c r="E12" s="1" t="n">
        <v>21.885</v>
      </c>
      <c r="F12" s="1" t="n">
        <v>5</v>
      </c>
      <c r="G12" s="1" t="n">
        <v>268.45</v>
      </c>
      <c r="H12" s="1" t="n">
        <v>0.000493309305682101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-4.2</v>
      </c>
      <c r="C13" s="1" t="n">
        <v>285.412262156448</v>
      </c>
      <c r="D13" s="1" t="s">
        <v>196</v>
      </c>
      <c r="E13" s="1" t="n">
        <v>19.95</v>
      </c>
      <c r="F13" s="1" t="n">
        <v>5</v>
      </c>
      <c r="G13" s="1" t="n">
        <v>268.95</v>
      </c>
      <c r="H13" s="1" t="n">
        <v>0.000541156599240741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-3.7</v>
      </c>
      <c r="C14" s="1" t="n">
        <v>285.412262156448</v>
      </c>
      <c r="D14" s="1" t="s">
        <v>197</v>
      </c>
      <c r="E14" s="1" t="n">
        <v>19.95</v>
      </c>
      <c r="F14" s="1" t="n">
        <v>5</v>
      </c>
      <c r="G14" s="1" t="n">
        <v>269.45</v>
      </c>
      <c r="H14" s="1" t="n">
        <v>0.000541156599240741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-2.9</v>
      </c>
      <c r="C15" s="1" t="n">
        <v>243.128964059197</v>
      </c>
      <c r="D15" s="1" t="s">
        <v>198</v>
      </c>
      <c r="E15" s="1" t="n">
        <v>19.95</v>
      </c>
      <c r="F15" s="1" t="n">
        <v>5</v>
      </c>
      <c r="G15" s="1" t="n">
        <v>270.25</v>
      </c>
      <c r="H15" s="1" t="n">
        <v>0.000541156599240741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68</v>
      </c>
      <c r="B2" s="1" t="n">
        <v>-12.4</v>
      </c>
      <c r="C2" s="1" t="n">
        <v>63.4249471458774</v>
      </c>
      <c r="D2" s="1" t="s">
        <v>186</v>
      </c>
      <c r="E2" s="1" t="n">
        <v>78.3120138096116</v>
      </c>
      <c r="F2" s="1" t="n">
        <v>8</v>
      </c>
      <c r="G2" s="1" t="n">
        <v>260.75</v>
      </c>
      <c r="H2" s="1" t="n">
        <v>0.000137859743731015</v>
      </c>
      <c r="I2" s="1" t="n">
        <v>0.08</v>
      </c>
      <c r="J2" s="1" t="n">
        <v>271.25</v>
      </c>
    </row>
    <row r="3" customFormat="false" ht="12.75" hidden="false" customHeight="false" outlineLevel="0" collapsed="false">
      <c r="A3" s="1" t="n">
        <v>60</v>
      </c>
      <c r="B3" s="1" t="n">
        <v>-9.9</v>
      </c>
      <c r="C3" s="1" t="n">
        <v>221.987315010571</v>
      </c>
      <c r="D3" s="1" t="s">
        <v>187</v>
      </c>
      <c r="E3" s="1" t="n">
        <v>59.0067598925514</v>
      </c>
      <c r="F3" s="1" t="n">
        <v>5</v>
      </c>
      <c r="G3" s="1" t="n">
        <v>263.25</v>
      </c>
      <c r="H3" s="1" t="n">
        <v>0.000182963344784766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-8.8</v>
      </c>
      <c r="C4" s="1" t="n">
        <v>195.560253699789</v>
      </c>
      <c r="D4" s="1" t="s">
        <v>188</v>
      </c>
      <c r="E4" s="1" t="n">
        <v>30.0813102841605</v>
      </c>
      <c r="F4" s="1" t="n">
        <v>5</v>
      </c>
      <c r="G4" s="1" t="n">
        <v>264.35</v>
      </c>
      <c r="H4" s="1" t="n">
        <v>0.000358896406202675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-8.1</v>
      </c>
      <c r="C5" s="1" t="n">
        <v>200.845665961945</v>
      </c>
      <c r="D5" s="1" t="s">
        <v>189</v>
      </c>
      <c r="E5" s="1" t="n">
        <v>28.3237252647791</v>
      </c>
      <c r="F5" s="1" t="n">
        <v>5</v>
      </c>
      <c r="G5" s="1" t="n">
        <v>265.05</v>
      </c>
      <c r="H5" s="1" t="n">
        <v>0.000381167168298932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-7.5</v>
      </c>
      <c r="C6" s="1" t="n">
        <v>258.985200845666</v>
      </c>
      <c r="D6" s="1" t="s">
        <v>190</v>
      </c>
      <c r="E6" s="1" t="n">
        <v>18.015210350204</v>
      </c>
      <c r="F6" s="1" t="n">
        <v>2</v>
      </c>
      <c r="G6" s="1" t="n">
        <v>265.65</v>
      </c>
      <c r="H6" s="1" t="n">
        <v>0.000599275498036609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43</v>
      </c>
      <c r="B7" s="1" t="n">
        <v>-7.2</v>
      </c>
      <c r="C7" s="1" t="n">
        <v>900</v>
      </c>
      <c r="D7" s="1"/>
      <c r="E7" s="1" t="n">
        <v>1000</v>
      </c>
      <c r="F7" s="1" t="n">
        <v>3</v>
      </c>
      <c r="G7" s="1" t="n">
        <v>265.95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-6.8</v>
      </c>
      <c r="C8" s="1" t="n">
        <v>232.558139534884</v>
      </c>
      <c r="D8" s="1" t="s">
        <v>191</v>
      </c>
      <c r="E8" s="1" t="n">
        <v>17.9938821485024</v>
      </c>
      <c r="F8" s="1" t="n">
        <v>5</v>
      </c>
      <c r="G8" s="1" t="n">
        <v>266.35</v>
      </c>
      <c r="H8" s="1" t="n">
        <v>0.000599985821055926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-6.2</v>
      </c>
      <c r="C9" s="1" t="n">
        <v>253.69978858351</v>
      </c>
      <c r="D9" s="1" t="s">
        <v>192</v>
      </c>
      <c r="E9" s="1" t="n">
        <v>17.9725745059099</v>
      </c>
      <c r="F9" s="1" t="n">
        <v>5</v>
      </c>
      <c r="G9" s="1" t="n">
        <v>266.95</v>
      </c>
      <c r="H9" s="1" t="n">
        <v>0.000600697142821842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-5.7</v>
      </c>
      <c r="C10" s="1" t="n">
        <v>253.69978858351</v>
      </c>
      <c r="D10" s="1" t="s">
        <v>193</v>
      </c>
      <c r="E10" s="1" t="n">
        <v>17.7395406701928</v>
      </c>
      <c r="F10" s="1" t="n">
        <v>5</v>
      </c>
      <c r="G10" s="1" t="n">
        <v>267.45</v>
      </c>
      <c r="H10" s="1" t="n">
        <v>0.000608588145294714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-5.1</v>
      </c>
      <c r="C11" s="1" t="n">
        <v>311.83932346723</v>
      </c>
      <c r="D11" s="1" t="s">
        <v>194</v>
      </c>
      <c r="E11" s="1" t="n">
        <v>12.9695069347078</v>
      </c>
      <c r="F11" s="1" t="n">
        <v>5</v>
      </c>
      <c r="G11" s="1" t="n">
        <v>268.05</v>
      </c>
      <c r="H11" s="1" t="n">
        <v>0.000832419783512457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-4.4</v>
      </c>
      <c r="C12" s="1" t="n">
        <v>237.84355179704</v>
      </c>
      <c r="D12" s="1" t="s">
        <v>195</v>
      </c>
      <c r="E12" s="1" t="n">
        <v>12.5126844004686</v>
      </c>
      <c r="F12" s="1" t="n">
        <v>5</v>
      </c>
      <c r="G12" s="1" t="n">
        <v>268.75</v>
      </c>
      <c r="H12" s="1" t="n">
        <v>0.000862810393783164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-3.9</v>
      </c>
      <c r="C13" s="1" t="n">
        <v>248.414376321353</v>
      </c>
      <c r="D13" s="1" t="s">
        <v>196</v>
      </c>
      <c r="E13" s="1" t="n">
        <v>11.5701955822997</v>
      </c>
      <c r="F13" s="1" t="n">
        <v>5</v>
      </c>
      <c r="G13" s="1" t="n">
        <v>269.25</v>
      </c>
      <c r="H13" s="1" t="n">
        <v>0.000933093488183454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-3.4</v>
      </c>
      <c r="C14" s="1" t="n">
        <v>243.128964059197</v>
      </c>
      <c r="D14" s="1" t="s">
        <v>197</v>
      </c>
      <c r="E14" s="1" t="n">
        <v>12.5175348153438</v>
      </c>
      <c r="F14" s="1" t="n">
        <v>5</v>
      </c>
      <c r="G14" s="1" t="n">
        <v>269.75</v>
      </c>
      <c r="H14" s="1" t="n">
        <v>0.000862476063706976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-2.8</v>
      </c>
      <c r="C15" s="1" t="n">
        <v>243.128964059197</v>
      </c>
      <c r="D15" s="1" t="s">
        <v>198</v>
      </c>
      <c r="E15" s="1" t="n">
        <v>13.4228610363723</v>
      </c>
      <c r="F15" s="1" t="n">
        <v>5</v>
      </c>
      <c r="G15" s="1" t="n">
        <v>270.35</v>
      </c>
      <c r="H15" s="1" t="n">
        <v>0.000804304993220024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65</v>
      </c>
      <c r="B2" s="1" t="n">
        <v>-16.4</v>
      </c>
      <c r="C2" s="1" t="n">
        <v>79.2811839323467</v>
      </c>
      <c r="D2" s="1" t="s">
        <v>199</v>
      </c>
      <c r="E2" s="1" t="n">
        <v>77.1663822767742</v>
      </c>
      <c r="F2" s="1" t="n">
        <v>5</v>
      </c>
      <c r="G2" s="1" t="n">
        <v>256.75</v>
      </c>
      <c r="H2" s="1" t="n">
        <v>0.00013990644418356</v>
      </c>
      <c r="I2" s="1" t="n">
        <v>0.05</v>
      </c>
      <c r="J2" s="1" t="n">
        <v>271.05</v>
      </c>
    </row>
    <row r="3" customFormat="false" ht="12.75" hidden="false" customHeight="false" outlineLevel="0" collapsed="false">
      <c r="A3" s="1" t="n">
        <v>60</v>
      </c>
      <c r="B3" s="1" t="n">
        <v>-16.1</v>
      </c>
      <c r="C3" s="1" t="n">
        <v>200.845665961945</v>
      </c>
      <c r="D3" s="1" t="s">
        <v>199</v>
      </c>
      <c r="E3" s="1" t="n">
        <v>77.1663822767742</v>
      </c>
      <c r="F3" s="1" t="n">
        <v>5</v>
      </c>
      <c r="G3" s="1" t="n">
        <v>257.05</v>
      </c>
      <c r="H3" s="1" t="n">
        <v>0.00013990644418356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-14.9</v>
      </c>
      <c r="C4" s="1" t="n">
        <v>206.131078224101</v>
      </c>
      <c r="D4" s="1" t="s">
        <v>200</v>
      </c>
      <c r="E4" s="1" t="n">
        <v>45.6724438906911</v>
      </c>
      <c r="F4" s="1" t="n">
        <v>5</v>
      </c>
      <c r="G4" s="1" t="n">
        <v>258.25</v>
      </c>
      <c r="H4" s="1" t="n">
        <v>0.000236380478800111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-12.3</v>
      </c>
      <c r="C5" s="1" t="n">
        <v>216.701902748414</v>
      </c>
      <c r="D5" s="1" t="s">
        <v>201</v>
      </c>
      <c r="E5" s="1" t="n">
        <v>27.8908956611386</v>
      </c>
      <c r="F5" s="1" t="n">
        <v>5</v>
      </c>
      <c r="G5" s="1" t="n">
        <v>260.85</v>
      </c>
      <c r="H5" s="1" t="n">
        <v>0.0003870823757695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-9.7</v>
      </c>
      <c r="C6" s="1" t="n">
        <v>211.416490486258</v>
      </c>
      <c r="D6" s="1" t="s">
        <v>201</v>
      </c>
      <c r="E6" s="1" t="n">
        <v>27.8908956611386</v>
      </c>
      <c r="F6" s="1" t="n">
        <v>2</v>
      </c>
      <c r="G6" s="1" t="n">
        <v>263.45</v>
      </c>
      <c r="H6" s="1" t="n">
        <v>0.0003870823757695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43</v>
      </c>
      <c r="B7" s="1" t="n">
        <v>-9.1</v>
      </c>
      <c r="C7" s="1" t="n">
        <v>900</v>
      </c>
      <c r="D7" s="1"/>
      <c r="E7" s="1" t="n">
        <v>1000</v>
      </c>
      <c r="F7" s="1" t="n">
        <v>3</v>
      </c>
      <c r="G7" s="1" t="n">
        <v>264.05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-8.4</v>
      </c>
      <c r="C8" s="1" t="n">
        <v>243.128964059197</v>
      </c>
      <c r="D8" s="1" t="s">
        <v>202</v>
      </c>
      <c r="E8" s="1" t="n">
        <v>15.7544115482812</v>
      </c>
      <c r="F8" s="1" t="n">
        <v>5</v>
      </c>
      <c r="G8" s="1" t="n">
        <v>264.75</v>
      </c>
      <c r="H8" s="1" t="n">
        <v>0.000685273081877222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-7.7</v>
      </c>
      <c r="C9" s="1" t="n">
        <v>243.128964059197</v>
      </c>
      <c r="D9" s="1" t="s">
        <v>202</v>
      </c>
      <c r="E9" s="1" t="n">
        <v>15.7544115482812</v>
      </c>
      <c r="F9" s="1" t="n">
        <v>5</v>
      </c>
      <c r="G9" s="1" t="n">
        <v>265.45</v>
      </c>
      <c r="H9" s="1" t="n">
        <v>0.000685273081877222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-7</v>
      </c>
      <c r="C10" s="1" t="n">
        <v>237.84355179704</v>
      </c>
      <c r="D10" s="1" t="s">
        <v>203</v>
      </c>
      <c r="E10" s="1" t="n">
        <v>14.3140950568665</v>
      </c>
      <c r="F10" s="1" t="n">
        <v>5</v>
      </c>
      <c r="G10" s="1" t="n">
        <v>266.15</v>
      </c>
      <c r="H10" s="1" t="n">
        <v>0.000754226803158882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-6.4</v>
      </c>
      <c r="C11" s="1" t="n">
        <v>232.558139534884</v>
      </c>
      <c r="D11" s="1" t="s">
        <v>204</v>
      </c>
      <c r="E11" s="1" t="n">
        <v>12.9840094843699</v>
      </c>
      <c r="F11" s="1" t="n">
        <v>5</v>
      </c>
      <c r="G11" s="1" t="n">
        <v>266.75</v>
      </c>
      <c r="H11" s="1" t="n">
        <v>0.000831490008371377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-5.8</v>
      </c>
      <c r="C12" s="1" t="n">
        <v>243.128964059197</v>
      </c>
      <c r="D12" s="1" t="s">
        <v>204</v>
      </c>
      <c r="E12" s="1" t="n">
        <v>12.9840094843699</v>
      </c>
      <c r="F12" s="1" t="n">
        <v>5</v>
      </c>
      <c r="G12" s="1" t="n">
        <v>267.35</v>
      </c>
      <c r="H12" s="1" t="n">
        <v>0.000831490008371377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-5.3</v>
      </c>
      <c r="C13" s="1" t="n">
        <v>274.841437632135</v>
      </c>
      <c r="D13" s="1" t="s">
        <v>205</v>
      </c>
      <c r="E13" s="1" t="n">
        <v>11.2299784399101</v>
      </c>
      <c r="F13" s="1" t="n">
        <v>5</v>
      </c>
      <c r="G13" s="1" t="n">
        <v>267.85</v>
      </c>
      <c r="H13" s="1" t="n">
        <v>0.00096136196633154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-4.8</v>
      </c>
      <c r="C14" s="1" t="n">
        <v>274.841437632135</v>
      </c>
      <c r="D14" s="1" t="s">
        <v>205</v>
      </c>
      <c r="E14" s="1" t="n">
        <v>11.2299784399101</v>
      </c>
      <c r="F14" s="1" t="n">
        <v>5</v>
      </c>
      <c r="G14" s="1" t="n">
        <v>268.35</v>
      </c>
      <c r="H14" s="1" t="n">
        <v>0.00096136196633154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-4.1</v>
      </c>
      <c r="C15" s="1" t="n">
        <v>396.405919661734</v>
      </c>
      <c r="D15" s="1" t="s">
        <v>205</v>
      </c>
      <c r="E15" s="1" t="n">
        <v>11.2299784399101</v>
      </c>
      <c r="F15" s="1" t="n">
        <v>5</v>
      </c>
      <c r="G15" s="1" t="n">
        <v>269.05</v>
      </c>
      <c r="H15" s="1" t="n">
        <v>0.00096136196633154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65</v>
      </c>
      <c r="B2" s="1" t="n">
        <v>-14.2</v>
      </c>
      <c r="C2" s="1" t="n">
        <v>63.4249471458774</v>
      </c>
      <c r="D2" s="1" t="s">
        <v>206</v>
      </c>
      <c r="E2" s="1" t="n">
        <v>66.7642946521412</v>
      </c>
      <c r="F2" s="1" t="n">
        <v>5</v>
      </c>
      <c r="G2" s="1" t="n">
        <v>258.95</v>
      </c>
      <c r="H2" s="1" t="n">
        <v>0.00016170430933335</v>
      </c>
      <c r="I2" s="1" t="n">
        <v>0.05</v>
      </c>
      <c r="J2" s="1" t="n">
        <v>271.25</v>
      </c>
    </row>
    <row r="3" customFormat="false" ht="12.75" hidden="false" customHeight="false" outlineLevel="0" collapsed="false">
      <c r="A3" s="1" t="n">
        <v>60</v>
      </c>
      <c r="B3" s="1" t="n">
        <v>-12</v>
      </c>
      <c r="C3" s="1" t="n">
        <v>190.274841437632</v>
      </c>
      <c r="D3" s="1" t="s">
        <v>207</v>
      </c>
      <c r="E3" s="1" t="n">
        <v>25.62271010626</v>
      </c>
      <c r="F3" s="1" t="n">
        <v>5</v>
      </c>
      <c r="G3" s="1" t="n">
        <v>261.15</v>
      </c>
      <c r="H3" s="1" t="n">
        <v>0.000421347863285357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-10.8</v>
      </c>
      <c r="C4" s="1" t="n">
        <v>184.989429175476</v>
      </c>
      <c r="D4" s="1" t="s">
        <v>207</v>
      </c>
      <c r="E4" s="1" t="n">
        <v>25.62271010626</v>
      </c>
      <c r="F4" s="1" t="n">
        <v>5</v>
      </c>
      <c r="G4" s="1" t="n">
        <v>262.35</v>
      </c>
      <c r="H4" s="1" t="n">
        <v>0.000421347863285357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-10</v>
      </c>
      <c r="C5" s="1" t="n">
        <v>179.704016913319</v>
      </c>
      <c r="D5" s="1" t="s">
        <v>207</v>
      </c>
      <c r="E5" s="1" t="n">
        <v>25.62271010626</v>
      </c>
      <c r="F5" s="1" t="n">
        <v>5</v>
      </c>
      <c r="G5" s="1" t="n">
        <v>263.15</v>
      </c>
      <c r="H5" s="1" t="n">
        <v>0.000421347863285357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-9.1</v>
      </c>
      <c r="C6" s="1" t="n">
        <v>190.274841437632</v>
      </c>
      <c r="D6" s="1" t="s">
        <v>208</v>
      </c>
      <c r="E6" s="1" t="n">
        <v>21.5892062242072</v>
      </c>
      <c r="F6" s="1" t="n">
        <v>2</v>
      </c>
      <c r="G6" s="1" t="n">
        <v>264.05</v>
      </c>
      <c r="H6" s="1" t="n">
        <v>0.000500068137880287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43</v>
      </c>
      <c r="B7" s="1" t="n">
        <v>-8.5</v>
      </c>
      <c r="C7" s="1" t="n">
        <v>900</v>
      </c>
      <c r="D7" s="1"/>
      <c r="E7" s="1" t="n">
        <v>1000</v>
      </c>
      <c r="F7" s="1" t="n">
        <v>3</v>
      </c>
      <c r="G7" s="1" t="n">
        <v>264.65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-7.9</v>
      </c>
      <c r="C8" s="1" t="n">
        <v>264.270613107822</v>
      </c>
      <c r="D8" s="1" t="s">
        <v>209</v>
      </c>
      <c r="E8" s="1" t="n">
        <v>19.1939025431358</v>
      </c>
      <c r="F8" s="1" t="n">
        <v>5</v>
      </c>
      <c r="G8" s="1" t="n">
        <v>265.25</v>
      </c>
      <c r="H8" s="1" t="n">
        <v>0.000562474157123076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-6.7</v>
      </c>
      <c r="C9" s="1" t="n">
        <v>227.272727272727</v>
      </c>
      <c r="D9" s="1" t="s">
        <v>210</v>
      </c>
      <c r="E9" s="1" t="n">
        <v>18.1631738901906</v>
      </c>
      <c r="F9" s="1" t="n">
        <v>5</v>
      </c>
      <c r="G9" s="1" t="n">
        <v>266.45</v>
      </c>
      <c r="H9" s="1" t="n">
        <v>0.000594393591126904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-5.6</v>
      </c>
      <c r="C10" s="1" t="n">
        <v>253.69978858351</v>
      </c>
      <c r="D10" s="1" t="s">
        <v>211</v>
      </c>
      <c r="E10" s="1" t="n">
        <v>14.1308964450675</v>
      </c>
      <c r="F10" s="1" t="n">
        <v>5</v>
      </c>
      <c r="G10" s="1" t="n">
        <v>267.55</v>
      </c>
      <c r="H10" s="1" t="n">
        <v>0.000764004902082572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4.7</v>
      </c>
      <c r="C11" s="1" t="n">
        <v>248.414376321353</v>
      </c>
      <c r="D11" s="1" t="s">
        <v>212</v>
      </c>
      <c r="E11" s="1" t="n">
        <v>10.8620089406563</v>
      </c>
      <c r="F11" s="1" t="n">
        <v>5</v>
      </c>
      <c r="G11" s="1" t="n">
        <v>277.85</v>
      </c>
      <c r="H11" s="1" t="n">
        <v>0.000993929779825836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-4.1</v>
      </c>
      <c r="C12" s="1" t="n">
        <v>364.693446088795</v>
      </c>
      <c r="D12" s="1" t="s">
        <v>212</v>
      </c>
      <c r="E12" s="1" t="n">
        <v>10.8620089406563</v>
      </c>
      <c r="F12" s="1" t="n">
        <v>5</v>
      </c>
      <c r="G12" s="1" t="n">
        <v>269.05</v>
      </c>
      <c r="H12" s="1" t="n">
        <v>0.000993929779825836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-3.5</v>
      </c>
      <c r="C13" s="1" t="n">
        <v>258.985200845666</v>
      </c>
      <c r="D13" s="1" t="s">
        <v>213</v>
      </c>
      <c r="E13" s="1" t="n">
        <v>9.71781143643305</v>
      </c>
      <c r="F13" s="1" t="n">
        <v>5</v>
      </c>
      <c r="G13" s="1" t="n">
        <v>269.65</v>
      </c>
      <c r="H13" s="1" t="n">
        <v>0.00111095736169331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-3</v>
      </c>
      <c r="C14" s="1" t="n">
        <v>237.84355179704</v>
      </c>
      <c r="D14" s="1" t="s">
        <v>213</v>
      </c>
      <c r="E14" s="1" t="n">
        <v>9.71781143643305</v>
      </c>
      <c r="F14" s="1" t="n">
        <v>5</v>
      </c>
      <c r="G14" s="1" t="n">
        <v>270.15</v>
      </c>
      <c r="H14" s="1" t="n">
        <v>0.00111095736169331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-2.1</v>
      </c>
      <c r="C15" s="1" t="n">
        <v>243.128964059197</v>
      </c>
      <c r="D15" s="1" t="s">
        <v>213</v>
      </c>
      <c r="E15" s="1" t="n">
        <v>9.71781143643305</v>
      </c>
      <c r="F15" s="1" t="n">
        <v>5</v>
      </c>
      <c r="G15" s="1" t="n">
        <v>271.05</v>
      </c>
      <c r="H15" s="1" t="n">
        <v>0.00111095736169331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64</v>
      </c>
      <c r="B2" s="1" t="n">
        <v>-13.5</v>
      </c>
      <c r="C2" s="1" t="n">
        <v>42.2832980972516</v>
      </c>
      <c r="D2" s="1" t="s">
        <v>214</v>
      </c>
      <c r="E2" s="1" t="n">
        <v>77.7382020087124</v>
      </c>
      <c r="F2" s="1" t="n">
        <v>4</v>
      </c>
      <c r="G2" s="1" t="n">
        <v>259.65</v>
      </c>
      <c r="H2" s="1" t="n">
        <v>0.000138877332841359</v>
      </c>
      <c r="I2" s="1" t="n">
        <v>0.04</v>
      </c>
      <c r="J2" s="1" t="n">
        <v>270.85</v>
      </c>
    </row>
    <row r="3" customFormat="false" ht="12.75" hidden="false" customHeight="false" outlineLevel="0" collapsed="false">
      <c r="A3" s="1" t="n">
        <v>60</v>
      </c>
      <c r="B3" s="1" t="n">
        <v>-11.9</v>
      </c>
      <c r="C3" s="1" t="n">
        <v>121.564482029598</v>
      </c>
      <c r="D3" s="1" t="s">
        <v>214</v>
      </c>
      <c r="E3" s="1" t="n">
        <v>77.7382020087124</v>
      </c>
      <c r="F3" s="1" t="n">
        <v>5</v>
      </c>
      <c r="G3" s="1" t="n">
        <v>261.25</v>
      </c>
      <c r="H3" s="1" t="n">
        <v>0.000138877332841359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-10.4</v>
      </c>
      <c r="C4" s="1" t="n">
        <v>195.560253699789</v>
      </c>
      <c r="D4" s="1" t="s">
        <v>215</v>
      </c>
      <c r="E4" s="1" t="n">
        <v>29.2590210184396</v>
      </c>
      <c r="F4" s="1" t="n">
        <v>5</v>
      </c>
      <c r="G4" s="1" t="n">
        <v>262.75</v>
      </c>
      <c r="H4" s="1" t="n">
        <v>0.000368982754004274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50</v>
      </c>
      <c r="B5" s="1" t="n">
        <v>-9.4</v>
      </c>
      <c r="C5" s="1" t="n">
        <v>206.131078224101</v>
      </c>
      <c r="D5" s="1" t="s">
        <v>215</v>
      </c>
      <c r="E5" s="1" t="n">
        <v>29.2590210184396</v>
      </c>
      <c r="F5" s="1" t="n">
        <v>5</v>
      </c>
      <c r="G5" s="1" t="n">
        <v>263.75</v>
      </c>
      <c r="H5" s="1" t="n">
        <v>0.000368982754004274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-8.2</v>
      </c>
      <c r="C6" s="1" t="n">
        <v>211.416490486258</v>
      </c>
      <c r="D6" s="1" t="s">
        <v>215</v>
      </c>
      <c r="E6" s="1" t="n">
        <v>29.2590210184396</v>
      </c>
      <c r="F6" s="1" t="n">
        <v>2</v>
      </c>
      <c r="G6" s="1" t="n">
        <v>264.95</v>
      </c>
      <c r="H6" s="1" t="n">
        <v>0.000368982754004274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43</v>
      </c>
      <c r="B7" s="1" t="n">
        <v>-7.7</v>
      </c>
      <c r="C7" s="1" t="n">
        <v>900</v>
      </c>
      <c r="D7" s="1"/>
      <c r="E7" s="1" t="n">
        <v>1000</v>
      </c>
      <c r="F7" s="1" t="n">
        <v>3</v>
      </c>
      <c r="G7" s="1" t="n">
        <v>265.45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-7</v>
      </c>
      <c r="C8" s="1" t="n">
        <v>253.69978858351</v>
      </c>
      <c r="D8" s="1" t="s">
        <v>216</v>
      </c>
      <c r="E8" s="1" t="n">
        <v>17.5982597816431</v>
      </c>
      <c r="F8" s="1" t="n">
        <v>5</v>
      </c>
      <c r="G8" s="1" t="n">
        <v>266.15</v>
      </c>
      <c r="H8" s="1" t="n">
        <v>0.000613473962130861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-6.6</v>
      </c>
      <c r="C9" s="1" t="n">
        <v>232.558139534884</v>
      </c>
      <c r="D9" s="1" t="s">
        <v>216</v>
      </c>
      <c r="E9" s="1" t="n">
        <v>17.5982597816431</v>
      </c>
      <c r="F9" s="1" t="n">
        <v>5</v>
      </c>
      <c r="G9" s="1" t="n">
        <v>266.55</v>
      </c>
      <c r="H9" s="1" t="n">
        <v>0.000613473962130861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-5.8</v>
      </c>
      <c r="C10" s="1" t="n">
        <v>232.558139534884</v>
      </c>
      <c r="D10" s="1" t="s">
        <v>217</v>
      </c>
      <c r="E10" s="1" t="n">
        <v>14.7408069817041</v>
      </c>
      <c r="F10" s="1" t="n">
        <v>5</v>
      </c>
      <c r="G10" s="1" t="n">
        <v>267.35</v>
      </c>
      <c r="H10" s="1" t="n">
        <v>0.00073239369922234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-5.1</v>
      </c>
      <c r="C11" s="1" t="n">
        <v>258.985200845666</v>
      </c>
      <c r="D11" s="1" t="s">
        <v>218</v>
      </c>
      <c r="E11" s="1" t="n">
        <v>12.2806780154097</v>
      </c>
      <c r="F11" s="1" t="n">
        <v>5</v>
      </c>
      <c r="G11" s="1" t="n">
        <v>268.05</v>
      </c>
      <c r="H11" s="1" t="n">
        <v>0.000879110594814553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-4.4</v>
      </c>
      <c r="C12" s="1" t="n">
        <v>190.274841437632</v>
      </c>
      <c r="D12" s="1" t="s">
        <v>218</v>
      </c>
      <c r="E12" s="1" t="n">
        <v>12.2806780154097</v>
      </c>
      <c r="F12" s="1" t="n">
        <v>5</v>
      </c>
      <c r="G12" s="1" t="n">
        <v>268.75</v>
      </c>
      <c r="H12" s="1" t="n">
        <v>0.000879110594814553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-3.9</v>
      </c>
      <c r="C13" s="1" t="n">
        <v>248.414376321353</v>
      </c>
      <c r="D13" s="1" t="s">
        <v>219</v>
      </c>
      <c r="E13" s="1" t="n">
        <v>9.59001542668031</v>
      </c>
      <c r="F13" s="1" t="n">
        <v>5</v>
      </c>
      <c r="G13" s="1" t="n">
        <v>269.25</v>
      </c>
      <c r="H13" s="1" t="n">
        <v>0.00112576191742269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-3.3</v>
      </c>
      <c r="C14" s="1" t="n">
        <v>248.414376321353</v>
      </c>
      <c r="D14" s="1" t="s">
        <v>219</v>
      </c>
      <c r="E14" s="1" t="n">
        <v>9.59001542668031</v>
      </c>
      <c r="F14" s="1" t="n">
        <v>5</v>
      </c>
      <c r="G14" s="1" t="n">
        <v>269.85</v>
      </c>
      <c r="H14" s="1" t="n">
        <v>0.00112576191742269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-2.6</v>
      </c>
      <c r="C15" s="1" t="n">
        <v>274.841437632135</v>
      </c>
      <c r="D15" s="1" t="s">
        <v>219</v>
      </c>
      <c r="E15" s="1" t="n">
        <v>9.59001542668031</v>
      </c>
      <c r="F15" s="1" t="n">
        <v>5</v>
      </c>
      <c r="G15" s="1" t="n">
        <v>270.55</v>
      </c>
      <c r="H15" s="1" t="n">
        <v>0.00112576191742269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83.5</v>
      </c>
      <c r="B2" s="1" t="n">
        <v>-6.1</v>
      </c>
      <c r="C2" s="1" t="n">
        <v>167.567567567568</v>
      </c>
      <c r="D2" s="1" t="s">
        <v>220</v>
      </c>
      <c r="E2" s="1" t="n">
        <v>26.1</v>
      </c>
      <c r="F2" s="1" t="n">
        <v>3.5</v>
      </c>
      <c r="G2" s="1" t="n">
        <v>267.05</v>
      </c>
      <c r="H2" s="1" t="n">
        <v>0.000413642687925394</v>
      </c>
      <c r="I2" s="1" t="n">
        <v>0.035</v>
      </c>
      <c r="J2" s="1" t="n">
        <v>272.05</v>
      </c>
    </row>
    <row r="3" customFormat="false" ht="12.75" hidden="false" customHeight="false" outlineLevel="0" collapsed="false">
      <c r="A3" s="1" t="n">
        <v>80</v>
      </c>
      <c r="B3" s="1" t="n">
        <v>-8</v>
      </c>
      <c r="C3" s="1" t="n">
        <v>210.810810810811</v>
      </c>
      <c r="D3" s="1" t="s">
        <v>221</v>
      </c>
      <c r="E3" s="1" t="n">
        <v>31.9</v>
      </c>
      <c r="F3" s="1" t="n">
        <v>5</v>
      </c>
      <c r="G3" s="1" t="n">
        <v>265.15</v>
      </c>
      <c r="H3" s="1" t="n">
        <v>0.000338434926484413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75</v>
      </c>
      <c r="B4" s="1" t="n">
        <v>-9.2</v>
      </c>
      <c r="C4" s="1" t="n">
        <v>216.216216216216</v>
      </c>
      <c r="D4" s="1" t="s">
        <v>222</v>
      </c>
      <c r="E4" s="1" t="n">
        <v>18.6</v>
      </c>
      <c r="F4" s="1" t="n">
        <v>5</v>
      </c>
      <c r="G4" s="1" t="n">
        <v>263.95</v>
      </c>
      <c r="H4" s="1" t="n">
        <v>0.000580434094346924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70</v>
      </c>
      <c r="B5" s="1" t="n">
        <v>-9.6</v>
      </c>
      <c r="C5" s="1" t="n">
        <v>254.054054054054</v>
      </c>
      <c r="D5" s="1" t="s">
        <v>223</v>
      </c>
      <c r="E5" s="1" t="n">
        <v>17.3</v>
      </c>
      <c r="F5" s="1" t="n">
        <v>5</v>
      </c>
      <c r="G5" s="1" t="n">
        <v>263.55</v>
      </c>
      <c r="H5" s="1" t="n">
        <v>0.000624050529182242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65</v>
      </c>
      <c r="B6" s="1" t="n">
        <v>-9.5</v>
      </c>
      <c r="C6" s="1" t="n">
        <v>297.297297297297</v>
      </c>
      <c r="D6" s="1" t="s">
        <v>224</v>
      </c>
      <c r="E6" s="1" t="n">
        <v>17.3</v>
      </c>
      <c r="F6" s="1" t="n">
        <v>5</v>
      </c>
      <c r="G6" s="1" t="n">
        <v>263.65</v>
      </c>
      <c r="H6" s="1" t="n">
        <v>0.000624050529182242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60</v>
      </c>
      <c r="B7" s="1" t="n">
        <v>-8.6</v>
      </c>
      <c r="C7" s="1" t="n">
        <v>270.27027027027</v>
      </c>
      <c r="D7" s="1" t="s">
        <v>225</v>
      </c>
      <c r="E7" s="1" t="n">
        <v>16</v>
      </c>
      <c r="F7" s="1" t="n">
        <v>5</v>
      </c>
      <c r="G7" s="1" t="n">
        <v>264.55</v>
      </c>
      <c r="H7" s="1" t="n">
        <v>0.000674754634678299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55</v>
      </c>
      <c r="B8" s="1" t="n">
        <v>-7.2</v>
      </c>
      <c r="C8" s="1" t="n">
        <v>227.027027027027</v>
      </c>
      <c r="D8" s="1" t="s">
        <v>226</v>
      </c>
      <c r="E8" s="1" t="n">
        <v>16</v>
      </c>
      <c r="F8" s="1" t="n">
        <v>5</v>
      </c>
      <c r="G8" s="1" t="n">
        <v>265.95</v>
      </c>
      <c r="H8" s="1" t="n">
        <v>0.000674754634678299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50</v>
      </c>
      <c r="B9" s="1" t="n">
        <v>-6.3</v>
      </c>
      <c r="C9" s="1" t="n">
        <v>237.837837837838</v>
      </c>
      <c r="D9" s="1" t="s">
        <v>227</v>
      </c>
      <c r="E9" s="1" t="n">
        <v>10.8</v>
      </c>
      <c r="F9" s="1" t="n">
        <v>5</v>
      </c>
      <c r="G9" s="1" t="n">
        <v>266.85</v>
      </c>
      <c r="H9" s="1" t="n">
        <v>0.000999636495819702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45</v>
      </c>
      <c r="B10" s="1" t="n">
        <v>-5.4</v>
      </c>
      <c r="C10" s="1" t="n">
        <v>243.243243243243</v>
      </c>
      <c r="D10" s="1" t="s">
        <v>228</v>
      </c>
      <c r="E10" s="1" t="n">
        <v>10.6</v>
      </c>
      <c r="F10" s="1" t="n">
        <v>5</v>
      </c>
      <c r="G10" s="1" t="n">
        <v>267.75</v>
      </c>
      <c r="H10" s="1" t="n">
        <v>0.00101849756177856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40</v>
      </c>
      <c r="B11" s="1" t="n">
        <v>-4.4</v>
      </c>
      <c r="C11" s="1" t="n">
        <v>281.081081081081</v>
      </c>
      <c r="D11" s="1" t="s">
        <v>229</v>
      </c>
      <c r="E11" s="1" t="n">
        <v>10.4</v>
      </c>
      <c r="F11" s="1" t="n">
        <v>5</v>
      </c>
      <c r="G11" s="1" t="n">
        <v>268.75</v>
      </c>
      <c r="H11" s="1" t="n">
        <v>0.00103808405335123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35</v>
      </c>
      <c r="B12" s="1" t="n">
        <v>-3.7</v>
      </c>
      <c r="C12" s="1" t="n">
        <v>259.459459459459</v>
      </c>
      <c r="D12" s="1" t="s">
        <v>230</v>
      </c>
      <c r="E12" s="1" t="n">
        <v>9</v>
      </c>
      <c r="F12" s="1" t="n">
        <v>5</v>
      </c>
      <c r="G12" s="1" t="n">
        <v>269.45</v>
      </c>
      <c r="H12" s="1" t="n">
        <v>0.00119956379498364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30</v>
      </c>
      <c r="B13" s="1" t="n">
        <v>-3.3</v>
      </c>
      <c r="C13" s="1" t="n">
        <v>291.891891891892</v>
      </c>
      <c r="D13" s="1" t="s">
        <v>231</v>
      </c>
      <c r="E13" s="1" t="n">
        <v>8.4</v>
      </c>
      <c r="F13" s="1" t="n">
        <v>5</v>
      </c>
      <c r="G13" s="1" t="n">
        <v>269.85</v>
      </c>
      <c r="H13" s="1" t="n">
        <v>0.00128524692319676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25</v>
      </c>
      <c r="B14" s="1" t="n">
        <v>-2.4</v>
      </c>
      <c r="C14" s="1" t="n">
        <v>313.513513513514</v>
      </c>
      <c r="D14" s="1" t="s">
        <v>232</v>
      </c>
      <c r="E14" s="1" t="n">
        <v>9.2</v>
      </c>
      <c r="F14" s="1" t="n">
        <v>5</v>
      </c>
      <c r="G14" s="1" t="n">
        <v>270.75</v>
      </c>
      <c r="H14" s="1" t="n">
        <v>0.00117348632117965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20</v>
      </c>
      <c r="B15" s="1" t="n">
        <v>-1.9</v>
      </c>
      <c r="C15" s="1" t="n">
        <v>254.054054054054</v>
      </c>
      <c r="D15" s="1" t="s">
        <v>233</v>
      </c>
      <c r="E15" s="1" t="n">
        <v>10.1</v>
      </c>
      <c r="F15" s="1" t="n">
        <v>2</v>
      </c>
      <c r="G15" s="1" t="n">
        <v>271.25</v>
      </c>
      <c r="H15" s="1" t="n">
        <v>0.00106891823315374</v>
      </c>
      <c r="I15" s="1" t="n">
        <v>0.05</v>
      </c>
      <c r="J15" s="0" t="s">
        <v>12</v>
      </c>
    </row>
    <row r="16" customFormat="false" ht="12.75" hidden="false" customHeight="false" outlineLevel="0" collapsed="false">
      <c r="A16" s="1" t="n">
        <v>18</v>
      </c>
      <c r="B16" s="1" t="n">
        <v>-1.7</v>
      </c>
      <c r="C16" s="1" t="n">
        <v>900</v>
      </c>
      <c r="D16" s="1"/>
      <c r="E16" s="1" t="n">
        <v>1000</v>
      </c>
      <c r="F16" s="1" t="n">
        <v>3</v>
      </c>
      <c r="G16" s="1" t="n">
        <v>271.45</v>
      </c>
      <c r="H16" s="1" t="n">
        <v>1.07960741548528E-005</v>
      </c>
      <c r="I16" s="1" t="n">
        <v>0.02</v>
      </c>
      <c r="J16" s="0" t="s">
        <v>12</v>
      </c>
    </row>
    <row r="17" customFormat="false" ht="12.75" hidden="false" customHeight="false" outlineLevel="0" collapsed="false">
      <c r="A17" s="1" t="n">
        <v>15</v>
      </c>
      <c r="B17" s="1" t="n">
        <v>-1.1</v>
      </c>
      <c r="C17" s="1" t="n">
        <v>302.702702702703</v>
      </c>
      <c r="D17" s="1" t="s">
        <v>234</v>
      </c>
      <c r="E17" s="1" t="n">
        <v>10.2</v>
      </c>
      <c r="F17" s="1" t="n">
        <v>5</v>
      </c>
      <c r="G17" s="1" t="n">
        <v>272.05</v>
      </c>
      <c r="H17" s="1" t="n">
        <v>0.00105843864263263</v>
      </c>
      <c r="I17" s="1" t="n">
        <v>0.03</v>
      </c>
      <c r="J17" s="0" t="s">
        <v>12</v>
      </c>
    </row>
    <row r="18" customFormat="false" ht="12.75" hidden="false" customHeight="false" outlineLevel="0" collapsed="false">
      <c r="A18" s="1" t="n">
        <v>10</v>
      </c>
      <c r="B18" s="1" t="n">
        <v>-0.6</v>
      </c>
      <c r="C18" s="1" t="n">
        <v>281.081081081081</v>
      </c>
      <c r="D18" s="1" t="s">
        <v>235</v>
      </c>
      <c r="E18" s="1" t="n">
        <v>11.3</v>
      </c>
      <c r="F18" s="1" t="n">
        <v>5</v>
      </c>
      <c r="G18" s="1" t="n">
        <v>272.55</v>
      </c>
      <c r="H18" s="1" t="n">
        <v>0.000955404792464848</v>
      </c>
      <c r="I18" s="1" t="n">
        <v>0.05</v>
      </c>
      <c r="J18" s="0" t="s">
        <v>12</v>
      </c>
    </row>
    <row r="19" customFormat="false" ht="12.75" hidden="false" customHeight="false" outlineLevel="0" collapsed="false">
      <c r="A19" s="1" t="n">
        <v>5</v>
      </c>
      <c r="B19" s="1" t="n">
        <v>-0.2</v>
      </c>
      <c r="C19" s="1" t="n">
        <v>335.135135135135</v>
      </c>
      <c r="D19" s="1" t="s">
        <v>236</v>
      </c>
      <c r="E19" s="1" t="n">
        <v>10.31</v>
      </c>
      <c r="F19" s="1" t="n">
        <v>5</v>
      </c>
      <c r="G19" s="1" t="n">
        <v>272.95</v>
      </c>
      <c r="H19" s="1" t="n">
        <v>0.00104714589280822</v>
      </c>
      <c r="I19" s="1" t="n">
        <v>0.05</v>
      </c>
      <c r="J19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73</v>
      </c>
      <c r="B2" s="1" t="n">
        <v>-4.7</v>
      </c>
      <c r="C2" s="1" t="n">
        <v>270.27027027027</v>
      </c>
      <c r="D2" s="1" t="s">
        <v>237</v>
      </c>
      <c r="E2" s="1" t="n">
        <v>26.6</v>
      </c>
      <c r="F2" s="1" t="n">
        <v>3</v>
      </c>
      <c r="G2" s="1" t="n">
        <v>268.45</v>
      </c>
      <c r="H2" s="1" t="n">
        <v>0.000405867449430556</v>
      </c>
      <c r="I2" s="1" t="n">
        <v>0.03</v>
      </c>
      <c r="J2" s="1" t="n">
        <v>270.95</v>
      </c>
    </row>
    <row r="3" customFormat="false" ht="12.75" hidden="false" customHeight="false" outlineLevel="0" collapsed="false">
      <c r="A3" s="1" t="n">
        <v>70</v>
      </c>
      <c r="B3" s="1" t="n">
        <v>-6.5</v>
      </c>
      <c r="C3" s="1" t="n">
        <v>194.594594594595</v>
      </c>
      <c r="D3" s="1" t="s">
        <v>238</v>
      </c>
      <c r="E3" s="1" t="n">
        <v>26.6</v>
      </c>
      <c r="F3" s="1" t="n">
        <v>5</v>
      </c>
      <c r="G3" s="1" t="n">
        <v>266.65</v>
      </c>
      <c r="H3" s="1" t="n">
        <v>0.000405867449430556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65</v>
      </c>
      <c r="B4" s="1" t="n">
        <v>-7.9</v>
      </c>
      <c r="C4" s="1" t="n">
        <v>340.540540540541</v>
      </c>
      <c r="D4" s="1" t="s">
        <v>239</v>
      </c>
      <c r="E4" s="1" t="n">
        <v>22.1</v>
      </c>
      <c r="F4" s="1" t="n">
        <v>5</v>
      </c>
      <c r="G4" s="1" t="n">
        <v>265.25</v>
      </c>
      <c r="H4" s="1" t="n">
        <v>0.000488510142753519</v>
      </c>
      <c r="I4" s="1" t="n">
        <v>0.02</v>
      </c>
      <c r="J4" s="0" t="s">
        <v>12</v>
      </c>
    </row>
    <row r="5" customFormat="false" ht="12.75" hidden="false" customHeight="false" outlineLevel="0" collapsed="false">
      <c r="A5" s="1" t="n">
        <v>60</v>
      </c>
      <c r="B5" s="1" t="n">
        <v>-8.6</v>
      </c>
      <c r="C5" s="1" t="n">
        <v>243.243243243243</v>
      </c>
      <c r="D5" s="1" t="s">
        <v>240</v>
      </c>
      <c r="E5" s="1" t="n">
        <v>16.8</v>
      </c>
      <c r="F5" s="1" t="n">
        <v>5</v>
      </c>
      <c r="G5" s="1" t="n">
        <v>264.55</v>
      </c>
      <c r="H5" s="1" t="n">
        <v>0.00064262346159838</v>
      </c>
      <c r="I5" s="1" t="n">
        <v>0.02</v>
      </c>
      <c r="J5" s="0" t="s">
        <v>12</v>
      </c>
    </row>
    <row r="6" customFormat="false" ht="12.75" hidden="false" customHeight="false" outlineLevel="0" collapsed="false">
      <c r="A6" s="1" t="n">
        <v>55</v>
      </c>
      <c r="B6" s="1" t="n">
        <v>-8.4</v>
      </c>
      <c r="C6" s="1" t="n">
        <v>205.405405405405</v>
      </c>
      <c r="D6" s="1" t="s">
        <v>241</v>
      </c>
      <c r="E6" s="1" t="n">
        <v>15.5</v>
      </c>
      <c r="F6" s="1" t="n">
        <v>4</v>
      </c>
      <c r="G6" s="1" t="n">
        <v>264.75</v>
      </c>
      <c r="H6" s="1" t="n">
        <v>0.000696520913216308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51</v>
      </c>
      <c r="B7" s="1" t="n">
        <v>-8.4</v>
      </c>
      <c r="C7" s="1" t="n">
        <v>900</v>
      </c>
      <c r="D7" s="1"/>
      <c r="E7" s="1" t="n">
        <v>1000</v>
      </c>
      <c r="F7" s="1" t="n">
        <v>1</v>
      </c>
      <c r="G7" s="1" t="n">
        <v>264.75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50</v>
      </c>
      <c r="B8" s="1" t="n">
        <v>-8.2</v>
      </c>
      <c r="C8" s="1" t="n">
        <v>227.027027027027</v>
      </c>
      <c r="D8" s="1" t="s">
        <v>242</v>
      </c>
      <c r="E8" s="1" t="n">
        <v>12.9</v>
      </c>
      <c r="F8" s="1" t="n">
        <v>5</v>
      </c>
      <c r="G8" s="1" t="n">
        <v>264.95</v>
      </c>
      <c r="H8" s="1" t="n">
        <v>0.000836904973244401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45</v>
      </c>
      <c r="B9" s="1" t="n">
        <v>-7.5</v>
      </c>
      <c r="C9" s="1" t="n">
        <v>281.081081081081</v>
      </c>
      <c r="D9" s="1" t="s">
        <v>243</v>
      </c>
      <c r="E9" s="1" t="n">
        <v>11.3</v>
      </c>
      <c r="F9" s="1" t="n">
        <v>5</v>
      </c>
      <c r="G9" s="1" t="n">
        <v>265.65</v>
      </c>
      <c r="H9" s="1" t="n">
        <v>0.000955404792464848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40</v>
      </c>
      <c r="B10" s="1" t="n">
        <v>-7.1</v>
      </c>
      <c r="C10" s="1" t="n">
        <v>308.108108108108</v>
      </c>
      <c r="D10" s="1" t="s">
        <v>244</v>
      </c>
      <c r="E10" s="1" t="n">
        <v>11.8</v>
      </c>
      <c r="F10" s="1" t="n">
        <v>5</v>
      </c>
      <c r="G10" s="1" t="n">
        <v>266.05</v>
      </c>
      <c r="H10" s="1" t="n">
        <v>0.000914921538546846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35</v>
      </c>
      <c r="B11" s="1" t="n">
        <v>-6.3</v>
      </c>
      <c r="C11" s="1" t="n">
        <v>291.891891891892</v>
      </c>
      <c r="D11" s="1" t="s">
        <v>245</v>
      </c>
      <c r="E11" s="1" t="n">
        <v>11.3</v>
      </c>
      <c r="F11" s="1" t="n">
        <v>5</v>
      </c>
      <c r="G11" s="1" t="n">
        <v>266.85</v>
      </c>
      <c r="H11" s="1" t="n">
        <v>0.000955404792464848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30</v>
      </c>
      <c r="B12" s="1" t="n">
        <v>-5.7</v>
      </c>
      <c r="C12" s="1" t="n">
        <v>254.054054054054</v>
      </c>
      <c r="D12" s="1" t="s">
        <v>244</v>
      </c>
      <c r="E12" s="1" t="n">
        <v>10.8</v>
      </c>
      <c r="F12" s="1" t="n">
        <v>5</v>
      </c>
      <c r="G12" s="1" t="n">
        <v>267.45</v>
      </c>
      <c r="H12" s="1" t="n">
        <v>0.000999636495819702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25</v>
      </c>
      <c r="B13" s="1" t="n">
        <v>-5</v>
      </c>
      <c r="C13" s="1" t="n">
        <v>270.27027027027</v>
      </c>
      <c r="D13" s="1" t="s">
        <v>246</v>
      </c>
      <c r="E13" s="1" t="n">
        <v>10.8</v>
      </c>
      <c r="F13" s="1" t="n">
        <v>5</v>
      </c>
      <c r="G13" s="1" t="n">
        <v>268.15</v>
      </c>
      <c r="H13" s="1" t="n">
        <v>0.000999636495819702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20</v>
      </c>
      <c r="B14" s="1" t="n">
        <v>-3.2</v>
      </c>
      <c r="C14" s="1" t="n">
        <v>275.675675675676</v>
      </c>
      <c r="D14" s="1" t="s">
        <v>247</v>
      </c>
      <c r="E14" s="1" t="n">
        <v>10.8</v>
      </c>
      <c r="F14" s="1" t="n">
        <v>5</v>
      </c>
      <c r="G14" s="1" t="n">
        <v>269.95</v>
      </c>
      <c r="H14" s="1" t="n">
        <v>0.000999636495819702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15</v>
      </c>
      <c r="B15" s="1" t="n">
        <v>-2.2</v>
      </c>
      <c r="C15" s="1" t="n">
        <v>237.837837837838</v>
      </c>
      <c r="D15" s="1" t="s">
        <v>248</v>
      </c>
      <c r="E15" s="1" t="n">
        <v>10.5</v>
      </c>
      <c r="F15" s="1" t="n">
        <v>5</v>
      </c>
      <c r="G15" s="1" t="n">
        <v>270.95</v>
      </c>
      <c r="H15" s="1" t="n">
        <v>0.00102819753855741</v>
      </c>
      <c r="I15" s="1" t="n">
        <v>0.05</v>
      </c>
      <c r="J15" s="0" t="s">
        <v>12</v>
      </c>
    </row>
    <row r="16" customFormat="false" ht="12.75" hidden="false" customHeight="false" outlineLevel="0" collapsed="false">
      <c r="A16" s="1" t="n">
        <v>10</v>
      </c>
      <c r="B16" s="1" t="n">
        <v>-1.7</v>
      </c>
      <c r="C16" s="1" t="n">
        <v>308.108108108108</v>
      </c>
      <c r="D16" s="1" t="s">
        <v>248</v>
      </c>
      <c r="E16" s="1" t="n">
        <v>10.5</v>
      </c>
      <c r="F16" s="1" t="n">
        <v>5</v>
      </c>
      <c r="G16" s="1" t="n">
        <v>271.45</v>
      </c>
      <c r="H16" s="1" t="n">
        <v>0.00102819753855741</v>
      </c>
      <c r="I16" s="1" t="n">
        <v>0.05</v>
      </c>
      <c r="J16" s="0" t="s">
        <v>12</v>
      </c>
    </row>
    <row r="17" customFormat="false" ht="12.75" hidden="false" customHeight="false" outlineLevel="0" collapsed="false">
      <c r="A17" s="1" t="n">
        <v>5</v>
      </c>
      <c r="B17" s="1" t="n">
        <v>-1.9</v>
      </c>
      <c r="C17" s="1" t="n">
        <v>270.27027027027</v>
      </c>
      <c r="D17" s="1" t="s">
        <v>248</v>
      </c>
      <c r="E17" s="1" t="n">
        <v>11.1</v>
      </c>
      <c r="F17" s="1" t="n">
        <v>5</v>
      </c>
      <c r="G17" s="1" t="n">
        <v>271.25</v>
      </c>
      <c r="H17" s="1" t="n">
        <v>0.00097261929322998</v>
      </c>
      <c r="I17" s="1" t="n">
        <v>0.05</v>
      </c>
      <c r="J17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63</v>
      </c>
      <c r="B2" s="1" t="n">
        <v>-2.2</v>
      </c>
      <c r="C2" s="1" t="n">
        <v>221.621621621622</v>
      </c>
      <c r="D2" s="1" t="s">
        <v>249</v>
      </c>
      <c r="E2" s="1" t="n">
        <v>12.80114855275</v>
      </c>
      <c r="F2" s="1" t="n">
        <v>3</v>
      </c>
      <c r="G2" s="1" t="n">
        <v>270.95</v>
      </c>
      <c r="H2" s="1" t="n">
        <v>0.000843367617395045</v>
      </c>
      <c r="I2" s="1" t="n">
        <v>0.03</v>
      </c>
      <c r="J2" s="1" t="n">
        <v>270.55</v>
      </c>
    </row>
    <row r="3" customFormat="false" ht="12.75" hidden="false" customHeight="false" outlineLevel="0" collapsed="false">
      <c r="A3" s="1" t="n">
        <v>60</v>
      </c>
      <c r="B3" s="1" t="n">
        <v>-4.7</v>
      </c>
      <c r="C3" s="1" t="n">
        <v>297.297297297297</v>
      </c>
      <c r="D3" s="1" t="s">
        <v>250</v>
      </c>
      <c r="E3" s="1" t="n">
        <v>19.1956176374522</v>
      </c>
      <c r="F3" s="1" t="n">
        <v>5</v>
      </c>
      <c r="G3" s="1" t="n">
        <v>268.45</v>
      </c>
      <c r="H3" s="1" t="n">
        <v>0.000562423901056916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55</v>
      </c>
      <c r="B4" s="1" t="n">
        <v>-4.4</v>
      </c>
      <c r="C4" s="1" t="n">
        <v>227.027027027027</v>
      </c>
      <c r="D4" s="1" t="s">
        <v>251</v>
      </c>
      <c r="E4" s="1" t="n">
        <v>19.2998469327125</v>
      </c>
      <c r="F4" s="1" t="n">
        <v>4</v>
      </c>
      <c r="G4" s="1" t="n">
        <v>268.75</v>
      </c>
      <c r="H4" s="1" t="n">
        <v>0.000559386517027441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51</v>
      </c>
      <c r="B5" s="1" t="n">
        <v>-4.6</v>
      </c>
      <c r="C5" s="1" t="n">
        <v>900</v>
      </c>
      <c r="D5" s="1"/>
      <c r="E5" s="1" t="n">
        <v>1000</v>
      </c>
      <c r="F5" s="1" t="n">
        <v>1</v>
      </c>
      <c r="G5" s="1" t="n">
        <v>268.55</v>
      </c>
      <c r="H5" s="1" t="n">
        <v>1.07960741548528E-005</v>
      </c>
      <c r="I5" s="1" t="n">
        <v>0.04</v>
      </c>
      <c r="J5" s="0" t="s">
        <v>12</v>
      </c>
    </row>
    <row r="6" customFormat="false" ht="12.75" hidden="false" customHeight="false" outlineLevel="0" collapsed="false">
      <c r="A6" s="1" t="n">
        <v>50</v>
      </c>
      <c r="B6" s="1" t="n">
        <v>-4.9</v>
      </c>
      <c r="C6" s="1" t="n">
        <v>264.864864864865</v>
      </c>
      <c r="D6" s="1" t="s">
        <v>252</v>
      </c>
      <c r="E6" s="1" t="n">
        <v>11.7929339314709</v>
      </c>
      <c r="F6" s="1" t="n">
        <v>5</v>
      </c>
      <c r="G6" s="1" t="n">
        <v>268.25</v>
      </c>
      <c r="H6" s="1" t="n">
        <v>0.000915469739556679</v>
      </c>
      <c r="I6" s="1" t="n">
        <v>0.01</v>
      </c>
      <c r="J6" s="0" t="s">
        <v>12</v>
      </c>
    </row>
    <row r="7" customFormat="false" ht="12.75" hidden="false" customHeight="false" outlineLevel="0" collapsed="false">
      <c r="A7" s="1" t="n">
        <v>45</v>
      </c>
      <c r="B7" s="1" t="n">
        <v>-4.4</v>
      </c>
      <c r="C7" s="1" t="n">
        <v>227.027027027027</v>
      </c>
      <c r="D7" s="1" t="s">
        <v>253</v>
      </c>
      <c r="E7" s="1" t="n">
        <v>14.5268184898627</v>
      </c>
      <c r="F7" s="1" t="n">
        <v>5</v>
      </c>
      <c r="G7" s="1" t="n">
        <v>268.75</v>
      </c>
      <c r="H7" s="1" t="n">
        <v>0.000743182284709251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-4.3</v>
      </c>
      <c r="C8" s="1" t="n">
        <v>286.486486486486</v>
      </c>
      <c r="D8" s="1" t="s">
        <v>254</v>
      </c>
      <c r="E8" s="1" t="n">
        <v>13.7009622750508</v>
      </c>
      <c r="F8" s="1" t="n">
        <v>5</v>
      </c>
      <c r="G8" s="1" t="n">
        <v>268.85</v>
      </c>
      <c r="H8" s="1" t="n">
        <v>0.000787979262924634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-4.1</v>
      </c>
      <c r="C9" s="1" t="n">
        <v>270.27027027027</v>
      </c>
      <c r="D9" s="1" t="s">
        <v>255</v>
      </c>
      <c r="E9" s="1" t="n">
        <v>10.8890675168583</v>
      </c>
      <c r="F9" s="1" t="n">
        <v>5</v>
      </c>
      <c r="G9" s="1" t="n">
        <v>269.05</v>
      </c>
      <c r="H9" s="1" t="n">
        <v>0.000991459933381666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-4</v>
      </c>
      <c r="C10" s="1" t="n">
        <v>313.513513513514</v>
      </c>
      <c r="D10" s="1" t="s">
        <v>256</v>
      </c>
      <c r="E10" s="1" t="n">
        <v>10.4149202094319</v>
      </c>
      <c r="F10" s="1" t="n">
        <v>5</v>
      </c>
      <c r="G10" s="1" t="n">
        <v>269.15</v>
      </c>
      <c r="H10" s="1" t="n">
        <v>0.00103659691459524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-3.7</v>
      </c>
      <c r="C11" s="1" t="n">
        <v>264.864864864865</v>
      </c>
      <c r="D11" s="1" t="s">
        <v>257</v>
      </c>
      <c r="E11" s="1" t="n">
        <v>9.1504659048422</v>
      </c>
      <c r="F11" s="1" t="n">
        <v>5</v>
      </c>
      <c r="G11" s="1" t="n">
        <v>269.45</v>
      </c>
      <c r="H11" s="1" t="n">
        <v>0.00117983873904604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-3.3</v>
      </c>
      <c r="C12" s="1" t="n">
        <v>324.324324324324</v>
      </c>
      <c r="D12" s="1" t="s">
        <v>258</v>
      </c>
      <c r="E12" s="1" t="n">
        <v>8.96616951365943</v>
      </c>
      <c r="F12" s="1" t="n">
        <v>5</v>
      </c>
      <c r="G12" s="1" t="n">
        <v>269.85</v>
      </c>
      <c r="H12" s="1" t="n">
        <v>0.00120408990019714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-3.1</v>
      </c>
      <c r="C13" s="1" t="n">
        <v>297.297297297297</v>
      </c>
      <c r="D13" s="1" t="s">
        <v>259</v>
      </c>
      <c r="E13" s="1" t="n">
        <v>8.45409355796601</v>
      </c>
      <c r="F13" s="1" t="n">
        <v>5</v>
      </c>
      <c r="G13" s="1" t="n">
        <v>270.05</v>
      </c>
      <c r="H13" s="1" t="n">
        <v>0.00127702326462664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-2.9</v>
      </c>
      <c r="C14" s="1" t="n">
        <v>248.648648648649</v>
      </c>
      <c r="D14" s="1" t="s">
        <v>260</v>
      </c>
      <c r="E14" s="1" t="n">
        <v>9.82156877984014</v>
      </c>
      <c r="F14" s="1" t="n">
        <v>5</v>
      </c>
      <c r="G14" s="1" t="n">
        <v>270.25</v>
      </c>
      <c r="H14" s="1" t="n">
        <v>0.00109922094900083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-2.6</v>
      </c>
      <c r="C15" s="1" t="n">
        <v>216.216216216216</v>
      </c>
      <c r="D15" s="1" t="s">
        <v>261</v>
      </c>
      <c r="E15" s="1" t="n">
        <v>6.91297455838113</v>
      </c>
      <c r="F15" s="1" t="n">
        <v>5</v>
      </c>
      <c r="G15" s="1" t="n">
        <v>270.55</v>
      </c>
      <c r="H15" s="1" t="n">
        <v>0.00156171183094604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69</v>
      </c>
      <c r="B2" s="1" t="n">
        <v>-0.4</v>
      </c>
      <c r="C2" s="1" t="n">
        <v>281.081081081081</v>
      </c>
      <c r="D2" s="1" t="s">
        <v>262</v>
      </c>
      <c r="E2" s="1" t="n">
        <v>15.4077149874668</v>
      </c>
      <c r="F2" s="1" t="n">
        <v>4</v>
      </c>
      <c r="G2" s="1" t="n">
        <v>272.75</v>
      </c>
      <c r="H2" s="1" t="n">
        <v>0.000700692747992465</v>
      </c>
      <c r="I2" s="1" t="n">
        <v>0.04</v>
      </c>
      <c r="J2" s="1" t="n">
        <v>272.55</v>
      </c>
    </row>
    <row r="3" customFormat="false" ht="12.75" hidden="false" customHeight="false" outlineLevel="0" collapsed="false">
      <c r="A3" s="1" t="n">
        <v>65</v>
      </c>
      <c r="B3" s="1" t="n">
        <v>-1.5</v>
      </c>
      <c r="C3" s="1" t="n">
        <v>237.837837837838</v>
      </c>
      <c r="D3" s="1" t="s">
        <v>263</v>
      </c>
      <c r="E3" s="1" t="n">
        <v>12.2703578361287</v>
      </c>
      <c r="F3" s="1" t="n">
        <v>5</v>
      </c>
      <c r="G3" s="1" t="n">
        <v>271.65</v>
      </c>
      <c r="H3" s="1" t="n">
        <v>0.000879849984738417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60</v>
      </c>
      <c r="B4" s="1" t="n">
        <v>-2.8</v>
      </c>
      <c r="C4" s="1" t="n">
        <v>270.27027027027</v>
      </c>
      <c r="D4" s="1" t="s">
        <v>264</v>
      </c>
      <c r="E4" s="1" t="n">
        <v>20.2202625837955</v>
      </c>
      <c r="F4" s="1" t="n">
        <v>5</v>
      </c>
      <c r="G4" s="1" t="n">
        <v>270.35</v>
      </c>
      <c r="H4" s="1" t="n">
        <v>0.000533923538832021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55</v>
      </c>
      <c r="B5" s="1" t="n">
        <v>-3.2</v>
      </c>
      <c r="C5" s="1" t="n">
        <v>297.297297297297</v>
      </c>
      <c r="D5" s="1" t="s">
        <v>265</v>
      </c>
      <c r="E5" s="1" t="n">
        <v>12.6979952102182</v>
      </c>
      <c r="F5" s="1" t="n">
        <v>4</v>
      </c>
      <c r="G5" s="1" t="n">
        <v>269.95</v>
      </c>
      <c r="H5" s="1" t="n">
        <v>0.000850218792503958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51</v>
      </c>
      <c r="B6" s="1" t="n">
        <v>-3.2</v>
      </c>
      <c r="C6" s="1" t="n">
        <v>900</v>
      </c>
      <c r="D6" s="1"/>
      <c r="E6" s="1" t="n">
        <v>1000</v>
      </c>
      <c r="F6" s="1" t="n">
        <v>1</v>
      </c>
      <c r="G6" s="1" t="n">
        <v>269.95</v>
      </c>
      <c r="H6" s="1" t="n">
        <v>1.07960741548528E-005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50</v>
      </c>
      <c r="B7" s="1" t="n">
        <v>-3.2</v>
      </c>
      <c r="C7" s="1" t="n">
        <v>297.297297297297</v>
      </c>
      <c r="D7" s="1" t="s">
        <v>266</v>
      </c>
      <c r="E7" s="1" t="n">
        <v>11.5732997026229</v>
      </c>
      <c r="F7" s="1" t="n">
        <v>5</v>
      </c>
      <c r="G7" s="1" t="n">
        <v>269.95</v>
      </c>
      <c r="H7" s="1" t="n">
        <v>0.000932843219501696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45</v>
      </c>
      <c r="B8" s="1" t="n">
        <v>-3.1</v>
      </c>
      <c r="C8" s="1" t="n">
        <v>318.918918918919</v>
      </c>
      <c r="D8" s="1" t="s">
        <v>267</v>
      </c>
      <c r="E8" s="1" t="n">
        <v>12.0098937808338</v>
      </c>
      <c r="F8" s="1" t="n">
        <v>5</v>
      </c>
      <c r="G8" s="1" t="n">
        <v>270.05</v>
      </c>
      <c r="H8" s="1" t="n">
        <v>0.000898931693474413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40</v>
      </c>
      <c r="B9" s="1" t="n">
        <v>-3.1</v>
      </c>
      <c r="C9" s="1" t="n">
        <v>345.945945945946</v>
      </c>
      <c r="D9" s="1" t="s">
        <v>268</v>
      </c>
      <c r="E9" s="1" t="n">
        <v>11.491200667992</v>
      </c>
      <c r="F9" s="1" t="n">
        <v>5</v>
      </c>
      <c r="G9" s="1" t="n">
        <v>270.05</v>
      </c>
      <c r="H9" s="1" t="n">
        <v>0.000939507930178658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35</v>
      </c>
      <c r="B10" s="1" t="n">
        <v>-2.6</v>
      </c>
      <c r="C10" s="1" t="n">
        <v>324.324324324324</v>
      </c>
      <c r="D10" s="1" t="s">
        <v>269</v>
      </c>
      <c r="E10" s="1" t="n">
        <v>14.1350412805909</v>
      </c>
      <c r="F10" s="1" t="n">
        <v>5</v>
      </c>
      <c r="G10" s="1" t="n">
        <v>270.55</v>
      </c>
      <c r="H10" s="1" t="n">
        <v>0.000763780871986351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30</v>
      </c>
      <c r="B11" s="1" t="n">
        <v>-2.5</v>
      </c>
      <c r="C11" s="1" t="n">
        <v>313.513513513514</v>
      </c>
      <c r="D11" s="1" t="s">
        <v>270</v>
      </c>
      <c r="E11" s="1" t="n">
        <v>11.0149025634909</v>
      </c>
      <c r="F11" s="1" t="n">
        <v>5</v>
      </c>
      <c r="G11" s="1" t="n">
        <v>270.65</v>
      </c>
      <c r="H11" s="1" t="n">
        <v>0.000980133423116837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25</v>
      </c>
      <c r="B12" s="1" t="n">
        <v>-1.8</v>
      </c>
      <c r="C12" s="1" t="n">
        <v>313.513513513514</v>
      </c>
      <c r="D12" s="1" t="s">
        <v>271</v>
      </c>
      <c r="E12" s="1" t="n">
        <v>9.74375239478713</v>
      </c>
      <c r="F12" s="1" t="n">
        <v>5</v>
      </c>
      <c r="G12" s="1" t="n">
        <v>271.35</v>
      </c>
      <c r="H12" s="1" t="n">
        <v>0.00110799964094209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20</v>
      </c>
      <c r="B13" s="1" t="n">
        <v>-1.6</v>
      </c>
      <c r="C13" s="1" t="n">
        <v>324.324324324324</v>
      </c>
      <c r="D13" s="1" t="s">
        <v>272</v>
      </c>
      <c r="E13" s="1" t="n">
        <v>8.85500105012406</v>
      </c>
      <c r="F13" s="1" t="n">
        <v>5</v>
      </c>
      <c r="G13" s="1" t="n">
        <v>271.55</v>
      </c>
      <c r="H13" s="1" t="n">
        <v>0.00121920642287236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15</v>
      </c>
      <c r="B14" s="1" t="n">
        <v>-1</v>
      </c>
      <c r="C14" s="1" t="n">
        <v>324.324324324324</v>
      </c>
      <c r="D14" s="1" t="s">
        <v>273</v>
      </c>
      <c r="E14" s="1" t="n">
        <v>8.5348769723556</v>
      </c>
      <c r="F14" s="1" t="n">
        <v>5</v>
      </c>
      <c r="G14" s="1" t="n">
        <v>272.15</v>
      </c>
      <c r="H14" s="1" t="n">
        <v>0.00126493611915218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10</v>
      </c>
      <c r="B15" s="1" t="n">
        <v>-0.9</v>
      </c>
      <c r="C15" s="1" t="n">
        <v>324.324324324324</v>
      </c>
      <c r="D15" s="1" t="s">
        <v>274</v>
      </c>
      <c r="E15" s="1" t="n">
        <v>11.2362783288192</v>
      </c>
      <c r="F15" s="1" t="n">
        <v>5</v>
      </c>
      <c r="G15" s="1" t="n">
        <v>272.25</v>
      </c>
      <c r="H15" s="1" t="n">
        <v>0.00096082295569011</v>
      </c>
      <c r="I15" s="1" t="n">
        <v>0.05</v>
      </c>
      <c r="J15" s="0" t="s">
        <v>12</v>
      </c>
    </row>
    <row r="16" customFormat="false" ht="12.75" hidden="false" customHeight="false" outlineLevel="0" collapsed="false">
      <c r="A16" s="1" t="n">
        <v>5</v>
      </c>
      <c r="B16" s="1" t="n">
        <v>-0.7</v>
      </c>
      <c r="C16" s="1" t="n">
        <v>270.27027027027</v>
      </c>
      <c r="D16" s="1" t="s">
        <v>275</v>
      </c>
      <c r="E16" s="1" t="n">
        <v>10.2315246825558</v>
      </c>
      <c r="F16" s="1" t="n">
        <v>5</v>
      </c>
      <c r="G16" s="1" t="n">
        <v>272.45</v>
      </c>
      <c r="H16" s="1" t="n">
        <v>0.00105517745300068</v>
      </c>
      <c r="I16" s="1" t="n">
        <v>0.05</v>
      </c>
      <c r="J16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48</v>
      </c>
      <c r="B2" s="1" t="n">
        <v>-13.5</v>
      </c>
      <c r="C2" s="1" t="n">
        <v>177.304964539007</v>
      </c>
      <c r="D2" s="1" t="s">
        <v>25</v>
      </c>
      <c r="E2" s="1" t="n">
        <v>58.6613620922054</v>
      </c>
      <c r="F2" s="1" t="n">
        <v>3</v>
      </c>
      <c r="G2" s="1" t="n">
        <v>259.65</v>
      </c>
      <c r="H2" s="1" t="n">
        <v>0.000184040632024249</v>
      </c>
      <c r="I2" s="1" t="n">
        <v>0.03</v>
      </c>
      <c r="J2" s="1" t="n">
        <v>272.65</v>
      </c>
    </row>
    <row r="3" customFormat="false" ht="12.75" hidden="false" customHeight="false" outlineLevel="0" collapsed="false">
      <c r="A3" s="1" t="n">
        <v>45</v>
      </c>
      <c r="B3" s="1" t="n">
        <v>-13.1</v>
      </c>
      <c r="C3" s="1" t="n">
        <v>187.436676798379</v>
      </c>
      <c r="D3" s="1" t="s">
        <v>26</v>
      </c>
      <c r="E3" s="1" t="n">
        <v>20.90000743926</v>
      </c>
      <c r="F3" s="1" t="n">
        <v>5</v>
      </c>
      <c r="G3" s="1" t="n">
        <v>260.05</v>
      </c>
      <c r="H3" s="1" t="n">
        <v>0.000516558388135914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40</v>
      </c>
      <c r="B4" s="1" t="n">
        <v>-11.7</v>
      </c>
      <c r="C4" s="1" t="n">
        <v>263.424518743668</v>
      </c>
      <c r="D4" s="1" t="s">
        <v>27</v>
      </c>
      <c r="E4" s="1" t="n">
        <v>20.9392127316123</v>
      </c>
      <c r="F4" s="1" t="n">
        <v>5</v>
      </c>
      <c r="G4" s="1" t="n">
        <v>261.45</v>
      </c>
      <c r="H4" s="1" t="n">
        <v>0.000515591216022832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35</v>
      </c>
      <c r="B5" s="1" t="n">
        <v>-11.1</v>
      </c>
      <c r="C5" s="1" t="n">
        <v>243.161094224924</v>
      </c>
      <c r="D5" s="1" t="s">
        <v>28</v>
      </c>
      <c r="E5" s="1" t="n">
        <v>20.0540196389043</v>
      </c>
      <c r="F5" s="1" t="n">
        <v>5</v>
      </c>
      <c r="G5" s="1" t="n">
        <v>262.05</v>
      </c>
      <c r="H5" s="1" t="n">
        <v>0.000538349635098026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30</v>
      </c>
      <c r="B6" s="1" t="n">
        <v>-10.6</v>
      </c>
      <c r="C6" s="1" t="n">
        <v>202.634245187437</v>
      </c>
      <c r="D6" s="1" t="s">
        <v>29</v>
      </c>
      <c r="E6" s="1" t="n">
        <v>16.8324336273227</v>
      </c>
      <c r="F6" s="1" t="n">
        <v>5</v>
      </c>
      <c r="G6" s="1" t="n">
        <v>262.55</v>
      </c>
      <c r="H6" s="1" t="n">
        <v>0.000641385220573716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25</v>
      </c>
      <c r="B7" s="1" t="n">
        <v>-9.6</v>
      </c>
      <c r="C7" s="1" t="n">
        <v>900</v>
      </c>
      <c r="D7" s="1"/>
      <c r="E7" s="1" t="n">
        <v>1000</v>
      </c>
      <c r="F7" s="1" t="n">
        <v>1</v>
      </c>
      <c r="G7" s="1" t="n">
        <v>263.55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24</v>
      </c>
      <c r="B8" s="1" t="n">
        <v>-8.7</v>
      </c>
      <c r="C8" s="1" t="n">
        <v>263.424518743668</v>
      </c>
      <c r="D8" s="1" t="s">
        <v>30</v>
      </c>
      <c r="E8" s="1" t="n">
        <v>11.886336762557</v>
      </c>
      <c r="F8" s="1" t="n">
        <v>4</v>
      </c>
      <c r="G8" s="1" t="n">
        <v>264.45</v>
      </c>
      <c r="H8" s="1" t="n">
        <v>0.000908275978589242</v>
      </c>
      <c r="I8" s="1" t="n">
        <v>0.04</v>
      </c>
      <c r="J8" s="0" t="s">
        <v>12</v>
      </c>
    </row>
    <row r="9" customFormat="false" ht="12.75" hidden="false" customHeight="false" outlineLevel="0" collapsed="false">
      <c r="A9" s="1" t="n">
        <v>20</v>
      </c>
      <c r="B9" s="1" t="n">
        <v>-6.7</v>
      </c>
      <c r="C9" s="1" t="n">
        <v>238.095238095238</v>
      </c>
      <c r="D9" s="1" t="s">
        <v>31</v>
      </c>
      <c r="E9" s="1" t="n">
        <v>11.9405975599387</v>
      </c>
      <c r="F9" s="1" t="n">
        <v>5</v>
      </c>
      <c r="G9" s="1" t="n">
        <v>266.45</v>
      </c>
      <c r="H9" s="1" t="n">
        <v>0.000904148565485042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-5.1</v>
      </c>
      <c r="C10" s="1" t="n">
        <v>268.490374873354</v>
      </c>
      <c r="D10" s="1" t="s">
        <v>32</v>
      </c>
      <c r="E10" s="1" t="n">
        <v>11.2381077319062</v>
      </c>
      <c r="F10" s="1" t="n">
        <v>5</v>
      </c>
      <c r="G10" s="1" t="n">
        <v>268.05</v>
      </c>
      <c r="H10" s="1" t="n">
        <v>0.000960666547465246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-1.5</v>
      </c>
      <c r="C11" s="1" t="n">
        <v>283.687943262411</v>
      </c>
      <c r="D11" s="1" t="s">
        <v>33</v>
      </c>
      <c r="E11" s="1" t="n">
        <v>11.0654276851045</v>
      </c>
      <c r="F11" s="1" t="n">
        <v>5</v>
      </c>
      <c r="G11" s="1" t="n">
        <v>271.65</v>
      </c>
      <c r="H11" s="1" t="n">
        <v>0.00097565810035392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-0.8</v>
      </c>
      <c r="C12" s="1" t="n">
        <v>283.687943262411</v>
      </c>
      <c r="D12" s="1" t="s">
        <v>33</v>
      </c>
      <c r="E12" s="1" t="n">
        <v>11.0654276851045</v>
      </c>
      <c r="F12" s="1" t="n">
        <v>5</v>
      </c>
      <c r="G12" s="1" t="n">
        <v>272.35</v>
      </c>
      <c r="H12" s="1" t="n">
        <v>0.00097565810035392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67</v>
      </c>
      <c r="B2" s="1" t="n">
        <v>-1.3</v>
      </c>
      <c r="C2" s="1" t="n">
        <v>335.135135135135</v>
      </c>
      <c r="D2" s="1" t="s">
        <v>276</v>
      </c>
      <c r="E2" s="1" t="n">
        <v>11.8262882260799</v>
      </c>
      <c r="F2" s="1" t="n">
        <v>2</v>
      </c>
      <c r="G2" s="1" t="n">
        <v>271.85</v>
      </c>
      <c r="H2" s="1" t="n">
        <v>0.000912887792726441</v>
      </c>
      <c r="I2" s="1" t="n">
        <v>0.02</v>
      </c>
      <c r="J2" s="1" t="n">
        <v>272.15</v>
      </c>
    </row>
    <row r="3" customFormat="false" ht="12.75" hidden="false" customHeight="false" outlineLevel="0" collapsed="false">
      <c r="A3" s="1" t="n">
        <v>65</v>
      </c>
      <c r="B3" s="1" t="n">
        <v>-1</v>
      </c>
      <c r="C3" s="1" t="n">
        <v>286.486486486486</v>
      </c>
      <c r="D3" s="1" t="s">
        <v>277</v>
      </c>
      <c r="E3" s="1" t="n">
        <v>27.336542303568</v>
      </c>
      <c r="F3" s="1" t="n">
        <v>5</v>
      </c>
      <c r="G3" s="1" t="n">
        <v>272.15</v>
      </c>
      <c r="H3" s="1" t="n">
        <v>0.000394931957193565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60</v>
      </c>
      <c r="B4" s="1" t="n">
        <v>-1.8</v>
      </c>
      <c r="C4" s="1" t="n">
        <v>221.621621621622</v>
      </c>
      <c r="D4" s="1" t="s">
        <v>278</v>
      </c>
      <c r="E4" s="1" t="n">
        <v>10.5819877277277</v>
      </c>
      <c r="F4" s="1" t="n">
        <v>5</v>
      </c>
      <c r="G4" s="1" t="n">
        <v>271.35</v>
      </c>
      <c r="H4" s="1" t="n">
        <v>0.00102023121105727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55</v>
      </c>
      <c r="B5" s="1" t="n">
        <v>-2.6</v>
      </c>
      <c r="C5" s="1" t="n">
        <v>286.486486486486</v>
      </c>
      <c r="D5" s="1" t="s">
        <v>279</v>
      </c>
      <c r="E5" s="1" t="n">
        <v>16.3118819666935</v>
      </c>
      <c r="F5" s="1" t="n">
        <v>3</v>
      </c>
      <c r="G5" s="1" t="n">
        <v>270.55</v>
      </c>
      <c r="H5" s="1" t="n">
        <v>0.000661853376385191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52</v>
      </c>
      <c r="B6" s="1" t="n">
        <v>-2.8</v>
      </c>
      <c r="C6" s="1" t="n">
        <v>900</v>
      </c>
      <c r="D6" s="1"/>
      <c r="E6" s="1" t="n">
        <v>1000</v>
      </c>
      <c r="F6" s="1" t="n">
        <v>2</v>
      </c>
      <c r="G6" s="1" t="n">
        <v>270.35</v>
      </c>
      <c r="H6" s="1" t="n">
        <v>1.07960741548528E-005</v>
      </c>
      <c r="I6" s="1" t="n">
        <v>0.04</v>
      </c>
      <c r="J6" s="0" t="s">
        <v>12</v>
      </c>
    </row>
    <row r="7" customFormat="false" ht="12.75" hidden="false" customHeight="false" outlineLevel="0" collapsed="false">
      <c r="A7" s="1" t="n">
        <v>50</v>
      </c>
      <c r="B7" s="1" t="n">
        <v>-3</v>
      </c>
      <c r="C7" s="1" t="n">
        <v>324.324324324324</v>
      </c>
      <c r="D7" s="1" t="s">
        <v>280</v>
      </c>
      <c r="E7" s="1" t="n">
        <v>16.6031490503801</v>
      </c>
      <c r="F7" s="1" t="n">
        <v>5</v>
      </c>
      <c r="G7" s="1" t="n">
        <v>270.15</v>
      </c>
      <c r="H7" s="1" t="n">
        <v>0.000650242560739138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45</v>
      </c>
      <c r="B8" s="1" t="n">
        <v>-3.3</v>
      </c>
      <c r="C8" s="1" t="n">
        <v>318.918918918919</v>
      </c>
      <c r="D8" s="1" t="s">
        <v>281</v>
      </c>
      <c r="E8" s="1" t="n">
        <v>15.8735735171875</v>
      </c>
      <c r="F8" s="1" t="n">
        <v>5</v>
      </c>
      <c r="G8" s="1" t="n">
        <v>269.85</v>
      </c>
      <c r="H8" s="1" t="n">
        <v>0.000680128777755245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40</v>
      </c>
      <c r="B9" s="1" t="n">
        <v>-3.1</v>
      </c>
      <c r="C9" s="1" t="n">
        <v>291.891891891892</v>
      </c>
      <c r="D9" s="1" t="s">
        <v>282</v>
      </c>
      <c r="E9" s="1" t="n">
        <v>12.7698015055454</v>
      </c>
      <c r="F9" s="1" t="n">
        <v>5</v>
      </c>
      <c r="G9" s="1" t="n">
        <v>270.05</v>
      </c>
      <c r="H9" s="1" t="n">
        <v>0.000845437898949679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35</v>
      </c>
      <c r="B10" s="1" t="n">
        <v>-3.1</v>
      </c>
      <c r="C10" s="1" t="n">
        <v>291.891891891892</v>
      </c>
      <c r="D10" s="1" t="s">
        <v>283</v>
      </c>
      <c r="E10" s="1" t="n">
        <v>12.4872447842833</v>
      </c>
      <c r="F10" s="1" t="n">
        <v>5</v>
      </c>
      <c r="G10" s="1" t="n">
        <v>270.05</v>
      </c>
      <c r="H10" s="1" t="n">
        <v>0.000864568152651328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30</v>
      </c>
      <c r="B11" s="1" t="n">
        <v>-2.6</v>
      </c>
      <c r="C11" s="1" t="n">
        <v>302.702702702703</v>
      </c>
      <c r="D11" s="1" t="s">
        <v>284</v>
      </c>
      <c r="E11" s="1" t="n">
        <v>14.4720257085689</v>
      </c>
      <c r="F11" s="1" t="n">
        <v>5</v>
      </c>
      <c r="G11" s="1" t="n">
        <v>270.55</v>
      </c>
      <c r="H11" s="1" t="n">
        <v>0.000745996059726484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25</v>
      </c>
      <c r="B12" s="1" t="n">
        <v>-2.4</v>
      </c>
      <c r="C12" s="1" t="n">
        <v>281.081081081081</v>
      </c>
      <c r="D12" s="1" t="s">
        <v>285</v>
      </c>
      <c r="E12" s="1" t="n">
        <v>10.024671123303</v>
      </c>
      <c r="F12" s="1" t="n">
        <v>5</v>
      </c>
      <c r="G12" s="1" t="n">
        <v>270.75</v>
      </c>
      <c r="H12" s="1" t="n">
        <v>0.00107695045773189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20</v>
      </c>
      <c r="B13" s="1" t="n">
        <v>-2</v>
      </c>
      <c r="C13" s="1" t="n">
        <v>281.081081081081</v>
      </c>
      <c r="D13" s="1" t="s">
        <v>286</v>
      </c>
      <c r="E13" s="1" t="n">
        <v>9.99028862110185</v>
      </c>
      <c r="F13" s="1" t="n">
        <v>5</v>
      </c>
      <c r="G13" s="1" t="n">
        <v>271.15</v>
      </c>
      <c r="H13" s="1" t="n">
        <v>0.0010806568823296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15</v>
      </c>
      <c r="B14" s="1" t="n">
        <v>-1.9</v>
      </c>
      <c r="C14" s="1" t="n">
        <v>335.135135135135</v>
      </c>
      <c r="D14" s="1" t="s">
        <v>287</v>
      </c>
      <c r="E14" s="1" t="n">
        <v>9.64486632685549</v>
      </c>
      <c r="F14" s="1" t="n">
        <v>5</v>
      </c>
      <c r="G14" s="1" t="n">
        <v>271.25</v>
      </c>
      <c r="H14" s="1" t="n">
        <v>0.00111935964574147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10</v>
      </c>
      <c r="B15" s="1" t="n">
        <v>-1.2</v>
      </c>
      <c r="C15" s="1" t="n">
        <v>281.081081081081</v>
      </c>
      <c r="D15" s="1" t="s">
        <v>288</v>
      </c>
      <c r="E15" s="1" t="n">
        <v>8.28977731375018</v>
      </c>
      <c r="F15" s="1" t="n">
        <v>5</v>
      </c>
      <c r="G15" s="1" t="n">
        <v>271.95</v>
      </c>
      <c r="H15" s="1" t="n">
        <v>0.0013023358464582</v>
      </c>
      <c r="I15" s="1" t="n">
        <v>0.05</v>
      </c>
      <c r="J15" s="0" t="s">
        <v>12</v>
      </c>
    </row>
    <row r="16" customFormat="false" ht="12.75" hidden="false" customHeight="false" outlineLevel="0" collapsed="false">
      <c r="A16" s="1" t="n">
        <v>5</v>
      </c>
      <c r="B16" s="1" t="n">
        <v>-1.1</v>
      </c>
      <c r="C16" s="1" t="n">
        <v>281.081081081081</v>
      </c>
      <c r="D16" s="1" t="s">
        <v>289</v>
      </c>
      <c r="E16" s="1" t="n">
        <v>9.3589873913909</v>
      </c>
      <c r="F16" s="1" t="n">
        <v>5</v>
      </c>
      <c r="G16" s="1" t="n">
        <v>272.05</v>
      </c>
      <c r="H16" s="1" t="n">
        <v>0.00115355152254867</v>
      </c>
      <c r="I16" s="1" t="n">
        <v>0.05</v>
      </c>
      <c r="J16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57</v>
      </c>
      <c r="B2" s="1" t="n">
        <v>-24.4</v>
      </c>
      <c r="C2" s="1" t="n">
        <v>257</v>
      </c>
      <c r="E2" s="1" t="n">
        <v>65.9</v>
      </c>
      <c r="F2" s="1" t="n">
        <v>3</v>
      </c>
      <c r="G2" s="1" t="n">
        <v>248.75</v>
      </c>
      <c r="H2" s="1" t="n">
        <v>0.000163825100984109</v>
      </c>
      <c r="I2" s="1" t="n">
        <v>0.03</v>
      </c>
      <c r="J2" s="1" t="n">
        <v>258.45</v>
      </c>
    </row>
    <row r="3" customFormat="false" ht="12.75" hidden="false" customHeight="false" outlineLevel="0" collapsed="false">
      <c r="A3" s="1" t="n">
        <v>54</v>
      </c>
      <c r="B3" s="1" t="n">
        <v>-23.2</v>
      </c>
      <c r="C3" s="1" t="n">
        <v>268</v>
      </c>
      <c r="E3" s="1" t="n">
        <v>59.5</v>
      </c>
      <c r="F3" s="1" t="n">
        <v>3</v>
      </c>
      <c r="G3" s="1" t="n">
        <v>249.95</v>
      </c>
      <c r="H3" s="1" t="n">
        <v>0.000181446624451307</v>
      </c>
      <c r="I3" s="1" t="n">
        <v>0.03</v>
      </c>
      <c r="J3" s="0" t="s">
        <v>12</v>
      </c>
    </row>
    <row r="4" customFormat="false" ht="12.75" hidden="false" customHeight="false" outlineLevel="0" collapsed="false">
      <c r="A4" s="1" t="n">
        <v>51</v>
      </c>
      <c r="B4" s="1" t="n">
        <v>-22.1</v>
      </c>
      <c r="C4" s="1" t="n">
        <v>176</v>
      </c>
      <c r="E4" s="1" t="n">
        <v>38</v>
      </c>
      <c r="F4" s="1" t="n">
        <v>3</v>
      </c>
      <c r="G4" s="1" t="n">
        <v>251.05</v>
      </c>
      <c r="H4" s="1" t="n">
        <v>0.000284107214601389</v>
      </c>
      <c r="I4" s="1" t="n">
        <v>0.03</v>
      </c>
      <c r="J4" s="0" t="s">
        <v>12</v>
      </c>
    </row>
    <row r="5" customFormat="false" ht="12.75" hidden="false" customHeight="false" outlineLevel="0" collapsed="false">
      <c r="A5" s="1" t="n">
        <v>48</v>
      </c>
      <c r="B5" s="1" t="n">
        <v>-21.4</v>
      </c>
      <c r="C5" s="1" t="n">
        <v>180</v>
      </c>
      <c r="E5" s="1" t="n">
        <v>34.4</v>
      </c>
      <c r="F5" s="1" t="n">
        <v>3</v>
      </c>
      <c r="G5" s="1" t="n">
        <v>251.75</v>
      </c>
      <c r="H5" s="1" t="n">
        <v>0.000313839364966651</v>
      </c>
      <c r="I5" s="1" t="n">
        <v>0.03</v>
      </c>
      <c r="J5" s="0" t="s">
        <v>12</v>
      </c>
    </row>
    <row r="6" customFormat="false" ht="12.75" hidden="false" customHeight="false" outlineLevel="0" collapsed="false">
      <c r="A6" s="1" t="n">
        <v>45</v>
      </c>
      <c r="B6" s="1" t="n">
        <v>-20.1</v>
      </c>
      <c r="C6" s="1" t="n">
        <v>282</v>
      </c>
      <c r="E6" s="1" t="n">
        <v>20.7</v>
      </c>
      <c r="F6" s="1" t="n">
        <v>3</v>
      </c>
      <c r="G6" s="1" t="n">
        <v>253.05</v>
      </c>
      <c r="H6" s="1" t="n">
        <v>0.000521549476079845</v>
      </c>
      <c r="I6" s="1" t="n">
        <v>0.03</v>
      </c>
      <c r="J6" s="0" t="s">
        <v>12</v>
      </c>
    </row>
    <row r="7" customFormat="false" ht="12.75" hidden="false" customHeight="false" outlineLevel="0" collapsed="false">
      <c r="A7" s="1" t="n">
        <v>42</v>
      </c>
      <c r="B7" s="1" t="n">
        <v>-18.2</v>
      </c>
      <c r="C7" s="1" t="n">
        <v>260</v>
      </c>
      <c r="E7" s="1" t="n">
        <v>12</v>
      </c>
      <c r="F7" s="1" t="n">
        <v>3</v>
      </c>
      <c r="G7" s="1" t="n">
        <v>254.95</v>
      </c>
      <c r="H7" s="1" t="n">
        <v>0.000899672846237732</v>
      </c>
      <c r="I7" s="1" t="n">
        <v>0.03</v>
      </c>
      <c r="J7" s="0" t="s">
        <v>12</v>
      </c>
    </row>
    <row r="8" customFormat="false" ht="12.75" hidden="false" customHeight="false" outlineLevel="0" collapsed="false">
      <c r="A8" s="1" t="n">
        <v>39</v>
      </c>
      <c r="B8" s="1" t="n">
        <v>-17.6</v>
      </c>
      <c r="C8" s="1" t="n">
        <v>239</v>
      </c>
      <c r="E8" s="1" t="n">
        <v>12</v>
      </c>
      <c r="F8" s="1" t="n">
        <v>3</v>
      </c>
      <c r="G8" s="1" t="n">
        <v>255.55</v>
      </c>
      <c r="H8" s="1" t="n">
        <v>0.000899672846237732</v>
      </c>
      <c r="I8" s="1" t="n">
        <v>0.03</v>
      </c>
      <c r="J8" s="0" t="s">
        <v>12</v>
      </c>
    </row>
    <row r="9" customFormat="false" ht="12.75" hidden="false" customHeight="false" outlineLevel="0" collapsed="false">
      <c r="A9" s="1" t="n">
        <v>36</v>
      </c>
      <c r="B9" s="1" t="n">
        <v>-16.9</v>
      </c>
      <c r="C9" s="1" t="n">
        <v>254</v>
      </c>
      <c r="E9" s="1" t="n">
        <v>10.5</v>
      </c>
      <c r="F9" s="1" t="n">
        <v>3</v>
      </c>
      <c r="G9" s="1" t="n">
        <v>256.25</v>
      </c>
      <c r="H9" s="1" t="n">
        <v>0.00102819753855741</v>
      </c>
      <c r="I9" s="1" t="n">
        <v>0.03</v>
      </c>
      <c r="J9" s="0" t="s">
        <v>12</v>
      </c>
    </row>
    <row r="10" customFormat="false" ht="12.75" hidden="false" customHeight="false" outlineLevel="0" collapsed="false">
      <c r="A10" s="1" t="n">
        <v>33</v>
      </c>
      <c r="B10" s="1" t="n">
        <v>-16.5</v>
      </c>
      <c r="C10" s="1" t="n">
        <v>340</v>
      </c>
      <c r="E10" s="1" t="n">
        <v>11.6</v>
      </c>
      <c r="F10" s="1" t="n">
        <v>3</v>
      </c>
      <c r="G10" s="1" t="n">
        <v>256.65</v>
      </c>
      <c r="H10" s="1" t="n">
        <v>0.000930696047832136</v>
      </c>
      <c r="I10" s="1" t="n">
        <v>0.03</v>
      </c>
      <c r="J10" s="0" t="s">
        <v>12</v>
      </c>
    </row>
    <row r="11" customFormat="false" ht="12.75" hidden="false" customHeight="false" outlineLevel="0" collapsed="false">
      <c r="A11" s="1" t="n">
        <v>30</v>
      </c>
      <c r="B11" s="1" t="n">
        <v>-16.1</v>
      </c>
      <c r="C11" s="1" t="n">
        <v>310</v>
      </c>
      <c r="E11" s="1" t="n">
        <v>9.4</v>
      </c>
      <c r="F11" s="1" t="n">
        <v>3</v>
      </c>
      <c r="G11" s="1" t="n">
        <v>257.05</v>
      </c>
      <c r="H11" s="1" t="n">
        <v>0.001148518527112</v>
      </c>
      <c r="I11" s="1" t="n">
        <v>0.03</v>
      </c>
      <c r="J11" s="0" t="s">
        <v>12</v>
      </c>
    </row>
    <row r="12" customFormat="false" ht="12.75" hidden="false" customHeight="false" outlineLevel="0" collapsed="false">
      <c r="A12" s="1" t="n">
        <v>27</v>
      </c>
      <c r="B12" s="1" t="n">
        <v>-15.5</v>
      </c>
      <c r="C12" s="1" t="n">
        <v>290</v>
      </c>
      <c r="E12" s="1" t="n">
        <v>9.2</v>
      </c>
      <c r="F12" s="1" t="n">
        <v>2</v>
      </c>
      <c r="G12" s="1" t="n">
        <v>257.65</v>
      </c>
      <c r="H12" s="1" t="n">
        <v>0.00117348632117965</v>
      </c>
      <c r="I12" s="1" t="n">
        <v>0.02</v>
      </c>
      <c r="J12" s="0" t="s">
        <v>12</v>
      </c>
    </row>
    <row r="13" customFormat="false" ht="12.75" hidden="false" customHeight="false" outlineLevel="0" collapsed="false">
      <c r="A13" s="1" t="n">
        <v>25</v>
      </c>
      <c r="B13" s="1" t="n">
        <v>-15.2</v>
      </c>
      <c r="C13" s="1" t="n">
        <v>900</v>
      </c>
      <c r="E13" s="1" t="n">
        <v>1000</v>
      </c>
      <c r="F13" s="1" t="n">
        <v>1</v>
      </c>
      <c r="G13" s="1" t="n">
        <v>257.95</v>
      </c>
      <c r="H13" s="1" t="n">
        <v>1.07960741548528E-005</v>
      </c>
      <c r="I13" s="1" t="n">
        <v>0.01</v>
      </c>
      <c r="J13" s="0" t="s">
        <v>12</v>
      </c>
    </row>
    <row r="14" customFormat="false" ht="12.75" hidden="false" customHeight="false" outlineLevel="0" collapsed="false">
      <c r="A14" s="1" t="n">
        <v>24</v>
      </c>
      <c r="B14" s="1" t="n">
        <v>-14.9</v>
      </c>
      <c r="C14" s="1" t="n">
        <v>282</v>
      </c>
      <c r="E14" s="1" t="n">
        <v>9.1</v>
      </c>
      <c r="F14" s="1" t="n">
        <v>3</v>
      </c>
      <c r="G14" s="1" t="n">
        <v>258.25</v>
      </c>
      <c r="H14" s="1" t="n">
        <v>0.00118638177525855</v>
      </c>
      <c r="I14" s="1" t="n">
        <v>0.03</v>
      </c>
      <c r="J14" s="0" t="s">
        <v>12</v>
      </c>
    </row>
    <row r="15" customFormat="false" ht="12.75" hidden="false" customHeight="false" outlineLevel="0" collapsed="false">
      <c r="A15" s="1" t="n">
        <v>21</v>
      </c>
      <c r="B15" s="1" t="n">
        <v>-14</v>
      </c>
      <c r="C15" s="1" t="n">
        <v>289</v>
      </c>
      <c r="E15" s="1" t="n">
        <v>10.2</v>
      </c>
      <c r="F15" s="1" t="n">
        <v>3</v>
      </c>
      <c r="G15" s="1" t="n">
        <v>259.15</v>
      </c>
      <c r="H15" s="1" t="n">
        <v>0.00105843864263263</v>
      </c>
      <c r="I15" s="1" t="n">
        <v>0.03</v>
      </c>
      <c r="J15" s="0" t="s">
        <v>12</v>
      </c>
    </row>
    <row r="16" customFormat="false" ht="12.75" hidden="false" customHeight="false" outlineLevel="0" collapsed="false">
      <c r="A16" s="1" t="n">
        <v>18</v>
      </c>
      <c r="B16" s="1" t="n">
        <v>-13.7</v>
      </c>
      <c r="C16" s="1" t="n">
        <v>292</v>
      </c>
      <c r="E16" s="1" t="n">
        <v>11.2</v>
      </c>
      <c r="F16" s="1" t="n">
        <v>3</v>
      </c>
      <c r="G16" s="1" t="n">
        <v>259.45</v>
      </c>
      <c r="H16" s="1" t="n">
        <v>0.00096393519239757</v>
      </c>
      <c r="I16" s="1" t="n">
        <v>0.03</v>
      </c>
      <c r="J16" s="0" t="s">
        <v>12</v>
      </c>
    </row>
    <row r="17" customFormat="false" ht="12.75" hidden="false" customHeight="false" outlineLevel="0" collapsed="false">
      <c r="A17" s="1" t="n">
        <v>15</v>
      </c>
      <c r="B17" s="1" t="n">
        <v>-12.9</v>
      </c>
      <c r="C17" s="1" t="n">
        <v>327</v>
      </c>
      <c r="E17" s="1" t="n">
        <v>11.9</v>
      </c>
      <c r="F17" s="1" t="n">
        <v>3</v>
      </c>
      <c r="G17" s="1" t="n">
        <v>260.25</v>
      </c>
      <c r="H17" s="1" t="n">
        <v>0.000907233122256536</v>
      </c>
      <c r="I17" s="1" t="n">
        <v>0.03</v>
      </c>
      <c r="J17" s="0" t="s">
        <v>12</v>
      </c>
    </row>
    <row r="18" customFormat="false" ht="12.75" hidden="false" customHeight="false" outlineLevel="0" collapsed="false">
      <c r="A18" s="1" t="n">
        <v>12</v>
      </c>
      <c r="B18" s="1" t="n">
        <v>-12.2</v>
      </c>
      <c r="C18" s="1" t="n">
        <v>346</v>
      </c>
      <c r="E18" s="1" t="n">
        <v>10.7</v>
      </c>
      <c r="F18" s="1" t="n">
        <v>3</v>
      </c>
      <c r="G18" s="1" t="n">
        <v>260.95</v>
      </c>
      <c r="H18" s="1" t="n">
        <v>0.0010089788929769</v>
      </c>
      <c r="I18" s="1" t="n">
        <v>0.03</v>
      </c>
      <c r="J18" s="0" t="s">
        <v>12</v>
      </c>
    </row>
    <row r="19" customFormat="false" ht="12.75" hidden="false" customHeight="false" outlineLevel="0" collapsed="false">
      <c r="A19" s="1" t="n">
        <v>9</v>
      </c>
      <c r="B19" s="1" t="n">
        <v>-11.1</v>
      </c>
      <c r="C19" s="1" t="n">
        <v>350</v>
      </c>
      <c r="E19" s="1" t="n">
        <v>10.3</v>
      </c>
      <c r="F19" s="1" t="n">
        <v>3</v>
      </c>
      <c r="G19" s="1" t="n">
        <v>262.05</v>
      </c>
      <c r="H19" s="1" t="n">
        <v>0.0010481625393061</v>
      </c>
      <c r="I19" s="1" t="n">
        <v>0.03</v>
      </c>
      <c r="J19" s="0" t="s">
        <v>12</v>
      </c>
    </row>
    <row r="20" customFormat="false" ht="12.75" hidden="false" customHeight="false" outlineLevel="0" collapsed="false">
      <c r="A20" s="1" t="n">
        <v>6</v>
      </c>
      <c r="B20" s="1" t="n">
        <v>-10.2</v>
      </c>
      <c r="C20" s="1" t="n">
        <v>296</v>
      </c>
      <c r="E20" s="1" t="n">
        <v>12.1</v>
      </c>
      <c r="F20" s="1" t="n">
        <v>3</v>
      </c>
      <c r="G20" s="1" t="n">
        <v>262.95</v>
      </c>
      <c r="H20" s="1" t="n">
        <v>0.000892237533458908</v>
      </c>
      <c r="I20" s="1" t="n">
        <v>0.03</v>
      </c>
      <c r="J20" s="0" t="s">
        <v>12</v>
      </c>
    </row>
    <row r="21" customFormat="false" ht="12.75" hidden="false" customHeight="false" outlineLevel="0" collapsed="false">
      <c r="A21" s="1" t="n">
        <v>3</v>
      </c>
      <c r="B21" s="1" t="n">
        <v>-9</v>
      </c>
      <c r="C21" s="1" t="n">
        <v>296</v>
      </c>
      <c r="E21" s="1" t="n">
        <v>12.6</v>
      </c>
      <c r="F21" s="1" t="n">
        <v>3</v>
      </c>
      <c r="G21" s="1" t="n">
        <v>264.15</v>
      </c>
      <c r="H21" s="1" t="n">
        <v>0.000856831282131173</v>
      </c>
      <c r="I21" s="1" t="n">
        <v>0.03</v>
      </c>
      <c r="J21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3.7"/>
    <col collapsed="false" customWidth="true" hidden="false" outlineLevel="0" max="1025" min="3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59</v>
      </c>
      <c r="B2" s="1" t="n">
        <v>-26.3</v>
      </c>
      <c r="C2" s="1" t="n">
        <v>234.38</v>
      </c>
      <c r="D2" s="1" t="n">
        <v>52.93</v>
      </c>
      <c r="E2" s="1" t="n">
        <v>64.6894995186114</v>
      </c>
      <c r="F2" s="1" t="n">
        <v>4</v>
      </c>
      <c r="G2" s="1" t="n">
        <v>246.85</v>
      </c>
      <c r="H2" s="1" t="n">
        <v>0.000166890673682623</v>
      </c>
      <c r="I2" s="1" t="n">
        <v>0.04</v>
      </c>
      <c r="J2" s="1" t="n">
        <v>272.85</v>
      </c>
    </row>
    <row r="3" customFormat="false" ht="12.75" hidden="false" customHeight="false" outlineLevel="0" collapsed="false">
      <c r="A3" s="1" t="n">
        <v>55</v>
      </c>
      <c r="B3" s="1" t="n">
        <v>-22.9</v>
      </c>
      <c r="C3" s="1" t="n">
        <v>192.71</v>
      </c>
      <c r="D3" s="1" t="n">
        <v>39.1</v>
      </c>
      <c r="E3" s="1" t="n">
        <v>29.6924244517933</v>
      </c>
      <c r="F3" s="1" t="n">
        <v>5</v>
      </c>
      <c r="G3" s="1" t="n">
        <v>250.25</v>
      </c>
      <c r="H3" s="1" t="n">
        <v>0.000363596922588136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50</v>
      </c>
      <c r="B4" s="1" t="n">
        <v>-19.8</v>
      </c>
      <c r="C4" s="1" t="n">
        <v>250</v>
      </c>
      <c r="D4" s="1" t="n">
        <v>40.38</v>
      </c>
      <c r="E4" s="1" t="n">
        <v>31.8393276355355</v>
      </c>
      <c r="F4" s="1" t="n">
        <v>5</v>
      </c>
      <c r="G4" s="1" t="n">
        <v>253.35</v>
      </c>
      <c r="H4" s="1" t="n">
        <v>0.000339079841083183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45</v>
      </c>
      <c r="B5" s="1" t="n">
        <v>-16.6</v>
      </c>
      <c r="C5" s="1" t="n">
        <v>213.54</v>
      </c>
      <c r="D5" s="1" t="n">
        <v>37.56</v>
      </c>
      <c r="E5" s="1" t="n">
        <v>27.305560290953</v>
      </c>
      <c r="F5" s="1" t="n">
        <v>5</v>
      </c>
      <c r="G5" s="1" t="n">
        <v>256.55</v>
      </c>
      <c r="H5" s="1" t="n">
        <v>0.000395380063247769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40</v>
      </c>
      <c r="B6" s="1" t="n">
        <v>-14.4</v>
      </c>
      <c r="C6" s="1" t="n">
        <v>229.17</v>
      </c>
      <c r="D6" s="1" t="n">
        <v>36.21</v>
      </c>
      <c r="E6" s="1" t="n">
        <v>25.3731716758479</v>
      </c>
      <c r="F6" s="1" t="n">
        <v>5</v>
      </c>
      <c r="G6" s="1" t="n">
        <v>258.75</v>
      </c>
      <c r="H6" s="1" t="n">
        <v>0.000425491708044103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35</v>
      </c>
      <c r="B7" s="1" t="n">
        <v>-12</v>
      </c>
      <c r="C7" s="1" t="n">
        <v>239.58</v>
      </c>
      <c r="D7" s="1" t="n">
        <v>26.88</v>
      </c>
      <c r="E7" s="1" t="n">
        <v>15.1694774530714</v>
      </c>
      <c r="F7" s="1" t="n">
        <v>5</v>
      </c>
      <c r="G7" s="1" t="n">
        <v>261.15</v>
      </c>
      <c r="H7" s="1" t="n">
        <v>0.000711697168755597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30</v>
      </c>
      <c r="B8" s="1" t="n">
        <v>-8.5</v>
      </c>
      <c r="C8" s="1" t="n">
        <v>244.79</v>
      </c>
      <c r="D8" s="1" t="n">
        <v>30.16</v>
      </c>
      <c r="E8" s="1" t="n">
        <v>18.223574440399</v>
      </c>
      <c r="F8" s="1" t="n">
        <v>5</v>
      </c>
      <c r="G8" s="1" t="n">
        <v>264.65</v>
      </c>
      <c r="H8" s="1" t="n">
        <v>0.000592423522079153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25</v>
      </c>
      <c r="B9" s="1" t="n">
        <v>-6.2</v>
      </c>
      <c r="C9" s="1" t="n">
        <v>255.21</v>
      </c>
      <c r="D9" s="1" t="n">
        <v>28.09</v>
      </c>
      <c r="E9" s="1" t="n">
        <v>16.2397771085975</v>
      </c>
      <c r="F9" s="1" t="n">
        <v>5</v>
      </c>
      <c r="G9" s="1" t="n">
        <v>266.95</v>
      </c>
      <c r="H9" s="1" t="n">
        <v>0.000664792015472751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20</v>
      </c>
      <c r="B10" s="1" t="n">
        <v>-5.4</v>
      </c>
      <c r="C10" s="1" t="n">
        <v>286.46</v>
      </c>
      <c r="D10" s="1" t="n">
        <v>23.44</v>
      </c>
      <c r="E10" s="1" t="n">
        <v>12.4408502551057</v>
      </c>
      <c r="F10" s="1" t="n">
        <v>5</v>
      </c>
      <c r="G10" s="1" t="n">
        <v>267.75</v>
      </c>
      <c r="H10" s="1" t="n">
        <v>0.000867792307878801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15</v>
      </c>
      <c r="B11" s="1" t="n">
        <v>-4.2</v>
      </c>
      <c r="C11" s="1" t="n">
        <v>244.79</v>
      </c>
      <c r="D11" s="1" t="n">
        <v>27.32</v>
      </c>
      <c r="E11" s="1" t="n">
        <v>15.5514901499333</v>
      </c>
      <c r="F11" s="1" t="n">
        <v>5</v>
      </c>
      <c r="G11" s="1" t="n">
        <v>268.95</v>
      </c>
      <c r="H11" s="1" t="n">
        <v>0.000694214769823783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10</v>
      </c>
      <c r="B12" s="1" t="n">
        <v>-1.7</v>
      </c>
      <c r="C12" s="1" t="n">
        <v>286.46</v>
      </c>
      <c r="D12" s="1" t="n">
        <v>28.28</v>
      </c>
      <c r="E12" s="1" t="n">
        <v>16.4135956471604</v>
      </c>
      <c r="F12" s="1" t="n">
        <v>5</v>
      </c>
      <c r="G12" s="1" t="n">
        <v>271.45</v>
      </c>
      <c r="H12" s="1" t="n">
        <v>0.000657751926325817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5</v>
      </c>
      <c r="B13" s="1" t="n">
        <v>-3.7</v>
      </c>
      <c r="C13" s="1" t="n">
        <v>286.46</v>
      </c>
      <c r="D13" s="1" t="n">
        <v>28</v>
      </c>
      <c r="E13" s="1" t="n">
        <v>16.1579997585516</v>
      </c>
      <c r="F13" s="1" t="n">
        <v>5</v>
      </c>
      <c r="G13" s="1" t="n">
        <v>269.45</v>
      </c>
      <c r="H13" s="1" t="n">
        <v>0.000668156598352402</v>
      </c>
      <c r="I13" s="1" t="n">
        <v>0.05</v>
      </c>
      <c r="J13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53</v>
      </c>
      <c r="B2" s="1" t="n">
        <v>-24.8</v>
      </c>
      <c r="C2" s="1" t="n">
        <v>208.33</v>
      </c>
      <c r="D2" s="1" t="n">
        <v>42.39</v>
      </c>
      <c r="E2" s="1" t="n">
        <v>35.5455768691219</v>
      </c>
      <c r="F2" s="1" t="n">
        <v>3</v>
      </c>
      <c r="G2" s="1" t="n">
        <v>248.35</v>
      </c>
      <c r="H2" s="1" t="n">
        <v>0.000303724826146547</v>
      </c>
      <c r="I2" s="1" t="n">
        <v>0.03</v>
      </c>
      <c r="J2" s="1" t="n">
        <v>272.75</v>
      </c>
    </row>
    <row r="3" customFormat="false" ht="12.75" hidden="false" customHeight="false" outlineLevel="0" collapsed="false">
      <c r="A3" s="1" t="n">
        <v>50</v>
      </c>
      <c r="B3" s="1" t="n">
        <v>-24.4</v>
      </c>
      <c r="C3" s="1" t="n">
        <v>239.58</v>
      </c>
      <c r="D3" s="1" t="n">
        <v>39.75</v>
      </c>
      <c r="E3" s="1" t="n">
        <v>30.7631935716709</v>
      </c>
      <c r="F3" s="1" t="n">
        <v>5</v>
      </c>
      <c r="G3" s="1" t="n">
        <v>248.75</v>
      </c>
      <c r="H3" s="1" t="n">
        <v>0.000350941267840105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45</v>
      </c>
      <c r="B4" s="1" t="n">
        <v>-19.5</v>
      </c>
      <c r="C4" s="1" t="n">
        <v>255.21</v>
      </c>
      <c r="D4" s="1" t="n">
        <v>38.42</v>
      </c>
      <c r="E4" s="1" t="n">
        <v>28.6132684378476</v>
      </c>
      <c r="F4" s="1" t="n">
        <v>5</v>
      </c>
      <c r="G4" s="1" t="n">
        <v>253.65</v>
      </c>
      <c r="H4" s="1" t="n">
        <v>0.0003773100643257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40</v>
      </c>
      <c r="B5" s="1" t="n">
        <v>-15.7</v>
      </c>
      <c r="C5" s="1" t="n">
        <v>197.92</v>
      </c>
      <c r="D5" s="1" t="n">
        <v>33.58</v>
      </c>
      <c r="E5" s="1" t="n">
        <v>21.9877505450764</v>
      </c>
      <c r="F5" s="1" t="n">
        <v>5</v>
      </c>
      <c r="G5" s="1" t="n">
        <v>257.45</v>
      </c>
      <c r="H5" s="1" t="n">
        <v>0.000491004031209108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35</v>
      </c>
      <c r="B6" s="1" t="n">
        <v>-17</v>
      </c>
      <c r="C6" s="1" t="n">
        <v>234.38</v>
      </c>
      <c r="D6" s="1" t="n">
        <v>29.25</v>
      </c>
      <c r="E6" s="1" t="n">
        <v>17.3265403461018</v>
      </c>
      <c r="F6" s="1" t="n">
        <v>5</v>
      </c>
      <c r="G6" s="1" t="n">
        <v>256.15</v>
      </c>
      <c r="H6" s="1" t="n">
        <v>0.000623094624731688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30</v>
      </c>
      <c r="B7" s="1" t="n">
        <v>-12.3</v>
      </c>
      <c r="C7" s="1" t="n">
        <v>260.42</v>
      </c>
      <c r="D7" s="1" t="n">
        <v>32.85</v>
      </c>
      <c r="E7" s="1" t="n">
        <v>21.1280881548581</v>
      </c>
      <c r="F7" s="1" t="n">
        <v>5</v>
      </c>
      <c r="G7" s="1" t="n">
        <v>260.85</v>
      </c>
      <c r="H7" s="1" t="n">
        <v>0.000510982066892331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25</v>
      </c>
      <c r="B8" s="1" t="n">
        <v>-11.5</v>
      </c>
      <c r="C8" s="1" t="n">
        <v>234.38</v>
      </c>
      <c r="D8" s="1" t="n">
        <v>25.99</v>
      </c>
      <c r="E8" s="1" t="n">
        <v>14.4208311720263</v>
      </c>
      <c r="F8" s="1" t="n">
        <v>5</v>
      </c>
      <c r="G8" s="1" t="n">
        <v>261.65</v>
      </c>
      <c r="H8" s="1" t="n">
        <v>0.000748644376046449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20</v>
      </c>
      <c r="B9" s="1" t="n">
        <v>-9.9</v>
      </c>
      <c r="C9" s="1" t="n">
        <v>239.58</v>
      </c>
      <c r="D9" s="1" t="n">
        <v>26.44</v>
      </c>
      <c r="E9" s="1" t="n">
        <v>14.7954069142988</v>
      </c>
      <c r="F9" s="1" t="n">
        <v>5</v>
      </c>
      <c r="G9" s="1" t="n">
        <v>263.25</v>
      </c>
      <c r="H9" s="1" t="n">
        <v>0.000729690924851758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-7.7</v>
      </c>
      <c r="C10" s="1" t="n">
        <v>286.46</v>
      </c>
      <c r="D10" s="1" t="n">
        <v>25.39</v>
      </c>
      <c r="E10" s="1" t="n">
        <v>13.9336026431125</v>
      </c>
      <c r="F10" s="1" t="n">
        <v>5</v>
      </c>
      <c r="G10" s="1" t="n">
        <v>265.45</v>
      </c>
      <c r="H10" s="1" t="n">
        <v>0.000774822881876094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-5.3</v>
      </c>
      <c r="C11" s="1" t="n">
        <v>244.79</v>
      </c>
      <c r="D11" s="1" t="n">
        <v>25.43</v>
      </c>
      <c r="E11" s="1" t="n">
        <v>13.9656593303476</v>
      </c>
      <c r="F11" s="1" t="n">
        <v>5</v>
      </c>
      <c r="G11" s="1" t="n">
        <v>267.85</v>
      </c>
      <c r="H11" s="1" t="n">
        <v>0.000773044358270484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-2.5</v>
      </c>
      <c r="C12" s="1" t="n">
        <v>250</v>
      </c>
      <c r="D12" s="1" t="n">
        <v>21.2</v>
      </c>
      <c r="E12" s="1" t="n">
        <v>10.8818503302996</v>
      </c>
      <c r="F12" s="1" t="n">
        <v>5</v>
      </c>
      <c r="G12" s="1" t="n">
        <v>270.65</v>
      </c>
      <c r="H12" s="1" t="n">
        <v>0.000992117500898909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93.5</v>
      </c>
      <c r="B2" s="0" t="n">
        <v>-24.9</v>
      </c>
      <c r="C2" s="0" t="n">
        <v>250</v>
      </c>
      <c r="D2" s="0" t="n">
        <v>46.95</v>
      </c>
      <c r="E2" s="0" t="n">
        <v>45.8012641479869</v>
      </c>
      <c r="F2" s="0" t="n">
        <v>3.5</v>
      </c>
      <c r="G2" s="0" t="n">
        <v>248.25</v>
      </c>
      <c r="H2" s="0" t="n">
        <v>0.000235715637017571</v>
      </c>
      <c r="I2" s="0" t="n">
        <v>0.035</v>
      </c>
      <c r="J2" s="0" t="n">
        <v>274.55</v>
      </c>
    </row>
    <row r="3" customFormat="false" ht="12.75" hidden="false" customHeight="false" outlineLevel="0" collapsed="false">
      <c r="A3" s="0" t="n">
        <v>90</v>
      </c>
      <c r="B3" s="0" t="n">
        <v>-25.3</v>
      </c>
      <c r="C3" s="0" t="n">
        <v>265.63</v>
      </c>
      <c r="D3" s="0" t="n">
        <v>40.86</v>
      </c>
      <c r="E3" s="0" t="n">
        <v>32.6856304416183</v>
      </c>
      <c r="F3" s="0" t="n">
        <v>5</v>
      </c>
      <c r="G3" s="0" t="n">
        <v>247.85</v>
      </c>
      <c r="H3" s="0" t="n">
        <v>0.000330300318794104</v>
      </c>
      <c r="I3" s="0" t="n">
        <v>0.05</v>
      </c>
    </row>
    <row r="4" customFormat="false" ht="12.75" hidden="false" customHeight="false" outlineLevel="0" collapsed="false">
      <c r="A4" s="0" t="n">
        <v>85</v>
      </c>
      <c r="B4" s="0" t="n">
        <v>-22.1</v>
      </c>
      <c r="C4" s="0" t="n">
        <v>229.17</v>
      </c>
      <c r="D4" s="0" t="n">
        <v>35.44</v>
      </c>
      <c r="E4" s="0" t="n">
        <v>24.3325651644204</v>
      </c>
      <c r="F4" s="0" t="n">
        <v>5</v>
      </c>
      <c r="G4" s="0" t="n">
        <v>251.05</v>
      </c>
      <c r="H4" s="0" t="n">
        <v>0.000443688286948021</v>
      </c>
      <c r="I4" s="0" t="n">
        <v>0.05</v>
      </c>
    </row>
    <row r="5" customFormat="false" ht="12.75" hidden="false" customHeight="false" outlineLevel="0" collapsed="false">
      <c r="A5" s="0" t="n">
        <v>80</v>
      </c>
      <c r="B5" s="0" t="n">
        <v>-20.3</v>
      </c>
      <c r="C5" s="0" t="n">
        <v>270.83</v>
      </c>
      <c r="D5" s="0" t="n">
        <v>40.52</v>
      </c>
      <c r="E5" s="0" t="n">
        <v>32.0837647503967</v>
      </c>
      <c r="F5" s="0" t="n">
        <v>5</v>
      </c>
      <c r="G5" s="0" t="n">
        <v>252.85</v>
      </c>
      <c r="H5" s="0" t="n">
        <v>0.000336496487829387</v>
      </c>
      <c r="I5" s="0" t="n">
        <v>0.05</v>
      </c>
    </row>
    <row r="6" customFormat="false" ht="12.75" hidden="false" customHeight="false" outlineLevel="0" collapsed="false">
      <c r="A6" s="0" t="n">
        <v>75</v>
      </c>
      <c r="B6" s="0" t="n">
        <v>-17.3</v>
      </c>
      <c r="C6" s="0" t="n">
        <v>234.38</v>
      </c>
      <c r="D6" s="0" t="n">
        <v>39.9</v>
      </c>
      <c r="E6" s="0" t="n">
        <v>31.0159304250015</v>
      </c>
      <c r="F6" s="0" t="n">
        <v>5</v>
      </c>
      <c r="G6" s="0" t="n">
        <v>255.85</v>
      </c>
      <c r="H6" s="0" t="n">
        <v>0.000348081582816236</v>
      </c>
      <c r="I6" s="0" t="n">
        <v>0.05</v>
      </c>
    </row>
    <row r="7" customFormat="false" ht="12.75" hidden="false" customHeight="false" outlineLevel="0" collapsed="false">
      <c r="A7" s="0" t="n">
        <v>70</v>
      </c>
      <c r="B7" s="0" t="n">
        <v>-15.7</v>
      </c>
      <c r="C7" s="0" t="n">
        <v>286.46</v>
      </c>
      <c r="D7" s="0" t="n">
        <v>37.07</v>
      </c>
      <c r="E7" s="0" t="n">
        <v>26.5876886955592</v>
      </c>
      <c r="F7" s="0" t="n">
        <v>5</v>
      </c>
      <c r="G7" s="0" t="n">
        <v>257.45</v>
      </c>
      <c r="H7" s="0" t="n">
        <v>0.000406055384447765</v>
      </c>
      <c r="I7" s="0" t="n">
        <v>0.05</v>
      </c>
    </row>
    <row r="8" customFormat="false" ht="12.75" hidden="false" customHeight="false" outlineLevel="0" collapsed="false">
      <c r="A8" s="0" t="n">
        <v>65</v>
      </c>
      <c r="B8" s="0" t="n">
        <v>-13</v>
      </c>
      <c r="C8" s="0" t="n">
        <v>281.25</v>
      </c>
      <c r="D8" s="0" t="n">
        <v>39.58</v>
      </c>
      <c r="E8" s="0" t="n">
        <v>30.4793424881175</v>
      </c>
      <c r="F8" s="0" t="n">
        <v>5</v>
      </c>
      <c r="G8" s="0" t="n">
        <v>260.15</v>
      </c>
      <c r="H8" s="0" t="n">
        <v>0.000354209548944886</v>
      </c>
      <c r="I8" s="0" t="n">
        <v>0.05</v>
      </c>
    </row>
    <row r="9" customFormat="false" ht="12.75" hidden="false" customHeight="false" outlineLevel="0" collapsed="false">
      <c r="A9" s="0" t="n">
        <v>60</v>
      </c>
      <c r="B9" s="0" t="n">
        <v>-12.5</v>
      </c>
      <c r="C9" s="0" t="n">
        <v>260.42</v>
      </c>
      <c r="D9" s="0" t="n">
        <v>37.21</v>
      </c>
      <c r="E9" s="0" t="n">
        <v>26.7908341250754</v>
      </c>
      <c r="F9" s="0" t="n">
        <v>5</v>
      </c>
      <c r="G9" s="0" t="n">
        <v>260.65</v>
      </c>
      <c r="H9" s="0" t="n">
        <v>0.000402976409933723</v>
      </c>
      <c r="I9" s="0" t="n">
        <v>0.05</v>
      </c>
    </row>
    <row r="10" customFormat="false" ht="12.75" hidden="false" customHeight="false" outlineLevel="0" collapsed="false">
      <c r="A10" s="0" t="n">
        <v>55</v>
      </c>
      <c r="B10" s="0" t="n">
        <v>-10.4</v>
      </c>
      <c r="C10" s="0" t="n">
        <v>291.67</v>
      </c>
      <c r="D10" s="0" t="n">
        <v>36.91</v>
      </c>
      <c r="E10" s="0" t="n">
        <v>26.3574149589552</v>
      </c>
      <c r="F10" s="0" t="n">
        <v>5</v>
      </c>
      <c r="G10" s="0" t="n">
        <v>262.75</v>
      </c>
      <c r="H10" s="0" t="n">
        <v>0.000409602920911054</v>
      </c>
      <c r="I10" s="0" t="n">
        <v>0.05</v>
      </c>
    </row>
    <row r="11" customFormat="false" ht="12.75" hidden="false" customHeight="false" outlineLevel="0" collapsed="false">
      <c r="A11" s="0" t="n">
        <v>50</v>
      </c>
      <c r="B11" s="0" t="n">
        <v>-9.7</v>
      </c>
      <c r="C11" s="0" t="n">
        <v>270.83</v>
      </c>
      <c r="D11" s="0" t="n">
        <v>35.92</v>
      </c>
      <c r="E11" s="0" t="n">
        <v>24.9761967480964</v>
      </c>
      <c r="F11" s="0" t="n">
        <v>5</v>
      </c>
      <c r="G11" s="0" t="n">
        <v>263.45</v>
      </c>
      <c r="H11" s="0" t="n">
        <v>0.000432254528731466</v>
      </c>
      <c r="I11" s="0" t="n">
        <v>0.05</v>
      </c>
    </row>
    <row r="12" customFormat="false" ht="12.75" hidden="false" customHeight="false" outlineLevel="0" collapsed="false">
      <c r="A12" s="0" t="n">
        <v>45</v>
      </c>
      <c r="B12" s="0" t="n">
        <v>-8</v>
      </c>
      <c r="C12" s="0" t="n">
        <v>291.67</v>
      </c>
      <c r="D12" s="0" t="n">
        <v>33.55</v>
      </c>
      <c r="E12" s="0" t="n">
        <v>21.9517762722713</v>
      </c>
      <c r="F12" s="0" t="n">
        <v>5</v>
      </c>
      <c r="G12" s="0" t="n">
        <v>265.15</v>
      </c>
      <c r="H12" s="0" t="n">
        <v>0.000491808681946616</v>
      </c>
      <c r="I12" s="0" t="n">
        <v>0.05</v>
      </c>
    </row>
    <row r="13" customFormat="false" ht="12.75" hidden="false" customHeight="false" outlineLevel="0" collapsed="false">
      <c r="A13" s="0" t="n">
        <v>40</v>
      </c>
      <c r="B13" s="0" t="n">
        <v>-7.4</v>
      </c>
      <c r="C13" s="0" t="n">
        <v>307.29</v>
      </c>
      <c r="D13" s="0" t="n">
        <v>32.3</v>
      </c>
      <c r="E13" s="0" t="n">
        <v>20.5014681438777</v>
      </c>
      <c r="F13" s="0" t="n">
        <v>5</v>
      </c>
      <c r="G13" s="0" t="n">
        <v>265.75</v>
      </c>
      <c r="H13" s="0" t="n">
        <v>0.000526600050254292</v>
      </c>
      <c r="I13" s="0" t="n">
        <v>0.05</v>
      </c>
    </row>
    <row r="14" customFormat="false" ht="12.75" hidden="false" customHeight="false" outlineLevel="0" collapsed="false">
      <c r="A14" s="0" t="n">
        <v>35</v>
      </c>
      <c r="B14" s="0" t="n">
        <v>-4.7</v>
      </c>
      <c r="C14" s="0" t="n">
        <v>281.25</v>
      </c>
      <c r="D14" s="0" t="n">
        <v>30.36</v>
      </c>
      <c r="E14" s="0" t="n">
        <v>18.4262195705637</v>
      </c>
      <c r="F14" s="0" t="n">
        <v>5</v>
      </c>
      <c r="G14" s="0" t="n">
        <v>268.45</v>
      </c>
      <c r="H14" s="0" t="n">
        <v>0.000585908255000921</v>
      </c>
      <c r="I14" s="0" t="n">
        <v>0.05</v>
      </c>
    </row>
    <row r="15" customFormat="false" ht="12.75" hidden="false" customHeight="false" outlineLevel="0" collapsed="false">
      <c r="A15" s="0" t="n">
        <v>30</v>
      </c>
      <c r="B15" s="0" t="n">
        <v>-3.8</v>
      </c>
      <c r="C15" s="0" t="n">
        <v>291.67</v>
      </c>
      <c r="D15" s="0" t="n">
        <v>31.18</v>
      </c>
      <c r="E15" s="0" t="n">
        <v>19.2786195881121</v>
      </c>
      <c r="F15" s="0" t="n">
        <v>5</v>
      </c>
      <c r="G15" s="0" t="n">
        <v>269.35</v>
      </c>
      <c r="H15" s="0" t="n">
        <v>0.000560002447556464</v>
      </c>
      <c r="I15" s="0" t="n">
        <v>0.05</v>
      </c>
    </row>
    <row r="16" customFormat="false" ht="12.75" hidden="false" customHeight="false" outlineLevel="0" collapsed="false">
      <c r="A16" s="0" t="n">
        <v>25</v>
      </c>
      <c r="B16" s="0" t="n">
        <v>-2.7</v>
      </c>
      <c r="C16" s="0" t="n">
        <v>296.88</v>
      </c>
      <c r="D16" s="0" t="n">
        <v>27.05</v>
      </c>
      <c r="E16" s="0" t="n">
        <v>15.3161200801687</v>
      </c>
      <c r="F16" s="0" t="n">
        <v>5</v>
      </c>
      <c r="G16" s="0" t="n">
        <v>270.45</v>
      </c>
      <c r="H16" s="0" t="n">
        <v>0.000704883096916399</v>
      </c>
      <c r="I16" s="0" t="n">
        <v>0.05</v>
      </c>
    </row>
    <row r="17" customFormat="false" ht="12.75" hidden="false" customHeight="false" outlineLevel="0" collapsed="false">
      <c r="A17" s="0" t="n">
        <v>20</v>
      </c>
      <c r="B17" s="0" t="n">
        <v>-1.6</v>
      </c>
      <c r="C17" s="0" t="n">
        <v>302.08</v>
      </c>
      <c r="D17" s="0" t="n">
        <v>28.51</v>
      </c>
      <c r="E17" s="0" t="n">
        <v>16.6261681135858</v>
      </c>
      <c r="F17" s="0" t="n">
        <v>5</v>
      </c>
      <c r="G17" s="0" t="n">
        <v>271.55</v>
      </c>
      <c r="H17" s="0" t="n">
        <v>0.000649342294694526</v>
      </c>
      <c r="I17" s="0" t="n">
        <v>0.05</v>
      </c>
    </row>
    <row r="18" customFormat="false" ht="12.75" hidden="false" customHeight="false" outlineLevel="0" collapsed="false">
      <c r="A18" s="0" t="n">
        <v>15</v>
      </c>
      <c r="B18" s="0" t="n">
        <v>-1</v>
      </c>
      <c r="C18" s="0" t="n">
        <v>317.71</v>
      </c>
      <c r="D18" s="0" t="n">
        <v>27.85</v>
      </c>
      <c r="E18" s="0" t="n">
        <v>16.0224939621533</v>
      </c>
      <c r="F18" s="0" t="n">
        <v>5</v>
      </c>
      <c r="G18" s="0" t="n">
        <v>272.15</v>
      </c>
      <c r="H18" s="0" t="n">
        <v>0.000673807347367655</v>
      </c>
      <c r="I18" s="0" t="n">
        <v>0.05</v>
      </c>
    </row>
    <row r="19" customFormat="false" ht="12.75" hidden="false" customHeight="false" outlineLevel="0" collapsed="false">
      <c r="A19" s="0" t="n">
        <v>10</v>
      </c>
      <c r="B19" s="0" t="n">
        <v>-0.5</v>
      </c>
      <c r="C19" s="0" t="n">
        <v>338.54</v>
      </c>
      <c r="D19" s="0" t="n">
        <v>27.51</v>
      </c>
      <c r="E19" s="0" t="n">
        <v>15.7189593710324</v>
      </c>
      <c r="F19" s="0" t="n">
        <v>5</v>
      </c>
      <c r="G19" s="0" t="n">
        <v>272.65</v>
      </c>
      <c r="H19" s="0" t="n">
        <v>0.000686818630929746</v>
      </c>
      <c r="I19" s="0" t="n">
        <v>0.05</v>
      </c>
    </row>
    <row r="20" customFormat="false" ht="12.75" hidden="false" customHeight="false" outlineLevel="0" collapsed="false">
      <c r="A20" s="0" t="n">
        <v>5</v>
      </c>
      <c r="B20" s="0" t="n">
        <v>0.7</v>
      </c>
      <c r="C20" s="0" t="n">
        <v>343.75</v>
      </c>
      <c r="D20" s="0" t="n">
        <v>28.09</v>
      </c>
      <c r="E20" s="0" t="n">
        <v>16.2397771085975</v>
      </c>
      <c r="F20" s="0" t="n">
        <v>5</v>
      </c>
      <c r="G20" s="0" t="n">
        <v>273.85</v>
      </c>
      <c r="H20" s="0" t="n">
        <v>0.000664792015472751</v>
      </c>
      <c r="I20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113</v>
      </c>
      <c r="B2" s="2" t="n">
        <v>-25.4</v>
      </c>
      <c r="C2" s="3" t="n">
        <v>328.13</v>
      </c>
      <c r="D2" s="4" t="n">
        <v>56.19</v>
      </c>
      <c r="E2" s="5" t="n">
        <v>78.7999156982953</v>
      </c>
      <c r="F2" s="6" t="n">
        <v>3</v>
      </c>
      <c r="G2" s="4" t="n">
        <v>247.75</v>
      </c>
      <c r="H2" s="5" t="n">
        <v>0.000137006163765304</v>
      </c>
      <c r="I2" s="0" t="n">
        <v>0.03</v>
      </c>
      <c r="J2" s="0" t="n">
        <v>273.65</v>
      </c>
    </row>
    <row r="3" customFormat="false" ht="12.75" hidden="false" customHeight="false" outlineLevel="0" collapsed="false">
      <c r="A3" s="0" t="n">
        <v>110</v>
      </c>
      <c r="B3" s="2" t="n">
        <v>-25.7</v>
      </c>
      <c r="C3" s="3" t="n">
        <v>281.25</v>
      </c>
      <c r="D3" s="4" t="n">
        <v>53.67</v>
      </c>
      <c r="E3" s="7" t="n">
        <v>67.6081497396749</v>
      </c>
      <c r="F3" s="6" t="n">
        <v>5</v>
      </c>
      <c r="G3" s="4" t="n">
        <v>247.45</v>
      </c>
      <c r="H3" s="7" t="n">
        <v>0.000159685987509243</v>
      </c>
      <c r="I3" s="0" t="n">
        <v>0.05</v>
      </c>
    </row>
    <row r="4" customFormat="false" ht="15" hidden="false" customHeight="false" outlineLevel="0" collapsed="false">
      <c r="A4" s="0" t="n">
        <v>105</v>
      </c>
      <c r="B4" s="2" t="n">
        <v>-23.9</v>
      </c>
      <c r="C4" s="3" t="n">
        <v>244.79</v>
      </c>
      <c r="D4" s="4" t="n">
        <v>44.56</v>
      </c>
      <c r="E4" s="5" t="n">
        <v>40.0718812517262</v>
      </c>
      <c r="F4" s="6" t="n">
        <v>5</v>
      </c>
      <c r="G4" s="4" t="n">
        <v>249.25</v>
      </c>
      <c r="H4" s="5" t="n">
        <v>0.000269417701830201</v>
      </c>
      <c r="I4" s="0" t="n">
        <v>0.05</v>
      </c>
    </row>
    <row r="5" customFormat="false" ht="12.75" hidden="false" customHeight="false" outlineLevel="0" collapsed="false">
      <c r="A5" s="0" t="n">
        <v>100</v>
      </c>
      <c r="B5" s="2" t="n">
        <v>-23.5</v>
      </c>
      <c r="C5" s="3" t="n">
        <v>244.79</v>
      </c>
      <c r="D5" s="4" t="n">
        <v>41.79</v>
      </c>
      <c r="E5" s="7" t="n">
        <v>34.3935545684492</v>
      </c>
      <c r="F5" s="6" t="n">
        <v>5</v>
      </c>
      <c r="G5" s="4" t="n">
        <v>249.65</v>
      </c>
      <c r="H5" s="7" t="n">
        <v>0.000313898179188391</v>
      </c>
      <c r="I5" s="0" t="n">
        <v>0.05</v>
      </c>
    </row>
    <row r="6" customFormat="false" ht="15" hidden="false" customHeight="false" outlineLevel="0" collapsed="false">
      <c r="A6" s="0" t="n">
        <v>95</v>
      </c>
      <c r="B6" s="2" t="n">
        <v>-19</v>
      </c>
      <c r="C6" s="3" t="n">
        <v>250</v>
      </c>
      <c r="D6" s="4" t="n">
        <v>40.04</v>
      </c>
      <c r="E6" s="7" t="n">
        <v>31.2537677560595</v>
      </c>
      <c r="F6" s="6" t="n">
        <v>5</v>
      </c>
      <c r="G6" s="4" t="n">
        <v>254.15</v>
      </c>
      <c r="H6" s="5" t="n">
        <v>0.000345432724755549</v>
      </c>
      <c r="I6" s="0" t="n">
        <v>0.05</v>
      </c>
    </row>
    <row r="7" customFormat="false" ht="15" hidden="false" customHeight="false" outlineLevel="0" collapsed="false">
      <c r="A7" s="0" t="n">
        <v>90</v>
      </c>
      <c r="B7" s="2" t="n">
        <v>-18.5</v>
      </c>
      <c r="C7" s="3" t="n">
        <v>270.83</v>
      </c>
      <c r="D7" s="4" t="n">
        <v>43.23</v>
      </c>
      <c r="E7" s="5" t="n">
        <v>37.2284120936831</v>
      </c>
      <c r="F7" s="6" t="n">
        <v>5</v>
      </c>
      <c r="G7" s="4" t="n">
        <v>254.65</v>
      </c>
      <c r="H7" s="7" t="n">
        <v>0.000289995558437601</v>
      </c>
      <c r="I7" s="0" t="n">
        <v>0.05</v>
      </c>
    </row>
    <row r="8" customFormat="false" ht="15" hidden="false" customHeight="false" outlineLevel="0" collapsed="false">
      <c r="A8" s="0" t="n">
        <v>85</v>
      </c>
      <c r="B8" s="2" t="n">
        <v>-15.5</v>
      </c>
      <c r="C8" s="3" t="n">
        <v>276.04</v>
      </c>
      <c r="D8" s="4" t="n">
        <v>39.25</v>
      </c>
      <c r="E8" s="7" t="n">
        <v>29.9360559160627</v>
      </c>
      <c r="F8" s="6" t="n">
        <v>5</v>
      </c>
      <c r="G8" s="4" t="n">
        <v>257.65</v>
      </c>
      <c r="H8" s="5" t="n">
        <v>0.000360637827011139</v>
      </c>
      <c r="I8" s="0" t="n">
        <v>0.05</v>
      </c>
    </row>
    <row r="9" customFormat="false" ht="12.75" hidden="false" customHeight="false" outlineLevel="0" collapsed="false">
      <c r="A9" s="0" t="n">
        <v>80</v>
      </c>
      <c r="B9" s="8" t="n">
        <v>-14.5</v>
      </c>
      <c r="C9" s="3" t="n">
        <v>286.46</v>
      </c>
      <c r="D9" s="4" t="n">
        <v>37.88</v>
      </c>
      <c r="E9" s="7" t="n">
        <v>27.7849067679604</v>
      </c>
      <c r="F9" s="6" t="n">
        <v>5</v>
      </c>
      <c r="G9" s="4" t="n">
        <v>258.65</v>
      </c>
      <c r="H9" s="7" t="n">
        <v>0.000388558948389277</v>
      </c>
      <c r="I9" s="0" t="n">
        <v>0.05</v>
      </c>
    </row>
    <row r="10" customFormat="false" ht="15" hidden="false" customHeight="false" outlineLevel="0" collapsed="false">
      <c r="A10" s="0" t="n">
        <v>75</v>
      </c>
      <c r="B10" s="8" t="n">
        <v>-12.1</v>
      </c>
      <c r="C10" s="3" t="n">
        <v>281.25</v>
      </c>
      <c r="D10" s="4" t="n">
        <v>38.9</v>
      </c>
      <c r="E10" s="5" t="n">
        <v>29.3707563126089</v>
      </c>
      <c r="F10" s="6" t="n">
        <v>5</v>
      </c>
      <c r="G10" s="4" t="n">
        <v>261.05</v>
      </c>
      <c r="H10" s="5" t="n">
        <v>0.000367579031331175</v>
      </c>
      <c r="I10" s="0" t="n">
        <v>0.05</v>
      </c>
    </row>
    <row r="11" customFormat="false" ht="12.75" hidden="false" customHeight="false" outlineLevel="0" collapsed="false">
      <c r="A11" s="0" t="n">
        <v>70</v>
      </c>
      <c r="B11" s="2" t="n">
        <v>-11.4</v>
      </c>
      <c r="C11" s="3" t="n">
        <v>307.29</v>
      </c>
      <c r="D11" s="4" t="n">
        <v>36.95</v>
      </c>
      <c r="E11" s="7" t="n">
        <v>26.4147952624451</v>
      </c>
      <c r="F11" s="6" t="n">
        <v>5</v>
      </c>
      <c r="G11" s="4" t="n">
        <v>261.75</v>
      </c>
      <c r="H11" s="7" t="n">
        <v>0.000408713149111625</v>
      </c>
      <c r="I11" s="0" t="n">
        <v>0.05</v>
      </c>
    </row>
    <row r="12" customFormat="false" ht="12.75" hidden="false" customHeight="false" outlineLevel="0" collapsed="false">
      <c r="A12" s="0" t="n">
        <v>65</v>
      </c>
      <c r="B12" s="2" t="n">
        <v>-9.1</v>
      </c>
      <c r="C12" s="3" t="n">
        <v>281.25</v>
      </c>
      <c r="D12" s="4" t="n">
        <v>36.91</v>
      </c>
      <c r="E12" s="7" t="n">
        <v>26.3574149589552</v>
      </c>
      <c r="F12" s="6" t="n">
        <v>5</v>
      </c>
      <c r="G12" s="4" t="n">
        <v>264.05</v>
      </c>
      <c r="H12" s="7" t="n">
        <v>0.000409602920911054</v>
      </c>
      <c r="I12" s="0" t="n">
        <v>0.05</v>
      </c>
    </row>
    <row r="13" customFormat="false" ht="15" hidden="false" customHeight="false" outlineLevel="0" collapsed="false">
      <c r="A13" s="0" t="n">
        <v>60</v>
      </c>
      <c r="B13" s="2" t="n">
        <v>-9</v>
      </c>
      <c r="C13" s="3" t="n">
        <v>385.42</v>
      </c>
      <c r="D13" s="4" t="n">
        <v>36.06</v>
      </c>
      <c r="E13" s="5" t="n">
        <v>25.1670661001562</v>
      </c>
      <c r="F13" s="6" t="n">
        <v>5</v>
      </c>
      <c r="G13" s="4" t="n">
        <v>264.15</v>
      </c>
      <c r="H13" s="5" t="n">
        <v>0.000428976270491291</v>
      </c>
      <c r="I13" s="0" t="n">
        <v>0.05</v>
      </c>
    </row>
    <row r="14" customFormat="false" ht="12.75" hidden="false" customHeight="false" outlineLevel="0" collapsed="false">
      <c r="A14" s="0" t="n">
        <v>55</v>
      </c>
      <c r="B14" s="2" t="n">
        <v>-7.4</v>
      </c>
      <c r="C14" s="3" t="n">
        <v>369.79</v>
      </c>
      <c r="D14" s="4" t="n">
        <v>38.12</v>
      </c>
      <c r="E14" s="7" t="n">
        <v>28.1500107221886</v>
      </c>
      <c r="F14" s="6" t="n">
        <v>5</v>
      </c>
      <c r="G14" s="4" t="n">
        <v>265.75</v>
      </c>
      <c r="H14" s="7" t="n">
        <v>0.000383519362084755</v>
      </c>
      <c r="I14" s="0" t="n">
        <v>0.05</v>
      </c>
    </row>
    <row r="15" customFormat="false" ht="12.75" hidden="false" customHeight="false" outlineLevel="0" collapsed="false">
      <c r="A15" s="0" t="n">
        <v>50</v>
      </c>
      <c r="B15" s="2" t="n">
        <v>-7</v>
      </c>
      <c r="C15" s="4" t="n">
        <v>359.38</v>
      </c>
      <c r="D15" s="4" t="n">
        <v>32.89</v>
      </c>
      <c r="E15" s="7" t="n">
        <v>21.1743563675144</v>
      </c>
      <c r="F15" s="6" t="n">
        <v>5</v>
      </c>
      <c r="G15" s="4" t="n">
        <v>266.15</v>
      </c>
      <c r="H15" s="7" t="n">
        <v>0.000509865516923861</v>
      </c>
      <c r="I15" s="0" t="n">
        <v>0.05</v>
      </c>
    </row>
    <row r="16" customFormat="false" ht="15" hidden="false" customHeight="false" outlineLevel="0" collapsed="false">
      <c r="A16" s="0" t="n">
        <v>45</v>
      </c>
      <c r="B16" s="2" t="n">
        <v>-5.8</v>
      </c>
      <c r="C16" s="4" t="n">
        <v>317.71</v>
      </c>
      <c r="D16" s="4" t="n">
        <v>32.02</v>
      </c>
      <c r="E16" s="5" t="n">
        <v>20.1891873417568</v>
      </c>
      <c r="F16" s="6" t="n">
        <v>5</v>
      </c>
      <c r="G16" s="4" t="n">
        <v>267.35</v>
      </c>
      <c r="H16" s="5" t="n">
        <v>0.000534745355129948</v>
      </c>
      <c r="I16" s="0" t="n">
        <v>0.05</v>
      </c>
    </row>
    <row r="17" customFormat="false" ht="12.75" hidden="false" customHeight="false" outlineLevel="0" collapsed="false">
      <c r="A17" s="0" t="n">
        <v>40</v>
      </c>
      <c r="B17" s="2" t="n">
        <v>-5.5</v>
      </c>
      <c r="C17" s="4" t="n">
        <v>364.58</v>
      </c>
      <c r="D17" s="4" t="n">
        <v>29.23</v>
      </c>
      <c r="E17" s="7" t="n">
        <v>17.3072749662922</v>
      </c>
      <c r="F17" s="6" t="n">
        <v>5</v>
      </c>
      <c r="G17" s="4" t="n">
        <v>267.65</v>
      </c>
      <c r="H17" s="7" t="n">
        <v>0.000623788214833318</v>
      </c>
      <c r="I17" s="0" t="n">
        <v>0.05</v>
      </c>
    </row>
    <row r="18" customFormat="false" ht="12.75" hidden="false" customHeight="false" outlineLevel="0" collapsed="false">
      <c r="A18" s="0" t="n">
        <v>35</v>
      </c>
      <c r="B18" s="2" t="n">
        <v>-4.2</v>
      </c>
      <c r="C18" s="4" t="n">
        <v>307.29</v>
      </c>
      <c r="D18" s="4" t="n">
        <v>29.97</v>
      </c>
      <c r="E18" s="7" t="n">
        <v>18.0329232081639</v>
      </c>
      <c r="F18" s="6" t="n">
        <v>5</v>
      </c>
      <c r="G18" s="4" t="n">
        <v>268.95</v>
      </c>
      <c r="H18" s="7" t="n">
        <v>0.00059868685904264</v>
      </c>
      <c r="I18" s="0" t="n">
        <v>0.05</v>
      </c>
    </row>
    <row r="19" customFormat="false" ht="15" hidden="false" customHeight="false" outlineLevel="0" collapsed="false">
      <c r="A19" s="0" t="n">
        <v>30</v>
      </c>
      <c r="B19" s="2" t="n">
        <v>-3.5</v>
      </c>
      <c r="C19" s="4" t="n">
        <v>354.17</v>
      </c>
      <c r="D19" s="4" t="n">
        <v>29.46</v>
      </c>
      <c r="E19" s="5" t="n">
        <v>17.5299775251343</v>
      </c>
      <c r="F19" s="6" t="n">
        <v>5</v>
      </c>
      <c r="G19" s="4" t="n">
        <v>269.65</v>
      </c>
      <c r="H19" s="5" t="n">
        <v>0.000615863547992203</v>
      </c>
      <c r="I19" s="0" t="n">
        <v>0.05</v>
      </c>
    </row>
    <row r="20" customFormat="false" ht="12.75" hidden="false" customHeight="false" outlineLevel="0" collapsed="false">
      <c r="A20" s="0" t="n">
        <v>25</v>
      </c>
      <c r="B20" s="2" t="n">
        <v>-2.2</v>
      </c>
      <c r="C20" s="4" t="n">
        <v>338.54</v>
      </c>
      <c r="D20" s="4" t="n">
        <v>25.1</v>
      </c>
      <c r="E20" s="7" t="n">
        <v>13.7029760294015</v>
      </c>
      <c r="F20" s="6" t="n">
        <v>5</v>
      </c>
      <c r="G20" s="4" t="n">
        <v>270.95</v>
      </c>
      <c r="H20" s="7" t="n">
        <v>0.000787863463505183</v>
      </c>
      <c r="I20" s="0" t="n">
        <v>0.05</v>
      </c>
    </row>
    <row r="21" customFormat="false" ht="12.75" hidden="false" customHeight="false" outlineLevel="0" collapsed="false">
      <c r="A21" s="0" t="n">
        <v>20</v>
      </c>
      <c r="B21" s="2" t="n">
        <v>-1.9</v>
      </c>
      <c r="C21" s="4" t="n">
        <v>348.96</v>
      </c>
      <c r="D21" s="4" t="n">
        <v>28.63</v>
      </c>
      <c r="E21" s="7" t="n">
        <v>16.7380253407129</v>
      </c>
      <c r="F21" s="6" t="n">
        <v>5</v>
      </c>
      <c r="G21" s="4" t="n">
        <v>271.25</v>
      </c>
      <c r="H21" s="7" t="n">
        <v>0.000645002856375946</v>
      </c>
      <c r="I21" s="0" t="n">
        <v>0.05</v>
      </c>
    </row>
    <row r="22" customFormat="false" ht="15" hidden="false" customHeight="false" outlineLevel="0" collapsed="false">
      <c r="A22" s="0" t="n">
        <v>15</v>
      </c>
      <c r="B22" s="2" t="n">
        <v>0</v>
      </c>
      <c r="C22" s="4" t="n">
        <v>296.88</v>
      </c>
      <c r="D22" s="4" t="n">
        <v>28.51</v>
      </c>
      <c r="E22" s="5" t="n">
        <v>16.6261681135858</v>
      </c>
      <c r="F22" s="6" t="n">
        <v>5</v>
      </c>
      <c r="G22" s="4" t="n">
        <v>273.15</v>
      </c>
      <c r="H22" s="5" t="n">
        <v>0.000649342294694526</v>
      </c>
      <c r="I22" s="0" t="n">
        <v>0.05</v>
      </c>
    </row>
    <row r="23" customFormat="false" ht="12.75" hidden="false" customHeight="false" outlineLevel="0" collapsed="false">
      <c r="A23" s="0" t="n">
        <v>10</v>
      </c>
      <c r="B23" s="2" t="n">
        <v>0</v>
      </c>
      <c r="C23" s="4" t="n">
        <v>328.13</v>
      </c>
      <c r="D23" s="4" t="n">
        <v>28.94</v>
      </c>
      <c r="E23" s="7" t="n">
        <v>17.0300457790145</v>
      </c>
      <c r="F23" s="6" t="n">
        <v>5</v>
      </c>
      <c r="G23" s="4" t="n">
        <v>273.15</v>
      </c>
      <c r="H23" s="7" t="n">
        <v>0.000633942755935302</v>
      </c>
      <c r="I23" s="0" t="n">
        <v>0.05</v>
      </c>
    </row>
    <row r="24" customFormat="false" ht="12.75" hidden="false" customHeight="false" outlineLevel="0" collapsed="false">
      <c r="A24" s="0" t="n">
        <v>5</v>
      </c>
      <c r="B24" s="2" t="n">
        <v>0</v>
      </c>
      <c r="C24" s="4" t="n">
        <v>296.88</v>
      </c>
      <c r="D24" s="4" t="n">
        <v>28.94</v>
      </c>
      <c r="E24" s="7" t="n">
        <v>17.0300457790145</v>
      </c>
      <c r="F24" s="6" t="n">
        <v>5</v>
      </c>
      <c r="G24" s="4" t="n">
        <v>273.15</v>
      </c>
      <c r="H24" s="7" t="n">
        <v>0.000633942755935302</v>
      </c>
      <c r="I24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54</v>
      </c>
      <c r="B2" s="1" t="n">
        <v>-31.7</v>
      </c>
      <c r="C2" s="1" t="n">
        <v>156.25</v>
      </c>
      <c r="D2" s="1" t="n">
        <v>61.15</v>
      </c>
      <c r="E2" s="1" t="n">
        <v>108.236245931233</v>
      </c>
      <c r="F2" s="1" t="n">
        <v>4</v>
      </c>
      <c r="G2" s="1" t="n">
        <v>241.45</v>
      </c>
      <c r="H2" s="1" t="n">
        <v>9.97454601456887E-005</v>
      </c>
      <c r="I2" s="1" t="n">
        <v>0.04</v>
      </c>
      <c r="J2" s="1" t="n">
        <v>271.05</v>
      </c>
    </row>
    <row r="3" customFormat="false" ht="12.75" hidden="false" customHeight="false" outlineLevel="0" collapsed="false">
      <c r="A3" s="1" t="n">
        <v>50</v>
      </c>
      <c r="B3" s="1" t="n">
        <v>-24.5</v>
      </c>
      <c r="C3" s="1" t="n">
        <v>239.58</v>
      </c>
      <c r="D3" s="1" t="n">
        <v>37.42</v>
      </c>
      <c r="E3" s="1" t="n">
        <v>27.0984839629142</v>
      </c>
      <c r="F3" s="1" t="n">
        <v>5</v>
      </c>
      <c r="G3" s="1" t="n">
        <v>248.65</v>
      </c>
      <c r="H3" s="1" t="n">
        <v>0.000398401407607445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45</v>
      </c>
      <c r="B4" s="1" t="n">
        <v>-24.3</v>
      </c>
      <c r="C4" s="1" t="n">
        <v>171.88</v>
      </c>
      <c r="D4" s="1" t="n">
        <v>31.33</v>
      </c>
      <c r="E4" s="1" t="n">
        <v>19.4383895674058</v>
      </c>
      <c r="F4" s="1" t="n">
        <v>5</v>
      </c>
      <c r="G4" s="1" t="n">
        <v>248.85</v>
      </c>
      <c r="H4" s="1" t="n">
        <v>0.000555399618750083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40</v>
      </c>
      <c r="B5" s="1" t="n">
        <v>-16.1</v>
      </c>
      <c r="C5" s="1" t="n">
        <v>208.33</v>
      </c>
      <c r="D5" s="1" t="n">
        <v>30.25</v>
      </c>
      <c r="E5" s="1" t="n">
        <v>18.3145145688665</v>
      </c>
      <c r="F5" s="1" t="n">
        <v>5</v>
      </c>
      <c r="G5" s="1" t="n">
        <v>257.05</v>
      </c>
      <c r="H5" s="1" t="n">
        <v>0.000589481862282358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35</v>
      </c>
      <c r="B6" s="1" t="n">
        <v>-14.8</v>
      </c>
      <c r="C6" s="1" t="n">
        <v>239.58</v>
      </c>
      <c r="D6" s="1" t="n">
        <v>27.79</v>
      </c>
      <c r="E6" s="1" t="n">
        <v>15.9685663756471</v>
      </c>
      <c r="F6" s="1" t="n">
        <v>5</v>
      </c>
      <c r="G6" s="1" t="n">
        <v>258.35</v>
      </c>
      <c r="H6" s="1" t="n">
        <v>0.000676082868110023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30</v>
      </c>
      <c r="B7" s="1" t="n">
        <v>-12.8</v>
      </c>
      <c r="C7" s="1" t="n">
        <v>302.08</v>
      </c>
      <c r="D7" s="1" t="n">
        <v>26.89</v>
      </c>
      <c r="E7" s="1" t="n">
        <v>15.1780705530172</v>
      </c>
      <c r="F7" s="1" t="n">
        <v>5</v>
      </c>
      <c r="G7" s="1" t="n">
        <v>260.35</v>
      </c>
      <c r="H7" s="1" t="n">
        <v>0.000711294239748193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25</v>
      </c>
      <c r="B8" s="1" t="n">
        <v>-13.9</v>
      </c>
      <c r="C8" s="1" t="n">
        <v>255.21</v>
      </c>
      <c r="D8" s="1" t="n">
        <v>25.86</v>
      </c>
      <c r="E8" s="1" t="n">
        <v>14.3140950568665</v>
      </c>
      <c r="F8" s="1" t="n">
        <v>5</v>
      </c>
      <c r="G8" s="1" t="n">
        <v>259.25</v>
      </c>
      <c r="H8" s="1" t="n">
        <v>0.000754226803158882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20</v>
      </c>
      <c r="B9" s="1" t="n">
        <v>-12.4</v>
      </c>
      <c r="C9" s="1" t="n">
        <v>265.63</v>
      </c>
      <c r="D9" s="1" t="n">
        <v>28.45</v>
      </c>
      <c r="E9" s="1" t="n">
        <v>16.5704846020597</v>
      </c>
      <c r="F9" s="1" t="n">
        <v>5</v>
      </c>
      <c r="G9" s="1" t="n">
        <v>260.75</v>
      </c>
      <c r="H9" s="1" t="n">
        <v>0.000651524346699604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-8.5</v>
      </c>
      <c r="C10" s="1" t="n">
        <v>229.17</v>
      </c>
      <c r="D10" s="1" t="n">
        <v>27.33</v>
      </c>
      <c r="E10" s="1" t="n">
        <v>15.5602662409163</v>
      </c>
      <c r="F10" s="1" t="n">
        <v>5</v>
      </c>
      <c r="G10" s="1" t="n">
        <v>264.65</v>
      </c>
      <c r="H10" s="1" t="n">
        <v>0.000693823228195422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-6.5</v>
      </c>
      <c r="C11" s="1" t="n">
        <v>260.42</v>
      </c>
      <c r="D11" s="1" t="n">
        <v>23.45</v>
      </c>
      <c r="E11" s="1" t="n">
        <v>12.4481689885716</v>
      </c>
      <c r="F11" s="1" t="n">
        <v>5</v>
      </c>
      <c r="G11" s="1" t="n">
        <v>266.65</v>
      </c>
      <c r="H11" s="1" t="n">
        <v>0.000867282101067591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-3.6</v>
      </c>
      <c r="C12" s="1" t="n">
        <v>244.79</v>
      </c>
      <c r="D12" s="1" t="n">
        <v>28.99</v>
      </c>
      <c r="E12" s="1" t="n">
        <v>17.0775626095238</v>
      </c>
      <c r="F12" s="1" t="n">
        <v>5</v>
      </c>
      <c r="G12" s="1" t="n">
        <v>269.55</v>
      </c>
      <c r="H12" s="1" t="n">
        <v>0.000632178865433176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93</v>
      </c>
      <c r="B2" s="2" t="n">
        <v>-35.4</v>
      </c>
      <c r="C2" s="3" t="n">
        <v>182.29</v>
      </c>
      <c r="D2" s="4" t="n">
        <v>61.14</v>
      </c>
      <c r="E2" s="5" t="n">
        <v>108.164300857451</v>
      </c>
      <c r="F2" s="6" t="n">
        <v>3</v>
      </c>
      <c r="G2" s="4" t="n">
        <v>237.75</v>
      </c>
      <c r="H2" s="5" t="n">
        <v>9.98118054595561E-005</v>
      </c>
      <c r="I2" s="0" t="n">
        <v>0.03</v>
      </c>
      <c r="J2" s="0" t="n">
        <v>272.95</v>
      </c>
    </row>
    <row r="3" customFormat="false" ht="15" hidden="false" customHeight="false" outlineLevel="0" collapsed="false">
      <c r="A3" s="0" t="n">
        <v>90</v>
      </c>
      <c r="B3" s="2" t="n">
        <v>-36.4</v>
      </c>
      <c r="C3" s="3" t="n">
        <v>187.5</v>
      </c>
      <c r="D3" s="4" t="n">
        <v>49.36</v>
      </c>
      <c r="E3" s="5" t="n">
        <v>52.5260705096109</v>
      </c>
      <c r="F3" s="6" t="n">
        <v>5</v>
      </c>
      <c r="G3" s="4" t="n">
        <v>236.75</v>
      </c>
      <c r="H3" s="7" t="n">
        <v>0.000205537441695308</v>
      </c>
      <c r="I3" s="0" t="n">
        <v>0.05</v>
      </c>
    </row>
    <row r="4" customFormat="false" ht="15" hidden="false" customHeight="false" outlineLevel="0" collapsed="false">
      <c r="A4" s="0" t="n">
        <v>85</v>
      </c>
      <c r="B4" s="2" t="n">
        <v>-32.6</v>
      </c>
      <c r="C4" s="3" t="n">
        <v>203.13</v>
      </c>
      <c r="D4" s="4" t="n">
        <v>43.16</v>
      </c>
      <c r="E4" s="5" t="n">
        <v>37.084949553454</v>
      </c>
      <c r="F4" s="6" t="n">
        <v>5</v>
      </c>
      <c r="G4" s="4" t="n">
        <v>240.55</v>
      </c>
      <c r="H4" s="5" t="n">
        <v>0.00029111740166429</v>
      </c>
      <c r="I4" s="0" t="n">
        <v>0.05</v>
      </c>
    </row>
    <row r="5" customFormat="false" ht="15" hidden="false" customHeight="false" outlineLevel="0" collapsed="false">
      <c r="A5" s="0" t="n">
        <v>80</v>
      </c>
      <c r="B5" s="2" t="n">
        <v>-26.2</v>
      </c>
      <c r="C5" s="3" t="n">
        <v>223.96</v>
      </c>
      <c r="D5" s="4" t="n">
        <v>40.94</v>
      </c>
      <c r="E5" s="5" t="n">
        <v>32.8289637453236</v>
      </c>
      <c r="F5" s="6" t="n">
        <v>5</v>
      </c>
      <c r="G5" s="4" t="n">
        <v>246.95</v>
      </c>
      <c r="H5" s="7" t="n">
        <v>0.000328858206996882</v>
      </c>
      <c r="I5" s="0" t="n">
        <v>0.05</v>
      </c>
    </row>
    <row r="6" customFormat="false" ht="15" hidden="false" customHeight="false" outlineLevel="0" collapsed="false">
      <c r="A6" s="0" t="n">
        <v>75</v>
      </c>
      <c r="B6" s="2" t="n">
        <v>-21.9</v>
      </c>
      <c r="C6" s="3" t="n">
        <v>291.67</v>
      </c>
      <c r="D6" s="4" t="n">
        <v>39.97</v>
      </c>
      <c r="E6" s="5" t="n">
        <v>31.1346125663573</v>
      </c>
      <c r="F6" s="6" t="n">
        <v>5</v>
      </c>
      <c r="G6" s="4" t="n">
        <v>251.25</v>
      </c>
      <c r="H6" s="5" t="n">
        <v>0.000346754729381747</v>
      </c>
      <c r="I6" s="0" t="n">
        <v>0.05</v>
      </c>
    </row>
    <row r="7" customFormat="false" ht="15" hidden="false" customHeight="false" outlineLevel="0" collapsed="false">
      <c r="A7" s="0" t="n">
        <v>70</v>
      </c>
      <c r="B7" s="2" t="n">
        <v>-19.5</v>
      </c>
      <c r="C7" s="3" t="n">
        <v>270.83</v>
      </c>
      <c r="D7" s="4" t="n">
        <v>41.36</v>
      </c>
      <c r="E7" s="5" t="n">
        <v>33.5924192653877</v>
      </c>
      <c r="F7" s="6" t="n">
        <v>5</v>
      </c>
      <c r="G7" s="4" t="n">
        <v>253.65</v>
      </c>
      <c r="H7" s="7" t="n">
        <v>0.000321384240580036</v>
      </c>
      <c r="I7" s="0" t="n">
        <v>0.05</v>
      </c>
    </row>
    <row r="8" customFormat="false" ht="15" hidden="false" customHeight="false" outlineLevel="0" collapsed="false">
      <c r="A8" s="0" t="n">
        <v>65</v>
      </c>
      <c r="B8" s="2" t="n">
        <v>-18.7</v>
      </c>
      <c r="C8" s="3" t="n">
        <v>260.42</v>
      </c>
      <c r="D8" s="4" t="n">
        <v>38.98</v>
      </c>
      <c r="E8" s="5" t="n">
        <v>29.4989910458409</v>
      </c>
      <c r="F8" s="6" t="n">
        <v>5</v>
      </c>
      <c r="G8" s="4" t="n">
        <v>254.45</v>
      </c>
      <c r="H8" s="5" t="n">
        <v>0.00036598113264538</v>
      </c>
      <c r="I8" s="0" t="n">
        <v>0.05</v>
      </c>
    </row>
    <row r="9" customFormat="false" ht="15" hidden="false" customHeight="false" outlineLevel="0" collapsed="false">
      <c r="A9" s="0" t="n">
        <v>60</v>
      </c>
      <c r="B9" s="8" t="n">
        <v>-15</v>
      </c>
      <c r="C9" s="3" t="n">
        <v>250</v>
      </c>
      <c r="D9" s="4" t="n">
        <v>37.15</v>
      </c>
      <c r="E9" s="5" t="n">
        <v>26.703581516723</v>
      </c>
      <c r="F9" s="6" t="n">
        <v>5</v>
      </c>
      <c r="G9" s="4" t="n">
        <v>258.15</v>
      </c>
      <c r="H9" s="7" t="n">
        <v>0.000404293115067422</v>
      </c>
      <c r="I9" s="0" t="n">
        <v>0.05</v>
      </c>
    </row>
    <row r="10" customFormat="false" ht="15" hidden="false" customHeight="false" outlineLevel="0" collapsed="false">
      <c r="A10" s="0" t="n">
        <v>55</v>
      </c>
      <c r="B10" s="8" t="n">
        <v>-12.8</v>
      </c>
      <c r="C10" s="3" t="n">
        <v>270.83</v>
      </c>
      <c r="D10" s="4" t="n">
        <v>35.24</v>
      </c>
      <c r="E10" s="5" t="n">
        <v>24.0692213197372</v>
      </c>
      <c r="F10" s="6" t="n">
        <v>5</v>
      </c>
      <c r="G10" s="4" t="n">
        <v>260.35</v>
      </c>
      <c r="H10" s="5" t="n">
        <v>0.000448542726473656</v>
      </c>
      <c r="I10" s="0" t="n">
        <v>0.05</v>
      </c>
    </row>
    <row r="11" customFormat="false" ht="15" hidden="false" customHeight="false" outlineLevel="0" collapsed="false">
      <c r="A11" s="0" t="n">
        <v>50</v>
      </c>
      <c r="B11" s="2" t="n">
        <v>-11.7</v>
      </c>
      <c r="C11" s="3" t="n">
        <v>276.04</v>
      </c>
      <c r="D11" s="4" t="n">
        <v>37.98</v>
      </c>
      <c r="E11" s="5" t="n">
        <v>27.9364450562637</v>
      </c>
      <c r="F11" s="6" t="n">
        <v>5</v>
      </c>
      <c r="G11" s="4" t="n">
        <v>261.45</v>
      </c>
      <c r="H11" s="7" t="n">
        <v>0.000386451251514271</v>
      </c>
      <c r="I11" s="0" t="n">
        <v>0.05</v>
      </c>
    </row>
    <row r="12" customFormat="false" ht="15" hidden="false" customHeight="false" outlineLevel="0" collapsed="false">
      <c r="A12" s="0" t="n">
        <v>45</v>
      </c>
      <c r="B12" s="2" t="n">
        <v>-9.5</v>
      </c>
      <c r="C12" s="3" t="n">
        <v>317.71</v>
      </c>
      <c r="D12" s="4" t="n">
        <v>36.28</v>
      </c>
      <c r="E12" s="5" t="n">
        <v>25.4699262721691</v>
      </c>
      <c r="F12" s="6" t="n">
        <v>5</v>
      </c>
      <c r="G12" s="4" t="n">
        <v>263.65</v>
      </c>
      <c r="H12" s="5" t="n">
        <v>0.000423875359492093</v>
      </c>
      <c r="I12" s="0" t="n">
        <v>0.05</v>
      </c>
    </row>
    <row r="13" customFormat="false" ht="15" hidden="false" customHeight="false" outlineLevel="0" collapsed="false">
      <c r="A13" s="0" t="n">
        <v>40</v>
      </c>
      <c r="B13" s="2" t="n">
        <v>-8.3</v>
      </c>
      <c r="C13" s="3" t="n">
        <v>359.38</v>
      </c>
      <c r="D13" s="4" t="n">
        <v>36.17</v>
      </c>
      <c r="E13" s="5" t="n">
        <v>25.3180471658539</v>
      </c>
      <c r="F13" s="6" t="n">
        <v>5</v>
      </c>
      <c r="G13" s="4" t="n">
        <v>264.85</v>
      </c>
      <c r="H13" s="7" t="n">
        <v>0.000426418123172362</v>
      </c>
      <c r="I13" s="0" t="n">
        <v>0.05</v>
      </c>
    </row>
    <row r="14" customFormat="false" ht="15" hidden="false" customHeight="false" outlineLevel="0" collapsed="false">
      <c r="A14" s="0" t="n">
        <v>35</v>
      </c>
      <c r="B14" s="2" t="n">
        <v>-7.2</v>
      </c>
      <c r="C14" s="3" t="n">
        <v>281.25</v>
      </c>
      <c r="D14" s="4" t="n">
        <v>31.85</v>
      </c>
      <c r="E14" s="5" t="n">
        <v>20.0017552633965</v>
      </c>
      <c r="F14" s="6" t="n">
        <v>5</v>
      </c>
      <c r="G14" s="4" t="n">
        <v>265.95</v>
      </c>
      <c r="H14" s="5" t="n">
        <v>0.000539756337015569</v>
      </c>
      <c r="I14" s="0" t="n">
        <v>0.05</v>
      </c>
    </row>
    <row r="15" customFormat="false" ht="15" hidden="false" customHeight="false" outlineLevel="0" collapsed="false">
      <c r="A15" s="0" t="n">
        <v>30</v>
      </c>
      <c r="B15" s="2" t="n">
        <v>-5.7</v>
      </c>
      <c r="C15" s="4" t="n">
        <v>270.83</v>
      </c>
      <c r="D15" s="4" t="n">
        <v>29.99</v>
      </c>
      <c r="E15" s="5" t="n">
        <v>18.0529069983816</v>
      </c>
      <c r="F15" s="6" t="n">
        <v>5</v>
      </c>
      <c r="G15" s="4" t="n">
        <v>267.45</v>
      </c>
      <c r="H15" s="7" t="n">
        <v>0.000598024138484766</v>
      </c>
      <c r="I15" s="0" t="n">
        <v>0.05</v>
      </c>
    </row>
    <row r="16" customFormat="false" ht="15" hidden="false" customHeight="false" outlineLevel="0" collapsed="false">
      <c r="A16" s="0" t="n">
        <v>25</v>
      </c>
      <c r="B16" s="2" t="n">
        <v>-4.9</v>
      </c>
      <c r="C16" s="4" t="n">
        <v>286.46</v>
      </c>
      <c r="D16" s="4" t="n">
        <v>27.77</v>
      </c>
      <c r="E16" s="5" t="n">
        <v>15.9506252361477</v>
      </c>
      <c r="F16" s="6" t="n">
        <v>5</v>
      </c>
      <c r="G16" s="4" t="n">
        <v>268.25</v>
      </c>
      <c r="H16" s="5" t="n">
        <v>0.000676843320874124</v>
      </c>
      <c r="I16" s="0" t="n">
        <v>0.05</v>
      </c>
    </row>
    <row r="17" customFormat="false" ht="15" hidden="false" customHeight="false" outlineLevel="0" collapsed="false">
      <c r="A17" s="0" t="n">
        <v>20</v>
      </c>
      <c r="B17" s="2" t="n">
        <v>-4.1</v>
      </c>
      <c r="C17" s="4" t="n">
        <v>270.83</v>
      </c>
      <c r="D17" s="4" t="n">
        <v>27.39</v>
      </c>
      <c r="E17" s="5" t="n">
        <v>15.6130114193712</v>
      </c>
      <c r="F17" s="6" t="n">
        <v>5</v>
      </c>
      <c r="G17" s="4" t="n">
        <v>269.05</v>
      </c>
      <c r="H17" s="7" t="n">
        <v>0.000691479296649844</v>
      </c>
      <c r="I17" s="0" t="n">
        <v>0.05</v>
      </c>
    </row>
    <row r="18" customFormat="false" ht="15" hidden="false" customHeight="false" outlineLevel="0" collapsed="false">
      <c r="A18" s="0" t="n">
        <v>15</v>
      </c>
      <c r="B18" s="2" t="n">
        <v>-3.1</v>
      </c>
      <c r="C18" s="4" t="n">
        <v>270.83</v>
      </c>
      <c r="D18" s="4" t="n">
        <v>26.6</v>
      </c>
      <c r="E18" s="5" t="n">
        <v>14.9305270099575</v>
      </c>
      <c r="F18" s="6" t="n">
        <v>5</v>
      </c>
      <c r="G18" s="4" t="n">
        <v>270.05</v>
      </c>
      <c r="H18" s="5" t="n">
        <v>0.000723087279347383</v>
      </c>
      <c r="I18" s="0" t="n">
        <v>0.05</v>
      </c>
    </row>
    <row r="19" customFormat="false" ht="15" hidden="false" customHeight="false" outlineLevel="0" collapsed="false">
      <c r="A19" s="0" t="n">
        <v>10</v>
      </c>
      <c r="B19" s="2" t="n">
        <v>-1.8</v>
      </c>
      <c r="C19" s="4" t="n">
        <v>255.21</v>
      </c>
      <c r="D19" s="4" t="n">
        <v>26.05</v>
      </c>
      <c r="E19" s="5" t="n">
        <v>14.4703151979917</v>
      </c>
      <c r="F19" s="6" t="n">
        <v>5</v>
      </c>
      <c r="G19" s="4" t="n">
        <v>271.35</v>
      </c>
      <c r="H19" s="7" t="n">
        <v>0.000746084242612152</v>
      </c>
      <c r="I19" s="0" t="n">
        <v>0.05</v>
      </c>
    </row>
    <row r="20" customFormat="false" ht="15" hidden="false" customHeight="false" outlineLevel="0" collapsed="false">
      <c r="A20" s="0" t="n">
        <v>5</v>
      </c>
      <c r="B20" s="2" t="n">
        <v>-0.8</v>
      </c>
      <c r="C20" s="4" t="n">
        <v>307.29</v>
      </c>
      <c r="D20" s="4" t="n">
        <v>28.66</v>
      </c>
      <c r="E20" s="5" t="n">
        <v>16.7660922158826</v>
      </c>
      <c r="F20" s="6" t="n">
        <v>5</v>
      </c>
      <c r="G20" s="4" t="n">
        <v>272.35</v>
      </c>
      <c r="H20" s="5" t="n">
        <v>0.00064392310479037</v>
      </c>
      <c r="I20" s="0" t="n">
        <v>0.05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44</v>
      </c>
      <c r="B2" s="1" t="n">
        <v>-30.2</v>
      </c>
      <c r="C2" s="1" t="n">
        <v>229.17</v>
      </c>
      <c r="D2" s="1" t="n">
        <v>57.21</v>
      </c>
      <c r="E2" s="1" t="n">
        <v>83.9586891086052</v>
      </c>
      <c r="F2" s="1" t="n">
        <v>4</v>
      </c>
      <c r="G2" s="1" t="n">
        <v>242.95</v>
      </c>
      <c r="H2" s="1" t="n">
        <v>0.000128587931391919</v>
      </c>
      <c r="I2" s="1" t="n">
        <v>0.04</v>
      </c>
      <c r="J2" s="1" t="n">
        <v>270.85</v>
      </c>
    </row>
    <row r="3" customFormat="false" ht="12.75" hidden="false" customHeight="false" outlineLevel="0" collapsed="false">
      <c r="A3" s="1" t="n">
        <v>40</v>
      </c>
      <c r="B3" s="1" t="n">
        <v>-31.2</v>
      </c>
      <c r="C3" s="1" t="n">
        <v>213.54</v>
      </c>
      <c r="D3" s="1" t="n">
        <v>35.58</v>
      </c>
      <c r="E3" s="1" t="n">
        <v>24.5185856176959</v>
      </c>
      <c r="F3" s="1" t="n">
        <v>5</v>
      </c>
      <c r="G3" s="1" t="n">
        <v>241.95</v>
      </c>
      <c r="H3" s="1" t="n">
        <v>0.000440322061116807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-23.8</v>
      </c>
      <c r="C4" s="1" t="n">
        <v>182.29</v>
      </c>
      <c r="D4" s="1" t="n">
        <v>35.75</v>
      </c>
      <c r="E4" s="1" t="n">
        <v>24.7463485702144</v>
      </c>
      <c r="F4" s="1" t="n">
        <v>5</v>
      </c>
      <c r="G4" s="1" t="n">
        <v>249.35</v>
      </c>
      <c r="H4" s="1" t="n">
        <v>0.000436269380277272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-17.2</v>
      </c>
      <c r="C5" s="1" t="n">
        <v>229.17</v>
      </c>
      <c r="D5" s="1" t="n">
        <v>31.75</v>
      </c>
      <c r="E5" s="1" t="n">
        <v>19.8922569882439</v>
      </c>
      <c r="F5" s="1" t="n">
        <v>5</v>
      </c>
      <c r="G5" s="1" t="n">
        <v>255.95</v>
      </c>
      <c r="H5" s="1" t="n">
        <v>0.000542727462310241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-15.8</v>
      </c>
      <c r="C6" s="1" t="n">
        <v>234.38</v>
      </c>
      <c r="D6" s="1" t="n">
        <v>34.63</v>
      </c>
      <c r="E6" s="1" t="n">
        <v>23.2830962069835</v>
      </c>
      <c r="F6" s="1" t="n">
        <v>5</v>
      </c>
      <c r="G6" s="1" t="n">
        <v>257.35</v>
      </c>
      <c r="H6" s="1" t="n">
        <v>0.000463687220070611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-7.5</v>
      </c>
      <c r="C7" s="1" t="n">
        <v>265.63</v>
      </c>
      <c r="D7" s="1" t="n">
        <v>27.68</v>
      </c>
      <c r="E7" s="1" t="n">
        <v>15.8701042093292</v>
      </c>
      <c r="F7" s="1" t="n">
        <v>5</v>
      </c>
      <c r="G7" s="1" t="n">
        <v>265.65</v>
      </c>
      <c r="H7" s="1" t="n">
        <v>0.000680277458323579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15</v>
      </c>
      <c r="B8" s="1" t="n">
        <v>-9.2</v>
      </c>
      <c r="C8" s="1" t="n">
        <v>218.75</v>
      </c>
      <c r="D8" s="1" t="n">
        <v>27.32</v>
      </c>
      <c r="E8" s="1" t="n">
        <v>15.5514901499333</v>
      </c>
      <c r="F8" s="1" t="n">
        <v>5</v>
      </c>
      <c r="G8" s="1" t="n">
        <v>263.95</v>
      </c>
      <c r="H8" s="1" t="n">
        <v>0.000694214769823783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10</v>
      </c>
      <c r="B9" s="1" t="n">
        <v>-5.5</v>
      </c>
      <c r="C9" s="1" t="n">
        <v>223.96</v>
      </c>
      <c r="D9" s="1" t="n">
        <v>27.26</v>
      </c>
      <c r="E9" s="1" t="n">
        <v>15.4989220021026</v>
      </c>
      <c r="F9" s="1" t="n">
        <v>5</v>
      </c>
      <c r="G9" s="1" t="n">
        <v>267.65</v>
      </c>
      <c r="H9" s="1" t="n">
        <v>0.000696569358397193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5</v>
      </c>
      <c r="B10" s="1" t="n">
        <v>-4.1</v>
      </c>
      <c r="C10" s="1" t="n">
        <v>239.58</v>
      </c>
      <c r="D10" s="1" t="n">
        <v>27.42</v>
      </c>
      <c r="E10" s="1" t="n">
        <v>15.6394411029485</v>
      </c>
      <c r="F10" s="1" t="n">
        <v>5</v>
      </c>
      <c r="G10" s="1" t="n">
        <v>269.05</v>
      </c>
      <c r="H10" s="1" t="n">
        <v>0.00069031073960932</v>
      </c>
      <c r="I10" s="1" t="n">
        <v>0.05</v>
      </c>
      <c r="J10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50</v>
      </c>
      <c r="B2" s="1" t="n">
        <v>-28.4</v>
      </c>
      <c r="C2" s="1" t="n">
        <v>177.08</v>
      </c>
      <c r="D2" s="1" t="n">
        <v>57.49</v>
      </c>
      <c r="E2" s="1" t="n">
        <v>85.4462271003604</v>
      </c>
      <c r="F2" s="1" t="n">
        <v>5</v>
      </c>
      <c r="G2" s="1" t="n">
        <v>244.75</v>
      </c>
      <c r="H2" s="1" t="n">
        <v>0.000126349337135416</v>
      </c>
      <c r="I2" s="1" t="n">
        <v>0.05</v>
      </c>
      <c r="J2" s="1" t="n">
        <v>269.65</v>
      </c>
    </row>
    <row r="3" customFormat="false" ht="12.75" hidden="false" customHeight="false" outlineLevel="0" collapsed="false">
      <c r="A3" s="1" t="n">
        <v>45</v>
      </c>
      <c r="B3" s="1" t="n">
        <v>-26.9</v>
      </c>
      <c r="C3" s="1" t="n">
        <v>197.92</v>
      </c>
      <c r="D3" s="1" t="n">
        <v>44.04</v>
      </c>
      <c r="E3" s="1" t="n">
        <v>38.9329354649061</v>
      </c>
      <c r="F3" s="1" t="n">
        <v>5</v>
      </c>
      <c r="G3" s="1" t="n">
        <v>246.25</v>
      </c>
      <c r="H3" s="1" t="n">
        <v>0.000277299258993309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40</v>
      </c>
      <c r="B4" s="1" t="n">
        <v>-18.2</v>
      </c>
      <c r="C4" s="1" t="n">
        <v>260.42</v>
      </c>
      <c r="D4" s="1" t="n">
        <v>39.08</v>
      </c>
      <c r="E4" s="1" t="n">
        <v>29.6600950623075</v>
      </c>
      <c r="F4" s="1" t="n">
        <v>5</v>
      </c>
      <c r="G4" s="1" t="n">
        <v>254.95</v>
      </c>
      <c r="H4" s="1" t="n">
        <v>0.000363993241834636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35</v>
      </c>
      <c r="B5" s="1" t="n">
        <v>-16.8</v>
      </c>
      <c r="C5" s="1" t="n">
        <v>229.17</v>
      </c>
      <c r="D5" s="1" t="n">
        <v>27.7</v>
      </c>
      <c r="E5" s="1" t="n">
        <v>15.887967549619</v>
      </c>
      <c r="F5" s="1" t="n">
        <v>5</v>
      </c>
      <c r="G5" s="1" t="n">
        <v>256.35</v>
      </c>
      <c r="H5" s="1" t="n">
        <v>0.000679512601038243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30</v>
      </c>
      <c r="B6" s="1" t="n">
        <v>-13.4</v>
      </c>
      <c r="C6" s="1" t="n">
        <v>234.38</v>
      </c>
      <c r="D6" s="1" t="n">
        <v>33.85</v>
      </c>
      <c r="E6" s="1" t="n">
        <v>22.3140639963752</v>
      </c>
      <c r="F6" s="1" t="n">
        <v>5</v>
      </c>
      <c r="G6" s="1" t="n">
        <v>259.75</v>
      </c>
      <c r="H6" s="1" t="n">
        <v>0.000483823751541026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25</v>
      </c>
      <c r="B7" s="1" t="n">
        <v>-9.1</v>
      </c>
      <c r="C7" s="1" t="n">
        <v>270.83</v>
      </c>
      <c r="D7" s="1" t="n">
        <v>26.19</v>
      </c>
      <c r="E7" s="1" t="n">
        <v>14.5863248639933</v>
      </c>
      <c r="F7" s="1" t="n">
        <v>5</v>
      </c>
      <c r="G7" s="1" t="n">
        <v>264.05</v>
      </c>
      <c r="H7" s="1" t="n">
        <v>0.000740150398096726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20</v>
      </c>
      <c r="B8" s="1" t="n">
        <v>-8</v>
      </c>
      <c r="C8" s="1" t="n">
        <v>343.75</v>
      </c>
      <c r="D8" s="1" t="n">
        <v>29.33</v>
      </c>
      <c r="E8" s="1" t="n">
        <v>17.4037919420127</v>
      </c>
      <c r="F8" s="1" t="n">
        <v>5</v>
      </c>
      <c r="G8" s="1" t="n">
        <v>265.15</v>
      </c>
      <c r="H8" s="1" t="n">
        <v>0.000620328845048481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15</v>
      </c>
      <c r="B9" s="1" t="n">
        <v>-5.5</v>
      </c>
      <c r="C9" s="1" t="n">
        <v>291.67</v>
      </c>
      <c r="D9" s="1" t="n">
        <v>26.16</v>
      </c>
      <c r="E9" s="1" t="n">
        <v>14.5614009676044</v>
      </c>
      <c r="F9" s="1" t="n">
        <v>5</v>
      </c>
      <c r="G9" s="1" t="n">
        <v>267.65</v>
      </c>
      <c r="H9" s="1" t="n">
        <v>0.000741417270142583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10</v>
      </c>
      <c r="B10" s="1" t="n">
        <v>-3</v>
      </c>
      <c r="C10" s="1" t="n">
        <v>250</v>
      </c>
      <c r="D10" s="1" t="n">
        <v>26.39</v>
      </c>
      <c r="E10" s="1" t="n">
        <v>14.7533920244176</v>
      </c>
      <c r="F10" s="1" t="n">
        <v>5</v>
      </c>
      <c r="G10" s="1" t="n">
        <v>270.15</v>
      </c>
      <c r="H10" s="1" t="n">
        <v>0.000731768947573867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5</v>
      </c>
      <c r="B11" s="1" t="n">
        <v>-4.7</v>
      </c>
      <c r="C11" s="1" t="n">
        <v>229.17</v>
      </c>
      <c r="D11" s="1" t="n">
        <v>27.12</v>
      </c>
      <c r="E11" s="1" t="n">
        <v>15.3768497973933</v>
      </c>
      <c r="F11" s="1" t="n">
        <v>5</v>
      </c>
      <c r="G11" s="1" t="n">
        <v>268.45</v>
      </c>
      <c r="H11" s="1" t="n">
        <v>0.000702099213889892</v>
      </c>
      <c r="I11" s="1" t="n">
        <v>0.05</v>
      </c>
      <c r="J11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48</v>
      </c>
      <c r="B2" s="1" t="n">
        <v>-14.7</v>
      </c>
      <c r="C2" s="1" t="n">
        <v>141.843971631206</v>
      </c>
      <c r="D2" s="1" t="s">
        <v>34</v>
      </c>
      <c r="E2" s="1" t="n">
        <v>48.4929163957993</v>
      </c>
      <c r="F2" s="1" t="n">
        <v>3</v>
      </c>
      <c r="G2" s="1" t="n">
        <v>258.45</v>
      </c>
      <c r="H2" s="1" t="n">
        <v>0.000222631983334126</v>
      </c>
      <c r="I2" s="1" t="n">
        <v>0.03</v>
      </c>
      <c r="J2" s="1" t="n">
        <v>272.35</v>
      </c>
    </row>
    <row r="3" customFormat="false" ht="12.75" hidden="false" customHeight="false" outlineLevel="0" collapsed="false">
      <c r="A3" s="1" t="n">
        <v>45</v>
      </c>
      <c r="B3" s="1" t="n">
        <v>-13.2</v>
      </c>
      <c r="C3" s="1" t="n">
        <v>151.975683890578</v>
      </c>
      <c r="D3" s="1" t="s">
        <v>35</v>
      </c>
      <c r="E3" s="1" t="n">
        <v>56.2037874973102</v>
      </c>
      <c r="F3" s="1" t="n">
        <v>5</v>
      </c>
      <c r="G3" s="1" t="n">
        <v>259.95</v>
      </c>
      <c r="H3" s="1" t="n">
        <v>0.000192088018185064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40</v>
      </c>
      <c r="B4" s="1" t="n">
        <v>-11.4</v>
      </c>
      <c r="C4" s="1" t="n">
        <v>192.502532928065</v>
      </c>
      <c r="D4" s="1" t="s">
        <v>36</v>
      </c>
      <c r="E4" s="1" t="n">
        <v>21.5955883080284</v>
      </c>
      <c r="F4" s="1" t="n">
        <v>5</v>
      </c>
      <c r="G4" s="1" t="n">
        <v>261.75</v>
      </c>
      <c r="H4" s="1" t="n">
        <v>0.000499920354141926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35</v>
      </c>
      <c r="B5" s="1" t="n">
        <v>-10.1</v>
      </c>
      <c r="C5" s="1" t="n">
        <v>207.700101317123</v>
      </c>
      <c r="D5" s="1" t="s">
        <v>37</v>
      </c>
      <c r="E5" s="1" t="n">
        <v>23.4305026976084</v>
      </c>
      <c r="F5" s="1" t="n">
        <v>5</v>
      </c>
      <c r="G5" s="1" t="n">
        <v>263.05</v>
      </c>
      <c r="H5" s="1" t="n">
        <v>0.000460770060898214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30</v>
      </c>
      <c r="B6" s="1" t="n">
        <v>-8.3</v>
      </c>
      <c r="C6" s="1" t="n">
        <v>212.765957446808</v>
      </c>
      <c r="D6" s="1" t="s">
        <v>38</v>
      </c>
      <c r="E6" s="1" t="n">
        <v>20.0393937942394</v>
      </c>
      <c r="F6" s="1" t="n">
        <v>5</v>
      </c>
      <c r="G6" s="1" t="n">
        <v>264.85</v>
      </c>
      <c r="H6" s="1" t="n">
        <v>0.000538742552080405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25</v>
      </c>
      <c r="B7" s="1" t="n">
        <v>-7.9</v>
      </c>
      <c r="C7" s="1" t="n">
        <v>900</v>
      </c>
      <c r="D7" s="1"/>
      <c r="E7" s="1" t="n">
        <v>1000</v>
      </c>
      <c r="F7" s="1" t="n">
        <v>1</v>
      </c>
      <c r="G7" s="1" t="n">
        <v>265.25</v>
      </c>
      <c r="H7" s="1" t="n">
        <v>1.07960741548528E-005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24</v>
      </c>
      <c r="B8" s="1" t="n">
        <v>-7.6</v>
      </c>
      <c r="C8" s="1" t="n">
        <v>192.502532928065</v>
      </c>
      <c r="D8" s="1" t="s">
        <v>39</v>
      </c>
      <c r="E8" s="1" t="n">
        <v>17.3957151654708</v>
      </c>
      <c r="F8" s="1" t="n">
        <v>4</v>
      </c>
      <c r="G8" s="1" t="n">
        <v>265.55</v>
      </c>
      <c r="H8" s="1" t="n">
        <v>0.000620616861805267</v>
      </c>
      <c r="I8" s="1" t="n">
        <v>0.04</v>
      </c>
      <c r="J8" s="0" t="s">
        <v>12</v>
      </c>
    </row>
    <row r="9" customFormat="false" ht="12.75" hidden="false" customHeight="false" outlineLevel="0" collapsed="false">
      <c r="A9" s="1" t="n">
        <v>20</v>
      </c>
      <c r="B9" s="1" t="n">
        <v>-6.9</v>
      </c>
      <c r="C9" s="1" t="n">
        <v>227.963525835866</v>
      </c>
      <c r="D9" s="1" t="s">
        <v>40</v>
      </c>
      <c r="E9" s="1" t="n">
        <v>11.5041441147235</v>
      </c>
      <c r="F9" s="1" t="n">
        <v>5</v>
      </c>
      <c r="G9" s="1" t="n">
        <v>266.25</v>
      </c>
      <c r="H9" s="1" t="n">
        <v>0.000938450878847693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-4.8</v>
      </c>
      <c r="C10" s="1" t="n">
        <v>324.214792299899</v>
      </c>
      <c r="D10" s="1" t="s">
        <v>41</v>
      </c>
      <c r="E10" s="1" t="n">
        <v>13.4783840363694</v>
      </c>
      <c r="F10" s="1" t="n">
        <v>5</v>
      </c>
      <c r="G10" s="1" t="n">
        <v>268.35</v>
      </c>
      <c r="H10" s="1" t="n">
        <v>0.000800991730590346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-3.4</v>
      </c>
      <c r="C11" s="1" t="n">
        <v>238.095238095238</v>
      </c>
      <c r="D11" s="1" t="s">
        <v>42</v>
      </c>
      <c r="E11" s="1" t="n">
        <v>12.4634719917216</v>
      </c>
      <c r="F11" s="1" t="n">
        <v>5</v>
      </c>
      <c r="G11" s="1" t="n">
        <v>269.75</v>
      </c>
      <c r="H11" s="1" t="n">
        <v>0.000866217227593055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-2.9</v>
      </c>
      <c r="C12" s="1" t="n">
        <v>238.095238095238</v>
      </c>
      <c r="D12" s="1" t="s">
        <v>42</v>
      </c>
      <c r="E12" s="1" t="n">
        <v>12.4634719917216</v>
      </c>
      <c r="F12" s="1" t="n">
        <v>5</v>
      </c>
      <c r="G12" s="1" t="n">
        <v>270.25</v>
      </c>
      <c r="H12" s="1" t="n">
        <v>0.000866217227593055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22</v>
      </c>
      <c r="B2" s="0" t="n">
        <v>-27.3</v>
      </c>
      <c r="C2" s="0" t="n">
        <v>213.54</v>
      </c>
      <c r="D2" s="0" t="n">
        <v>60.88</v>
      </c>
      <c r="E2" s="0" t="n">
        <v>106.314588789368</v>
      </c>
      <c r="F2" s="0" t="n">
        <v>3</v>
      </c>
      <c r="G2" s="0" t="n">
        <v>245.85</v>
      </c>
      <c r="H2" s="0" t="n">
        <v>0.000101548378992859</v>
      </c>
      <c r="I2" s="0" t="n">
        <v>0.03</v>
      </c>
      <c r="J2" s="0" t="n">
        <v>265.45</v>
      </c>
    </row>
    <row r="3" customFormat="false" ht="12.75" hidden="false" customHeight="false" outlineLevel="0" collapsed="false">
      <c r="A3" s="0" t="n">
        <v>19</v>
      </c>
      <c r="B3" s="0" t="n">
        <v>-19.1</v>
      </c>
      <c r="C3" s="0" t="n">
        <v>182.29</v>
      </c>
      <c r="D3" s="0" t="n">
        <v>40</v>
      </c>
      <c r="E3" s="0" t="n">
        <v>31.1856210145697</v>
      </c>
      <c r="F3" s="0" t="n">
        <v>4</v>
      </c>
      <c r="G3" s="0" t="n">
        <v>254.05</v>
      </c>
      <c r="H3" s="0" t="n">
        <v>0.000346187563486676</v>
      </c>
      <c r="I3" s="0" t="n">
        <v>0.04</v>
      </c>
    </row>
    <row r="4" customFormat="false" ht="12.75" hidden="false" customHeight="false" outlineLevel="0" collapsed="false">
      <c r="A4" s="0" t="n">
        <v>15</v>
      </c>
      <c r="B4" s="0" t="n">
        <v>-12.7</v>
      </c>
      <c r="C4" s="0" t="n">
        <v>213.54</v>
      </c>
      <c r="D4" s="0" t="n">
        <v>32.64</v>
      </c>
      <c r="E4" s="0" t="n">
        <v>20.8867393134551</v>
      </c>
      <c r="F4" s="0" t="n">
        <v>5</v>
      </c>
      <c r="G4" s="0" t="n">
        <v>260.45</v>
      </c>
      <c r="H4" s="0" t="n">
        <v>0.000516886527515475</v>
      </c>
      <c r="I4" s="0" t="n">
        <v>0.05</v>
      </c>
    </row>
    <row r="5" customFormat="false" ht="12.75" hidden="false" customHeight="false" outlineLevel="0" collapsed="false">
      <c r="A5" s="0" t="n">
        <v>10</v>
      </c>
      <c r="B5" s="0" t="n">
        <v>-13.2</v>
      </c>
      <c r="C5" s="0" t="n">
        <v>223.96</v>
      </c>
      <c r="D5" s="0" t="n">
        <v>32.87</v>
      </c>
      <c r="E5" s="0" t="n">
        <v>21.1512103220801</v>
      </c>
      <c r="F5" s="0" t="n">
        <v>5</v>
      </c>
      <c r="G5" s="0" t="n">
        <v>259.95</v>
      </c>
      <c r="H5" s="0" t="n">
        <v>0.000510423469411705</v>
      </c>
      <c r="I5" s="0" t="n">
        <v>0.05</v>
      </c>
    </row>
    <row r="6" customFormat="false" ht="12.75" hidden="false" customHeight="false" outlineLevel="0" collapsed="false">
      <c r="A6" s="0" t="n">
        <v>5</v>
      </c>
      <c r="B6" s="0" t="n">
        <v>-8</v>
      </c>
      <c r="C6" s="0" t="n">
        <v>317.71</v>
      </c>
      <c r="D6" s="0" t="n">
        <v>29.96</v>
      </c>
      <c r="E6" s="0" t="n">
        <v>18.022938760729</v>
      </c>
      <c r="F6" s="0" t="n">
        <v>5</v>
      </c>
      <c r="G6" s="0" t="n">
        <v>265.15</v>
      </c>
      <c r="H6" s="0" t="n">
        <v>0.000599018522904647</v>
      </c>
      <c r="I6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109</v>
      </c>
      <c r="B2" s="0" t="n">
        <v>-30.7</v>
      </c>
      <c r="C2" s="9" t="n">
        <v>229.17</v>
      </c>
      <c r="D2" s="4" t="n">
        <v>43.4645772505703</v>
      </c>
      <c r="E2" s="5" t="n">
        <v>37.7135618759078</v>
      </c>
      <c r="F2" s="6" t="n">
        <v>4</v>
      </c>
      <c r="G2" s="4" t="n">
        <v>242.45</v>
      </c>
      <c r="H2" s="5" t="n">
        <v>0.000286265036179188</v>
      </c>
      <c r="I2" s="0" t="n">
        <v>0.04</v>
      </c>
      <c r="J2" s="0" t="n">
        <v>272.45</v>
      </c>
    </row>
    <row r="3" customFormat="false" ht="15" hidden="false" customHeight="false" outlineLevel="0" collapsed="false">
      <c r="A3" s="0" t="n">
        <v>105</v>
      </c>
      <c r="B3" s="2" t="n">
        <v>-32.3</v>
      </c>
      <c r="C3" s="9" t="n">
        <v>229.17</v>
      </c>
      <c r="D3" s="4" t="n">
        <v>31.871896295301</v>
      </c>
      <c r="E3" s="5" t="n">
        <v>20.0258058164791</v>
      </c>
      <c r="F3" s="6" t="n">
        <v>5</v>
      </c>
      <c r="G3" s="4" t="n">
        <v>240.85</v>
      </c>
      <c r="H3" s="7" t="n">
        <v>0.000539108101506146</v>
      </c>
      <c r="I3" s="0" t="n">
        <v>0.05</v>
      </c>
    </row>
    <row r="4" customFormat="false" ht="15" hidden="false" customHeight="false" outlineLevel="0" collapsed="false">
      <c r="A4" s="0" t="n">
        <v>100</v>
      </c>
      <c r="B4" s="2" t="n">
        <v>-28.5</v>
      </c>
      <c r="C4" s="9" t="n">
        <v>197.92</v>
      </c>
      <c r="D4" s="4" t="n">
        <v>37.0206343502788</v>
      </c>
      <c r="E4" s="5" t="n">
        <v>26.5164267141327</v>
      </c>
      <c r="F4" s="6" t="n">
        <v>5</v>
      </c>
      <c r="G4" s="4" t="n">
        <v>244.65</v>
      </c>
      <c r="H4" s="5" t="n">
        <v>0.00040714664427612</v>
      </c>
      <c r="I4" s="0" t="n">
        <v>0.05</v>
      </c>
    </row>
    <row r="5" customFormat="false" ht="15" hidden="false" customHeight="false" outlineLevel="0" collapsed="false">
      <c r="A5" s="0" t="n">
        <v>95</v>
      </c>
      <c r="B5" s="2" t="n">
        <v>-23.5</v>
      </c>
      <c r="C5" s="9" t="n">
        <v>255.21</v>
      </c>
      <c r="D5" s="4" t="n">
        <v>30.2857878782214</v>
      </c>
      <c r="E5" s="5" t="n">
        <v>18.3507898665686</v>
      </c>
      <c r="F5" s="6" t="n">
        <v>5</v>
      </c>
      <c r="G5" s="4" t="n">
        <v>249.65</v>
      </c>
      <c r="H5" s="7" t="n">
        <v>0.000588316592002452</v>
      </c>
      <c r="I5" s="0" t="n">
        <v>0.05</v>
      </c>
    </row>
    <row r="6" customFormat="false" ht="15" hidden="false" customHeight="false" outlineLevel="0" collapsed="false">
      <c r="A6" s="0" t="n">
        <v>90</v>
      </c>
      <c r="B6" s="2" t="n">
        <v>-19.8</v>
      </c>
      <c r="C6" s="9" t="n">
        <v>244.79</v>
      </c>
      <c r="D6" s="4" t="n">
        <v>35.4206774002113</v>
      </c>
      <c r="E6" s="5" t="n">
        <v>24.3069999625951</v>
      </c>
      <c r="F6" s="6" t="n">
        <v>5</v>
      </c>
      <c r="G6" s="4" t="n">
        <v>253.35</v>
      </c>
      <c r="H6" s="5" t="n">
        <v>0.000444154941846643</v>
      </c>
      <c r="I6" s="0" t="n">
        <v>0.05</v>
      </c>
    </row>
    <row r="7" customFormat="false" ht="15" hidden="false" customHeight="false" outlineLevel="0" collapsed="false">
      <c r="A7" s="0" t="n">
        <v>85</v>
      </c>
      <c r="B7" s="2" t="n">
        <v>-18.8</v>
      </c>
      <c r="C7" s="9" t="n">
        <v>375</v>
      </c>
      <c r="D7" s="4" t="n">
        <v>29.5364692527159</v>
      </c>
      <c r="E7" s="5" t="n">
        <v>17.6045822140307</v>
      </c>
      <c r="F7" s="6" t="n">
        <v>5</v>
      </c>
      <c r="G7" s="4" t="n">
        <v>254.35</v>
      </c>
      <c r="H7" s="7" t="n">
        <v>0.000613253641784716</v>
      </c>
      <c r="I7" s="0" t="n">
        <v>0.05</v>
      </c>
    </row>
    <row r="8" customFormat="false" ht="15" hidden="false" customHeight="false" outlineLevel="0" collapsed="false">
      <c r="A8" s="0" t="n">
        <v>80</v>
      </c>
      <c r="B8" s="2" t="n">
        <v>-17.2</v>
      </c>
      <c r="C8" s="9" t="n">
        <v>270.83</v>
      </c>
      <c r="D8" s="4" t="n">
        <v>29.3751383933152</v>
      </c>
      <c r="E8" s="5" t="n">
        <v>17.4475142151647</v>
      </c>
      <c r="F8" s="6" t="n">
        <v>5</v>
      </c>
      <c r="G8" s="4" t="n">
        <v>255.95</v>
      </c>
      <c r="H8" s="5" t="n">
        <v>0.000618774343537676</v>
      </c>
      <c r="I8" s="0" t="n">
        <v>0.05</v>
      </c>
    </row>
    <row r="9" customFormat="false" ht="15" hidden="false" customHeight="false" outlineLevel="0" collapsed="false">
      <c r="A9" s="0" t="n">
        <v>75</v>
      </c>
      <c r="B9" s="2" t="n">
        <v>-15.3</v>
      </c>
      <c r="C9" s="9" t="n">
        <v>260.42</v>
      </c>
      <c r="D9" s="4" t="n">
        <v>27.7469044188271</v>
      </c>
      <c r="E9" s="5" t="n">
        <v>15.929928738504</v>
      </c>
      <c r="F9" s="6" t="n">
        <v>5</v>
      </c>
      <c r="G9" s="4" t="n">
        <v>257.85</v>
      </c>
      <c r="H9" s="7" t="n">
        <v>0.000677722689917485</v>
      </c>
      <c r="I9" s="0" t="n">
        <v>0.05</v>
      </c>
    </row>
    <row r="10" customFormat="false" ht="15" hidden="false" customHeight="false" outlineLevel="0" collapsed="false">
      <c r="A10" s="0" t="n">
        <v>70</v>
      </c>
      <c r="B10" s="10" t="n">
        <v>-13.8</v>
      </c>
      <c r="C10" s="9" t="n">
        <v>265.63</v>
      </c>
      <c r="D10" s="4" t="n">
        <v>26.70152642491</v>
      </c>
      <c r="E10" s="5" t="n">
        <v>15.0168008923478</v>
      </c>
      <c r="F10" s="6" t="n">
        <v>5</v>
      </c>
      <c r="G10" s="4" t="n">
        <v>259.35</v>
      </c>
      <c r="H10" s="5" t="n">
        <v>0.00071893302922823</v>
      </c>
      <c r="I10" s="0" t="n">
        <v>0.05</v>
      </c>
    </row>
    <row r="11" customFormat="false" ht="15" hidden="false" customHeight="false" outlineLevel="0" collapsed="false">
      <c r="A11" s="0" t="n">
        <v>65</v>
      </c>
      <c r="B11" s="10" t="n">
        <v>-12.9</v>
      </c>
      <c r="C11" s="9" t="n">
        <v>265.63</v>
      </c>
      <c r="D11" s="4" t="n">
        <v>25.1406829385495</v>
      </c>
      <c r="E11" s="5" t="n">
        <v>13.7351416904043</v>
      </c>
      <c r="F11" s="6" t="n">
        <v>5</v>
      </c>
      <c r="G11" s="4" t="n">
        <v>260.25</v>
      </c>
      <c r="H11" s="7" t="n">
        <v>0.000786018404338355</v>
      </c>
      <c r="I11" s="0" t="n">
        <v>0.05</v>
      </c>
    </row>
    <row r="12" customFormat="false" ht="15" hidden="false" customHeight="false" outlineLevel="0" collapsed="false">
      <c r="A12" s="0" t="n">
        <v>60</v>
      </c>
      <c r="B12" s="2" t="n">
        <v>-11.7</v>
      </c>
      <c r="C12" s="9" t="n">
        <v>281.25</v>
      </c>
      <c r="D12" s="4" t="n">
        <v>26.2024753228862</v>
      </c>
      <c r="E12" s="5" t="n">
        <v>14.5966997374618</v>
      </c>
      <c r="F12" s="6" t="n">
        <v>5</v>
      </c>
      <c r="G12" s="4" t="n">
        <v>261.45</v>
      </c>
      <c r="H12" s="5" t="n">
        <v>0.000739624322554578</v>
      </c>
      <c r="I12" s="0" t="n">
        <v>0.05</v>
      </c>
    </row>
    <row r="13" customFormat="false" ht="15" hidden="false" customHeight="false" outlineLevel="0" collapsed="false">
      <c r="A13" s="0" t="n">
        <v>55</v>
      </c>
      <c r="B13" s="2" t="n">
        <v>-10.8</v>
      </c>
      <c r="C13" s="9" t="n">
        <v>286.46</v>
      </c>
      <c r="D13" s="4" t="n">
        <v>25.0844878276548</v>
      </c>
      <c r="E13" s="5" t="n">
        <v>13.6907275065341</v>
      </c>
      <c r="F13" s="6" t="n">
        <v>5</v>
      </c>
      <c r="G13" s="4" t="n">
        <v>262.35</v>
      </c>
      <c r="H13" s="7" t="n">
        <v>0.000788568332084632</v>
      </c>
      <c r="I13" s="0" t="n">
        <v>0.05</v>
      </c>
    </row>
    <row r="14" customFormat="false" ht="15" hidden="false" customHeight="false" outlineLevel="0" collapsed="false">
      <c r="A14" s="0" t="n">
        <v>50</v>
      </c>
      <c r="B14" s="2" t="n">
        <v>-8.8</v>
      </c>
      <c r="C14" s="9" t="n">
        <v>322.92</v>
      </c>
      <c r="D14" s="4" t="n">
        <v>26.0355688717137</v>
      </c>
      <c r="E14" s="5" t="n">
        <v>14.4584005537971</v>
      </c>
      <c r="F14" s="6" t="n">
        <v>5</v>
      </c>
      <c r="G14" s="4" t="n">
        <v>264.35</v>
      </c>
      <c r="H14" s="5" t="n">
        <v>0.000746699063612364</v>
      </c>
      <c r="I14" s="0" t="n">
        <v>0.05</v>
      </c>
    </row>
    <row r="15" customFormat="false" ht="15" hidden="false" customHeight="false" outlineLevel="0" collapsed="false">
      <c r="A15" s="0" t="n">
        <v>45</v>
      </c>
      <c r="B15" s="2" t="n">
        <v>-8.3</v>
      </c>
      <c r="C15" s="9" t="n">
        <v>375</v>
      </c>
      <c r="D15" s="4" t="n">
        <v>25.02826147624</v>
      </c>
      <c r="E15" s="5" t="n">
        <v>13.64640492148</v>
      </c>
      <c r="F15" s="6" t="n">
        <v>5</v>
      </c>
      <c r="G15" s="4" t="n">
        <v>264.85</v>
      </c>
      <c r="H15" s="7" t="n">
        <v>0.000791129547816608</v>
      </c>
      <c r="I15" s="0" t="n">
        <v>0.05</v>
      </c>
    </row>
    <row r="16" customFormat="false" ht="15" hidden="false" customHeight="false" outlineLevel="0" collapsed="false">
      <c r="A16" s="0" t="n">
        <v>40</v>
      </c>
      <c r="B16" s="11" t="n">
        <v>-7.7</v>
      </c>
      <c r="C16" s="9" t="n">
        <v>307.29</v>
      </c>
      <c r="D16" s="4" t="n">
        <v>22.4654859887913</v>
      </c>
      <c r="E16" s="5" t="n">
        <v>11.7433183048764</v>
      </c>
      <c r="F16" s="6" t="n">
        <v>5</v>
      </c>
      <c r="G16" s="4" t="n">
        <v>265.45</v>
      </c>
      <c r="H16" s="5" t="n">
        <v>0.000919337607528674</v>
      </c>
      <c r="I16" s="0" t="n">
        <v>0.05</v>
      </c>
    </row>
    <row r="17" customFormat="false" ht="15" hidden="false" customHeight="false" outlineLevel="0" collapsed="false">
      <c r="A17" s="0" t="n">
        <v>35</v>
      </c>
      <c r="B17" s="2" t="n">
        <v>-6.3</v>
      </c>
      <c r="C17" s="9" t="n">
        <v>302.08</v>
      </c>
      <c r="D17" s="4" t="n">
        <v>22.8683550742983</v>
      </c>
      <c r="E17" s="5" t="n">
        <v>12.0279591528106</v>
      </c>
      <c r="F17" s="6" t="n">
        <v>5</v>
      </c>
      <c r="G17" s="4" t="n">
        <v>266.85</v>
      </c>
      <c r="H17" s="7" t="n">
        <v>0.000897581544607259</v>
      </c>
      <c r="I17" s="0" t="n">
        <v>0.05</v>
      </c>
    </row>
    <row r="18" customFormat="false" ht="15" hidden="false" customHeight="false" outlineLevel="0" collapsed="false">
      <c r="A18" s="0" t="n">
        <v>30</v>
      </c>
      <c r="B18" s="2" t="n">
        <v>-5.4</v>
      </c>
      <c r="C18" s="9" t="n">
        <v>302.08</v>
      </c>
      <c r="D18" s="4" t="n">
        <v>24.9720038685336</v>
      </c>
      <c r="E18" s="5" t="n">
        <v>13.602173723223</v>
      </c>
      <c r="F18" s="6" t="n">
        <v>5</v>
      </c>
      <c r="G18" s="4" t="n">
        <v>267.75</v>
      </c>
      <c r="H18" s="5" t="n">
        <v>0.0007937021225086</v>
      </c>
      <c r="I18" s="0" t="n">
        <v>0.05</v>
      </c>
    </row>
    <row r="19" customFormat="false" ht="15" hidden="false" customHeight="false" outlineLevel="0" collapsed="false">
      <c r="A19" s="0" t="n">
        <v>25</v>
      </c>
      <c r="B19" s="2" t="n">
        <v>-4.9</v>
      </c>
      <c r="C19" s="9" t="n">
        <v>296.88</v>
      </c>
      <c r="D19" s="4" t="n">
        <v>27.4728762847898</v>
      </c>
      <c r="E19" s="5" t="n">
        <v>15.6861174885261</v>
      </c>
      <c r="F19" s="6" t="n">
        <v>5</v>
      </c>
      <c r="G19" s="4" t="n">
        <v>268.25</v>
      </c>
      <c r="H19" s="7" t="n">
        <v>0.00068825661689387</v>
      </c>
      <c r="I19" s="0" t="n">
        <v>0.05</v>
      </c>
    </row>
    <row r="20" customFormat="false" ht="15" hidden="false" customHeight="false" outlineLevel="0" collapsed="false">
      <c r="A20" s="0" t="n">
        <v>20</v>
      </c>
      <c r="B20" s="2" t="n">
        <v>-4.1</v>
      </c>
      <c r="C20" s="9" t="n">
        <v>369.79</v>
      </c>
      <c r="D20" s="4" t="n">
        <v>25.8683836689063</v>
      </c>
      <c r="E20" s="5" t="n">
        <v>14.3209587318292</v>
      </c>
      <c r="F20" s="6" t="n">
        <v>5</v>
      </c>
      <c r="G20" s="4" t="n">
        <v>269.05</v>
      </c>
      <c r="H20" s="5" t="n">
        <v>0.000753865321241228</v>
      </c>
      <c r="I20" s="0" t="n">
        <v>0.05</v>
      </c>
    </row>
    <row r="21" customFormat="false" ht="15" hidden="false" customHeight="false" outlineLevel="0" collapsed="false">
      <c r="A21" s="0" t="n">
        <v>15</v>
      </c>
      <c r="B21" s="2" t="n">
        <v>-3.2</v>
      </c>
      <c r="C21" s="9" t="n">
        <v>375</v>
      </c>
      <c r="D21" s="4" t="n">
        <v>25.8125932495622</v>
      </c>
      <c r="E21" s="5" t="n">
        <v>14.275334296473</v>
      </c>
      <c r="F21" s="6" t="n">
        <v>5</v>
      </c>
      <c r="G21" s="4" t="n">
        <v>269.95</v>
      </c>
      <c r="H21" s="7" t="n">
        <v>0.000756274699466771</v>
      </c>
      <c r="I21" s="0" t="n">
        <v>0.05</v>
      </c>
    </row>
    <row r="22" customFormat="false" ht="15" hidden="false" customHeight="false" outlineLevel="0" collapsed="false">
      <c r="A22" s="0" t="n">
        <v>10</v>
      </c>
      <c r="B22" s="2" t="n">
        <v>-2.3</v>
      </c>
      <c r="C22" s="9" t="n">
        <v>359.38</v>
      </c>
      <c r="D22" s="4" t="n">
        <v>25.9798714642105</v>
      </c>
      <c r="E22" s="5" t="n">
        <v>14.4124916424308</v>
      </c>
      <c r="F22" s="6" t="n">
        <v>5</v>
      </c>
      <c r="G22" s="4" t="n">
        <v>270.85</v>
      </c>
      <c r="H22" s="5" t="n">
        <v>0.000749077565677042</v>
      </c>
      <c r="I22" s="0" t="n">
        <v>0.05</v>
      </c>
    </row>
    <row r="23" customFormat="false" ht="15" hidden="false" customHeight="false" outlineLevel="0" collapsed="false">
      <c r="A23" s="0" t="n">
        <v>5</v>
      </c>
      <c r="B23" s="2" t="n">
        <v>-1.4</v>
      </c>
      <c r="C23" s="9" t="n">
        <v>328.13</v>
      </c>
      <c r="D23" s="4" t="n">
        <v>25.9798714642105</v>
      </c>
      <c r="E23" s="5" t="n">
        <v>14.4124916424308</v>
      </c>
      <c r="F23" s="6" t="n">
        <v>5</v>
      </c>
      <c r="G23" s="4" t="n">
        <v>271.75</v>
      </c>
      <c r="H23" s="7" t="n">
        <v>0.000749077565677042</v>
      </c>
      <c r="I23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118</v>
      </c>
      <c r="B2" s="0" t="n">
        <v>-26.5</v>
      </c>
      <c r="C2" s="0" t="n">
        <v>270.83</v>
      </c>
      <c r="D2" s="0" t="n">
        <v>49.5705853206596</v>
      </c>
      <c r="E2" s="0" t="n">
        <v>53.1652929300314</v>
      </c>
      <c r="F2" s="0" t="n">
        <v>3</v>
      </c>
      <c r="G2" s="0" t="n">
        <v>246.65</v>
      </c>
      <c r="H2" s="0" t="n">
        <v>0.000203066202777459</v>
      </c>
      <c r="I2" s="0" t="n">
        <v>0.03</v>
      </c>
      <c r="J2" s="0" t="n">
        <v>271.75</v>
      </c>
    </row>
    <row r="3" customFormat="false" ht="12.75" hidden="false" customHeight="false" outlineLevel="0" collapsed="false">
      <c r="A3" s="0" t="n">
        <v>115</v>
      </c>
      <c r="B3" s="0" t="n">
        <v>-28.1</v>
      </c>
      <c r="C3" s="0" t="n">
        <v>255.21</v>
      </c>
      <c r="D3" s="0" t="n">
        <v>43.2505122839913</v>
      </c>
      <c r="E3" s="0" t="n">
        <v>37.2705648188547</v>
      </c>
      <c r="F3" s="0" t="n">
        <v>5</v>
      </c>
      <c r="G3" s="0" t="n">
        <v>245.05</v>
      </c>
      <c r="H3" s="0" t="n">
        <v>0.000289667575667949</v>
      </c>
      <c r="I3" s="0" t="n">
        <v>0.05</v>
      </c>
    </row>
    <row r="4" customFormat="false" ht="12.75" hidden="false" customHeight="false" outlineLevel="0" collapsed="false">
      <c r="A4" s="0" t="n">
        <v>110</v>
      </c>
      <c r="B4" s="0" t="n">
        <v>-26.5</v>
      </c>
      <c r="C4" s="0" t="n">
        <v>281.25</v>
      </c>
      <c r="D4" s="0" t="n">
        <v>40.624484001828</v>
      </c>
      <c r="E4" s="0" t="n">
        <v>32.2674730112887</v>
      </c>
      <c r="F4" s="0" t="n">
        <v>5</v>
      </c>
      <c r="G4" s="0" t="n">
        <v>246.65</v>
      </c>
      <c r="H4" s="0" t="n">
        <v>0.0003345807138686</v>
      </c>
      <c r="I4" s="0" t="n">
        <v>0.05</v>
      </c>
    </row>
    <row r="5" customFormat="false" ht="12.75" hidden="false" customHeight="false" outlineLevel="0" collapsed="false">
      <c r="A5" s="0" t="n">
        <v>105</v>
      </c>
      <c r="B5" s="0" t="n">
        <v>-24</v>
      </c>
      <c r="C5" s="0" t="n">
        <v>208.33</v>
      </c>
      <c r="D5" s="0" t="n">
        <v>37.6478350641403</v>
      </c>
      <c r="E5" s="0" t="n">
        <v>27.4362938985912</v>
      </c>
      <c r="F5" s="0" t="n">
        <v>5</v>
      </c>
      <c r="G5" s="0" t="n">
        <v>249.15</v>
      </c>
      <c r="H5" s="0" t="n">
        <v>0.000393496082042157</v>
      </c>
      <c r="I5" s="0" t="n">
        <v>0.05</v>
      </c>
    </row>
    <row r="6" customFormat="false" ht="12.75" hidden="false" customHeight="false" outlineLevel="0" collapsed="false">
      <c r="A6" s="0" t="n">
        <v>100</v>
      </c>
      <c r="B6" s="0" t="n">
        <v>-21.5</v>
      </c>
      <c r="C6" s="0" t="n">
        <v>312.5</v>
      </c>
      <c r="D6" s="0" t="n">
        <v>33.17043212672</v>
      </c>
      <c r="E6" s="0" t="n">
        <v>21.5014332681062</v>
      </c>
      <c r="F6" s="0" t="n">
        <v>5</v>
      </c>
      <c r="G6" s="0" t="n">
        <v>251.65</v>
      </c>
      <c r="H6" s="0" t="n">
        <v>0.000502109511502518</v>
      </c>
      <c r="I6" s="0" t="n">
        <v>0.05</v>
      </c>
    </row>
    <row r="7" customFormat="false" ht="12.75" hidden="false" customHeight="false" outlineLevel="0" collapsed="false">
      <c r="A7" s="0" t="n">
        <v>95</v>
      </c>
      <c r="B7" s="0" t="n">
        <v>-19</v>
      </c>
      <c r="C7" s="0" t="n">
        <v>338.54</v>
      </c>
      <c r="D7" s="0" t="n">
        <v>34.3920351667888</v>
      </c>
      <c r="E7" s="0" t="n">
        <v>22.9832369461283</v>
      </c>
      <c r="F7" s="0" t="n">
        <v>5</v>
      </c>
      <c r="G7" s="0" t="n">
        <v>254.15</v>
      </c>
      <c r="H7" s="0" t="n">
        <v>0.000469736886068674</v>
      </c>
      <c r="I7" s="0" t="n">
        <v>0.05</v>
      </c>
    </row>
    <row r="8" customFormat="false" ht="12.75" hidden="false" customHeight="false" outlineLevel="0" collapsed="false">
      <c r="A8" s="0" t="n">
        <v>90</v>
      </c>
      <c r="B8" s="0" t="n">
        <v>-18</v>
      </c>
      <c r="C8" s="0" t="n">
        <v>302.08</v>
      </c>
      <c r="D8" s="0" t="n">
        <v>31.9850529243085</v>
      </c>
      <c r="E8" s="0" t="n">
        <v>20.1505239404328</v>
      </c>
      <c r="F8" s="0" t="n">
        <v>5</v>
      </c>
      <c r="G8" s="0" t="n">
        <v>255.15</v>
      </c>
      <c r="H8" s="0" t="n">
        <v>0.000535771386727569</v>
      </c>
      <c r="I8" s="0" t="n">
        <v>0.05</v>
      </c>
    </row>
    <row r="9" customFormat="false" ht="12.75" hidden="false" customHeight="false" outlineLevel="0" collapsed="false">
      <c r="A9" s="0" t="n">
        <v>85</v>
      </c>
      <c r="B9" s="0" t="n">
        <v>-16.7</v>
      </c>
      <c r="C9" s="0" t="n">
        <v>406.25</v>
      </c>
      <c r="D9" s="0" t="n">
        <v>29.17037038208</v>
      </c>
      <c r="E9" s="0" t="n">
        <v>17.2499480490323</v>
      </c>
      <c r="F9" s="0" t="n">
        <v>5</v>
      </c>
      <c r="G9" s="0" t="n">
        <v>256.45</v>
      </c>
      <c r="H9" s="0" t="n">
        <v>0.000625861256171053</v>
      </c>
      <c r="I9" s="0" t="n">
        <v>0.05</v>
      </c>
    </row>
    <row r="10" customFormat="false" ht="12.75" hidden="false" customHeight="false" outlineLevel="0" collapsed="false">
      <c r="A10" s="0" t="n">
        <v>80</v>
      </c>
      <c r="B10" s="0" t="n">
        <v>-15.8</v>
      </c>
      <c r="C10" s="0" t="n">
        <v>421.88</v>
      </c>
      <c r="D10" s="0" t="n">
        <v>32.18348093864</v>
      </c>
      <c r="E10" s="0" t="n">
        <v>20.3709723329775</v>
      </c>
      <c r="F10" s="0" t="n">
        <v>5</v>
      </c>
      <c r="G10" s="0" t="n">
        <v>257.35</v>
      </c>
      <c r="H10" s="0" t="n">
        <v>0.000529973433687088</v>
      </c>
      <c r="I10" s="0" t="n">
        <v>0.05</v>
      </c>
    </row>
    <row r="11" customFormat="false" ht="12.75" hidden="false" customHeight="false" outlineLevel="0" collapsed="false">
      <c r="A11" s="0" t="n">
        <v>75</v>
      </c>
      <c r="B11" s="0" t="n">
        <v>-15.2</v>
      </c>
      <c r="C11" s="0" t="n">
        <v>385.42</v>
      </c>
      <c r="D11" s="0" t="n">
        <v>31.4874629446641</v>
      </c>
      <c r="E11" s="0" t="n">
        <v>19.607418060799</v>
      </c>
      <c r="F11" s="0" t="n">
        <v>5</v>
      </c>
      <c r="G11" s="0" t="n">
        <v>257.95</v>
      </c>
      <c r="H11" s="0" t="n">
        <v>0.000550611718553465</v>
      </c>
      <c r="I11" s="0" t="n">
        <v>0.05</v>
      </c>
    </row>
    <row r="12" customFormat="false" ht="12.75" hidden="false" customHeight="false" outlineLevel="0" collapsed="false">
      <c r="A12" s="0" t="n">
        <v>70</v>
      </c>
      <c r="B12" s="0" t="n">
        <v>-13.9</v>
      </c>
      <c r="C12" s="0" t="n">
        <v>375</v>
      </c>
      <c r="D12" s="0" t="n">
        <v>29.8299189508587</v>
      </c>
      <c r="E12" s="0" t="n">
        <v>17.8935108823266</v>
      </c>
      <c r="F12" s="0" t="n">
        <v>5</v>
      </c>
      <c r="G12" s="0" t="n">
        <v>259.25</v>
      </c>
      <c r="H12" s="0" t="n">
        <v>0.000603351361610989</v>
      </c>
      <c r="I12" s="0" t="n">
        <v>0.05</v>
      </c>
    </row>
    <row r="13" customFormat="false" ht="12.75" hidden="false" customHeight="false" outlineLevel="0" collapsed="false">
      <c r="A13" s="0" t="n">
        <v>65</v>
      </c>
      <c r="B13" s="0" t="n">
        <v>-13</v>
      </c>
      <c r="C13" s="0" t="n">
        <v>322.92</v>
      </c>
      <c r="D13" s="0" t="n">
        <v>26.5465801134053</v>
      </c>
      <c r="E13" s="0" t="n">
        <v>14.885299576209</v>
      </c>
      <c r="F13" s="0" t="n">
        <v>5</v>
      </c>
      <c r="G13" s="0" t="n">
        <v>260.15</v>
      </c>
      <c r="H13" s="0" t="n">
        <v>0.000725284304798809</v>
      </c>
      <c r="I13" s="0" t="n">
        <v>0.05</v>
      </c>
    </row>
    <row r="14" customFormat="false" ht="12.75" hidden="false" customHeight="false" outlineLevel="0" collapsed="false">
      <c r="A14" s="0" t="n">
        <v>60</v>
      </c>
      <c r="B14" s="0" t="n">
        <v>-12.5</v>
      </c>
      <c r="C14" s="0" t="n">
        <v>328.13</v>
      </c>
      <c r="D14" s="0" t="n">
        <v>25.4491902909594</v>
      </c>
      <c r="E14" s="0" t="n">
        <v>13.9810600871953</v>
      </c>
      <c r="F14" s="0" t="n">
        <v>5</v>
      </c>
      <c r="G14" s="0" t="n">
        <v>260.65</v>
      </c>
      <c r="H14" s="0" t="n">
        <v>0.000772192815675006</v>
      </c>
      <c r="I14" s="0" t="n">
        <v>0.05</v>
      </c>
    </row>
    <row r="15" customFormat="false" ht="12.75" hidden="false" customHeight="false" outlineLevel="0" collapsed="false">
      <c r="A15" s="0" t="n">
        <v>55</v>
      </c>
      <c r="B15" s="0" t="n">
        <v>-11.4</v>
      </c>
      <c r="C15" s="0" t="n">
        <v>338.54</v>
      </c>
      <c r="D15" s="0" t="n">
        <v>27.5308755245978</v>
      </c>
      <c r="E15" s="0" t="n">
        <v>15.7374529207742</v>
      </c>
      <c r="F15" s="0" t="n">
        <v>5</v>
      </c>
      <c r="G15" s="0" t="n">
        <v>261.75</v>
      </c>
      <c r="H15" s="0" t="n">
        <v>0.000686011529896395</v>
      </c>
      <c r="I15" s="0" t="n">
        <v>0.05</v>
      </c>
    </row>
    <row r="16" customFormat="false" ht="12.75" hidden="false" customHeight="false" outlineLevel="0" collapsed="false">
      <c r="A16" s="0" t="n">
        <v>50</v>
      </c>
      <c r="B16" s="0" t="n">
        <v>-10.7</v>
      </c>
      <c r="C16" s="0" t="n">
        <v>348.96</v>
      </c>
      <c r="D16" s="0" t="n">
        <v>26.3904214752601</v>
      </c>
      <c r="E16" s="0" t="n">
        <v>14.7537457727216</v>
      </c>
      <c r="F16" s="0" t="n">
        <v>5</v>
      </c>
      <c r="G16" s="0" t="n">
        <v>262.45</v>
      </c>
      <c r="H16" s="0" t="n">
        <v>0.000731751402061829</v>
      </c>
      <c r="I16" s="0" t="n">
        <v>0.05</v>
      </c>
    </row>
    <row r="17" customFormat="false" ht="12.75" hidden="false" customHeight="false" outlineLevel="0" collapsed="false">
      <c r="A17" s="0" t="n">
        <v>45</v>
      </c>
      <c r="B17" s="0" t="n">
        <v>-9.8</v>
      </c>
      <c r="C17" s="0" t="n">
        <v>354.17</v>
      </c>
      <c r="D17" s="0" t="n">
        <v>26.0252599009754</v>
      </c>
      <c r="E17" s="0" t="n">
        <v>14.4498942198408</v>
      </c>
      <c r="F17" s="0" t="n">
        <v>5</v>
      </c>
      <c r="G17" s="0" t="n">
        <v>263.35</v>
      </c>
      <c r="H17" s="0" t="n">
        <v>0.000747138628878608</v>
      </c>
      <c r="I17" s="0" t="n">
        <v>0.05</v>
      </c>
    </row>
    <row r="18" customFormat="false" ht="12.75" hidden="false" customHeight="false" outlineLevel="0" collapsed="false">
      <c r="A18" s="0" t="n">
        <v>40</v>
      </c>
      <c r="B18" s="0" t="n">
        <v>-9.1</v>
      </c>
      <c r="C18" s="0" t="n">
        <v>291.67</v>
      </c>
      <c r="D18" s="0" t="n">
        <v>28.6093667909449</v>
      </c>
      <c r="E18" s="0" t="n">
        <v>16.7187455451053</v>
      </c>
      <c r="F18" s="0" t="n">
        <v>5</v>
      </c>
      <c r="G18" s="0" t="n">
        <v>264.05</v>
      </c>
      <c r="H18" s="0" t="n">
        <v>0.000645746663571509</v>
      </c>
      <c r="I18" s="0" t="n">
        <v>0.05</v>
      </c>
    </row>
    <row r="19" customFormat="false" ht="12.75" hidden="false" customHeight="false" outlineLevel="0" collapsed="false">
      <c r="A19" s="0" t="n">
        <v>35</v>
      </c>
      <c r="B19" s="0" t="n">
        <v>-8.4</v>
      </c>
      <c r="C19" s="0" t="n">
        <v>364.58</v>
      </c>
      <c r="D19" s="0" t="n">
        <v>21.6100797811405</v>
      </c>
      <c r="E19" s="0" t="n">
        <v>11.1557198811085</v>
      </c>
      <c r="F19" s="0" t="n">
        <v>5</v>
      </c>
      <c r="G19" s="0" t="n">
        <v>264.75</v>
      </c>
      <c r="H19" s="0" t="n">
        <v>0.000967761316159908</v>
      </c>
      <c r="I19" s="0" t="n">
        <v>0.05</v>
      </c>
    </row>
    <row r="20" customFormat="false" ht="12.75" hidden="false" customHeight="false" outlineLevel="0" collapsed="false">
      <c r="A20" s="0" t="n">
        <v>30</v>
      </c>
      <c r="B20" s="0" t="n">
        <v>-7.1</v>
      </c>
      <c r="C20" s="0" t="n">
        <v>302.08</v>
      </c>
      <c r="D20" s="0" t="n">
        <v>24.6063541323622</v>
      </c>
      <c r="E20" s="0" t="n">
        <v>13.317491963996</v>
      </c>
      <c r="F20" s="0" t="n">
        <v>5</v>
      </c>
      <c r="G20" s="0" t="n">
        <v>266.05</v>
      </c>
      <c r="H20" s="0" t="n">
        <v>0.000810668719308419</v>
      </c>
      <c r="I20" s="0" t="n">
        <v>0.05</v>
      </c>
    </row>
    <row r="21" customFormat="false" ht="12.75" hidden="false" customHeight="false" outlineLevel="0" collapsed="false">
      <c r="A21" s="0" t="n">
        <v>25</v>
      </c>
      <c r="B21" s="0" t="n">
        <v>-6.3</v>
      </c>
      <c r="C21" s="0" t="n">
        <v>338.54</v>
      </c>
      <c r="D21" s="0" t="n">
        <v>23.7044219910913</v>
      </c>
      <c r="E21" s="0" t="n">
        <v>12.6355011844911</v>
      </c>
      <c r="F21" s="0" t="n">
        <v>5</v>
      </c>
      <c r="G21" s="0" t="n">
        <v>266.85</v>
      </c>
      <c r="H21" s="0" t="n">
        <v>0.000854423896386786</v>
      </c>
      <c r="I21" s="0" t="n">
        <v>0.05</v>
      </c>
    </row>
    <row r="22" customFormat="false" ht="12.75" hidden="false" customHeight="false" outlineLevel="0" collapsed="false">
      <c r="A22" s="0" t="n">
        <v>20</v>
      </c>
      <c r="B22" s="0" t="n">
        <v>-6.1</v>
      </c>
      <c r="C22" s="0" t="n">
        <v>354.17</v>
      </c>
      <c r="D22" s="0" t="n">
        <v>22.2582513148218</v>
      </c>
      <c r="E22" s="0" t="n">
        <v>11.5988958802375</v>
      </c>
      <c r="F22" s="0" t="n">
        <v>5</v>
      </c>
      <c r="G22" s="0" t="n">
        <v>267.05</v>
      </c>
      <c r="H22" s="0" t="n">
        <v>0.000930784642463034</v>
      </c>
      <c r="I22" s="0" t="n">
        <v>0.05</v>
      </c>
    </row>
    <row r="23" customFormat="false" ht="12.75" hidden="false" customHeight="false" outlineLevel="0" collapsed="false">
      <c r="A23" s="0" t="n">
        <v>15</v>
      </c>
      <c r="B23" s="0" t="n">
        <v>-5.1</v>
      </c>
      <c r="C23" s="0" t="n">
        <v>296.88</v>
      </c>
      <c r="D23" s="0" t="n">
        <v>21.7724372080082</v>
      </c>
      <c r="E23" s="0" t="n">
        <v>11.2655312234317</v>
      </c>
      <c r="F23" s="0" t="n">
        <v>5</v>
      </c>
      <c r="G23" s="0" t="n">
        <v>268.05</v>
      </c>
      <c r="H23" s="0" t="n">
        <v>0.000958328013187475</v>
      </c>
      <c r="I23" s="0" t="n">
        <v>0.05</v>
      </c>
    </row>
    <row r="24" customFormat="false" ht="12.75" hidden="false" customHeight="false" outlineLevel="0" collapsed="false">
      <c r="A24" s="0" t="n">
        <v>10</v>
      </c>
      <c r="B24" s="0" t="n">
        <v>-3.6</v>
      </c>
      <c r="C24" s="0" t="n">
        <v>250</v>
      </c>
      <c r="D24" s="0" t="n">
        <v>21.1217462204271</v>
      </c>
      <c r="E24" s="0" t="n">
        <v>10.8301498050749</v>
      </c>
      <c r="F24" s="0" t="n">
        <v>5</v>
      </c>
      <c r="G24" s="0" t="n">
        <v>269.55</v>
      </c>
      <c r="H24" s="0" t="n">
        <v>0.000996853630758995</v>
      </c>
      <c r="I24" s="0" t="n">
        <v>0.05</v>
      </c>
    </row>
    <row r="25" customFormat="false" ht="12.75" hidden="false" customHeight="false" outlineLevel="0" collapsed="false">
      <c r="A25" s="0" t="n">
        <v>5</v>
      </c>
      <c r="B25" s="0" t="n">
        <v>-2.4</v>
      </c>
      <c r="C25" s="0" t="n">
        <v>280</v>
      </c>
      <c r="D25" s="0" t="n">
        <v>21.1217462204271</v>
      </c>
      <c r="E25" s="0" t="n">
        <v>10.8301498050749</v>
      </c>
      <c r="F25" s="0" t="n">
        <v>5</v>
      </c>
      <c r="G25" s="0" t="n">
        <v>270.75</v>
      </c>
      <c r="H25" s="0" t="n">
        <v>0.000996853630758995</v>
      </c>
      <c r="I25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98</v>
      </c>
      <c r="B2" s="0" t="n">
        <v>-24.8</v>
      </c>
      <c r="C2" s="0" t="n">
        <v>192.71</v>
      </c>
      <c r="D2" s="0" t="n">
        <v>51.4467270236872</v>
      </c>
      <c r="E2" s="0" t="n">
        <v>59.2747603193608</v>
      </c>
      <c r="F2" s="0" t="n">
        <v>3</v>
      </c>
      <c r="G2" s="0" t="n">
        <v>248.35</v>
      </c>
      <c r="H2" s="0" t="n">
        <v>0.000182136108129087</v>
      </c>
      <c r="I2" s="0" t="n">
        <v>0.03</v>
      </c>
      <c r="J2" s="0" t="n">
        <v>270.95</v>
      </c>
    </row>
    <row r="3" customFormat="false" ht="12.75" hidden="false" customHeight="false" outlineLevel="0" collapsed="false">
      <c r="A3" s="0" t="n">
        <v>95</v>
      </c>
      <c r="B3" s="0" t="n">
        <v>-23.4</v>
      </c>
      <c r="C3" s="0" t="n">
        <v>166.67</v>
      </c>
      <c r="D3" s="0" t="n">
        <v>41.7361618581582</v>
      </c>
      <c r="E3" s="0" t="n">
        <v>34.2921468486621</v>
      </c>
      <c r="F3" s="0" t="n">
        <v>5</v>
      </c>
      <c r="G3" s="0" t="n">
        <v>249.75</v>
      </c>
      <c r="H3" s="0" t="n">
        <v>0.000314826429575784</v>
      </c>
      <c r="I3" s="0" t="n">
        <v>0.05</v>
      </c>
    </row>
    <row r="4" customFormat="false" ht="12.75" hidden="false" customHeight="false" outlineLevel="0" collapsed="false">
      <c r="A4" s="0" t="n">
        <v>90</v>
      </c>
      <c r="B4" s="0" t="n">
        <v>-22</v>
      </c>
      <c r="C4" s="0" t="n">
        <v>218.75</v>
      </c>
      <c r="D4" s="0" t="n">
        <v>24.6672643084442</v>
      </c>
      <c r="E4" s="0" t="n">
        <v>13.3645797858679</v>
      </c>
      <c r="F4" s="0" t="n">
        <v>5</v>
      </c>
      <c r="G4" s="0" t="n">
        <v>251.15</v>
      </c>
      <c r="H4" s="0" t="n">
        <v>0.000807812466073112</v>
      </c>
      <c r="I4" s="0" t="n">
        <v>0.05</v>
      </c>
    </row>
    <row r="5" customFormat="false" ht="12.75" hidden="false" customHeight="false" outlineLevel="0" collapsed="false">
      <c r="A5" s="0" t="n">
        <v>85</v>
      </c>
      <c r="B5" s="0" t="n">
        <v>-22.1</v>
      </c>
      <c r="C5" s="0" t="n">
        <v>281.25</v>
      </c>
      <c r="D5" s="0" t="n">
        <v>26.4633749591687</v>
      </c>
      <c r="E5" s="0" t="n">
        <v>14.8150830716691</v>
      </c>
      <c r="F5" s="0" t="n">
        <v>5</v>
      </c>
      <c r="G5" s="0" t="n">
        <v>251.05</v>
      </c>
      <c r="H5" s="0" t="n">
        <v>0.000728721810240679</v>
      </c>
      <c r="I5" s="0" t="n">
        <v>0.05</v>
      </c>
    </row>
    <row r="6" customFormat="false" ht="12.75" hidden="false" customHeight="false" outlineLevel="0" collapsed="false">
      <c r="A6" s="0" t="n">
        <v>80</v>
      </c>
      <c r="B6" s="0" t="n">
        <v>-20.4</v>
      </c>
      <c r="C6" s="0" t="n">
        <v>229.17</v>
      </c>
      <c r="D6" s="0" t="n">
        <v>25.145224525816</v>
      </c>
      <c r="E6" s="0" t="n">
        <v>13.7387362510946</v>
      </c>
      <c r="F6" s="0" t="n">
        <v>5</v>
      </c>
      <c r="G6" s="0" t="n">
        <v>252.75</v>
      </c>
      <c r="H6" s="0" t="n">
        <v>0.000785812752900955</v>
      </c>
      <c r="I6" s="0" t="n">
        <v>0.05</v>
      </c>
    </row>
    <row r="7" customFormat="false" ht="12.75" hidden="false" customHeight="false" outlineLevel="0" collapsed="false">
      <c r="A7" s="0" t="n">
        <v>75</v>
      </c>
      <c r="B7" s="0" t="n">
        <v>-19.3</v>
      </c>
      <c r="C7" s="0" t="n">
        <v>270.83</v>
      </c>
      <c r="D7" s="0" t="n">
        <v>26.9867356412883</v>
      </c>
      <c r="E7" s="0" t="n">
        <v>15.2614087320851</v>
      </c>
      <c r="F7" s="0" t="n">
        <v>5</v>
      </c>
      <c r="G7" s="0" t="n">
        <v>253.85</v>
      </c>
      <c r="H7" s="0" t="n">
        <v>0.000707410065766435</v>
      </c>
      <c r="I7" s="0" t="n">
        <v>0.05</v>
      </c>
    </row>
    <row r="8" customFormat="false" ht="12.75" hidden="false" customHeight="false" outlineLevel="0" collapsed="false">
      <c r="A8" s="0" t="n">
        <v>70</v>
      </c>
      <c r="B8" s="0" t="n">
        <v>-17.5</v>
      </c>
      <c r="C8" s="0" t="n">
        <v>276.04</v>
      </c>
      <c r="D8" s="0" t="n">
        <v>27.5078792672399</v>
      </c>
      <c r="E8" s="0" t="n">
        <v>15.7170816616574</v>
      </c>
      <c r="F8" s="0" t="n">
        <v>5</v>
      </c>
      <c r="G8" s="0" t="n">
        <v>255.65</v>
      </c>
      <c r="H8" s="0" t="n">
        <v>0.00068690068469838</v>
      </c>
      <c r="I8" s="0" t="n">
        <v>0.05</v>
      </c>
    </row>
    <row r="9" customFormat="false" ht="12.75" hidden="false" customHeight="false" outlineLevel="0" collapsed="false">
      <c r="A9" s="0" t="n">
        <v>65</v>
      </c>
      <c r="B9" s="0" t="n">
        <v>-16.2</v>
      </c>
      <c r="C9" s="0" t="n">
        <v>244.79</v>
      </c>
      <c r="D9" s="0" t="n">
        <v>25.145224525816</v>
      </c>
      <c r="E9" s="0" t="n">
        <v>13.7387362510946</v>
      </c>
      <c r="F9" s="0" t="n">
        <v>5</v>
      </c>
      <c r="G9" s="0" t="n">
        <v>256.95</v>
      </c>
      <c r="H9" s="0" t="n">
        <v>0.000785812752900955</v>
      </c>
      <c r="I9" s="0" t="n">
        <v>0.05</v>
      </c>
    </row>
    <row r="10" customFormat="false" ht="12.75" hidden="false" customHeight="false" outlineLevel="0" collapsed="false">
      <c r="A10" s="0" t="n">
        <v>60</v>
      </c>
      <c r="B10" s="0" t="n">
        <v>-14.6</v>
      </c>
      <c r="C10" s="0" t="n">
        <v>260.42</v>
      </c>
      <c r="D10" s="0" t="n">
        <v>23.920146158889</v>
      </c>
      <c r="E10" s="0" t="n">
        <v>12.7960561875961</v>
      </c>
      <c r="F10" s="0" t="n">
        <v>5</v>
      </c>
      <c r="G10" s="0" t="n">
        <v>258.55</v>
      </c>
      <c r="H10" s="0" t="n">
        <v>0.000843703247045601</v>
      </c>
      <c r="I10" s="0" t="n">
        <v>0.05</v>
      </c>
    </row>
    <row r="11" customFormat="false" ht="12.75" hidden="false" customHeight="false" outlineLevel="0" collapsed="false">
      <c r="A11" s="0" t="n">
        <v>55</v>
      </c>
      <c r="B11" s="0" t="n">
        <v>-12.7</v>
      </c>
      <c r="C11" s="0" t="n">
        <v>286.46</v>
      </c>
      <c r="D11" s="0" t="n">
        <v>23.5985975888954</v>
      </c>
      <c r="E11" s="0" t="n">
        <v>12.5573177538413</v>
      </c>
      <c r="F11" s="0" t="n">
        <v>5</v>
      </c>
      <c r="G11" s="0" t="n">
        <v>260.45</v>
      </c>
      <c r="H11" s="0" t="n">
        <v>0.000859743646412885</v>
      </c>
      <c r="I11" s="0" t="n">
        <v>0.05</v>
      </c>
    </row>
    <row r="12" customFormat="false" ht="12.75" hidden="false" customHeight="false" outlineLevel="0" collapsed="false">
      <c r="A12" s="0" t="n">
        <v>50</v>
      </c>
      <c r="B12" s="0" t="n">
        <v>-12.7</v>
      </c>
      <c r="C12" s="0" t="n">
        <v>333.33</v>
      </c>
      <c r="D12" s="0" t="n">
        <v>25.5157148640102</v>
      </c>
      <c r="E12" s="0" t="n">
        <v>14.0345552961243</v>
      </c>
      <c r="F12" s="0" t="n">
        <v>5</v>
      </c>
      <c r="G12" s="0" t="n">
        <v>260.45</v>
      </c>
      <c r="H12" s="0" t="n">
        <v>0.000769249465127985</v>
      </c>
      <c r="I12" s="0" t="n">
        <v>0.05</v>
      </c>
    </row>
    <row r="13" customFormat="false" ht="12.75" hidden="false" customHeight="false" outlineLevel="0" collapsed="false">
      <c r="A13" s="0" t="n">
        <v>45</v>
      </c>
      <c r="B13" s="0" t="n">
        <v>-10.9</v>
      </c>
      <c r="C13" s="0" t="n">
        <v>364.58</v>
      </c>
      <c r="D13" s="0" t="n">
        <v>25.5157148640102</v>
      </c>
      <c r="E13" s="0" t="n">
        <v>14.0345552961243</v>
      </c>
      <c r="F13" s="0" t="n">
        <v>5</v>
      </c>
      <c r="G13" s="0" t="n">
        <v>262.25</v>
      </c>
      <c r="H13" s="0" t="n">
        <v>0.000769249465127985</v>
      </c>
      <c r="I13" s="0" t="n">
        <v>0.05</v>
      </c>
    </row>
    <row r="14" customFormat="false" ht="12.75" hidden="false" customHeight="false" outlineLevel="0" collapsed="false">
      <c r="A14" s="0" t="n">
        <v>40</v>
      </c>
      <c r="B14" s="0" t="n">
        <v>-9.9</v>
      </c>
      <c r="C14" s="0" t="n">
        <v>307.29</v>
      </c>
      <c r="D14" s="0" t="n">
        <v>22.791155335878</v>
      </c>
      <c r="E14" s="0" t="n">
        <v>11.9730137520583</v>
      </c>
      <c r="F14" s="0" t="n">
        <v>5</v>
      </c>
      <c r="G14" s="0" t="n">
        <v>263.25</v>
      </c>
      <c r="H14" s="0" t="n">
        <v>0.000901700639322898</v>
      </c>
      <c r="I14" s="0" t="n">
        <v>0.05</v>
      </c>
    </row>
    <row r="15" customFormat="false" ht="12.75" hidden="false" customHeight="false" outlineLevel="0" collapsed="false">
      <c r="A15" s="0" t="n">
        <v>35</v>
      </c>
      <c r="B15" s="0" t="n">
        <v>-8.4</v>
      </c>
      <c r="C15" s="0" t="n">
        <v>328.13</v>
      </c>
      <c r="D15" s="0" t="n">
        <v>21.215556056407</v>
      </c>
      <c r="E15" s="0" t="n">
        <v>10.8921491183441</v>
      </c>
      <c r="F15" s="0" t="n">
        <v>5</v>
      </c>
      <c r="G15" s="0" t="n">
        <v>264.75</v>
      </c>
      <c r="H15" s="0" t="n">
        <v>0.000991179430023637</v>
      </c>
      <c r="I15" s="0" t="n">
        <v>0.05</v>
      </c>
    </row>
    <row r="16" customFormat="false" ht="12.75" hidden="false" customHeight="false" outlineLevel="0" collapsed="false">
      <c r="A16" s="0" t="n">
        <v>30</v>
      </c>
      <c r="B16" s="0" t="n">
        <v>-7.9</v>
      </c>
      <c r="C16" s="0" t="n">
        <v>281.25</v>
      </c>
      <c r="D16" s="0" t="n">
        <v>16.8248469994021</v>
      </c>
      <c r="E16" s="0" t="n">
        <v>8.24238388609483</v>
      </c>
      <c r="F16" s="0" t="n">
        <v>5</v>
      </c>
      <c r="G16" s="0" t="n">
        <v>265.25</v>
      </c>
      <c r="H16" s="0" t="n">
        <v>0.00130982423338303</v>
      </c>
      <c r="I16" s="0" t="n">
        <v>0.05</v>
      </c>
    </row>
    <row r="17" customFormat="false" ht="12.75" hidden="false" customHeight="false" outlineLevel="0" collapsed="false">
      <c r="A17" s="0" t="n">
        <v>25</v>
      </c>
      <c r="B17" s="0" t="n">
        <v>-7.1</v>
      </c>
      <c r="C17" s="0" t="n">
        <v>239.58</v>
      </c>
      <c r="D17" s="0" t="n">
        <v>19.8970052862157</v>
      </c>
      <c r="E17" s="0" t="n">
        <v>10.0436269875594</v>
      </c>
      <c r="F17" s="0" t="n">
        <v>5</v>
      </c>
      <c r="G17" s="0" t="n">
        <v>266.05</v>
      </c>
      <c r="H17" s="0" t="n">
        <v>0.00107491787261966</v>
      </c>
      <c r="I17" s="0" t="n">
        <v>0.05</v>
      </c>
    </row>
    <row r="18" customFormat="false" ht="12.75" hidden="false" customHeight="false" outlineLevel="0" collapsed="false">
      <c r="A18" s="0" t="n">
        <v>20</v>
      </c>
      <c r="B18" s="0" t="n">
        <v>-6.2</v>
      </c>
      <c r="C18" s="0" t="n">
        <v>281.25</v>
      </c>
      <c r="D18" s="0" t="n">
        <v>20.337999233705</v>
      </c>
      <c r="E18" s="0" t="n">
        <v>10.3220126286564</v>
      </c>
      <c r="F18" s="0" t="n">
        <v>5</v>
      </c>
      <c r="G18" s="0" t="n">
        <v>266.95</v>
      </c>
      <c r="H18" s="0" t="n">
        <v>0.00104592723756995</v>
      </c>
      <c r="I18" s="0" t="n">
        <v>0.05</v>
      </c>
    </row>
    <row r="19" customFormat="false" ht="12.75" hidden="false" customHeight="false" outlineLevel="0" collapsed="false">
      <c r="A19" s="0" t="n">
        <v>15</v>
      </c>
      <c r="B19" s="0" t="n">
        <v>-5.7</v>
      </c>
      <c r="C19" s="0" t="n">
        <v>375</v>
      </c>
      <c r="D19" s="0" t="n">
        <v>20.5029906337038</v>
      </c>
      <c r="E19" s="0" t="n">
        <v>10.4275431541053</v>
      </c>
      <c r="F19" s="0" t="n">
        <v>5</v>
      </c>
      <c r="G19" s="0" t="n">
        <v>267.45</v>
      </c>
      <c r="H19" s="0" t="n">
        <v>0.00103534207389997</v>
      </c>
      <c r="I19" s="0" t="n">
        <v>0.05</v>
      </c>
    </row>
    <row r="20" customFormat="false" ht="12.75" hidden="false" customHeight="false" outlineLevel="0" collapsed="false">
      <c r="A20" s="0" t="n">
        <v>10</v>
      </c>
      <c r="B20" s="0" t="n">
        <v>-5</v>
      </c>
      <c r="C20" s="0" t="n">
        <v>338.54</v>
      </c>
      <c r="D20" s="0" t="n">
        <v>21.6521265942323</v>
      </c>
      <c r="E20" s="0" t="n">
        <v>11.1840825841217</v>
      </c>
      <c r="F20" s="0" t="n">
        <v>5</v>
      </c>
      <c r="G20" s="0" t="n">
        <v>268.15</v>
      </c>
      <c r="H20" s="0" t="n">
        <v>0.000965307084747407</v>
      </c>
      <c r="I20" s="0" t="n">
        <v>0.05</v>
      </c>
    </row>
    <row r="21" customFormat="false" ht="12.75" hidden="false" customHeight="false" outlineLevel="0" collapsed="false">
      <c r="A21" s="0" t="n">
        <v>5</v>
      </c>
      <c r="B21" s="0" t="n">
        <v>-4.1</v>
      </c>
      <c r="C21" s="0" t="n">
        <v>364.58</v>
      </c>
      <c r="D21" s="0" t="n">
        <v>22.1415153470312</v>
      </c>
      <c r="E21" s="0" t="n">
        <v>11.5181307026793</v>
      </c>
      <c r="F21" s="0" t="n">
        <v>5</v>
      </c>
      <c r="G21" s="0" t="n">
        <v>269.05</v>
      </c>
      <c r="H21" s="0" t="n">
        <v>0.000937311308018188</v>
      </c>
      <c r="I21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60</v>
      </c>
      <c r="B2" s="1" t="n">
        <v>-33.6</v>
      </c>
      <c r="C2" s="1" t="n">
        <v>208.33</v>
      </c>
      <c r="D2" s="1" t="n">
        <v>54.2491792526059</v>
      </c>
      <c r="E2" s="1" t="n">
        <v>70.002110921933</v>
      </c>
      <c r="F2" s="1" t="n">
        <v>5</v>
      </c>
      <c r="G2" s="1" t="n">
        <v>239.55</v>
      </c>
      <c r="H2" s="1" t="n">
        <v>0.000154224979970856</v>
      </c>
      <c r="I2" s="1" t="n">
        <v>0.05</v>
      </c>
      <c r="J2" s="1" t="n">
        <v>269.85</v>
      </c>
    </row>
    <row r="3" customFormat="false" ht="12.75" hidden="false" customHeight="false" outlineLevel="0" collapsed="false">
      <c r="A3" s="1" t="n">
        <v>55</v>
      </c>
      <c r="B3" s="1" t="n">
        <v>-27.1</v>
      </c>
      <c r="C3" s="1" t="n">
        <v>161.46</v>
      </c>
      <c r="D3" s="1" t="n">
        <v>55.14835656</v>
      </c>
      <c r="E3" s="1" t="n">
        <v>73.9227260680146</v>
      </c>
      <c r="F3" s="1" t="n">
        <v>5</v>
      </c>
      <c r="G3" s="1" t="n">
        <v>246.05</v>
      </c>
      <c r="H3" s="1" t="n">
        <v>0.000146045400773229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50</v>
      </c>
      <c r="B4" s="1" t="n">
        <v>-25</v>
      </c>
      <c r="C4" s="1" t="n">
        <v>291.67</v>
      </c>
      <c r="D4" s="1" t="n">
        <v>33.92050385088</v>
      </c>
      <c r="E4" s="1" t="n">
        <v>22.4000331164507</v>
      </c>
      <c r="F4" s="1" t="n">
        <v>5</v>
      </c>
      <c r="G4" s="1" t="n">
        <v>248.15</v>
      </c>
      <c r="H4" s="1" t="n">
        <v>0.00048196688365269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45</v>
      </c>
      <c r="B5" s="1" t="n">
        <v>-19.7</v>
      </c>
      <c r="C5" s="1" t="n">
        <v>286.46</v>
      </c>
      <c r="D5" s="1" t="n">
        <v>31.3118666492242</v>
      </c>
      <c r="E5" s="1" t="n">
        <v>19.4190106980985</v>
      </c>
      <c r="F5" s="1" t="n">
        <v>5</v>
      </c>
      <c r="G5" s="1" t="n">
        <v>253.45</v>
      </c>
      <c r="H5" s="1" t="n">
        <v>0.000555953870292164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40</v>
      </c>
      <c r="B6" s="1" t="n">
        <v>-17.5</v>
      </c>
      <c r="C6" s="1" t="n">
        <v>192.71</v>
      </c>
      <c r="D6" s="1" t="n">
        <v>26.7092184262378</v>
      </c>
      <c r="E6" s="1" t="n">
        <v>15.0233543194083</v>
      </c>
      <c r="F6" s="1" t="n">
        <v>5</v>
      </c>
      <c r="G6" s="1" t="n">
        <v>255.65</v>
      </c>
      <c r="H6" s="1" t="n">
        <v>0.000718619419160313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35</v>
      </c>
      <c r="B7" s="1" t="n">
        <v>-14.1</v>
      </c>
      <c r="C7" s="1" t="n">
        <v>208.33</v>
      </c>
      <c r="D7" s="1" t="n">
        <v>21.96475024512</v>
      </c>
      <c r="E7" s="1" t="n">
        <v>11.3966328756259</v>
      </c>
      <c r="F7" s="1" t="n">
        <v>5</v>
      </c>
      <c r="G7" s="1" t="n">
        <v>259.05</v>
      </c>
      <c r="H7" s="1" t="n">
        <v>0.00094730384602828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30</v>
      </c>
      <c r="B8" s="1" t="n">
        <v>-10.8</v>
      </c>
      <c r="C8" s="1" t="n">
        <v>229.17</v>
      </c>
      <c r="D8" s="1" t="n">
        <v>23.1514801694224</v>
      </c>
      <c r="E8" s="1" t="n">
        <v>12.2311179656604</v>
      </c>
      <c r="F8" s="1" t="n">
        <v>5</v>
      </c>
      <c r="G8" s="1" t="n">
        <v>262.35</v>
      </c>
      <c r="H8" s="1" t="n">
        <v>0.000882672719301984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25</v>
      </c>
      <c r="B9" s="1" t="n">
        <v>-9</v>
      </c>
      <c r="C9" s="1" t="n">
        <v>244.79</v>
      </c>
      <c r="D9" s="1" t="n">
        <v>19.7222734592444</v>
      </c>
      <c r="E9" s="1" t="n">
        <v>9.93478258850239</v>
      </c>
      <c r="F9" s="1" t="n">
        <v>5</v>
      </c>
      <c r="G9" s="1" t="n">
        <v>264.15</v>
      </c>
      <c r="H9" s="1" t="n">
        <v>0.00108669455608895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20</v>
      </c>
      <c r="B10" s="1" t="n">
        <v>-7.4</v>
      </c>
      <c r="C10" s="1" t="n">
        <v>223.96</v>
      </c>
      <c r="D10" s="1" t="n">
        <v>21.6018147078358</v>
      </c>
      <c r="E10" s="1" t="n">
        <v>11.1501508881412</v>
      </c>
      <c r="F10" s="1" t="n">
        <v>5</v>
      </c>
      <c r="G10" s="1" t="n">
        <v>265.75</v>
      </c>
      <c r="H10" s="1" t="n">
        <v>0.00096824466889816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15</v>
      </c>
      <c r="B11" s="1" t="n">
        <v>-6.3</v>
      </c>
      <c r="C11" s="1" t="n">
        <v>260.42</v>
      </c>
      <c r="D11" s="1" t="n">
        <v>23.1000668626197</v>
      </c>
      <c r="E11" s="1" t="n">
        <v>12.1940320341395</v>
      </c>
      <c r="F11" s="1" t="n">
        <v>5</v>
      </c>
      <c r="G11" s="1" t="n">
        <v>266.85</v>
      </c>
      <c r="H11" s="1" t="n">
        <v>0.000885357207905239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10</v>
      </c>
      <c r="B12" s="1" t="n">
        <v>-6.2</v>
      </c>
      <c r="C12" s="1" t="n">
        <v>229.17</v>
      </c>
      <c r="D12" s="1" t="n">
        <v>23.3569667890238</v>
      </c>
      <c r="E12" s="1" t="n">
        <v>12.3802090340644</v>
      </c>
      <c r="F12" s="1" t="n">
        <v>5</v>
      </c>
      <c r="G12" s="1" t="n">
        <v>266.95</v>
      </c>
      <c r="H12" s="1" t="n">
        <v>0.000872042961887573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5</v>
      </c>
      <c r="B13" s="1" t="n">
        <v>-3.5</v>
      </c>
      <c r="C13" s="1" t="n">
        <v>234.38</v>
      </c>
      <c r="D13" s="1" t="n">
        <v>24.0740737491181</v>
      </c>
      <c r="E13" s="1" t="n">
        <v>12.9115933244243</v>
      </c>
      <c r="F13" s="1" t="n">
        <v>5</v>
      </c>
      <c r="G13" s="1" t="n">
        <v>269.65</v>
      </c>
      <c r="H13" s="1" t="n">
        <v>0.000836153515959207</v>
      </c>
      <c r="I13" s="1" t="n">
        <v>0.05</v>
      </c>
      <c r="J13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62</v>
      </c>
      <c r="B2" s="1" t="n">
        <v>-26.4</v>
      </c>
      <c r="C2" s="1" t="n">
        <v>166.67</v>
      </c>
      <c r="D2" s="1" t="n">
        <v>47.79733666688</v>
      </c>
      <c r="E2" s="1" t="n">
        <v>48.0476984568717</v>
      </c>
      <c r="F2" s="1" t="n">
        <v>5</v>
      </c>
      <c r="G2" s="1" t="n">
        <v>246.75</v>
      </c>
      <c r="H2" s="1" t="n">
        <v>0.000224694928198142</v>
      </c>
      <c r="I2" s="1" t="n">
        <v>0.05</v>
      </c>
      <c r="J2" s="1" t="n">
        <v>270.95</v>
      </c>
    </row>
    <row r="3" customFormat="false" ht="12.75" hidden="false" customHeight="false" outlineLevel="0" collapsed="false">
      <c r="A3" s="1" t="n">
        <v>57</v>
      </c>
      <c r="B3" s="1" t="n">
        <v>-28.6</v>
      </c>
      <c r="C3" s="1" t="n">
        <v>182.29</v>
      </c>
      <c r="D3" s="1" t="n">
        <v>38.4032605393754</v>
      </c>
      <c r="E3" s="1" t="n">
        <v>28.5872157378717</v>
      </c>
      <c r="F3" s="1" t="n">
        <v>5</v>
      </c>
      <c r="G3" s="1" t="n">
        <v>244.55</v>
      </c>
      <c r="H3" s="1" t="n">
        <v>0.00037765392243325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52</v>
      </c>
      <c r="B4" s="1" t="n">
        <v>-22.1</v>
      </c>
      <c r="C4" s="1" t="n">
        <v>161.46</v>
      </c>
      <c r="D4" s="1" t="n">
        <v>36.64193748338</v>
      </c>
      <c r="E4" s="1" t="n">
        <v>25.9760826255532</v>
      </c>
      <c r="F4" s="1" t="n">
        <v>5</v>
      </c>
      <c r="G4" s="1" t="n">
        <v>251.05</v>
      </c>
      <c r="H4" s="1" t="n">
        <v>0.00041561594604078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47</v>
      </c>
      <c r="B5" s="1" t="n">
        <v>-17.7</v>
      </c>
      <c r="C5" s="1" t="n">
        <v>208.33</v>
      </c>
      <c r="D5" s="1" t="n">
        <v>36.8750788806325</v>
      </c>
      <c r="E5" s="1" t="n">
        <v>26.307422439386</v>
      </c>
      <c r="F5" s="1" t="n">
        <v>5</v>
      </c>
      <c r="G5" s="1" t="n">
        <v>255.45</v>
      </c>
      <c r="H5" s="1" t="n">
        <v>0.000410381297511287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42</v>
      </c>
      <c r="B6" s="1" t="n">
        <v>-15.2</v>
      </c>
      <c r="C6" s="1" t="n">
        <v>239.58</v>
      </c>
      <c r="D6" s="1" t="n">
        <v>32.0826658871355</v>
      </c>
      <c r="E6" s="1" t="n">
        <v>20.2586901814996</v>
      </c>
      <c r="F6" s="1" t="n">
        <v>5</v>
      </c>
      <c r="G6" s="1" t="n">
        <v>257.95</v>
      </c>
      <c r="H6" s="1" t="n">
        <v>0.00053291076857041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37</v>
      </c>
      <c r="B7" s="1" t="n">
        <v>-13.2</v>
      </c>
      <c r="C7" s="1" t="n">
        <v>192.71</v>
      </c>
      <c r="D7" s="1" t="n">
        <v>25.95372612142</v>
      </c>
      <c r="E7" s="1" t="n">
        <v>14.3909827702277</v>
      </c>
      <c r="F7" s="1" t="n">
        <v>5</v>
      </c>
      <c r="G7" s="1" t="n">
        <v>259.95</v>
      </c>
      <c r="H7" s="1" t="n">
        <v>0.000750197142698821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32</v>
      </c>
      <c r="B8" s="1" t="n">
        <v>-10.9</v>
      </c>
      <c r="C8" s="1" t="n">
        <v>270.83</v>
      </c>
      <c r="D8" s="1" t="n">
        <v>26.8103687452939</v>
      </c>
      <c r="E8" s="1" t="n">
        <v>15.1097562089349</v>
      </c>
      <c r="F8" s="1" t="n">
        <v>5</v>
      </c>
      <c r="G8" s="1" t="n">
        <v>262.25</v>
      </c>
      <c r="H8" s="1" t="n">
        <v>0.000714510148646122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27</v>
      </c>
      <c r="B9" s="1" t="n">
        <v>-9.1</v>
      </c>
      <c r="C9" s="1" t="n">
        <v>203.13</v>
      </c>
      <c r="D9" s="1" t="n">
        <v>24.48016305472</v>
      </c>
      <c r="E9" s="1" t="n">
        <v>13.2203589463772</v>
      </c>
      <c r="F9" s="1" t="n">
        <v>5</v>
      </c>
      <c r="G9" s="1" t="n">
        <v>264.05</v>
      </c>
      <c r="H9" s="1" t="n">
        <v>0.000816624888828091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22</v>
      </c>
      <c r="B10" s="1" t="n">
        <v>-7.5</v>
      </c>
      <c r="C10" s="1" t="n">
        <v>229.17</v>
      </c>
      <c r="D10" s="1" t="n">
        <v>22.37027097104</v>
      </c>
      <c r="E10" s="1" t="n">
        <v>11.6767959783016</v>
      </c>
      <c r="F10" s="1" t="n">
        <v>5</v>
      </c>
      <c r="G10" s="1" t="n">
        <v>265.65</v>
      </c>
      <c r="H10" s="1" t="n">
        <v>0.00092457504395166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17</v>
      </c>
      <c r="B11" s="1" t="n">
        <v>-5.5</v>
      </c>
      <c r="C11" s="1" t="n">
        <v>265.63</v>
      </c>
      <c r="D11" s="1" t="n">
        <v>22.7844193865562</v>
      </c>
      <c r="E11" s="1" t="n">
        <v>11.9682286502657</v>
      </c>
      <c r="F11" s="1" t="n">
        <v>5</v>
      </c>
      <c r="G11" s="1" t="n">
        <v>267.65</v>
      </c>
      <c r="H11" s="1" t="n">
        <v>0.000902061154606463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12</v>
      </c>
      <c r="B12" s="1" t="n">
        <v>-4.8</v>
      </c>
      <c r="C12" s="1" t="n">
        <v>250</v>
      </c>
      <c r="D12" s="1" t="n">
        <v>23.9684388703386</v>
      </c>
      <c r="E12" s="1" t="n">
        <v>12.8322165440593</v>
      </c>
      <c r="F12" s="1" t="n">
        <v>5</v>
      </c>
      <c r="G12" s="1" t="n">
        <v>268.35</v>
      </c>
      <c r="H12" s="1" t="n">
        <v>0.00084132574585104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7</v>
      </c>
      <c r="B13" s="1" t="n">
        <v>-4.3</v>
      </c>
      <c r="C13" s="1" t="n">
        <v>239.58</v>
      </c>
      <c r="D13" s="1" t="n">
        <v>22.6292541959375</v>
      </c>
      <c r="E13" s="1" t="n">
        <v>11.8584034302598</v>
      </c>
      <c r="F13" s="1" t="n">
        <v>5</v>
      </c>
      <c r="G13" s="1" t="n">
        <v>268.85</v>
      </c>
      <c r="H13" s="1" t="n">
        <v>0.000910415488758272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2</v>
      </c>
      <c r="B14" s="1" t="n">
        <v>-3</v>
      </c>
      <c r="C14" s="1" t="n">
        <v>239.58</v>
      </c>
      <c r="D14" s="1" t="n">
        <v>27.011165947647</v>
      </c>
      <c r="E14" s="1" t="n">
        <v>15.2825165679827</v>
      </c>
      <c r="F14" s="1" t="n">
        <v>2</v>
      </c>
      <c r="G14" s="1" t="n">
        <v>270.15</v>
      </c>
      <c r="H14" s="1" t="n">
        <v>0.000706433008387563</v>
      </c>
      <c r="I14" s="1" t="n">
        <v>0.02</v>
      </c>
      <c r="J14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69</v>
      </c>
      <c r="B2" s="1" t="n">
        <v>-20.8</v>
      </c>
      <c r="C2" s="1" t="n">
        <v>177.08</v>
      </c>
      <c r="D2" s="1" t="n">
        <v>59.4647505959035</v>
      </c>
      <c r="E2" s="1" t="n">
        <v>96.910544360004</v>
      </c>
      <c r="F2" s="1" t="n">
        <v>4</v>
      </c>
      <c r="G2" s="1" t="n">
        <v>252.35</v>
      </c>
      <c r="H2" s="1" t="n">
        <v>0.000111402471486977</v>
      </c>
      <c r="I2" s="1" t="n">
        <v>0.04</v>
      </c>
      <c r="J2" s="1" t="n">
        <v>269.95</v>
      </c>
    </row>
    <row r="3" customFormat="false" ht="12.75" hidden="false" customHeight="false" outlineLevel="0" collapsed="false">
      <c r="A3" s="1" t="n">
        <v>65</v>
      </c>
      <c r="B3" s="1" t="n">
        <v>-23.7</v>
      </c>
      <c r="C3" s="1" t="n">
        <v>166.67</v>
      </c>
      <c r="D3" s="1" t="n">
        <v>40.054838274227</v>
      </c>
      <c r="E3" s="1" t="n">
        <v>31.2790867072007</v>
      </c>
      <c r="F3" s="1" t="n">
        <v>5</v>
      </c>
      <c r="G3" s="1" t="n">
        <v>249.45</v>
      </c>
      <c r="H3" s="1" t="n">
        <v>0.000345153113193917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60</v>
      </c>
      <c r="B4" s="1" t="n">
        <v>-20.4</v>
      </c>
      <c r="C4" s="1" t="n">
        <v>177.08</v>
      </c>
      <c r="D4" s="1" t="n">
        <v>36.3151089580897</v>
      </c>
      <c r="E4" s="1" t="n">
        <v>25.5185920265429</v>
      </c>
      <c r="F4" s="1" t="n">
        <v>5</v>
      </c>
      <c r="G4" s="1" t="n">
        <v>252.75</v>
      </c>
      <c r="H4" s="1" t="n">
        <v>0.000423066999293038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55</v>
      </c>
      <c r="B5" s="1" t="n">
        <v>-18.3</v>
      </c>
      <c r="C5" s="1" t="n">
        <v>234.38</v>
      </c>
      <c r="D5" s="1" t="n">
        <v>33.4952541704208</v>
      </c>
      <c r="E5" s="1" t="n">
        <v>21.8862728750393</v>
      </c>
      <c r="F5" s="1" t="n">
        <v>5</v>
      </c>
      <c r="G5" s="1" t="n">
        <v>254.85</v>
      </c>
      <c r="H5" s="1" t="n">
        <v>0.000493280615502396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50</v>
      </c>
      <c r="B6" s="1" t="n">
        <v>-17</v>
      </c>
      <c r="C6" s="1" t="n">
        <v>187.5</v>
      </c>
      <c r="D6" s="1" t="n">
        <v>30.1583847155046</v>
      </c>
      <c r="E6" s="1" t="n">
        <v>18.2219460067742</v>
      </c>
      <c r="F6" s="1" t="n">
        <v>5</v>
      </c>
      <c r="G6" s="1" t="n">
        <v>256.15</v>
      </c>
      <c r="H6" s="1" t="n">
        <v>0.000592476464963689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45</v>
      </c>
      <c r="B7" s="1" t="n">
        <v>-14.9</v>
      </c>
      <c r="C7" s="1" t="n">
        <v>208.33</v>
      </c>
      <c r="D7" s="1" t="n">
        <v>24.9120657919719</v>
      </c>
      <c r="E7" s="1" t="n">
        <v>13.5551760987509</v>
      </c>
      <c r="F7" s="1" t="n">
        <v>5</v>
      </c>
      <c r="G7" s="1" t="n">
        <v>258.25</v>
      </c>
      <c r="H7" s="1" t="n">
        <v>0.00079645399485792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40</v>
      </c>
      <c r="B8" s="1" t="n">
        <v>-12.1</v>
      </c>
      <c r="C8" s="1" t="n">
        <v>203.13</v>
      </c>
      <c r="D8" s="1" t="n">
        <v>26.9419425947637</v>
      </c>
      <c r="E8" s="1" t="n">
        <v>15.2227714317143</v>
      </c>
      <c r="F8" s="1" t="n">
        <v>5</v>
      </c>
      <c r="G8" s="1" t="n">
        <v>261.05</v>
      </c>
      <c r="H8" s="1" t="n">
        <v>0.000709205561108327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35</v>
      </c>
      <c r="B9" s="1" t="n">
        <v>-9.2</v>
      </c>
      <c r="C9" s="1" t="n">
        <v>229.17</v>
      </c>
      <c r="D9" s="1" t="n">
        <v>25.5398197457327</v>
      </c>
      <c r="E9" s="1" t="n">
        <v>14.053980260478</v>
      </c>
      <c r="F9" s="1" t="n">
        <v>5</v>
      </c>
      <c r="G9" s="1" t="n">
        <v>263.95</v>
      </c>
      <c r="H9" s="1" t="n">
        <v>0.000768186232992872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30</v>
      </c>
      <c r="B10" s="1" t="n">
        <v>-8.1</v>
      </c>
      <c r="C10" s="1" t="n">
        <v>229.17</v>
      </c>
      <c r="D10" s="1" t="n">
        <v>23.3302662408954</v>
      </c>
      <c r="E10" s="1" t="n">
        <v>12.3607576091052</v>
      </c>
      <c r="F10" s="1" t="n">
        <v>5</v>
      </c>
      <c r="G10" s="1" t="n">
        <v>265.05</v>
      </c>
      <c r="H10" s="1" t="n">
        <v>0.000873415246562245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25</v>
      </c>
      <c r="B11" s="1" t="n">
        <v>-7.9</v>
      </c>
      <c r="C11" s="1" t="n">
        <v>307.29</v>
      </c>
      <c r="D11" s="1" t="n">
        <v>22.7458124448872</v>
      </c>
      <c r="E11" s="1" t="n">
        <v>11.9408309863439</v>
      </c>
      <c r="F11" s="1" t="n">
        <v>5</v>
      </c>
      <c r="G11" s="1" t="n">
        <v>265.25</v>
      </c>
      <c r="H11" s="1" t="n">
        <v>0.00090413089065574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20</v>
      </c>
      <c r="B12" s="1" t="n">
        <v>-6.3</v>
      </c>
      <c r="C12" s="1" t="n">
        <v>250</v>
      </c>
      <c r="D12" s="1" t="n">
        <v>23.2241803526271</v>
      </c>
      <c r="E12" s="1" t="n">
        <v>12.2837066365637</v>
      </c>
      <c r="F12" s="1" t="n">
        <v>5</v>
      </c>
      <c r="G12" s="1" t="n">
        <v>266.85</v>
      </c>
      <c r="H12" s="1" t="n">
        <v>0.000878893844852759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15</v>
      </c>
      <c r="B13" s="1" t="n">
        <v>-6</v>
      </c>
      <c r="C13" s="1" t="n">
        <v>302.08</v>
      </c>
      <c r="D13" s="1" t="n">
        <v>24.0706508680548</v>
      </c>
      <c r="E13" s="1" t="n">
        <v>12.9090152389238</v>
      </c>
      <c r="F13" s="1" t="n">
        <v>5</v>
      </c>
      <c r="G13" s="1" t="n">
        <v>267.15</v>
      </c>
      <c r="H13" s="1" t="n">
        <v>0.000836320505866318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10</v>
      </c>
      <c r="B14" s="1" t="n">
        <v>-5</v>
      </c>
      <c r="C14" s="1" t="n">
        <v>276.04</v>
      </c>
      <c r="D14" s="1" t="n">
        <v>24.8596251422319</v>
      </c>
      <c r="E14" s="1" t="n">
        <v>13.5141645445753</v>
      </c>
      <c r="F14" s="1" t="n">
        <v>5</v>
      </c>
      <c r="G14" s="1" t="n">
        <v>268.15</v>
      </c>
      <c r="H14" s="1" t="n">
        <v>0.000798871000811248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5</v>
      </c>
      <c r="B15" s="1" t="n">
        <v>-3.8</v>
      </c>
      <c r="C15" s="1" t="n">
        <v>286.46</v>
      </c>
      <c r="D15" s="1" t="n">
        <v>23.2241803526271</v>
      </c>
      <c r="E15" s="1" t="n">
        <v>12.2837066365637</v>
      </c>
      <c r="F15" s="1" t="n">
        <v>5</v>
      </c>
      <c r="G15" s="1" t="n">
        <v>269.35</v>
      </c>
      <c r="H15" s="1" t="n">
        <v>0.000878893844852759</v>
      </c>
      <c r="I15" s="1" t="n">
        <v>0.05</v>
      </c>
      <c r="J15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68</v>
      </c>
      <c r="B2" s="0" t="n">
        <v>-17.6</v>
      </c>
      <c r="C2" s="0" t="n">
        <v>161.46</v>
      </c>
      <c r="D2" s="0" t="n">
        <v>52.9432578370216</v>
      </c>
      <c r="E2" s="0" t="n">
        <v>64.7404611231547</v>
      </c>
      <c r="F2" s="0" t="n">
        <v>3</v>
      </c>
      <c r="G2" s="0" t="n">
        <v>255.55</v>
      </c>
      <c r="H2" s="0" t="n">
        <v>0.000166759302722846</v>
      </c>
      <c r="I2" s="0" t="n">
        <v>0.03</v>
      </c>
      <c r="J2" s="0" t="n">
        <v>270.65</v>
      </c>
    </row>
    <row r="3" customFormat="false" ht="12.75" hidden="false" customHeight="false" outlineLevel="0" collapsed="false">
      <c r="A3" s="0" t="n">
        <v>65</v>
      </c>
      <c r="B3" s="0" t="n">
        <v>-19.2</v>
      </c>
      <c r="C3" s="0" t="n">
        <v>208.33</v>
      </c>
      <c r="D3" s="0" t="n">
        <v>40.88704670936</v>
      </c>
      <c r="E3" s="0" t="n">
        <v>32.7340152490533</v>
      </c>
      <c r="F3" s="0" t="n">
        <v>5</v>
      </c>
      <c r="G3" s="0" t="n">
        <v>253.95</v>
      </c>
      <c r="H3" s="0" t="n">
        <v>0.000329812095238301</v>
      </c>
      <c r="I3" s="0" t="n">
        <v>0.05</v>
      </c>
    </row>
    <row r="4" customFormat="false" ht="12.75" hidden="false" customHeight="false" outlineLevel="0" collapsed="false">
      <c r="A4" s="0" t="n">
        <v>60</v>
      </c>
      <c r="B4" s="0" t="n">
        <v>-20</v>
      </c>
      <c r="C4" s="0" t="n">
        <v>151.04</v>
      </c>
      <c r="D4" s="0" t="n">
        <v>36.700346433903</v>
      </c>
      <c r="E4" s="0" t="n">
        <v>26.0586996403817</v>
      </c>
      <c r="F4" s="0" t="n">
        <v>5</v>
      </c>
      <c r="G4" s="0" t="n">
        <v>253.15</v>
      </c>
      <c r="H4" s="0" t="n">
        <v>0.00041429826905571</v>
      </c>
      <c r="I4" s="0" t="n">
        <v>0.05</v>
      </c>
    </row>
    <row r="5" customFormat="false" ht="12.75" hidden="false" customHeight="false" outlineLevel="0" collapsed="false">
      <c r="A5" s="0" t="n">
        <v>55</v>
      </c>
      <c r="B5" s="0" t="n">
        <v>-18.5</v>
      </c>
      <c r="C5" s="0" t="n">
        <v>203.13</v>
      </c>
      <c r="D5" s="0" t="n">
        <v>32.0338954137337</v>
      </c>
      <c r="E5" s="0" t="n">
        <v>20.2045795858535</v>
      </c>
      <c r="F5" s="0" t="n">
        <v>5</v>
      </c>
      <c r="G5" s="0" t="n">
        <v>254.65</v>
      </c>
      <c r="H5" s="0" t="n">
        <v>0.000534337975654379</v>
      </c>
      <c r="I5" s="0" t="n">
        <v>0.05</v>
      </c>
    </row>
    <row r="6" customFormat="false" ht="12.75" hidden="false" customHeight="false" outlineLevel="0" collapsed="false">
      <c r="A6" s="0" t="n">
        <v>50</v>
      </c>
      <c r="B6" s="0" t="n">
        <v>-17.9</v>
      </c>
      <c r="C6" s="0" t="n">
        <v>270.83</v>
      </c>
      <c r="D6" s="0" t="n">
        <v>30.0922140836909</v>
      </c>
      <c r="E6" s="0" t="n">
        <v>18.1553492175412</v>
      </c>
      <c r="F6" s="0" t="n">
        <v>5</v>
      </c>
      <c r="G6" s="0" t="n">
        <v>255.25</v>
      </c>
      <c r="H6" s="0" t="n">
        <v>0.000594649765503928</v>
      </c>
      <c r="I6" s="0" t="n">
        <v>0.05</v>
      </c>
    </row>
    <row r="7" customFormat="false" ht="12.75" hidden="false" customHeight="false" outlineLevel="0" collapsed="false">
      <c r="A7" s="0" t="n">
        <v>45</v>
      </c>
      <c r="B7" s="0" t="n">
        <v>-15.1</v>
      </c>
      <c r="C7" s="0" t="n">
        <v>250</v>
      </c>
      <c r="D7" s="0" t="n">
        <v>28.3265854875157</v>
      </c>
      <c r="E7" s="0" t="n">
        <v>16.4564592301943</v>
      </c>
      <c r="F7" s="0" t="n">
        <v>5</v>
      </c>
      <c r="G7" s="0" t="n">
        <v>258.05</v>
      </c>
      <c r="H7" s="0" t="n">
        <v>0.000656038702119112</v>
      </c>
      <c r="I7" s="0" t="n">
        <v>0.05</v>
      </c>
    </row>
    <row r="8" customFormat="false" ht="12.75" hidden="false" customHeight="false" outlineLevel="0" collapsed="false">
      <c r="A8" s="0" t="n">
        <v>40</v>
      </c>
      <c r="B8" s="0" t="n">
        <v>-13.3</v>
      </c>
      <c r="C8" s="0" t="n">
        <v>234.38</v>
      </c>
      <c r="D8" s="0" t="n">
        <v>24.2072305267805</v>
      </c>
      <c r="E8" s="0" t="n">
        <v>13.0122015912161</v>
      </c>
      <c r="F8" s="0" t="n">
        <v>5</v>
      </c>
      <c r="G8" s="0" t="n">
        <v>259.85</v>
      </c>
      <c r="H8" s="0" t="n">
        <v>0.000829688510370194</v>
      </c>
      <c r="I8" s="0" t="n">
        <v>0.05</v>
      </c>
    </row>
    <row r="9" customFormat="false" ht="12.75" hidden="false" customHeight="false" outlineLevel="0" collapsed="false">
      <c r="A9" s="0" t="n">
        <v>35</v>
      </c>
      <c r="B9" s="0" t="n">
        <v>-11.4</v>
      </c>
      <c r="C9" s="0" t="n">
        <v>260.42</v>
      </c>
      <c r="D9" s="0" t="n">
        <v>24.5723816266906</v>
      </c>
      <c r="E9" s="0" t="n">
        <v>13.2912864949365</v>
      </c>
      <c r="F9" s="0" t="n">
        <v>5</v>
      </c>
      <c r="G9" s="0" t="n">
        <v>261.75</v>
      </c>
      <c r="H9" s="0" t="n">
        <v>0.000812267056237608</v>
      </c>
      <c r="I9" s="0" t="n">
        <v>0.05</v>
      </c>
    </row>
    <row r="10" customFormat="false" ht="12.75" hidden="false" customHeight="false" outlineLevel="0" collapsed="false">
      <c r="A10" s="0" t="n">
        <v>30</v>
      </c>
      <c r="B10" s="0" t="n">
        <v>-8.8</v>
      </c>
      <c r="C10" s="0" t="n">
        <v>286.46</v>
      </c>
      <c r="D10" s="0" t="n">
        <v>22.2090006843251</v>
      </c>
      <c r="E10" s="0" t="n">
        <v>11.564769790451</v>
      </c>
      <c r="F10" s="0" t="n">
        <v>5</v>
      </c>
      <c r="G10" s="0" t="n">
        <v>264.35</v>
      </c>
      <c r="H10" s="0" t="n">
        <v>0.000933531263524769</v>
      </c>
      <c r="I10" s="0" t="n">
        <v>0.05</v>
      </c>
    </row>
    <row r="11" customFormat="false" ht="12.75" hidden="false" customHeight="false" outlineLevel="0" collapsed="false">
      <c r="A11" s="0" t="n">
        <v>25</v>
      </c>
      <c r="B11" s="0" t="n">
        <v>-7</v>
      </c>
      <c r="C11" s="0" t="n">
        <v>260.42</v>
      </c>
      <c r="D11" s="0" t="n">
        <v>24.4159998766462</v>
      </c>
      <c r="E11" s="0" t="n">
        <v>13.1711875931296</v>
      </c>
      <c r="F11" s="0" t="n">
        <v>5</v>
      </c>
      <c r="G11" s="0" t="n">
        <v>266.15</v>
      </c>
      <c r="H11" s="0" t="n">
        <v>0.000819673554758593</v>
      </c>
      <c r="I11" s="0" t="n">
        <v>0.05</v>
      </c>
    </row>
    <row r="12" customFormat="false" ht="12.75" hidden="false" customHeight="false" outlineLevel="0" collapsed="false">
      <c r="A12" s="0" t="n">
        <v>20</v>
      </c>
      <c r="B12" s="0" t="n">
        <v>-6</v>
      </c>
      <c r="C12" s="0" t="n">
        <v>364.58</v>
      </c>
      <c r="D12" s="0" t="n">
        <v>23.1589060069767</v>
      </c>
      <c r="E12" s="0" t="n">
        <v>12.2364815928602</v>
      </c>
      <c r="F12" s="0" t="n">
        <v>5</v>
      </c>
      <c r="G12" s="0" t="n">
        <v>267.15</v>
      </c>
      <c r="H12" s="0" t="n">
        <v>0.00088228581663148</v>
      </c>
      <c r="I12" s="0" t="n">
        <v>0.05</v>
      </c>
    </row>
    <row r="13" customFormat="false" ht="12.75" hidden="false" customHeight="false" outlineLevel="0" collapsed="false">
      <c r="A13" s="0" t="n">
        <v>15</v>
      </c>
      <c r="B13" s="0" t="n">
        <v>-4.9</v>
      </c>
      <c r="C13" s="0" t="n">
        <v>432.29</v>
      </c>
      <c r="D13" s="0" t="n">
        <v>23.10629328584</v>
      </c>
      <c r="E13" s="0" t="n">
        <v>12.1985187359166</v>
      </c>
      <c r="F13" s="0" t="n">
        <v>5</v>
      </c>
      <c r="G13" s="0" t="n">
        <v>268.25</v>
      </c>
      <c r="H13" s="0" t="n">
        <v>0.000885031567239834</v>
      </c>
      <c r="I13" s="0" t="n">
        <v>0.05</v>
      </c>
    </row>
    <row r="14" customFormat="false" ht="12.75" hidden="false" customHeight="false" outlineLevel="0" collapsed="false">
      <c r="A14" s="0" t="n">
        <v>10</v>
      </c>
      <c r="B14" s="0" t="n">
        <v>-4.2</v>
      </c>
      <c r="C14" s="0" t="n">
        <v>406.25</v>
      </c>
      <c r="D14" s="0" t="n">
        <v>20.3444170108058</v>
      </c>
      <c r="E14" s="0" t="n">
        <v>10.326103379572</v>
      </c>
      <c r="F14" s="0" t="n">
        <v>5</v>
      </c>
      <c r="G14" s="0" t="n">
        <v>268.95</v>
      </c>
      <c r="H14" s="0" t="n">
        <v>0.00104551288690471</v>
      </c>
      <c r="I14" s="0" t="n">
        <v>0.05</v>
      </c>
    </row>
    <row r="15" customFormat="false" ht="12.75" hidden="false" customHeight="false" outlineLevel="0" collapsed="false">
      <c r="A15" s="0" t="n">
        <v>5</v>
      </c>
      <c r="B15" s="0" t="n">
        <v>-3.4</v>
      </c>
      <c r="C15" s="0" t="n">
        <v>375</v>
      </c>
      <c r="D15" s="0" t="n">
        <v>22.1030787980449</v>
      </c>
      <c r="E15" s="0" t="n">
        <v>11.4916300493115</v>
      </c>
      <c r="F15" s="0" t="n">
        <v>5</v>
      </c>
      <c r="G15" s="0" t="n">
        <v>269.75</v>
      </c>
      <c r="H15" s="0" t="n">
        <v>0.000939472825745864</v>
      </c>
      <c r="I15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63</v>
      </c>
      <c r="B2" s="0" t="n">
        <v>-20.4</v>
      </c>
      <c r="C2" s="0" t="n">
        <v>187.5</v>
      </c>
      <c r="D2" s="0" t="n">
        <v>44.08471973376</v>
      </c>
      <c r="E2" s="0" t="n">
        <v>39.0294812964053</v>
      </c>
      <c r="F2" s="0" t="n">
        <v>3</v>
      </c>
      <c r="G2" s="0" t="n">
        <v>252.75</v>
      </c>
      <c r="H2" s="0" t="n">
        <v>0.000276613313737458</v>
      </c>
      <c r="I2" s="0" t="n">
        <v>0.03</v>
      </c>
      <c r="J2" s="0" t="n">
        <v>270.05</v>
      </c>
    </row>
    <row r="3" customFormat="false" ht="12.75" hidden="false" customHeight="false" outlineLevel="0" collapsed="false">
      <c r="A3" s="0" t="n">
        <v>60</v>
      </c>
      <c r="B3" s="0" t="n">
        <v>-18.1</v>
      </c>
      <c r="C3" s="0" t="n">
        <v>234.38</v>
      </c>
      <c r="D3" s="0" t="n">
        <v>32.89668872268</v>
      </c>
      <c r="E3" s="0" t="n">
        <v>21.1821025750584</v>
      </c>
      <c r="F3" s="0" t="n">
        <v>5</v>
      </c>
      <c r="G3" s="0" t="n">
        <v>255.05</v>
      </c>
      <c r="H3" s="0" t="n">
        <v>0.000509679061207313</v>
      </c>
      <c r="I3" s="0" t="n">
        <v>0.05</v>
      </c>
    </row>
    <row r="4" customFormat="false" ht="12.75" hidden="false" customHeight="false" outlineLevel="0" collapsed="false">
      <c r="A4" s="0" t="n">
        <v>55</v>
      </c>
      <c r="B4" s="0" t="n">
        <v>-17.4</v>
      </c>
      <c r="C4" s="0" t="n">
        <v>239.58</v>
      </c>
      <c r="D4" s="0" t="n">
        <v>27.3132418087859</v>
      </c>
      <c r="E4" s="0" t="n">
        <v>15.5455614861193</v>
      </c>
      <c r="F4" s="0" t="n">
        <v>5</v>
      </c>
      <c r="G4" s="0" t="n">
        <v>255.75</v>
      </c>
      <c r="H4" s="0" t="n">
        <v>0.000694479524878703</v>
      </c>
      <c r="I4" s="0" t="n">
        <v>0.05</v>
      </c>
    </row>
    <row r="5" customFormat="false" ht="12.75" hidden="false" customHeight="false" outlineLevel="0" collapsed="false">
      <c r="A5" s="0" t="n">
        <v>50</v>
      </c>
      <c r="B5" s="0" t="n">
        <v>-15.6</v>
      </c>
      <c r="C5" s="0" t="n">
        <v>213.54</v>
      </c>
      <c r="D5" s="0" t="n">
        <v>25.791441392991</v>
      </c>
      <c r="E5" s="0" t="n">
        <v>14.258067983672</v>
      </c>
      <c r="F5" s="0" t="n">
        <v>5</v>
      </c>
      <c r="G5" s="0" t="n">
        <v>257.55</v>
      </c>
      <c r="H5" s="0" t="n">
        <v>0.000757190537120191</v>
      </c>
      <c r="I5" s="0" t="n">
        <v>0.05</v>
      </c>
    </row>
    <row r="6" customFormat="false" ht="12.75" hidden="false" customHeight="false" outlineLevel="0" collapsed="false">
      <c r="A6" s="0" t="n">
        <v>45</v>
      </c>
      <c r="B6" s="0" t="n">
        <v>-15.2</v>
      </c>
      <c r="C6" s="0" t="n">
        <v>322.92</v>
      </c>
      <c r="D6" s="0" t="n">
        <v>20.63353248672</v>
      </c>
      <c r="E6" s="0" t="n">
        <v>10.5115783989177</v>
      </c>
      <c r="F6" s="0" t="n">
        <v>5</v>
      </c>
      <c r="G6" s="0" t="n">
        <v>257.95</v>
      </c>
      <c r="H6" s="0" t="n">
        <v>0.00102706498920889</v>
      </c>
      <c r="I6" s="0" t="n">
        <v>0.05</v>
      </c>
    </row>
    <row r="7" customFormat="false" ht="12.75" hidden="false" customHeight="false" outlineLevel="0" collapsed="false">
      <c r="A7" s="0" t="n">
        <v>40</v>
      </c>
      <c r="B7" s="0" t="n">
        <v>-13.5</v>
      </c>
      <c r="C7" s="0" t="n">
        <v>354.17</v>
      </c>
      <c r="D7" s="0" t="n">
        <v>20.6946202815288</v>
      </c>
      <c r="E7" s="0" t="n">
        <v>10.5510679070169</v>
      </c>
      <c r="F7" s="0" t="n">
        <v>5</v>
      </c>
      <c r="G7" s="0" t="n">
        <v>259.65</v>
      </c>
      <c r="H7" s="0" t="n">
        <v>0.00102322099051916</v>
      </c>
      <c r="I7" s="0" t="n">
        <v>0.05</v>
      </c>
    </row>
    <row r="8" customFormat="false" ht="12.75" hidden="false" customHeight="false" outlineLevel="0" collapsed="false">
      <c r="A8" s="0" t="n">
        <v>35</v>
      </c>
      <c r="B8" s="0" t="n">
        <v>-12.3</v>
      </c>
      <c r="C8" s="0" t="n">
        <v>390.63</v>
      </c>
      <c r="D8" s="0" t="n">
        <v>21.1823714896732</v>
      </c>
      <c r="E8" s="0" t="n">
        <v>10.8701880156772</v>
      </c>
      <c r="F8" s="0" t="n">
        <v>5</v>
      </c>
      <c r="G8" s="0" t="n">
        <v>260.85</v>
      </c>
      <c r="H8" s="0" t="n">
        <v>0.000993181915462963</v>
      </c>
      <c r="I8" s="0" t="n">
        <v>0.05</v>
      </c>
    </row>
    <row r="9" customFormat="false" ht="12.75" hidden="false" customHeight="false" outlineLevel="0" collapsed="false">
      <c r="A9" s="0" t="n">
        <v>30</v>
      </c>
      <c r="B9" s="0" t="n">
        <v>-10.2</v>
      </c>
      <c r="C9" s="0" t="n">
        <v>322.92</v>
      </c>
      <c r="D9" s="0" t="n">
        <v>24.311851178928</v>
      </c>
      <c r="E9" s="0" t="n">
        <v>13.0916829388456</v>
      </c>
      <c r="F9" s="0" t="n">
        <v>5</v>
      </c>
      <c r="G9" s="0" t="n">
        <v>262.95</v>
      </c>
      <c r="H9" s="0" t="n">
        <v>0.000824651361118648</v>
      </c>
      <c r="I9" s="0" t="n">
        <v>0.05</v>
      </c>
    </row>
    <row r="10" customFormat="false" ht="12.75" hidden="false" customHeight="false" outlineLevel="0" collapsed="false">
      <c r="A10" s="0" t="n">
        <v>25</v>
      </c>
      <c r="B10" s="0" t="n">
        <v>-9.4</v>
      </c>
      <c r="C10" s="0" t="n">
        <v>369.79</v>
      </c>
      <c r="D10" s="0" t="n">
        <v>20.1438769626803</v>
      </c>
      <c r="E10" s="0" t="n">
        <v>10.1988142290295</v>
      </c>
      <c r="F10" s="0" t="n">
        <v>5</v>
      </c>
      <c r="G10" s="0" t="n">
        <v>263.75</v>
      </c>
      <c r="H10" s="0" t="n">
        <v>0.00105856170260688</v>
      </c>
      <c r="I10" s="0" t="n">
        <v>0.05</v>
      </c>
    </row>
    <row r="11" customFormat="false" ht="12.75" hidden="false" customHeight="false" outlineLevel="0" collapsed="false">
      <c r="A11" s="0" t="n">
        <v>20</v>
      </c>
      <c r="B11" s="0" t="n">
        <v>-7.6</v>
      </c>
      <c r="C11" s="0" t="n">
        <v>302.08</v>
      </c>
      <c r="D11" s="0" t="n">
        <v>20.2051766642607</v>
      </c>
      <c r="E11" s="0" t="n">
        <v>10.2376056863705</v>
      </c>
      <c r="F11" s="0" t="n">
        <v>5</v>
      </c>
      <c r="G11" s="0" t="n">
        <v>265.55</v>
      </c>
      <c r="H11" s="0" t="n">
        <v>0.001054550691401</v>
      </c>
      <c r="I11" s="0" t="n">
        <v>0.05</v>
      </c>
    </row>
    <row r="12" customFormat="false" ht="12.75" hidden="false" customHeight="false" outlineLevel="0" collapsed="false">
      <c r="A12" s="0" t="n">
        <v>15</v>
      </c>
      <c r="B12" s="0" t="n">
        <v>-7.1</v>
      </c>
      <c r="C12" s="0" t="n">
        <v>380.21</v>
      </c>
      <c r="D12" s="0" t="n">
        <v>22.9363619691933</v>
      </c>
      <c r="E12" s="0" t="n">
        <v>12.0765207668304</v>
      </c>
      <c r="F12" s="0" t="n">
        <v>5</v>
      </c>
      <c r="G12" s="0" t="n">
        <v>266.05</v>
      </c>
      <c r="H12" s="0" t="n">
        <v>0.000893972226214815</v>
      </c>
      <c r="I12" s="0" t="n">
        <v>0.05</v>
      </c>
    </row>
    <row r="13" customFormat="false" ht="12.75" hidden="false" customHeight="false" outlineLevel="0" collapsed="false">
      <c r="A13" s="0" t="n">
        <v>10</v>
      </c>
      <c r="B13" s="0" t="n">
        <v>-5.2</v>
      </c>
      <c r="C13" s="0" t="n">
        <v>286.46</v>
      </c>
      <c r="D13" s="0" t="n">
        <v>24.6090568411286</v>
      </c>
      <c r="E13" s="0" t="n">
        <v>13.3195785309684</v>
      </c>
      <c r="F13" s="0" t="n">
        <v>5</v>
      </c>
      <c r="G13" s="0" t="n">
        <v>267.95</v>
      </c>
      <c r="H13" s="0" t="n">
        <v>0.000810541724706346</v>
      </c>
      <c r="I13" s="0" t="n">
        <v>0.05</v>
      </c>
    </row>
    <row r="14" customFormat="false" ht="12.75" hidden="false" customHeight="false" outlineLevel="0" collapsed="false">
      <c r="A14" s="0" t="n">
        <v>5</v>
      </c>
      <c r="B14" s="0" t="n">
        <v>-4.3</v>
      </c>
      <c r="C14" s="0" t="n">
        <v>338.54</v>
      </c>
      <c r="D14" s="0" t="n">
        <v>21.9108360988592</v>
      </c>
      <c r="E14" s="0" t="n">
        <v>11.35976576429</v>
      </c>
      <c r="F14" s="0" t="n">
        <v>5</v>
      </c>
      <c r="G14" s="0" t="n">
        <v>268.85</v>
      </c>
      <c r="H14" s="0" t="n">
        <v>0.000950378236564596</v>
      </c>
      <c r="I14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103</v>
      </c>
      <c r="B2" s="0" t="n">
        <v>-33</v>
      </c>
      <c r="C2" s="0" t="n">
        <v>171.88</v>
      </c>
      <c r="D2" s="0" t="n">
        <v>51.8876217475882</v>
      </c>
      <c r="E2" s="0" t="n">
        <v>60.8266985575446</v>
      </c>
      <c r="F2" s="0" t="n">
        <v>3</v>
      </c>
      <c r="G2" s="0" t="n">
        <v>240.15</v>
      </c>
      <c r="H2" s="0" t="n">
        <v>0.000177489069945811</v>
      </c>
      <c r="I2" s="0" t="n">
        <v>0.03</v>
      </c>
      <c r="J2" s="0" t="n">
        <v>272.85</v>
      </c>
    </row>
    <row r="3" customFormat="false" ht="12.75" hidden="false" customHeight="false" outlineLevel="0" collapsed="false">
      <c r="A3" s="0" t="n">
        <v>100</v>
      </c>
      <c r="B3" s="0" t="n">
        <v>-30.7</v>
      </c>
      <c r="C3" s="0" t="n">
        <v>182.29</v>
      </c>
      <c r="D3" s="0" t="n">
        <v>56.8107045067114</v>
      </c>
      <c r="E3" s="0" t="n">
        <v>81.891646936893</v>
      </c>
      <c r="F3" s="0" t="n">
        <v>5</v>
      </c>
      <c r="G3" s="0" t="n">
        <v>242.45</v>
      </c>
      <c r="H3" s="0" t="n">
        <v>0.000131833643096376</v>
      </c>
      <c r="I3" s="0" t="n">
        <v>0.05</v>
      </c>
    </row>
    <row r="4" customFormat="false" ht="12.75" hidden="false" customHeight="false" outlineLevel="0" collapsed="false">
      <c r="A4" s="0" t="n">
        <v>95</v>
      </c>
      <c r="B4" s="0" t="n">
        <v>-28</v>
      </c>
      <c r="C4" s="0" t="n">
        <v>166.67</v>
      </c>
      <c r="D4" s="0" t="n">
        <v>40.3204440507272</v>
      </c>
      <c r="E4" s="0" t="n">
        <v>31.7359360135823</v>
      </c>
      <c r="F4" s="0" t="n">
        <v>5</v>
      </c>
      <c r="G4" s="0" t="n">
        <v>245.15</v>
      </c>
      <c r="H4" s="0" t="n">
        <v>0.000340184519852582</v>
      </c>
      <c r="I4" s="0" t="n">
        <v>0.05</v>
      </c>
    </row>
    <row r="5" customFormat="false" ht="12.75" hidden="false" customHeight="false" outlineLevel="0" collapsed="false">
      <c r="A5" s="0" t="n">
        <v>90</v>
      </c>
      <c r="B5" s="0" t="n">
        <v>-24.6</v>
      </c>
      <c r="C5" s="0" t="n">
        <v>187.5</v>
      </c>
      <c r="D5" s="0" t="n">
        <v>29.68506392448</v>
      </c>
      <c r="E5" s="0" t="n">
        <v>17.7503627831722</v>
      </c>
      <c r="F5" s="0" t="n">
        <v>5</v>
      </c>
      <c r="G5" s="0" t="n">
        <v>248.55</v>
      </c>
      <c r="H5" s="0" t="n">
        <v>0.000608217098812636</v>
      </c>
      <c r="I5" s="0" t="n">
        <v>0.05</v>
      </c>
    </row>
    <row r="6" customFormat="false" ht="12.75" hidden="false" customHeight="false" outlineLevel="0" collapsed="false">
      <c r="A6" s="0" t="n">
        <v>85</v>
      </c>
      <c r="B6" s="0" t="n">
        <v>-20.2</v>
      </c>
      <c r="C6" s="0" t="n">
        <v>234.38</v>
      </c>
      <c r="D6" s="0" t="n">
        <v>33.22508161716</v>
      </c>
      <c r="E6" s="0" t="n">
        <v>21.5657273115709</v>
      </c>
      <c r="F6" s="0" t="n">
        <v>5</v>
      </c>
      <c r="G6" s="0" t="n">
        <v>252.95</v>
      </c>
      <c r="H6" s="0" t="n">
        <v>0.000500612569141606</v>
      </c>
      <c r="I6" s="0" t="n">
        <v>0.05</v>
      </c>
    </row>
    <row r="7" customFormat="false" ht="12.75" hidden="false" customHeight="false" outlineLevel="0" collapsed="false">
      <c r="A7" s="0" t="n">
        <v>80</v>
      </c>
      <c r="B7" s="0" t="n">
        <v>-19</v>
      </c>
      <c r="C7" s="0" t="n">
        <v>276.04</v>
      </c>
      <c r="D7" s="0" t="n">
        <v>30.0439295594996</v>
      </c>
      <c r="E7" s="0" t="n">
        <v>18.1068920014876</v>
      </c>
      <c r="F7" s="0" t="n">
        <v>5</v>
      </c>
      <c r="G7" s="0" t="n">
        <v>254.15</v>
      </c>
      <c r="H7" s="0" t="n">
        <v>0.000596241152483035</v>
      </c>
      <c r="I7" s="0" t="n">
        <v>0.05</v>
      </c>
    </row>
    <row r="8" customFormat="false" ht="12.75" hidden="false" customHeight="false" outlineLevel="0" collapsed="false">
      <c r="A8" s="0" t="n">
        <v>75</v>
      </c>
      <c r="B8" s="0" t="n">
        <v>-17</v>
      </c>
      <c r="C8" s="0" t="n">
        <v>218.75</v>
      </c>
      <c r="D8" s="0" t="n">
        <v>24.704734504245</v>
      </c>
      <c r="E8" s="0" t="n">
        <v>13.3936129713745</v>
      </c>
      <c r="F8" s="0" t="n">
        <v>5</v>
      </c>
      <c r="G8" s="0" t="n">
        <v>256.15</v>
      </c>
      <c r="H8" s="0" t="n">
        <v>0.00080606137999707</v>
      </c>
      <c r="I8" s="0" t="n">
        <v>0.05</v>
      </c>
    </row>
    <row r="9" customFormat="false" ht="12.75" hidden="false" customHeight="false" outlineLevel="0" collapsed="false">
      <c r="A9" s="0" t="n">
        <v>70</v>
      </c>
      <c r="B9" s="0" t="n">
        <v>-14.6</v>
      </c>
      <c r="C9" s="0" t="n">
        <v>223.96</v>
      </c>
      <c r="D9" s="0" t="n">
        <v>24.704734504245</v>
      </c>
      <c r="E9" s="0" t="n">
        <v>13.3936129713745</v>
      </c>
      <c r="F9" s="0" t="n">
        <v>5</v>
      </c>
      <c r="G9" s="0" t="n">
        <v>258.55</v>
      </c>
      <c r="H9" s="0" t="n">
        <v>0.00080606137999707</v>
      </c>
      <c r="I9" s="0" t="n">
        <v>0.05</v>
      </c>
    </row>
    <row r="10" customFormat="false" ht="12.75" hidden="false" customHeight="false" outlineLevel="0" collapsed="false">
      <c r="A10" s="0" t="n">
        <v>65</v>
      </c>
      <c r="B10" s="0" t="n">
        <v>-11.9</v>
      </c>
      <c r="C10" s="0" t="n">
        <v>218.75</v>
      </c>
      <c r="D10" s="0" t="n">
        <v>26.03547958972</v>
      </c>
      <c r="E10" s="0" t="n">
        <v>14.4583268659659</v>
      </c>
      <c r="F10" s="0" t="n">
        <v>5</v>
      </c>
      <c r="G10" s="0" t="n">
        <v>261.25</v>
      </c>
      <c r="H10" s="0" t="n">
        <v>0.000746702869214153</v>
      </c>
      <c r="I10" s="0" t="n">
        <v>0.05</v>
      </c>
    </row>
    <row r="11" customFormat="false" ht="12.75" hidden="false" customHeight="false" outlineLevel="0" collapsed="false">
      <c r="A11" s="0" t="n">
        <v>60</v>
      </c>
      <c r="B11" s="0" t="n">
        <v>-11.2</v>
      </c>
      <c r="C11" s="0" t="n">
        <v>239.58</v>
      </c>
      <c r="D11" s="0" t="n">
        <v>25.1854836184867</v>
      </c>
      <c r="E11" s="0" t="n">
        <v>13.7706337140256</v>
      </c>
      <c r="F11" s="0" t="n">
        <v>5</v>
      </c>
      <c r="G11" s="0" t="n">
        <v>261.95</v>
      </c>
      <c r="H11" s="0" t="n">
        <v>0.000783992543775005</v>
      </c>
      <c r="I11" s="0" t="n">
        <v>0.05</v>
      </c>
    </row>
    <row r="12" customFormat="false" ht="12.75" hidden="false" customHeight="false" outlineLevel="0" collapsed="false">
      <c r="A12" s="0" t="n">
        <v>55</v>
      </c>
      <c r="B12" s="0" t="n">
        <v>-9.4</v>
      </c>
      <c r="C12" s="0" t="n">
        <v>281.25</v>
      </c>
      <c r="D12" s="0" t="n">
        <v>22.27229024064</v>
      </c>
      <c r="E12" s="0" t="n">
        <v>11.6086373356197</v>
      </c>
      <c r="F12" s="0" t="n">
        <v>5</v>
      </c>
      <c r="G12" s="0" t="n">
        <v>263.75</v>
      </c>
      <c r="H12" s="0" t="n">
        <v>0.0009300035691292</v>
      </c>
      <c r="I12" s="0" t="n">
        <v>0.05</v>
      </c>
    </row>
    <row r="13" customFormat="false" ht="12.75" hidden="false" customHeight="false" outlineLevel="0" collapsed="false">
      <c r="A13" s="0" t="n">
        <v>50</v>
      </c>
      <c r="B13" s="0" t="n">
        <v>-8.4</v>
      </c>
      <c r="C13" s="0" t="n">
        <v>286.46</v>
      </c>
      <c r="D13" s="0" t="n">
        <v>23.5755758389555</v>
      </c>
      <c r="E13" s="0" t="n">
        <v>12.5403592030394</v>
      </c>
      <c r="F13" s="0" t="n">
        <v>5</v>
      </c>
      <c r="G13" s="0" t="n">
        <v>264.75</v>
      </c>
      <c r="H13" s="0" t="n">
        <v>0.000860906293037934</v>
      </c>
      <c r="I13" s="0" t="n">
        <v>0.05</v>
      </c>
    </row>
    <row r="14" customFormat="false" ht="12.75" hidden="false" customHeight="false" outlineLevel="0" collapsed="false">
      <c r="A14" s="0" t="n">
        <v>45</v>
      </c>
      <c r="B14" s="0" t="n">
        <v>-7.4</v>
      </c>
      <c r="C14" s="0" t="n">
        <v>260.42</v>
      </c>
      <c r="D14" s="0" t="n">
        <v>23.5755758389555</v>
      </c>
      <c r="E14" s="0" t="n">
        <v>12.5403592030394</v>
      </c>
      <c r="F14" s="0" t="n">
        <v>5</v>
      </c>
      <c r="G14" s="0" t="n">
        <v>265.75</v>
      </c>
      <c r="H14" s="0" t="n">
        <v>0.000860906293037934</v>
      </c>
      <c r="I14" s="0" t="n">
        <v>0.05</v>
      </c>
    </row>
    <row r="15" customFormat="false" ht="12.75" hidden="false" customHeight="false" outlineLevel="0" collapsed="false">
      <c r="A15" s="0" t="n">
        <v>40</v>
      </c>
      <c r="B15" s="0" t="n">
        <v>-6.6</v>
      </c>
      <c r="C15" s="0" t="n">
        <v>359.38</v>
      </c>
      <c r="D15" s="0" t="n">
        <v>23.3051904106433</v>
      </c>
      <c r="E15" s="0" t="n">
        <v>12.3425112958842</v>
      </c>
      <c r="F15" s="0" t="n">
        <v>5</v>
      </c>
      <c r="G15" s="0" t="n">
        <v>266.55</v>
      </c>
      <c r="H15" s="0" t="n">
        <v>0.000874706443124983</v>
      </c>
      <c r="I15" s="0" t="n">
        <v>0.05</v>
      </c>
    </row>
    <row r="16" customFormat="false" ht="12.75" hidden="false" customHeight="false" outlineLevel="0" collapsed="false">
      <c r="A16" s="0" t="n">
        <v>35</v>
      </c>
      <c r="B16" s="0" t="n">
        <v>-6.1</v>
      </c>
      <c r="C16" s="0" t="n">
        <v>442.71</v>
      </c>
      <c r="D16" s="0" t="n">
        <v>22.27229024064</v>
      </c>
      <c r="E16" s="0" t="n">
        <v>11.6086373356197</v>
      </c>
      <c r="F16" s="0" t="n">
        <v>5</v>
      </c>
      <c r="G16" s="0" t="n">
        <v>267.05</v>
      </c>
      <c r="H16" s="0" t="n">
        <v>0.0009300035691292</v>
      </c>
      <c r="I16" s="0" t="n">
        <v>0.05</v>
      </c>
    </row>
    <row r="17" customFormat="false" ht="12.75" hidden="false" customHeight="false" outlineLevel="0" collapsed="false">
      <c r="A17" s="0" t="n">
        <v>30</v>
      </c>
      <c r="B17" s="0" t="n">
        <v>-5.5</v>
      </c>
      <c r="C17" s="0" t="n">
        <v>380.21</v>
      </c>
      <c r="D17" s="0" t="n">
        <v>23.52154625296</v>
      </c>
      <c r="E17" s="0" t="n">
        <v>12.5006292104966</v>
      </c>
      <c r="F17" s="0" t="n">
        <v>5</v>
      </c>
      <c r="G17" s="0" t="n">
        <v>267.65</v>
      </c>
      <c r="H17" s="0" t="n">
        <v>0.000863642459356163</v>
      </c>
      <c r="I17" s="0" t="n">
        <v>0.05</v>
      </c>
    </row>
    <row r="18" customFormat="false" ht="12.75" hidden="false" customHeight="false" outlineLevel="0" collapsed="false">
      <c r="A18" s="0" t="n">
        <v>25</v>
      </c>
      <c r="B18" s="0" t="n">
        <v>-5.2</v>
      </c>
      <c r="C18" s="0" t="n">
        <v>416.67</v>
      </c>
      <c r="D18" s="0" t="n">
        <v>25.1321606995228</v>
      </c>
      <c r="E18" s="0" t="n">
        <v>13.7283985914333</v>
      </c>
      <c r="F18" s="0" t="n">
        <v>5</v>
      </c>
      <c r="G18" s="0" t="n">
        <v>267.95</v>
      </c>
      <c r="H18" s="0" t="n">
        <v>0.000786404479950758</v>
      </c>
      <c r="I18" s="0" t="n">
        <v>0.05</v>
      </c>
    </row>
    <row r="19" customFormat="false" ht="12.75" hidden="false" customHeight="false" outlineLevel="0" collapsed="false">
      <c r="A19" s="0" t="n">
        <v>20</v>
      </c>
      <c r="B19" s="0" t="n">
        <v>-4.4</v>
      </c>
      <c r="C19" s="0" t="n">
        <v>489.58</v>
      </c>
      <c r="D19" s="0" t="n">
        <v>25.5580902644415</v>
      </c>
      <c r="E19" s="0" t="n">
        <v>14.0687182307424</v>
      </c>
      <c r="F19" s="0" t="n">
        <v>5</v>
      </c>
      <c r="G19" s="0" t="n">
        <v>268.75</v>
      </c>
      <c r="H19" s="0" t="n">
        <v>0.000767381503971102</v>
      </c>
      <c r="I19" s="0" t="n">
        <v>0.05</v>
      </c>
    </row>
    <row r="20" customFormat="false" ht="12.75" hidden="false" customHeight="false" outlineLevel="0" collapsed="false">
      <c r="A20" s="0" t="n">
        <v>15</v>
      </c>
      <c r="B20" s="0" t="n">
        <v>-4.6</v>
      </c>
      <c r="C20" s="0" t="n">
        <v>494.79</v>
      </c>
      <c r="D20" s="0" t="n">
        <v>20.1248839459175</v>
      </c>
      <c r="E20" s="0" t="n">
        <v>10.1868160222247</v>
      </c>
      <c r="F20" s="0" t="n">
        <v>5</v>
      </c>
      <c r="G20" s="0" t="n">
        <v>268.55</v>
      </c>
      <c r="H20" s="0" t="n">
        <v>0.00105980849475428</v>
      </c>
      <c r="I20" s="0" t="n">
        <v>0.05</v>
      </c>
    </row>
    <row r="21" customFormat="false" ht="12.75" hidden="false" customHeight="false" outlineLevel="0" collapsed="false">
      <c r="A21" s="0" t="n">
        <v>10</v>
      </c>
      <c r="B21" s="0" t="n">
        <v>-3.5</v>
      </c>
      <c r="C21" s="0" t="n">
        <v>468.75</v>
      </c>
      <c r="D21" s="0" t="n">
        <v>23.52154625296</v>
      </c>
      <c r="E21" s="0" t="n">
        <v>12.5006292104966</v>
      </c>
      <c r="F21" s="0" t="n">
        <v>5</v>
      </c>
      <c r="G21" s="0" t="n">
        <v>269.65</v>
      </c>
      <c r="H21" s="0" t="n">
        <v>0.000863642459356163</v>
      </c>
      <c r="I21" s="0" t="n">
        <v>0.05</v>
      </c>
    </row>
    <row r="22" customFormat="false" ht="12.75" hidden="false" customHeight="false" outlineLevel="0" collapsed="false">
      <c r="A22" s="0" t="n">
        <v>5</v>
      </c>
      <c r="B22" s="0" t="n">
        <v>-2.2</v>
      </c>
      <c r="C22" s="0" t="n">
        <v>453.13</v>
      </c>
      <c r="D22" s="0" t="n">
        <v>17.0330782813853</v>
      </c>
      <c r="E22" s="0" t="n">
        <v>8.35734048584607</v>
      </c>
      <c r="F22" s="0" t="n">
        <v>5</v>
      </c>
      <c r="G22" s="0" t="n">
        <v>270.95</v>
      </c>
      <c r="H22" s="0" t="n">
        <v>0.00129180738455456</v>
      </c>
      <c r="I22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51</v>
      </c>
      <c r="B2" s="1" t="n">
        <v>-9</v>
      </c>
      <c r="C2" s="1" t="n">
        <v>131.712259371834</v>
      </c>
      <c r="D2" s="1" t="s">
        <v>43</v>
      </c>
      <c r="E2" s="1" t="n">
        <v>57.7756981805215</v>
      </c>
      <c r="F2" s="1" t="n">
        <v>6</v>
      </c>
      <c r="G2" s="1" t="n">
        <v>264.15</v>
      </c>
      <c r="H2" s="1" t="n">
        <v>0.000186861855327481</v>
      </c>
      <c r="I2" s="1" t="n">
        <v>0.06</v>
      </c>
      <c r="J2" s="1" t="n">
        <v>271.55</v>
      </c>
    </row>
    <row r="3" customFormat="false" ht="12.75" hidden="false" customHeight="false" outlineLevel="0" collapsed="false">
      <c r="A3" s="1" t="n">
        <v>45</v>
      </c>
      <c r="B3" s="1" t="n">
        <v>-9.3</v>
      </c>
      <c r="C3" s="1" t="n">
        <v>172.239108409321</v>
      </c>
      <c r="D3" s="1" t="s">
        <v>44</v>
      </c>
      <c r="E3" s="1" t="n">
        <v>24.7243424508914</v>
      </c>
      <c r="F3" s="1" t="n">
        <v>5</v>
      </c>
      <c r="G3" s="1" t="n">
        <v>263.85</v>
      </c>
      <c r="H3" s="1" t="n">
        <v>0.000436657685691598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40</v>
      </c>
      <c r="B4" s="1" t="n">
        <v>-9</v>
      </c>
      <c r="C4" s="1" t="n">
        <v>217.831813576494</v>
      </c>
      <c r="D4" s="1" t="s">
        <v>45</v>
      </c>
      <c r="E4" s="1" t="n">
        <v>24.0676510850024</v>
      </c>
      <c r="F4" s="1" t="n">
        <v>5</v>
      </c>
      <c r="G4" s="1" t="n">
        <v>264.15</v>
      </c>
      <c r="H4" s="1" t="n">
        <v>0.000448571990541291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35</v>
      </c>
      <c r="B5" s="1" t="n">
        <v>-8.1</v>
      </c>
      <c r="C5" s="1" t="n">
        <v>233.029381965552</v>
      </c>
      <c r="D5" s="1" t="s">
        <v>46</v>
      </c>
      <c r="E5" s="1" t="n">
        <v>18.5231162997766</v>
      </c>
      <c r="F5" s="1" t="n">
        <v>5</v>
      </c>
      <c r="G5" s="1" t="n">
        <v>265.05</v>
      </c>
      <c r="H5" s="1" t="n">
        <v>0.000582843295919003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30</v>
      </c>
      <c r="B6" s="1" t="n">
        <v>-7.3</v>
      </c>
      <c r="C6" s="1" t="n">
        <v>233.029381965552</v>
      </c>
      <c r="D6" s="1" t="s">
        <v>47</v>
      </c>
      <c r="E6" s="1" t="n">
        <v>20.5525883552152</v>
      </c>
      <c r="F6" s="1" t="n">
        <v>5</v>
      </c>
      <c r="G6" s="1" t="n">
        <v>265.85</v>
      </c>
      <c r="H6" s="1" t="n">
        <v>0.000525290244141599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25</v>
      </c>
      <c r="B7" s="1" t="n">
        <v>-6.5</v>
      </c>
      <c r="C7" s="1" t="n">
        <v>243.161094224924</v>
      </c>
      <c r="D7" s="1" t="s">
        <v>48</v>
      </c>
      <c r="E7" s="1" t="n">
        <v>12.3166124235242</v>
      </c>
      <c r="F7" s="1" t="n">
        <v>5</v>
      </c>
      <c r="G7" s="1" t="n">
        <v>266.65</v>
      </c>
      <c r="H7" s="1" t="n">
        <v>0.000876545740307029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20</v>
      </c>
      <c r="B8" s="1" t="n">
        <v>-5.8</v>
      </c>
      <c r="C8" s="1" t="n">
        <v>900</v>
      </c>
      <c r="D8" s="1"/>
      <c r="E8" s="1" t="n">
        <v>1000</v>
      </c>
      <c r="F8" s="1" t="n">
        <v>1</v>
      </c>
      <c r="G8" s="1" t="n">
        <v>267.35</v>
      </c>
      <c r="H8" s="1" t="n">
        <v>1.07960741548528E-005</v>
      </c>
      <c r="I8" s="1" t="n">
        <v>0.01</v>
      </c>
      <c r="J8" s="0" t="s">
        <v>12</v>
      </c>
    </row>
    <row r="9" customFormat="false" ht="12.75" hidden="false" customHeight="false" outlineLevel="0" collapsed="false">
      <c r="A9" s="1" t="n">
        <v>19</v>
      </c>
      <c r="B9" s="1" t="n">
        <v>-5</v>
      </c>
      <c r="C9" s="1" t="n">
        <v>233.029381965552</v>
      </c>
      <c r="D9" s="1" t="s">
        <v>49</v>
      </c>
      <c r="E9" s="1" t="n">
        <v>13.0075817765391</v>
      </c>
      <c r="F9" s="1" t="n">
        <v>4</v>
      </c>
      <c r="G9" s="1" t="n">
        <v>268.15</v>
      </c>
      <c r="H9" s="1" t="n">
        <v>0.00082998318521625</v>
      </c>
      <c r="I9" s="1" t="n">
        <v>0.04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-4.1</v>
      </c>
      <c r="C10" s="1" t="n">
        <v>273.556231003039</v>
      </c>
      <c r="D10" s="1" t="s">
        <v>50</v>
      </c>
      <c r="E10" s="1" t="n">
        <v>14.4836309476067</v>
      </c>
      <c r="F10" s="1" t="n">
        <v>5</v>
      </c>
      <c r="G10" s="1" t="n">
        <v>269.05</v>
      </c>
      <c r="H10" s="1" t="n">
        <v>0.00074539831855055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-3.2</v>
      </c>
      <c r="C11" s="1" t="n">
        <v>238.095238095238</v>
      </c>
      <c r="D11" s="1" t="s">
        <v>51</v>
      </c>
      <c r="E11" s="1" t="n">
        <v>15.2973630412926</v>
      </c>
      <c r="F11" s="1" t="n">
        <v>5</v>
      </c>
      <c r="G11" s="1" t="n">
        <v>269.95</v>
      </c>
      <c r="H11" s="1" t="n">
        <v>0.000705747397490053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</v>
      </c>
      <c r="C12" s="1" t="n">
        <v>258.35</v>
      </c>
      <c r="D12" s="1" t="s">
        <v>51</v>
      </c>
      <c r="E12" s="1" t="n">
        <v>15.2973630412926</v>
      </c>
      <c r="F12" s="1" t="n">
        <v>5</v>
      </c>
      <c r="G12" s="1" t="n">
        <v>271.15</v>
      </c>
      <c r="H12" s="1" t="n">
        <v>0.000705747397490053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84</v>
      </c>
      <c r="B2" s="1" t="n">
        <v>-28.5</v>
      </c>
      <c r="C2" s="1" t="n">
        <v>171.88</v>
      </c>
      <c r="D2" s="1" t="n">
        <v>51.717801391673</v>
      </c>
      <c r="E2" s="1" t="n">
        <v>60.2233712590748</v>
      </c>
      <c r="F2" s="1" t="n">
        <v>4</v>
      </c>
      <c r="G2" s="1" t="n">
        <v>244.65</v>
      </c>
      <c r="H2" s="1" t="n">
        <v>0.000179267183638876</v>
      </c>
      <c r="I2" s="1" t="n">
        <v>0.04</v>
      </c>
      <c r="J2" s="1" t="n">
        <v>272.45</v>
      </c>
    </row>
    <row r="3" customFormat="false" ht="12.75" hidden="false" customHeight="false" outlineLevel="0" collapsed="false">
      <c r="A3" s="1" t="n">
        <v>80</v>
      </c>
      <c r="B3" s="1" t="n">
        <v>-30.6</v>
      </c>
      <c r="C3" s="1" t="n">
        <v>156.25</v>
      </c>
      <c r="D3" s="1" t="n">
        <v>46.3480116040767</v>
      </c>
      <c r="E3" s="1" t="n">
        <v>44.2769373492446</v>
      </c>
      <c r="F3" s="1" t="n">
        <v>5</v>
      </c>
      <c r="G3" s="1" t="n">
        <v>242.55</v>
      </c>
      <c r="H3" s="1" t="n">
        <v>0.000243830644149938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75</v>
      </c>
      <c r="B4" s="1" t="n">
        <v>-24.3</v>
      </c>
      <c r="C4" s="1" t="n">
        <v>182.29</v>
      </c>
      <c r="D4" s="1" t="n">
        <v>36.8136799492403</v>
      </c>
      <c r="E4" s="1" t="n">
        <v>26.2197547591549</v>
      </c>
      <c r="F4" s="1" t="n">
        <v>5</v>
      </c>
      <c r="G4" s="1" t="n">
        <v>248.85</v>
      </c>
      <c r="H4" s="1" t="n">
        <v>0.000411753437590152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70</v>
      </c>
      <c r="B5" s="1" t="n">
        <v>-21.8</v>
      </c>
      <c r="C5" s="1" t="n">
        <v>229.17</v>
      </c>
      <c r="D5" s="1" t="n">
        <v>31.30477504</v>
      </c>
      <c r="E5" s="1" t="n">
        <v>19.4114368234032</v>
      </c>
      <c r="F5" s="1" t="n">
        <v>5</v>
      </c>
      <c r="G5" s="1" t="n">
        <v>251.35</v>
      </c>
      <c r="H5" s="1" t="n">
        <v>0.000556170790089923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65</v>
      </c>
      <c r="B6" s="1" t="n">
        <v>-17.1</v>
      </c>
      <c r="C6" s="1" t="n">
        <v>197.92</v>
      </c>
      <c r="D6" s="1" t="n">
        <v>33.5979838629378</v>
      </c>
      <c r="E6" s="1" t="n">
        <v>22.0093427228208</v>
      </c>
      <c r="F6" s="1" t="n">
        <v>5</v>
      </c>
      <c r="G6" s="1" t="n">
        <v>256.05</v>
      </c>
      <c r="H6" s="1" t="n">
        <v>0.000490522333665996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60</v>
      </c>
      <c r="B7" s="1" t="n">
        <v>-15.7</v>
      </c>
      <c r="C7" s="1" t="n">
        <v>229.17</v>
      </c>
      <c r="D7" s="1" t="n">
        <v>30.0403093785938</v>
      </c>
      <c r="E7" s="1" t="n">
        <v>18.1032635627214</v>
      </c>
      <c r="F7" s="1" t="n">
        <v>5</v>
      </c>
      <c r="G7" s="1" t="n">
        <v>257.45</v>
      </c>
      <c r="H7" s="1" t="n">
        <v>0.000596360657151579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55</v>
      </c>
      <c r="B8" s="1" t="n">
        <v>-12</v>
      </c>
      <c r="C8" s="1" t="n">
        <v>213.54</v>
      </c>
      <c r="D8" s="1" t="n">
        <v>27.21290081152</v>
      </c>
      <c r="E8" s="1" t="n">
        <v>15.4577626320165</v>
      </c>
      <c r="F8" s="1" t="n">
        <v>5</v>
      </c>
      <c r="G8" s="1" t="n">
        <v>261.15</v>
      </c>
      <c r="H8" s="1" t="n">
        <v>0.000698424112975552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50</v>
      </c>
      <c r="B9" s="1" t="n">
        <v>-11.5</v>
      </c>
      <c r="C9" s="1" t="n">
        <v>223.96</v>
      </c>
      <c r="D9" s="1" t="n">
        <v>24.9581853449068</v>
      </c>
      <c r="E9" s="1" t="n">
        <v>13.591326949376</v>
      </c>
      <c r="F9" s="1" t="n">
        <v>5</v>
      </c>
      <c r="G9" s="1" t="n">
        <v>261.65</v>
      </c>
      <c r="H9" s="1" t="n">
        <v>0.000794335549064872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45</v>
      </c>
      <c r="B10" s="1" t="n">
        <v>-9.8</v>
      </c>
      <c r="C10" s="1" t="n">
        <v>218.75</v>
      </c>
      <c r="D10" s="1" t="n">
        <v>25.7491551607187</v>
      </c>
      <c r="E10" s="1" t="n">
        <v>14.223601108586</v>
      </c>
      <c r="F10" s="1" t="n">
        <v>5</v>
      </c>
      <c r="G10" s="1" t="n">
        <v>263.35</v>
      </c>
      <c r="H10" s="1" t="n">
        <v>0.000759025374265859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40</v>
      </c>
      <c r="B11" s="1" t="n">
        <v>-7.3</v>
      </c>
      <c r="C11" s="1" t="n">
        <v>250</v>
      </c>
      <c r="D11" s="1" t="n">
        <v>21.5836089339974</v>
      </c>
      <c r="E11" s="1" t="n">
        <v>11.1378910627987</v>
      </c>
      <c r="F11" s="1" t="n">
        <v>5</v>
      </c>
      <c r="G11" s="1" t="n">
        <v>265.85</v>
      </c>
      <c r="H11" s="1" t="n">
        <v>0.000969310446114204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35</v>
      </c>
      <c r="B12" s="1" t="n">
        <v>-5.7</v>
      </c>
      <c r="C12" s="1" t="n">
        <v>234.38</v>
      </c>
      <c r="D12" s="1" t="n">
        <v>22.44872736283</v>
      </c>
      <c r="E12" s="1" t="n">
        <v>11.7315891990977</v>
      </c>
      <c r="F12" s="1" t="n">
        <v>5</v>
      </c>
      <c r="G12" s="1" t="n">
        <v>267.45</v>
      </c>
      <c r="H12" s="1" t="n">
        <v>0.000920256750524739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30</v>
      </c>
      <c r="B13" s="1" t="n">
        <v>-5.5</v>
      </c>
      <c r="C13" s="1" t="n">
        <v>458.33</v>
      </c>
      <c r="D13" s="1" t="n">
        <v>20.0562925145786</v>
      </c>
      <c r="E13" s="1" t="n">
        <v>10.1435676984064</v>
      </c>
      <c r="F13" s="1" t="n">
        <v>5</v>
      </c>
      <c r="G13" s="1" t="n">
        <v>267.65</v>
      </c>
      <c r="H13" s="1" t="n">
        <v>0.00106432711604507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25</v>
      </c>
      <c r="B14" s="1" t="n">
        <v>-4.2</v>
      </c>
      <c r="C14" s="1" t="n">
        <v>359.38</v>
      </c>
      <c r="D14" s="1" t="n">
        <v>21.6378410357537</v>
      </c>
      <c r="E14" s="1" t="n">
        <v>11.1744403183805</v>
      </c>
      <c r="F14" s="1" t="n">
        <v>5</v>
      </c>
      <c r="G14" s="1" t="n">
        <v>268.95</v>
      </c>
      <c r="H14" s="1" t="n">
        <v>0.000966140034512032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20</v>
      </c>
      <c r="B15" s="1" t="n">
        <v>-3.5</v>
      </c>
      <c r="C15" s="1" t="n">
        <v>312.5</v>
      </c>
      <c r="D15" s="1" t="n">
        <v>22.44872736283</v>
      </c>
      <c r="E15" s="1" t="n">
        <v>11.7315891990977</v>
      </c>
      <c r="F15" s="1" t="n">
        <v>5</v>
      </c>
      <c r="G15" s="1" t="n">
        <v>269.65</v>
      </c>
      <c r="H15" s="1" t="n">
        <v>0.000920256750524739</v>
      </c>
      <c r="I15" s="1" t="n">
        <v>0.05</v>
      </c>
      <c r="J15" s="0" t="s">
        <v>12</v>
      </c>
    </row>
    <row r="16" customFormat="false" ht="12.75" hidden="false" customHeight="false" outlineLevel="0" collapsed="false">
      <c r="A16" s="1" t="n">
        <v>15</v>
      </c>
      <c r="B16" s="1" t="n">
        <v>-2.7</v>
      </c>
      <c r="C16" s="1" t="n">
        <v>395.83</v>
      </c>
      <c r="D16" s="1" t="n">
        <v>21.6920514817382</v>
      </c>
      <c r="E16" s="1" t="n">
        <v>11.2110629601105</v>
      </c>
      <c r="F16" s="1" t="n">
        <v>5</v>
      </c>
      <c r="G16" s="1" t="n">
        <v>270.45</v>
      </c>
      <c r="H16" s="1" t="n">
        <v>0.00096298399119385</v>
      </c>
      <c r="I16" s="1" t="n">
        <v>0.05</v>
      </c>
      <c r="J16" s="0" t="s">
        <v>12</v>
      </c>
    </row>
    <row r="17" customFormat="false" ht="12.75" hidden="false" customHeight="false" outlineLevel="0" collapsed="false">
      <c r="A17" s="1" t="n">
        <v>10</v>
      </c>
      <c r="B17" s="1" t="n">
        <v>-2.3</v>
      </c>
      <c r="C17" s="1" t="n">
        <v>322.92</v>
      </c>
      <c r="D17" s="1" t="n">
        <v>20.9856247496236</v>
      </c>
      <c r="E17" s="1" t="n">
        <v>10.7406403461194</v>
      </c>
      <c r="F17" s="1" t="n">
        <v>5</v>
      </c>
      <c r="G17" s="1" t="n">
        <v>270.85</v>
      </c>
      <c r="H17" s="1" t="n">
        <v>0.00100516112698564</v>
      </c>
      <c r="I17" s="1" t="n">
        <v>0.05</v>
      </c>
      <c r="J17" s="0" t="s">
        <v>12</v>
      </c>
    </row>
    <row r="18" customFormat="false" ht="12.75" hidden="false" customHeight="false" outlineLevel="0" collapsed="false">
      <c r="A18" s="1" t="n">
        <v>5</v>
      </c>
      <c r="B18" s="1" t="n">
        <v>-1.2</v>
      </c>
      <c r="C18" s="1" t="n">
        <v>317.71</v>
      </c>
      <c r="D18" s="1" t="n">
        <v>23.4688881398168</v>
      </c>
      <c r="E18" s="1" t="n">
        <v>12.4620018166901</v>
      </c>
      <c r="F18" s="1" t="n">
        <v>5</v>
      </c>
      <c r="G18" s="1" t="n">
        <v>271.95</v>
      </c>
      <c r="H18" s="1" t="n">
        <v>0.000866319417510744</v>
      </c>
      <c r="I18" s="1" t="n">
        <v>0.05</v>
      </c>
      <c r="J18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87</v>
      </c>
      <c r="B2" s="1" t="n">
        <v>-26.7</v>
      </c>
      <c r="C2" s="1" t="n">
        <v>156.25</v>
      </c>
      <c r="D2" s="1" t="n">
        <v>51.7670824722518</v>
      </c>
      <c r="E2" s="1" t="n">
        <v>60.3977293909593</v>
      </c>
      <c r="F2" s="1" t="n">
        <v>2</v>
      </c>
      <c r="G2" s="1" t="n">
        <v>246.45</v>
      </c>
      <c r="H2" s="1" t="n">
        <v>0.000178749669295826</v>
      </c>
      <c r="I2" s="1" t="n">
        <v>0.02</v>
      </c>
      <c r="J2" s="1" t="n">
        <v>272.55</v>
      </c>
    </row>
    <row r="3" customFormat="false" ht="12.75" hidden="false" customHeight="false" outlineLevel="0" collapsed="false">
      <c r="A3" s="1" t="n">
        <v>85</v>
      </c>
      <c r="B3" s="1" t="n">
        <v>-27.5</v>
      </c>
      <c r="C3" s="1" t="n">
        <v>182.29</v>
      </c>
      <c r="D3" s="1" t="n">
        <v>39.62745088</v>
      </c>
      <c r="E3" s="1" t="n">
        <v>30.5582973605726</v>
      </c>
      <c r="F3" s="1" t="n">
        <v>5</v>
      </c>
      <c r="G3" s="1" t="n">
        <v>245.65</v>
      </c>
      <c r="H3" s="1" t="n">
        <v>0.000353294361510542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80</v>
      </c>
      <c r="B4" s="1" t="n">
        <v>-24.7</v>
      </c>
      <c r="C4" s="1" t="n">
        <v>151.04</v>
      </c>
      <c r="D4" s="1" t="n">
        <v>41.46843109696</v>
      </c>
      <c r="E4" s="1" t="n">
        <v>33.7925534892387</v>
      </c>
      <c r="F4" s="1" t="n">
        <v>5</v>
      </c>
      <c r="G4" s="1" t="n">
        <v>248.45</v>
      </c>
      <c r="H4" s="1" t="n">
        <v>0.000319480863092835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75</v>
      </c>
      <c r="B5" s="1" t="n">
        <v>-22.6</v>
      </c>
      <c r="C5" s="1" t="n">
        <v>182.29</v>
      </c>
      <c r="D5" s="1" t="n">
        <v>36.6807964650175</v>
      </c>
      <c r="E5" s="1" t="n">
        <v>26.0310178585549</v>
      </c>
      <c r="F5" s="1" t="n">
        <v>5</v>
      </c>
      <c r="G5" s="1" t="n">
        <v>250.55</v>
      </c>
      <c r="H5" s="1" t="n">
        <v>0.00041473884016044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70</v>
      </c>
      <c r="B6" s="1" t="n">
        <v>-19.8</v>
      </c>
      <c r="C6" s="1" t="n">
        <v>229.17</v>
      </c>
      <c r="D6" s="1" t="n">
        <v>34.301386373896</v>
      </c>
      <c r="E6" s="1" t="n">
        <v>22.8699956279693</v>
      </c>
      <c r="F6" s="1" t="n">
        <v>5</v>
      </c>
      <c r="G6" s="1" t="n">
        <v>253.35</v>
      </c>
      <c r="H6" s="1" t="n">
        <v>0.00047206279924468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65</v>
      </c>
      <c r="B7" s="1" t="n">
        <v>-17.6</v>
      </c>
      <c r="C7" s="1" t="n">
        <v>223.96</v>
      </c>
      <c r="D7" s="1" t="n">
        <v>26.1454399282934</v>
      </c>
      <c r="E7" s="1" t="n">
        <v>14.54931725172</v>
      </c>
      <c r="F7" s="1" t="n">
        <v>5</v>
      </c>
      <c r="G7" s="1" t="n">
        <v>255.55</v>
      </c>
      <c r="H7" s="1" t="n">
        <v>0.00074203304306781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60</v>
      </c>
      <c r="B8" s="1" t="n">
        <v>-14.3</v>
      </c>
      <c r="C8" s="1" t="n">
        <v>208.33</v>
      </c>
      <c r="D8" s="1" t="n">
        <v>25.08583375</v>
      </c>
      <c r="E8" s="1" t="n">
        <v>13.6917899056064</v>
      </c>
      <c r="F8" s="1" t="n">
        <v>5</v>
      </c>
      <c r="G8" s="1" t="n">
        <v>258.85</v>
      </c>
      <c r="H8" s="1" t="n">
        <v>0.000788507144009866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55</v>
      </c>
      <c r="B9" s="1" t="n">
        <v>-12.2</v>
      </c>
      <c r="C9" s="1" t="n">
        <v>244.79</v>
      </c>
      <c r="D9" s="1" t="n">
        <v>24.9845951354121</v>
      </c>
      <c r="E9" s="1" t="n">
        <v>13.6120632449039</v>
      </c>
      <c r="F9" s="1" t="n">
        <v>5</v>
      </c>
      <c r="G9" s="1" t="n">
        <v>260.95</v>
      </c>
      <c r="H9" s="1" t="n">
        <v>0.000793125477057612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50</v>
      </c>
      <c r="B10" s="1" t="n">
        <v>-10.4</v>
      </c>
      <c r="C10" s="1" t="n">
        <v>250</v>
      </c>
      <c r="D10" s="1" t="n">
        <v>22.3840389998968</v>
      </c>
      <c r="E10" s="1" t="n">
        <v>11.6863974915092</v>
      </c>
      <c r="F10" s="1" t="n">
        <v>5</v>
      </c>
      <c r="G10" s="1" t="n">
        <v>262.75</v>
      </c>
      <c r="H10" s="1" t="n">
        <v>0.000923815415545871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45</v>
      </c>
      <c r="B11" s="1" t="n">
        <v>-9.3</v>
      </c>
      <c r="C11" s="1" t="n">
        <v>234.38</v>
      </c>
      <c r="D11" s="1" t="n">
        <v>23.2549424465306</v>
      </c>
      <c r="E11" s="1" t="n">
        <v>12.3060111437861</v>
      </c>
      <c r="F11" s="1" t="n">
        <v>5</v>
      </c>
      <c r="G11" s="1" t="n">
        <v>263.85</v>
      </c>
      <c r="H11" s="1" t="n">
        <v>0.000877300859613168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40</v>
      </c>
      <c r="B12" s="1" t="n">
        <v>-8.1</v>
      </c>
      <c r="C12" s="1" t="n">
        <v>239.58</v>
      </c>
      <c r="D12" s="1" t="n">
        <v>19.8512034308241</v>
      </c>
      <c r="E12" s="1" t="n">
        <v>10.0150167145839</v>
      </c>
      <c r="F12" s="1" t="n">
        <v>5</v>
      </c>
      <c r="G12" s="1" t="n">
        <v>265.05</v>
      </c>
      <c r="H12" s="1" t="n">
        <v>0.00107798863072605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35</v>
      </c>
      <c r="B13" s="1" t="n">
        <v>-6.8</v>
      </c>
      <c r="C13" s="1" t="n">
        <v>244.79</v>
      </c>
      <c r="D13" s="1" t="n">
        <v>20.3708265354189</v>
      </c>
      <c r="E13" s="1" t="n">
        <v>10.3429490687801</v>
      </c>
      <c r="F13" s="1" t="n">
        <v>5</v>
      </c>
      <c r="G13" s="1" t="n">
        <v>266.35</v>
      </c>
      <c r="H13" s="1" t="n">
        <v>0.00104381004712094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30</v>
      </c>
      <c r="B14" s="1" t="n">
        <v>-4.8</v>
      </c>
      <c r="C14" s="1" t="n">
        <v>276.04</v>
      </c>
      <c r="D14" s="1" t="n">
        <v>23.2549424465306</v>
      </c>
      <c r="E14" s="1" t="n">
        <v>12.3060111437861</v>
      </c>
      <c r="F14" s="1" t="n">
        <v>5</v>
      </c>
      <c r="G14" s="1" t="n">
        <v>268.35</v>
      </c>
      <c r="H14" s="1" t="n">
        <v>0.000877300859613168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25</v>
      </c>
      <c r="B15" s="1" t="n">
        <v>-4</v>
      </c>
      <c r="C15" s="1" t="n">
        <v>265.63</v>
      </c>
      <c r="D15" s="1" t="n">
        <v>19.7471118723846</v>
      </c>
      <c r="E15" s="1" t="n">
        <v>9.95020512737973</v>
      </c>
      <c r="F15" s="1" t="n">
        <v>5</v>
      </c>
      <c r="G15" s="1" t="n">
        <v>269.15</v>
      </c>
      <c r="H15" s="1" t="n">
        <v>0.00108501021000517</v>
      </c>
      <c r="I15" s="1" t="n">
        <v>0.05</v>
      </c>
      <c r="J15" s="0" t="s">
        <v>12</v>
      </c>
    </row>
    <row r="16" customFormat="false" ht="12.75" hidden="false" customHeight="false" outlineLevel="0" collapsed="false">
      <c r="A16" s="1" t="n">
        <v>20</v>
      </c>
      <c r="B16" s="1" t="n">
        <v>-3.1</v>
      </c>
      <c r="C16" s="1" t="n">
        <v>260.42</v>
      </c>
      <c r="D16" s="1" t="n">
        <v>20.4227122958097</v>
      </c>
      <c r="E16" s="1" t="n">
        <v>10.3761015184876</v>
      </c>
      <c r="F16" s="1" t="n">
        <v>5</v>
      </c>
      <c r="G16" s="1" t="n">
        <v>270.05</v>
      </c>
      <c r="H16" s="1" t="n">
        <v>0.00104047499300357</v>
      </c>
      <c r="I16" s="1" t="n">
        <v>0.05</v>
      </c>
      <c r="J16" s="0" t="s">
        <v>12</v>
      </c>
    </row>
    <row r="17" customFormat="false" ht="12.75" hidden="false" customHeight="false" outlineLevel="0" collapsed="false">
      <c r="A17" s="1" t="n">
        <v>15</v>
      </c>
      <c r="B17" s="1" t="n">
        <v>-4.2</v>
      </c>
      <c r="C17" s="1" t="n">
        <v>281.25</v>
      </c>
      <c r="D17" s="1" t="n">
        <v>20.0592196474799</v>
      </c>
      <c r="E17" s="1" t="n">
        <v>10.1454106964478</v>
      </c>
      <c r="F17" s="1" t="n">
        <v>5</v>
      </c>
      <c r="G17" s="1" t="n">
        <v>268.95</v>
      </c>
      <c r="H17" s="1" t="n">
        <v>0.00106413377219247</v>
      </c>
      <c r="I17" s="1" t="n">
        <v>0.05</v>
      </c>
      <c r="J17" s="0" t="s">
        <v>12</v>
      </c>
    </row>
    <row r="18" customFormat="false" ht="12.75" hidden="false" customHeight="false" outlineLevel="0" collapsed="false">
      <c r="A18" s="1" t="n">
        <v>10</v>
      </c>
      <c r="B18" s="1" t="n">
        <v>-2.8</v>
      </c>
      <c r="C18" s="1" t="n">
        <v>395.83</v>
      </c>
      <c r="D18" s="1" t="n">
        <v>22.7943797869113</v>
      </c>
      <c r="E18" s="1" t="n">
        <v>11.9753048611773</v>
      </c>
      <c r="F18" s="1" t="n">
        <v>5</v>
      </c>
      <c r="G18" s="1" t="n">
        <v>270.35</v>
      </c>
      <c r="H18" s="1" t="n">
        <v>0.000901528126423952</v>
      </c>
      <c r="I18" s="1" t="n">
        <v>0.05</v>
      </c>
      <c r="J18" s="0" t="s">
        <v>12</v>
      </c>
    </row>
    <row r="19" customFormat="false" ht="12.75" hidden="false" customHeight="false" outlineLevel="0" collapsed="false">
      <c r="A19" s="1" t="n">
        <v>5</v>
      </c>
      <c r="B19" s="1" t="n">
        <v>-0.5</v>
      </c>
      <c r="C19" s="1" t="n">
        <v>343.75</v>
      </c>
      <c r="D19" s="1" t="n">
        <v>19.6429646971142</v>
      </c>
      <c r="E19" s="1" t="n">
        <v>9.88564867429932</v>
      </c>
      <c r="F19" s="1" t="n">
        <v>5</v>
      </c>
      <c r="G19" s="1" t="n">
        <v>272.65</v>
      </c>
      <c r="H19" s="1" t="n">
        <v>0.0010920956743001</v>
      </c>
      <c r="I19" s="1" t="n">
        <v>0.05</v>
      </c>
      <c r="J19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97</v>
      </c>
      <c r="B2" s="0" t="n">
        <v>-17.2</v>
      </c>
      <c r="C2" s="0" t="n">
        <v>223.96</v>
      </c>
      <c r="D2" s="0" t="n">
        <v>51.18785294</v>
      </c>
      <c r="E2" s="0" t="n">
        <v>58.3850938326137</v>
      </c>
      <c r="F2" s="0" t="n">
        <v>2</v>
      </c>
      <c r="G2" s="0" t="n">
        <v>255.95</v>
      </c>
      <c r="H2" s="0" t="n">
        <v>0.000184911480759189</v>
      </c>
      <c r="I2" s="0" t="n">
        <v>0.02</v>
      </c>
      <c r="J2" s="0" t="n">
        <v>272.85</v>
      </c>
    </row>
    <row r="3" customFormat="false" ht="12.75" hidden="false" customHeight="false" outlineLevel="0" collapsed="false">
      <c r="A3" s="0" t="n">
        <v>95</v>
      </c>
      <c r="B3" s="0" t="n">
        <v>-23.1</v>
      </c>
      <c r="C3" s="0" t="n">
        <v>182.29</v>
      </c>
      <c r="D3" s="0" t="n">
        <v>44.297353994103</v>
      </c>
      <c r="E3" s="0" t="n">
        <v>39.492127236622</v>
      </c>
      <c r="F3" s="0" t="n">
        <v>5</v>
      </c>
      <c r="G3" s="0" t="n">
        <v>250.05</v>
      </c>
      <c r="H3" s="0" t="n">
        <v>0.000273372819098013</v>
      </c>
      <c r="I3" s="0" t="n">
        <v>0.05</v>
      </c>
    </row>
    <row r="4" customFormat="false" ht="12.75" hidden="false" customHeight="false" outlineLevel="0" collapsed="false">
      <c r="A4" s="0" t="n">
        <v>90</v>
      </c>
      <c r="B4" s="0" t="n">
        <v>-24.2</v>
      </c>
      <c r="C4" s="0" t="n">
        <v>192.71</v>
      </c>
      <c r="D4" s="0" t="n">
        <v>40.0167179770047</v>
      </c>
      <c r="E4" s="0" t="n">
        <v>31.2140840524281</v>
      </c>
      <c r="F4" s="0" t="n">
        <v>5</v>
      </c>
      <c r="G4" s="0" t="n">
        <v>248.95</v>
      </c>
      <c r="H4" s="0" t="n">
        <v>0.00034587188708531</v>
      </c>
      <c r="I4" s="0" t="n">
        <v>0.05</v>
      </c>
    </row>
    <row r="5" customFormat="false" ht="12.75" hidden="false" customHeight="false" outlineLevel="0" collapsed="false">
      <c r="A5" s="0" t="n">
        <v>85</v>
      </c>
      <c r="B5" s="0" t="n">
        <v>-23.3</v>
      </c>
      <c r="C5" s="0" t="n">
        <v>286.46</v>
      </c>
      <c r="D5" s="0" t="n">
        <v>31.8168330011262</v>
      </c>
      <c r="E5" s="0" t="n">
        <v>19.9653761829514</v>
      </c>
      <c r="F5" s="0" t="n">
        <v>5</v>
      </c>
      <c r="G5" s="0" t="n">
        <v>249.85</v>
      </c>
      <c r="H5" s="0" t="n">
        <v>0.000540739831592638</v>
      </c>
      <c r="I5" s="0" t="n">
        <v>0.05</v>
      </c>
    </row>
    <row r="6" customFormat="false" ht="12.75" hidden="false" customHeight="false" outlineLevel="0" collapsed="false">
      <c r="A6" s="0" t="n">
        <v>80</v>
      </c>
      <c r="B6" s="0" t="n">
        <v>-21.9</v>
      </c>
      <c r="C6" s="0" t="n">
        <v>291.67</v>
      </c>
      <c r="D6" s="0" t="n">
        <v>34.1849161615347</v>
      </c>
      <c r="E6" s="0" t="n">
        <v>22.7252874046272</v>
      </c>
      <c r="F6" s="0" t="n">
        <v>5</v>
      </c>
      <c r="G6" s="0" t="n">
        <v>251.25</v>
      </c>
      <c r="H6" s="0" t="n">
        <v>0.00047506876206347</v>
      </c>
      <c r="I6" s="0" t="n">
        <v>0.05</v>
      </c>
    </row>
    <row r="7" customFormat="false" ht="12.75" hidden="false" customHeight="false" outlineLevel="0" collapsed="false">
      <c r="A7" s="0" t="n">
        <v>75</v>
      </c>
      <c r="B7" s="0" t="n">
        <v>-21.6</v>
      </c>
      <c r="C7" s="0" t="n">
        <v>229.17</v>
      </c>
      <c r="D7" s="0" t="n">
        <v>25.1486697186893</v>
      </c>
      <c r="E7" s="0" t="n">
        <v>13.7414635491864</v>
      </c>
      <c r="F7" s="0" t="n">
        <v>5</v>
      </c>
      <c r="G7" s="0" t="n">
        <v>251.55</v>
      </c>
      <c r="H7" s="0" t="n">
        <v>0.000785656790938544</v>
      </c>
      <c r="I7" s="0" t="n">
        <v>0.05</v>
      </c>
    </row>
    <row r="8" customFormat="false" ht="12.75" hidden="false" customHeight="false" outlineLevel="0" collapsed="false">
      <c r="A8" s="0" t="n">
        <v>70</v>
      </c>
      <c r="B8" s="0" t="n">
        <v>-17.9</v>
      </c>
      <c r="C8" s="0" t="n">
        <v>239.58</v>
      </c>
      <c r="D8" s="0" t="n">
        <v>24.1148976074701</v>
      </c>
      <c r="E8" s="0" t="n">
        <v>12.9423728116795</v>
      </c>
      <c r="F8" s="0" t="n">
        <v>5</v>
      </c>
      <c r="G8" s="0" t="n">
        <v>255.25</v>
      </c>
      <c r="H8" s="0" t="n">
        <v>0.000834164979787183</v>
      </c>
      <c r="I8" s="0" t="n">
        <v>0.05</v>
      </c>
    </row>
    <row r="9" customFormat="false" ht="12.75" hidden="false" customHeight="false" outlineLevel="0" collapsed="false">
      <c r="A9" s="0" t="n">
        <v>65</v>
      </c>
      <c r="B9" s="0" t="n">
        <v>-15.1</v>
      </c>
      <c r="C9" s="0" t="n">
        <v>265.63</v>
      </c>
      <c r="D9" s="0" t="n">
        <v>26.9380492487449</v>
      </c>
      <c r="E9" s="0" t="n">
        <v>15.2194170398928</v>
      </c>
      <c r="F9" s="0" t="n">
        <v>5</v>
      </c>
      <c r="G9" s="0" t="n">
        <v>258.05</v>
      </c>
      <c r="H9" s="0" t="n">
        <v>0.00070936187151941</v>
      </c>
      <c r="I9" s="0" t="n">
        <v>0.05</v>
      </c>
    </row>
    <row r="10" customFormat="false" ht="12.75" hidden="false" customHeight="false" outlineLevel="0" collapsed="false">
      <c r="A10" s="0" t="n">
        <v>60</v>
      </c>
      <c r="B10" s="0" t="n">
        <v>-13.2</v>
      </c>
      <c r="C10" s="0" t="n">
        <v>270.83</v>
      </c>
      <c r="D10" s="0" t="n">
        <v>25.0971764732578</v>
      </c>
      <c r="E10" s="0" t="n">
        <v>13.7007458928888</v>
      </c>
      <c r="F10" s="0" t="n">
        <v>5</v>
      </c>
      <c r="G10" s="0" t="n">
        <v>259.95</v>
      </c>
      <c r="H10" s="0" t="n">
        <v>0.000787991707842445</v>
      </c>
      <c r="I10" s="0" t="n">
        <v>0.05</v>
      </c>
    </row>
    <row r="11" customFormat="false" ht="12.75" hidden="false" customHeight="false" outlineLevel="0" collapsed="false">
      <c r="A11" s="0" t="n">
        <v>55</v>
      </c>
      <c r="B11" s="0" t="n">
        <v>-11.5</v>
      </c>
      <c r="C11" s="0" t="n">
        <v>286.46</v>
      </c>
      <c r="D11" s="0" t="n">
        <v>23.2819366506854</v>
      </c>
      <c r="E11" s="0" t="n">
        <v>12.3256093865842</v>
      </c>
      <c r="F11" s="0" t="n">
        <v>5</v>
      </c>
      <c r="G11" s="0" t="n">
        <v>261.65</v>
      </c>
      <c r="H11" s="0" t="n">
        <v>0.000875905913958603</v>
      </c>
      <c r="I11" s="0" t="n">
        <v>0.05</v>
      </c>
    </row>
    <row r="12" customFormat="false" ht="12.75" hidden="false" customHeight="false" outlineLevel="0" collapsed="false">
      <c r="A12" s="0" t="n">
        <v>50</v>
      </c>
      <c r="B12" s="0" t="n">
        <v>-10.1</v>
      </c>
      <c r="C12" s="0" t="n">
        <v>286.46</v>
      </c>
      <c r="D12" s="0" t="n">
        <v>21.6000584080947</v>
      </c>
      <c r="E12" s="0" t="n">
        <v>11.1489677591052</v>
      </c>
      <c r="F12" s="0" t="n">
        <v>5</v>
      </c>
      <c r="G12" s="0" t="n">
        <v>263.05</v>
      </c>
      <c r="H12" s="0" t="n">
        <v>0.000968347419072569</v>
      </c>
      <c r="I12" s="0" t="n">
        <v>0.05</v>
      </c>
    </row>
    <row r="13" customFormat="false" ht="12.75" hidden="false" customHeight="false" outlineLevel="0" collapsed="false">
      <c r="A13" s="0" t="n">
        <v>45</v>
      </c>
      <c r="B13" s="0" t="n">
        <v>-8.4</v>
      </c>
      <c r="C13" s="0" t="n">
        <v>244.79</v>
      </c>
      <c r="D13" s="0" t="n">
        <v>19.7359431327591</v>
      </c>
      <c r="E13" s="0" t="n">
        <v>9.94326825303854</v>
      </c>
      <c r="F13" s="0" t="n">
        <v>5</v>
      </c>
      <c r="G13" s="0" t="n">
        <v>264.75</v>
      </c>
      <c r="H13" s="0" t="n">
        <v>0.00108576716227621</v>
      </c>
      <c r="I13" s="0" t="n">
        <v>0.05</v>
      </c>
    </row>
    <row r="14" customFormat="false" ht="12.75" hidden="false" customHeight="false" outlineLevel="0" collapsed="false">
      <c r="A14" s="0" t="n">
        <v>40</v>
      </c>
      <c r="B14" s="0" t="n">
        <v>-7.8</v>
      </c>
      <c r="C14" s="0" t="n">
        <v>296.88</v>
      </c>
      <c r="D14" s="0" t="n">
        <v>20.75109048</v>
      </c>
      <c r="E14" s="0" t="n">
        <v>10.5876663113221</v>
      </c>
      <c r="F14" s="0" t="n">
        <v>5</v>
      </c>
      <c r="G14" s="0" t="n">
        <v>265.35</v>
      </c>
      <c r="H14" s="0" t="n">
        <v>0.00101968402076554</v>
      </c>
      <c r="I14" s="0" t="n">
        <v>0.05</v>
      </c>
    </row>
    <row r="15" customFormat="false" ht="12.75" hidden="false" customHeight="false" outlineLevel="0" collapsed="false">
      <c r="A15" s="0" t="n">
        <v>35</v>
      </c>
      <c r="B15" s="0" t="n">
        <v>-6.6</v>
      </c>
      <c r="C15" s="0" t="n">
        <v>322.92</v>
      </c>
      <c r="D15" s="0" t="n">
        <v>21.6000584080947</v>
      </c>
      <c r="E15" s="0" t="n">
        <v>11.1489677591052</v>
      </c>
      <c r="F15" s="0" t="n">
        <v>5</v>
      </c>
      <c r="G15" s="0" t="n">
        <v>266.55</v>
      </c>
      <c r="H15" s="0" t="n">
        <v>0.000968347419072569</v>
      </c>
      <c r="I15" s="0" t="n">
        <v>0.05</v>
      </c>
    </row>
    <row r="16" customFormat="false" ht="12.75" hidden="false" customHeight="false" outlineLevel="0" collapsed="false">
      <c r="A16" s="0" t="n">
        <v>30</v>
      </c>
      <c r="B16" s="0" t="n">
        <v>-6.3</v>
      </c>
      <c r="C16" s="0" t="n">
        <v>312.5</v>
      </c>
      <c r="D16" s="0" t="n">
        <v>22.706197113195</v>
      </c>
      <c r="E16" s="0" t="n">
        <v>11.9127672625204</v>
      </c>
      <c r="F16" s="0" t="n">
        <v>5</v>
      </c>
      <c r="G16" s="0" t="n">
        <v>266.85</v>
      </c>
      <c r="H16" s="0" t="n">
        <v>0.000906260813876475</v>
      </c>
      <c r="I16" s="0" t="n">
        <v>0.05</v>
      </c>
    </row>
    <row r="17" customFormat="false" ht="12.75" hidden="false" customHeight="false" outlineLevel="0" collapsed="false">
      <c r="A17" s="0" t="n">
        <v>25</v>
      </c>
      <c r="B17" s="0" t="n">
        <v>-6.1</v>
      </c>
      <c r="C17" s="0" t="n">
        <v>333.33</v>
      </c>
      <c r="D17" s="0" t="n">
        <v>24.6328128015757</v>
      </c>
      <c r="E17" s="0" t="n">
        <v>13.3379300410414</v>
      </c>
      <c r="F17" s="0" t="n">
        <v>5</v>
      </c>
      <c r="G17" s="0" t="n">
        <v>267.05</v>
      </c>
      <c r="H17" s="0" t="n">
        <v>0.000809426509333369</v>
      </c>
      <c r="I17" s="0" t="n">
        <v>0.05</v>
      </c>
    </row>
    <row r="18" customFormat="false" ht="12.75" hidden="false" customHeight="false" outlineLevel="0" collapsed="false">
      <c r="A18" s="0" t="n">
        <v>20</v>
      </c>
      <c r="B18" s="0" t="n">
        <v>-3.5</v>
      </c>
      <c r="C18" s="0" t="n">
        <v>291.67</v>
      </c>
      <c r="D18" s="0" t="n">
        <v>24.9941283948151</v>
      </c>
      <c r="E18" s="0" t="n">
        <v>13.6195547815956</v>
      </c>
      <c r="F18" s="0" t="n">
        <v>5</v>
      </c>
      <c r="G18" s="0" t="n">
        <v>269.65</v>
      </c>
      <c r="H18" s="0" t="n">
        <v>0.000792689212531509</v>
      </c>
      <c r="I18" s="0" t="n">
        <v>0.05</v>
      </c>
    </row>
    <row r="19" customFormat="false" ht="12.75" hidden="false" customHeight="false" outlineLevel="0" collapsed="false">
      <c r="A19" s="0" t="n">
        <v>15</v>
      </c>
      <c r="B19" s="0" t="n">
        <v>-4.6</v>
      </c>
      <c r="C19" s="0" t="n">
        <v>281.25</v>
      </c>
      <c r="D19" s="0" t="n">
        <v>22.8110640915161</v>
      </c>
      <c r="E19" s="0" t="n">
        <v>11.9871650950686</v>
      </c>
      <c r="F19" s="0" t="n">
        <v>5</v>
      </c>
      <c r="G19" s="0" t="n">
        <v>268.55</v>
      </c>
      <c r="H19" s="0" t="n">
        <v>0.000900636144512116</v>
      </c>
      <c r="I19" s="0" t="n">
        <v>0.05</v>
      </c>
    </row>
    <row r="20" customFormat="false" ht="12.75" hidden="false" customHeight="false" outlineLevel="0" collapsed="false">
      <c r="A20" s="0" t="n">
        <v>10</v>
      </c>
      <c r="B20" s="0" t="n">
        <v>-5.1</v>
      </c>
      <c r="C20" s="0" t="n">
        <v>427.08</v>
      </c>
      <c r="D20" s="0" t="n">
        <v>18.4427290630638</v>
      </c>
      <c r="E20" s="0" t="n">
        <v>9.16200751014666</v>
      </c>
      <c r="F20" s="0" t="n">
        <v>5</v>
      </c>
      <c r="G20" s="0" t="n">
        <v>268.05</v>
      </c>
      <c r="H20" s="0" t="n">
        <v>0.00117835246728366</v>
      </c>
      <c r="I20" s="0" t="n">
        <v>0.05</v>
      </c>
    </row>
    <row r="21" customFormat="false" ht="12.75" hidden="false" customHeight="false" outlineLevel="0" collapsed="false">
      <c r="A21" s="0" t="n">
        <v>5</v>
      </c>
      <c r="B21" s="0" t="n">
        <v>-1.7</v>
      </c>
      <c r="C21" s="0" t="n">
        <v>354.17</v>
      </c>
      <c r="D21" s="0" t="n">
        <v>20.21775190208</v>
      </c>
      <c r="E21" s="0" t="n">
        <v>10.2455762502228</v>
      </c>
      <c r="F21" s="0" t="n">
        <v>5</v>
      </c>
      <c r="G21" s="0" t="n">
        <v>271.45</v>
      </c>
      <c r="H21" s="0" t="n">
        <v>0.00105373030185764</v>
      </c>
      <c r="I21" s="0" t="n"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34</v>
      </c>
      <c r="B2" s="1" t="n">
        <v>-16.8</v>
      </c>
      <c r="C2" s="1" t="n">
        <v>162.16</v>
      </c>
      <c r="D2" s="1" t="n">
        <v>40</v>
      </c>
      <c r="E2" s="1" t="n">
        <v>31.1856210145697</v>
      </c>
      <c r="F2" s="1" t="n">
        <v>3</v>
      </c>
      <c r="G2" s="1" t="n">
        <v>256.35</v>
      </c>
      <c r="H2" s="1" t="n">
        <v>0.000346187563486676</v>
      </c>
      <c r="I2" s="1" t="n">
        <v>0.03</v>
      </c>
      <c r="J2" s="1" t="n">
        <v>270.95</v>
      </c>
    </row>
    <row r="3" customFormat="false" ht="12.75" hidden="false" customHeight="false" outlineLevel="0" collapsed="false">
      <c r="A3" s="1" t="n">
        <v>31</v>
      </c>
      <c r="B3" s="1" t="n">
        <v>-14.1</v>
      </c>
      <c r="C3" s="1" t="n">
        <v>227.03</v>
      </c>
      <c r="D3" s="1" t="n">
        <v>38.6</v>
      </c>
      <c r="E3" s="1" t="n">
        <v>28.8949527604823</v>
      </c>
      <c r="F3" s="1" t="n">
        <v>3</v>
      </c>
      <c r="G3" s="1" t="n">
        <v>259.05</v>
      </c>
      <c r="H3" s="1" t="n">
        <v>0.000373631832671409</v>
      </c>
      <c r="I3" s="1" t="n">
        <v>0.03</v>
      </c>
      <c r="J3" s="0" t="s">
        <v>12</v>
      </c>
    </row>
    <row r="4" customFormat="false" ht="12.75" hidden="false" customHeight="false" outlineLevel="0" collapsed="false">
      <c r="A4" s="1" t="n">
        <v>28</v>
      </c>
      <c r="B4" s="1" t="n">
        <v>-12.4</v>
      </c>
      <c r="C4" s="1" t="n">
        <v>205.41</v>
      </c>
      <c r="D4" s="1" t="n">
        <v>35</v>
      </c>
      <c r="E4" s="1" t="n">
        <v>23.7568875591037</v>
      </c>
      <c r="F4" s="1" t="n">
        <v>3</v>
      </c>
      <c r="G4" s="1" t="n">
        <v>260.75</v>
      </c>
      <c r="H4" s="1" t="n">
        <v>0.000454439754702449</v>
      </c>
      <c r="I4" s="1" t="n">
        <v>0.03</v>
      </c>
      <c r="J4" s="0" t="s">
        <v>12</v>
      </c>
    </row>
    <row r="5" customFormat="false" ht="12.75" hidden="false" customHeight="false" outlineLevel="0" collapsed="false">
      <c r="A5" s="1" t="n">
        <v>25</v>
      </c>
      <c r="B5" s="1" t="n">
        <v>-11.8</v>
      </c>
      <c r="C5" s="1" t="n">
        <v>313.51</v>
      </c>
      <c r="D5" s="1" t="n">
        <v>32.78437</v>
      </c>
      <c r="E5" s="1" t="n">
        <v>21.0523801232846</v>
      </c>
      <c r="F5" s="1" t="n">
        <v>4</v>
      </c>
      <c r="G5" s="1" t="n">
        <v>261.35</v>
      </c>
      <c r="H5" s="1" t="n">
        <v>0.000512819647547213</v>
      </c>
      <c r="I5" s="1" t="n">
        <v>0.04</v>
      </c>
      <c r="J5" s="0" t="s">
        <v>12</v>
      </c>
    </row>
    <row r="6" customFormat="false" ht="12.75" hidden="false" customHeight="false" outlineLevel="0" collapsed="false">
      <c r="A6" s="1" t="n">
        <v>21</v>
      </c>
      <c r="B6" s="1" t="n">
        <v>-8.4</v>
      </c>
      <c r="C6" s="1" t="n">
        <v>270.27</v>
      </c>
      <c r="D6" s="1" t="n">
        <v>26</v>
      </c>
      <c r="E6" s="1" t="n">
        <v>14.4290687803503</v>
      </c>
      <c r="F6" s="1" t="n">
        <v>2</v>
      </c>
      <c r="G6" s="1" t="n">
        <v>264.75</v>
      </c>
      <c r="H6" s="1" t="n">
        <v>0.000748216972224502</v>
      </c>
      <c r="I6" s="1" t="n">
        <v>0.02</v>
      </c>
      <c r="J6" s="0" t="s">
        <v>12</v>
      </c>
    </row>
    <row r="7" customFormat="false" ht="12.75" hidden="false" customHeight="false" outlineLevel="0" collapsed="false">
      <c r="A7" s="1" t="n">
        <v>19</v>
      </c>
      <c r="B7" s="1" t="n">
        <v>-6.2</v>
      </c>
      <c r="C7" s="1" t="n">
        <v>900</v>
      </c>
      <c r="D7" s="1" t="n">
        <v>21.2</v>
      </c>
      <c r="E7" s="1" t="n">
        <v>1000</v>
      </c>
      <c r="F7" s="1" t="n">
        <v>2</v>
      </c>
      <c r="G7" s="1" t="n">
        <v>266.95</v>
      </c>
      <c r="H7" s="1" t="n">
        <v>1.07960741548528E-005</v>
      </c>
      <c r="I7" s="1" t="n">
        <v>0.02</v>
      </c>
      <c r="J7" s="0" t="s">
        <v>12</v>
      </c>
    </row>
    <row r="8" customFormat="false" ht="12.75" hidden="false" customHeight="false" outlineLevel="0" collapsed="false">
      <c r="A8" s="1" t="n">
        <v>17</v>
      </c>
      <c r="B8" s="1" t="n">
        <v>-6.2</v>
      </c>
      <c r="C8" s="1" t="n">
        <v>291.89</v>
      </c>
      <c r="D8" s="1" t="n">
        <v>21.2</v>
      </c>
      <c r="E8" s="1" t="n">
        <v>10.8818503302996</v>
      </c>
      <c r="F8" s="1" t="n">
        <v>3</v>
      </c>
      <c r="G8" s="1" t="n">
        <v>266.95</v>
      </c>
      <c r="H8" s="1" t="n">
        <v>0.000992117500898909</v>
      </c>
      <c r="I8" s="1" t="n">
        <v>0.03</v>
      </c>
      <c r="J8" s="0" t="s">
        <v>12</v>
      </c>
    </row>
    <row r="9" customFormat="false" ht="12.75" hidden="false" customHeight="false" outlineLevel="0" collapsed="false">
      <c r="A9" s="1" t="n">
        <v>14</v>
      </c>
      <c r="B9" s="1" t="n">
        <v>-4.4</v>
      </c>
      <c r="C9" s="1" t="n">
        <v>270.27</v>
      </c>
      <c r="D9" s="1" t="n">
        <v>20.88027</v>
      </c>
      <c r="E9" s="1" t="n">
        <v>10.6717285722921</v>
      </c>
      <c r="F9" s="1" t="n">
        <v>4</v>
      </c>
      <c r="G9" s="1" t="n">
        <v>268.75</v>
      </c>
      <c r="H9" s="1" t="n">
        <v>0.00101165186892811</v>
      </c>
      <c r="I9" s="1" t="n">
        <v>0.04</v>
      </c>
      <c r="J9" s="0" t="s">
        <v>12</v>
      </c>
    </row>
    <row r="10" customFormat="false" ht="12.75" hidden="false" customHeight="false" outlineLevel="0" collapsed="false">
      <c r="A10" s="1" t="n">
        <v>10</v>
      </c>
      <c r="B10" s="1" t="n">
        <v>-3.7</v>
      </c>
      <c r="C10" s="1" t="n">
        <v>324.32</v>
      </c>
      <c r="D10" s="1" t="n">
        <v>18</v>
      </c>
      <c r="E10" s="1" t="n">
        <v>8.90419845431772</v>
      </c>
      <c r="F10" s="1" t="n">
        <v>4</v>
      </c>
      <c r="G10" s="1" t="n">
        <v>269.45</v>
      </c>
      <c r="H10" s="1" t="n">
        <v>0.00121247007355476</v>
      </c>
      <c r="I10" s="1" t="n">
        <v>0.04</v>
      </c>
      <c r="J10" s="0" t="s">
        <v>12</v>
      </c>
    </row>
    <row r="11" customFormat="false" ht="12.75" hidden="false" customHeight="false" outlineLevel="0" collapsed="false">
      <c r="A11" s="1" t="n">
        <v>6</v>
      </c>
      <c r="B11" s="1" t="n">
        <v>-2.1</v>
      </c>
      <c r="C11" s="1" t="n">
        <v>367.57</v>
      </c>
      <c r="D11" s="1" t="n">
        <v>15.81248</v>
      </c>
      <c r="E11" s="1" t="n">
        <v>7.69705452523483</v>
      </c>
      <c r="F11" s="1" t="n">
        <v>6</v>
      </c>
      <c r="G11" s="1" t="n">
        <v>271.05</v>
      </c>
      <c r="H11" s="1" t="n">
        <v>0.00140262409723847</v>
      </c>
      <c r="I11" s="1" t="n">
        <v>0.06</v>
      </c>
      <c r="J11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41</v>
      </c>
      <c r="B2" s="1" t="n">
        <v>-3</v>
      </c>
      <c r="C2" s="1" t="n">
        <v>108.11</v>
      </c>
      <c r="D2" s="1" t="n">
        <v>40.71</v>
      </c>
      <c r="E2" s="1" t="n">
        <v>32.4186523857812</v>
      </c>
      <c r="F2" s="1" t="n">
        <v>4</v>
      </c>
      <c r="G2" s="1" t="n">
        <v>270.15</v>
      </c>
      <c r="H2" s="1" t="n">
        <v>0.000333020448425176</v>
      </c>
      <c r="I2" s="1" t="n">
        <v>0.04</v>
      </c>
      <c r="J2" s="1" t="n">
        <v>272.45</v>
      </c>
    </row>
    <row r="3" customFormat="false" ht="12.75" hidden="false" customHeight="false" outlineLevel="0" collapsed="false">
      <c r="A3" s="1" t="n">
        <v>37</v>
      </c>
      <c r="B3" s="1" t="n">
        <v>-1.5</v>
      </c>
      <c r="C3" s="1" t="n">
        <v>162.16</v>
      </c>
      <c r="D3" s="1" t="n">
        <v>40</v>
      </c>
      <c r="E3" s="1" t="n">
        <v>31.1856210145697</v>
      </c>
      <c r="F3" s="1" t="n">
        <v>3</v>
      </c>
      <c r="G3" s="1" t="n">
        <v>271.65</v>
      </c>
      <c r="H3" s="1" t="n">
        <v>0.000346187563486676</v>
      </c>
      <c r="I3" s="1" t="n">
        <v>0.03</v>
      </c>
      <c r="J3" s="0" t="s">
        <v>12</v>
      </c>
    </row>
    <row r="4" customFormat="false" ht="12.75" hidden="false" customHeight="false" outlineLevel="0" collapsed="false">
      <c r="A4" s="1" t="n">
        <v>34</v>
      </c>
      <c r="B4" s="1" t="n">
        <v>-2.2</v>
      </c>
      <c r="C4" s="1" t="n">
        <v>162.16</v>
      </c>
      <c r="D4" s="1" t="n">
        <v>37.59</v>
      </c>
      <c r="E4" s="1" t="n">
        <v>27.350141293231</v>
      </c>
      <c r="F4" s="1" t="n">
        <v>3</v>
      </c>
      <c r="G4" s="1" t="n">
        <v>270.95</v>
      </c>
      <c r="H4" s="1" t="n">
        <v>0.000394735589813013</v>
      </c>
      <c r="I4" s="1" t="n">
        <v>0.03</v>
      </c>
      <c r="J4" s="0" t="s">
        <v>12</v>
      </c>
    </row>
    <row r="5" customFormat="false" ht="12.75" hidden="false" customHeight="false" outlineLevel="0" collapsed="false">
      <c r="A5" s="1" t="n">
        <v>31</v>
      </c>
      <c r="B5" s="1" t="n">
        <v>-2.4</v>
      </c>
      <c r="C5" s="1" t="n">
        <v>172.97</v>
      </c>
      <c r="D5" s="1" t="n">
        <v>37.59</v>
      </c>
      <c r="E5" s="1" t="n">
        <v>27.350141293231</v>
      </c>
      <c r="F5" s="1" t="n">
        <v>3</v>
      </c>
      <c r="G5" s="1" t="n">
        <v>270.75</v>
      </c>
      <c r="H5" s="1" t="n">
        <v>0.000394735589813013</v>
      </c>
      <c r="I5" s="1" t="n">
        <v>0.03</v>
      </c>
      <c r="J5" s="0" t="s">
        <v>12</v>
      </c>
    </row>
    <row r="6" customFormat="false" ht="12.75" hidden="false" customHeight="false" outlineLevel="0" collapsed="false">
      <c r="A6" s="1" t="n">
        <v>28</v>
      </c>
      <c r="B6" s="1" t="n">
        <v>-2.5</v>
      </c>
      <c r="C6" s="1" t="n">
        <v>221.62</v>
      </c>
      <c r="D6" s="1" t="n">
        <v>35</v>
      </c>
      <c r="E6" s="1" t="n">
        <v>23.7568875591037</v>
      </c>
      <c r="F6" s="1" t="n">
        <v>3</v>
      </c>
      <c r="G6" s="1" t="n">
        <v>270.65</v>
      </c>
      <c r="H6" s="1" t="n">
        <v>0.000454439754702449</v>
      </c>
      <c r="I6" s="1" t="n">
        <v>0.03</v>
      </c>
      <c r="J6" s="0" t="s">
        <v>12</v>
      </c>
    </row>
    <row r="7" customFormat="false" ht="12.75" hidden="false" customHeight="false" outlineLevel="0" collapsed="false">
      <c r="A7" s="1" t="n">
        <v>25</v>
      </c>
      <c r="B7" s="1" t="n">
        <v>-2.5</v>
      </c>
      <c r="C7" s="1" t="n">
        <v>205.41</v>
      </c>
      <c r="D7" s="1" t="n">
        <v>29.05</v>
      </c>
      <c r="E7" s="1" t="n">
        <v>17.1347369479365</v>
      </c>
      <c r="F7" s="1" t="n">
        <v>3</v>
      </c>
      <c r="G7" s="1" t="n">
        <v>270.65</v>
      </c>
      <c r="H7" s="1" t="n">
        <v>0.000630069442423096</v>
      </c>
      <c r="I7" s="1" t="n">
        <v>0.03</v>
      </c>
      <c r="J7" s="0" t="s">
        <v>12</v>
      </c>
    </row>
    <row r="8" customFormat="false" ht="12.75" hidden="false" customHeight="false" outlineLevel="0" collapsed="false">
      <c r="A8" s="1" t="n">
        <v>22</v>
      </c>
      <c r="B8" s="1" t="n">
        <v>-2.6</v>
      </c>
      <c r="C8" s="1" t="n">
        <v>237.84</v>
      </c>
      <c r="D8" s="1" t="n">
        <v>29.05</v>
      </c>
      <c r="E8" s="1" t="n">
        <v>17.1347369479365</v>
      </c>
      <c r="F8" s="1" t="n">
        <v>3</v>
      </c>
      <c r="G8" s="1" t="n">
        <v>270.55</v>
      </c>
      <c r="H8" s="1" t="n">
        <v>0.000630069442423096</v>
      </c>
      <c r="I8" s="1" t="n">
        <v>0.03</v>
      </c>
      <c r="J8" s="0" t="s">
        <v>12</v>
      </c>
    </row>
    <row r="9" customFormat="false" ht="12.75" hidden="false" customHeight="false" outlineLevel="0" collapsed="false">
      <c r="A9" s="1" t="n">
        <v>19</v>
      </c>
      <c r="B9" s="1" t="n">
        <v>-2.3</v>
      </c>
      <c r="C9" s="1" t="n">
        <v>900</v>
      </c>
      <c r="D9" s="1" t="n">
        <v>27.96</v>
      </c>
      <c r="E9" s="1" t="n">
        <v>1000</v>
      </c>
      <c r="F9" s="1" t="n">
        <v>3</v>
      </c>
      <c r="G9" s="1" t="n">
        <v>270.85</v>
      </c>
      <c r="H9" s="1" t="n">
        <v>1.07960741548528E-005</v>
      </c>
      <c r="I9" s="1" t="n">
        <v>0.03</v>
      </c>
      <c r="J9" s="0" t="s">
        <v>12</v>
      </c>
    </row>
    <row r="10" customFormat="false" ht="12.75" hidden="false" customHeight="false" outlineLevel="0" collapsed="false">
      <c r="A10" s="1" t="n">
        <v>16</v>
      </c>
      <c r="B10" s="1" t="n">
        <v>-2.1</v>
      </c>
      <c r="C10" s="1" t="n">
        <v>248.65</v>
      </c>
      <c r="D10" s="1" t="n">
        <v>27.96</v>
      </c>
      <c r="E10" s="1" t="n">
        <v>16.1217686070004</v>
      </c>
      <c r="F10" s="1" t="n">
        <v>3</v>
      </c>
      <c r="G10" s="1" t="n">
        <v>271.05</v>
      </c>
      <c r="H10" s="1" t="n">
        <v>0.000669658175726756</v>
      </c>
      <c r="I10" s="1" t="n">
        <v>0.03</v>
      </c>
      <c r="J10" s="0" t="s">
        <v>12</v>
      </c>
    </row>
    <row r="11" customFormat="false" ht="12.75" hidden="false" customHeight="false" outlineLevel="0" collapsed="false">
      <c r="A11" s="1" t="n">
        <v>13</v>
      </c>
      <c r="B11" s="1" t="n">
        <v>-2</v>
      </c>
      <c r="C11" s="1" t="n">
        <v>281.08</v>
      </c>
      <c r="D11" s="1" t="n">
        <v>25.5</v>
      </c>
      <c r="E11" s="1" t="n">
        <v>14.0219032609294</v>
      </c>
      <c r="F11" s="1" t="n">
        <v>3</v>
      </c>
      <c r="G11" s="1" t="n">
        <v>271.15</v>
      </c>
      <c r="H11" s="1" t="n">
        <v>0.000769943562863893</v>
      </c>
      <c r="I11" s="1" t="n">
        <v>0.03</v>
      </c>
      <c r="J11" s="0" t="s">
        <v>12</v>
      </c>
    </row>
    <row r="12" customFormat="false" ht="12.75" hidden="false" customHeight="false" outlineLevel="0" collapsed="false">
      <c r="A12" s="1" t="n">
        <v>10</v>
      </c>
      <c r="B12" s="1" t="n">
        <v>-1.8</v>
      </c>
      <c r="C12" s="1" t="n">
        <v>281.08</v>
      </c>
      <c r="D12" s="1" t="n">
        <v>18</v>
      </c>
      <c r="E12" s="1" t="n">
        <v>8.90419845431772</v>
      </c>
      <c r="F12" s="1" t="n">
        <v>3</v>
      </c>
      <c r="G12" s="1" t="n">
        <v>271.35</v>
      </c>
      <c r="H12" s="1" t="n">
        <v>0.00121247007355476</v>
      </c>
      <c r="I12" s="1" t="n">
        <v>0.03</v>
      </c>
      <c r="J12" s="0" t="s">
        <v>12</v>
      </c>
    </row>
    <row r="13" customFormat="false" ht="12.75" hidden="false" customHeight="false" outlineLevel="0" collapsed="false">
      <c r="A13" s="1" t="n">
        <v>7</v>
      </c>
      <c r="B13" s="1" t="n">
        <v>-1.6</v>
      </c>
      <c r="C13" s="1" t="n">
        <v>335.14</v>
      </c>
      <c r="D13" s="1" t="n">
        <v>18</v>
      </c>
      <c r="E13" s="1" t="n">
        <v>8.90419845431772</v>
      </c>
      <c r="F13" s="1" t="n">
        <v>3</v>
      </c>
      <c r="G13" s="1" t="n">
        <v>271.55</v>
      </c>
      <c r="H13" s="1" t="n">
        <v>0.00121247007355476</v>
      </c>
      <c r="I13" s="1" t="n">
        <v>0.03</v>
      </c>
      <c r="J13" s="0" t="s">
        <v>12</v>
      </c>
    </row>
    <row r="14" customFormat="false" ht="12.75" hidden="false" customHeight="false" outlineLevel="0" collapsed="false">
      <c r="A14" s="1" t="n">
        <v>4</v>
      </c>
      <c r="B14" s="1" t="n">
        <v>-1.3</v>
      </c>
      <c r="C14" s="1" t="n">
        <v>356.76</v>
      </c>
      <c r="D14" s="1" t="n">
        <v>18</v>
      </c>
      <c r="E14" s="1" t="n">
        <v>8.90419845431772</v>
      </c>
      <c r="F14" s="1" t="n">
        <v>4</v>
      </c>
      <c r="G14" s="1" t="n">
        <v>271.85</v>
      </c>
      <c r="H14" s="1" t="n">
        <v>0.00121247007355476</v>
      </c>
      <c r="I14" s="1" t="n">
        <v>0.04</v>
      </c>
      <c r="J14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46</v>
      </c>
      <c r="B2" s="1" t="n">
        <v>-10.3</v>
      </c>
      <c r="C2" s="1" t="n">
        <v>86.49</v>
      </c>
      <c r="D2" s="1" t="n">
        <v>51.71</v>
      </c>
      <c r="E2" s="1" t="n">
        <v>60.1958237166086</v>
      </c>
      <c r="F2" s="1" t="n">
        <v>6</v>
      </c>
      <c r="G2" s="1" t="n">
        <v>262.85</v>
      </c>
      <c r="H2" s="1" t="n">
        <v>0.000179349222060301</v>
      </c>
      <c r="I2" s="1" t="n">
        <v>0.06</v>
      </c>
      <c r="J2" s="1" t="n">
        <v>272.55</v>
      </c>
    </row>
    <row r="3" customFormat="false" ht="12.75" hidden="false" customHeight="false" outlineLevel="0" collapsed="false">
      <c r="A3" s="1" t="n">
        <v>40</v>
      </c>
      <c r="B3" s="1" t="n">
        <v>-8.6</v>
      </c>
      <c r="C3" s="1" t="n">
        <v>156.76</v>
      </c>
      <c r="D3" s="1" t="n">
        <v>47.83</v>
      </c>
      <c r="E3" s="1" t="n">
        <v>48.1367497060887</v>
      </c>
      <c r="F3" s="1" t="n">
        <v>5</v>
      </c>
      <c r="G3" s="1" t="n">
        <v>264.55</v>
      </c>
      <c r="H3" s="1" t="n">
        <v>0.000224279250692475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-6</v>
      </c>
      <c r="C4" s="1" t="n">
        <v>189.19</v>
      </c>
      <c r="D4" s="1" t="n">
        <v>46.29</v>
      </c>
      <c r="E4" s="1" t="n">
        <v>44.1330635917789</v>
      </c>
      <c r="F4" s="1" t="n">
        <v>5</v>
      </c>
      <c r="G4" s="1" t="n">
        <v>267.15</v>
      </c>
      <c r="H4" s="1" t="n">
        <v>0.000244625531884985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-5.2</v>
      </c>
      <c r="C5" s="1" t="n">
        <v>178.38</v>
      </c>
      <c r="D5" s="1" t="n">
        <v>40.96</v>
      </c>
      <c r="E5" s="1" t="n">
        <v>32.8649004076694</v>
      </c>
      <c r="F5" s="1" t="n">
        <v>5</v>
      </c>
      <c r="G5" s="1" t="n">
        <v>267.95</v>
      </c>
      <c r="H5" s="1" t="n">
        <v>0.000328498611617073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-3.8</v>
      </c>
      <c r="C6" s="1" t="n">
        <v>205.41</v>
      </c>
      <c r="D6" s="1" t="n">
        <v>29.47</v>
      </c>
      <c r="E6" s="1" t="n">
        <v>17.539717683877</v>
      </c>
      <c r="F6" s="1" t="n">
        <v>5</v>
      </c>
      <c r="G6" s="1" t="n">
        <v>269.35</v>
      </c>
      <c r="H6" s="1" t="n">
        <v>0.000615521546551279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-2.6</v>
      </c>
      <c r="C7" s="1" t="n">
        <v>205.41</v>
      </c>
      <c r="D7" s="1" t="n">
        <v>28.26</v>
      </c>
      <c r="E7" s="1" t="n">
        <v>16.3952233049714</v>
      </c>
      <c r="F7" s="1" t="n">
        <v>1</v>
      </c>
      <c r="G7" s="1" t="n">
        <v>270.55</v>
      </c>
      <c r="H7" s="1" t="n">
        <v>0.000658488997315406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19</v>
      </c>
      <c r="B8" s="1" t="n">
        <v>-2.3</v>
      </c>
      <c r="C8" s="1" t="n">
        <v>900</v>
      </c>
      <c r="D8" s="1" t="n">
        <v>20.53</v>
      </c>
      <c r="E8" s="1" t="n">
        <v>1000</v>
      </c>
      <c r="F8" s="1" t="n">
        <v>3</v>
      </c>
      <c r="G8" s="1" t="n">
        <v>270.85</v>
      </c>
      <c r="H8" s="1" t="n">
        <v>1.07960741548528E-005</v>
      </c>
      <c r="I8" s="1" t="n">
        <v>0.03</v>
      </c>
      <c r="J8" s="0" t="s">
        <v>12</v>
      </c>
    </row>
    <row r="9" customFormat="false" ht="12.75" hidden="false" customHeight="false" outlineLevel="0" collapsed="false">
      <c r="A9" s="1" t="n">
        <v>16</v>
      </c>
      <c r="B9" s="1" t="n">
        <v>-2.3</v>
      </c>
      <c r="C9" s="1" t="n">
        <v>254.05</v>
      </c>
      <c r="D9" s="1" t="n">
        <v>20.53</v>
      </c>
      <c r="E9" s="1" t="n">
        <v>10.4448909879409</v>
      </c>
      <c r="F9" s="1" t="n">
        <v>1</v>
      </c>
      <c r="G9" s="1" t="n">
        <v>270.85</v>
      </c>
      <c r="H9" s="1" t="n">
        <v>0.00103362248273508</v>
      </c>
      <c r="I9" s="1" t="n">
        <v>0.01</v>
      </c>
      <c r="J9" s="0" t="s">
        <v>12</v>
      </c>
    </row>
    <row r="10" customFormat="false" ht="12.75" hidden="false" customHeight="false" outlineLevel="0" collapsed="false">
      <c r="A10" s="1" t="n">
        <v>15</v>
      </c>
      <c r="B10" s="1" t="n">
        <v>-2.3</v>
      </c>
      <c r="C10" s="1" t="n">
        <v>254.05</v>
      </c>
      <c r="D10" s="1" t="n">
        <v>20.53</v>
      </c>
      <c r="E10" s="1" t="n">
        <v>10.4448909879409</v>
      </c>
      <c r="F10" s="1" t="n">
        <v>5</v>
      </c>
      <c r="G10" s="1" t="n">
        <v>270.85</v>
      </c>
      <c r="H10" s="1" t="n">
        <v>0.00103362248273508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-1.6</v>
      </c>
      <c r="C11" s="1" t="n">
        <v>243.24</v>
      </c>
      <c r="D11" s="1" t="n">
        <v>23.88</v>
      </c>
      <c r="E11" s="1" t="n">
        <v>12.7660566797069</v>
      </c>
      <c r="F11" s="1" t="n">
        <v>5</v>
      </c>
      <c r="G11" s="1" t="n">
        <v>271.55</v>
      </c>
      <c r="H11" s="1" t="n">
        <v>0.000845685901740851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-1.3</v>
      </c>
      <c r="C12" s="1" t="n">
        <v>286.49</v>
      </c>
      <c r="D12" s="1" t="n">
        <v>24.09</v>
      </c>
      <c r="E12" s="1" t="n">
        <v>12.9235941805677</v>
      </c>
      <c r="F12" s="1" t="n">
        <v>5</v>
      </c>
      <c r="G12" s="1" t="n">
        <v>271.85</v>
      </c>
      <c r="H12" s="1" t="n">
        <v>0.000835377063378087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.75" hidden="false" customHeight="false" outlineLevel="0" collapsed="false">
      <c r="A2" s="12" t="n">
        <v>42</v>
      </c>
      <c r="B2" s="3" t="n">
        <v>-15.8</v>
      </c>
      <c r="C2" s="3" t="n">
        <v>178.378378378378</v>
      </c>
      <c r="D2" s="1"/>
      <c r="E2" s="13" t="n">
        <v>77.5770747334877</v>
      </c>
      <c r="F2" s="6" t="n">
        <v>3</v>
      </c>
      <c r="G2" s="1" t="n">
        <f aca="false">FM012016_SP1!B2+273.15</f>
        <v>257.35</v>
      </c>
      <c r="H2" s="1"/>
      <c r="I2" s="1" t="n">
        <f aca="false">FM012016_SP1!F2/100</f>
        <v>0.03</v>
      </c>
      <c r="J2" s="1" t="n">
        <f aca="false">0+273.15</f>
        <v>273.15</v>
      </c>
    </row>
    <row r="3" customFormat="false" ht="15.75" hidden="false" customHeight="false" outlineLevel="0" collapsed="false">
      <c r="A3" s="11" t="n">
        <v>39</v>
      </c>
      <c r="B3" s="3" t="n">
        <v>-15.3</v>
      </c>
      <c r="C3" s="3" t="n">
        <v>362.162162162162</v>
      </c>
      <c r="D3" s="1"/>
      <c r="E3" s="14" t="n">
        <v>14.0675102312286</v>
      </c>
      <c r="F3" s="6" t="n">
        <v>3</v>
      </c>
      <c r="G3" s="1" t="n">
        <f aca="false">FM012016_SP1!B3+273.15</f>
        <v>257.85</v>
      </c>
      <c r="H3" s="1"/>
      <c r="I3" s="1" t="n">
        <f aca="false">FM012016_SP1!F3/100</f>
        <v>0.03</v>
      </c>
    </row>
    <row r="4" customFormat="false" ht="15.75" hidden="false" customHeight="false" outlineLevel="0" collapsed="false">
      <c r="A4" s="12" t="n">
        <v>36</v>
      </c>
      <c r="B4" s="3" t="n">
        <v>-13.9</v>
      </c>
      <c r="C4" s="3" t="n">
        <v>259.459459459459</v>
      </c>
      <c r="D4" s="1"/>
      <c r="E4" s="14" t="n">
        <v>11.4130274636004</v>
      </c>
      <c r="F4" s="6" t="n">
        <v>3</v>
      </c>
      <c r="G4" s="1" t="n">
        <f aca="false">FM012016_SP1!B4+273.15</f>
        <v>259.25</v>
      </c>
      <c r="H4" s="1"/>
      <c r="I4" s="1" t="n">
        <f aca="false">FM012016_SP1!F4/100</f>
        <v>0.03</v>
      </c>
    </row>
    <row r="5" customFormat="false" ht="15.75" hidden="false" customHeight="false" outlineLevel="0" collapsed="false">
      <c r="A5" s="11" t="n">
        <v>33</v>
      </c>
      <c r="B5" s="3" t="n">
        <v>-11.8</v>
      </c>
      <c r="C5" s="3" t="n">
        <v>205.405405405405</v>
      </c>
      <c r="D5" s="1"/>
      <c r="E5" s="14" t="n">
        <v>38.8234815613419</v>
      </c>
      <c r="F5" s="6" t="n">
        <v>3</v>
      </c>
      <c r="G5" s="1" t="n">
        <f aca="false">FM012016_SP1!B5+273.15</f>
        <v>261.35</v>
      </c>
      <c r="H5" s="1"/>
      <c r="I5" s="1" t="n">
        <f aca="false">FM012016_SP1!F5/100</f>
        <v>0.03</v>
      </c>
    </row>
    <row r="6" customFormat="false" ht="15.75" hidden="false" customHeight="false" outlineLevel="0" collapsed="false">
      <c r="A6" s="12" t="n">
        <v>30</v>
      </c>
      <c r="B6" s="3" t="n">
        <v>-9.4</v>
      </c>
      <c r="C6" s="3" t="n">
        <v>216.216216216216</v>
      </c>
      <c r="D6" s="1"/>
      <c r="E6" s="14" t="n">
        <v>34.7181055522344</v>
      </c>
      <c r="F6" s="6" t="n">
        <v>3</v>
      </c>
      <c r="G6" s="1" t="n">
        <f aca="false">FM012016_SP1!B6+273.15</f>
        <v>263.75</v>
      </c>
      <c r="H6" s="1"/>
      <c r="I6" s="1" t="n">
        <f aca="false">FM012016_SP1!F6/100</f>
        <v>0.03</v>
      </c>
    </row>
    <row r="7" customFormat="false" ht="15.75" hidden="false" customHeight="false" outlineLevel="0" collapsed="false">
      <c r="A7" s="11" t="n">
        <v>27</v>
      </c>
      <c r="B7" s="3" t="n">
        <v>-7.3</v>
      </c>
      <c r="C7" s="3" t="n">
        <v>227.027027027027</v>
      </c>
      <c r="D7" s="1"/>
      <c r="E7" s="14" t="n">
        <v>32.0644532909683</v>
      </c>
      <c r="F7" s="6" t="n">
        <v>3</v>
      </c>
      <c r="G7" s="1" t="n">
        <f aca="false">FM012016_SP1!B7+273.15</f>
        <v>265.85</v>
      </c>
      <c r="H7" s="1"/>
      <c r="I7" s="1" t="n">
        <f aca="false">FM012016_SP1!F7/100</f>
        <v>0.03</v>
      </c>
    </row>
    <row r="8" customFormat="false" ht="15.75" hidden="false" customHeight="false" outlineLevel="0" collapsed="false">
      <c r="A8" s="12" t="n">
        <v>24</v>
      </c>
      <c r="B8" s="3" t="n">
        <v>-5.6</v>
      </c>
      <c r="C8" s="3" t="n">
        <v>232.432432432432</v>
      </c>
      <c r="D8" s="1"/>
      <c r="E8" s="14" t="n">
        <v>25.5799374246925</v>
      </c>
      <c r="F8" s="6" t="n">
        <v>3</v>
      </c>
      <c r="G8" s="1" t="n">
        <f aca="false">FM012016_SP1!B8+273.15</f>
        <v>267.55</v>
      </c>
      <c r="H8" s="1"/>
      <c r="I8" s="1" t="n">
        <f aca="false">FM012016_SP1!F8/100</f>
        <v>0.03</v>
      </c>
    </row>
    <row r="9" customFormat="false" ht="15.75" hidden="false" customHeight="false" outlineLevel="0" collapsed="false">
      <c r="A9" s="11" t="n">
        <v>21</v>
      </c>
      <c r="B9" s="3" t="n">
        <v>-4.1</v>
      </c>
      <c r="C9" s="3" t="n">
        <v>232.432432432432</v>
      </c>
      <c r="D9" s="1"/>
      <c r="E9" s="14" t="n">
        <v>24.4739186124192</v>
      </c>
      <c r="F9" s="6" t="n">
        <v>3</v>
      </c>
      <c r="G9" s="1" t="n">
        <f aca="false">FM012016_SP1!B9+273.15</f>
        <v>269.05</v>
      </c>
      <c r="H9" s="1"/>
      <c r="I9" s="1" t="n">
        <f aca="false">FM012016_SP1!F9/100</f>
        <v>0.03</v>
      </c>
    </row>
    <row r="10" customFormat="false" ht="15.75" hidden="false" customHeight="false" outlineLevel="0" collapsed="false">
      <c r="A10" s="12" t="n">
        <v>18</v>
      </c>
      <c r="B10" s="3" t="n">
        <v>-3</v>
      </c>
      <c r="C10" s="3" t="n">
        <v>227.027027027027</v>
      </c>
      <c r="D10" s="1"/>
      <c r="E10" s="14" t="n">
        <v>13.5598719718031</v>
      </c>
      <c r="F10" s="6" t="n">
        <v>3</v>
      </c>
      <c r="G10" s="1" t="n">
        <f aca="false">FM012016_SP1!B10+273.15</f>
        <v>270.15</v>
      </c>
      <c r="H10" s="1"/>
      <c r="I10" s="1" t="n">
        <f aca="false">FM012016_SP1!F10/100</f>
        <v>0.03</v>
      </c>
    </row>
    <row r="11" customFormat="false" ht="15.75" hidden="false" customHeight="false" outlineLevel="0" collapsed="false">
      <c r="A11" s="11" t="n">
        <v>15</v>
      </c>
      <c r="B11" s="3" t="n">
        <v>-3.1</v>
      </c>
      <c r="C11" s="3" t="n">
        <v>243.243243243243</v>
      </c>
      <c r="D11" s="1"/>
      <c r="E11" s="14" t="n">
        <v>13.1200827206681</v>
      </c>
      <c r="F11" s="6" t="n">
        <v>3</v>
      </c>
      <c r="G11" s="1" t="n">
        <f aca="false">FM012016_SP1!B11+273.15</f>
        <v>270.05</v>
      </c>
      <c r="H11" s="1"/>
      <c r="I11" s="1" t="n">
        <f aca="false">FM012016_SP1!F11/100</f>
        <v>0.03</v>
      </c>
    </row>
    <row r="12" customFormat="false" ht="15.75" hidden="false" customHeight="false" outlineLevel="0" collapsed="false">
      <c r="A12" s="12" t="n">
        <v>12</v>
      </c>
      <c r="B12" s="3" t="n">
        <v>-2.4</v>
      </c>
      <c r="C12" s="3" t="n">
        <v>291.891891891892</v>
      </c>
      <c r="D12" s="1"/>
      <c r="E12" s="14" t="n">
        <v>16.8266700944334</v>
      </c>
      <c r="F12" s="6" t="n">
        <v>3</v>
      </c>
      <c r="G12" s="1" t="n">
        <f aca="false">FM012016_SP1!B12+273.15</f>
        <v>270.75</v>
      </c>
      <c r="H12" s="1"/>
      <c r="I12" s="1" t="n">
        <f aca="false">FM012016_SP1!F12/100</f>
        <v>0.03</v>
      </c>
    </row>
    <row r="13" customFormat="false" ht="15.75" hidden="false" customHeight="false" outlineLevel="0" collapsed="false">
      <c r="A13" s="11" t="n">
        <v>9</v>
      </c>
      <c r="B13" s="0" t="n">
        <v>-1.8</v>
      </c>
      <c r="C13" s="3" t="n">
        <v>256.756756756757</v>
      </c>
      <c r="D13" s="1"/>
      <c r="E13" s="14" t="n">
        <v>11.5118112750318</v>
      </c>
      <c r="F13" s="6" t="n">
        <v>3</v>
      </c>
      <c r="G13" s="1" t="n">
        <f aca="false">FM012016_SP1!B13+273.15</f>
        <v>271.35</v>
      </c>
      <c r="H13" s="1"/>
      <c r="I13" s="1" t="n">
        <f aca="false">FM012016_SP1!F13/100</f>
        <v>0.03</v>
      </c>
    </row>
    <row r="14" customFormat="false" ht="15.75" hidden="false" customHeight="false" outlineLevel="0" collapsed="false">
      <c r="A14" s="12" t="n">
        <v>6</v>
      </c>
      <c r="B14" s="3" t="n">
        <v>-1.7</v>
      </c>
      <c r="C14" s="3" t="n">
        <v>283.783783783784</v>
      </c>
      <c r="D14" s="1"/>
      <c r="E14" s="14" t="n">
        <v>11.4623469562712</v>
      </c>
      <c r="F14" s="6" t="n">
        <v>3</v>
      </c>
      <c r="G14" s="1" t="n">
        <f aca="false">FM012016_SP1!B14+273.15</f>
        <v>271.45</v>
      </c>
      <c r="H14" s="1"/>
      <c r="I14" s="1" t="n">
        <f aca="false">FM012016_SP1!F14/100</f>
        <v>0.03</v>
      </c>
    </row>
    <row r="15" customFormat="false" ht="15.75" hidden="false" customHeight="false" outlineLevel="0" collapsed="false">
      <c r="A15" s="11" t="n">
        <v>3</v>
      </c>
      <c r="B15" s="3" t="n">
        <v>-1.1</v>
      </c>
      <c r="C15" s="3" t="n">
        <v>281.081081081081</v>
      </c>
      <c r="D15" s="1"/>
      <c r="E15" s="14" t="n">
        <v>11.4623469562712</v>
      </c>
      <c r="F15" s="6" t="n">
        <v>3</v>
      </c>
      <c r="G15" s="1" t="n">
        <f aca="false">FM012016_SP1!B15+273.15</f>
        <v>272.05</v>
      </c>
      <c r="H15" s="1"/>
      <c r="I15" s="1" t="n">
        <f aca="false">FM012016_SP1!F15/100</f>
        <v>0.03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50</v>
      </c>
      <c r="B2" s="1" t="n">
        <v>-18.4</v>
      </c>
      <c r="C2" s="1" t="n">
        <v>97.2972972972973</v>
      </c>
      <c r="D2" s="1" t="n">
        <v>185</v>
      </c>
      <c r="E2" s="1" t="n">
        <v>49.062428215026</v>
      </c>
      <c r="F2" s="1" t="n">
        <v>5</v>
      </c>
      <c r="G2" s="1" t="n">
        <v>254.75</v>
      </c>
      <c r="H2" s="1" t="n">
        <v>0.000220047693268193</v>
      </c>
      <c r="I2" s="1" t="n">
        <v>0.05</v>
      </c>
      <c r="J2" s="1" t="n">
        <v>271.85</v>
      </c>
    </row>
    <row r="3" customFormat="false" ht="12.75" hidden="false" customHeight="false" outlineLevel="0" collapsed="false">
      <c r="A3" s="1" t="n">
        <v>45</v>
      </c>
      <c r="B3" s="1" t="n">
        <v>-15.2</v>
      </c>
      <c r="C3" s="1" t="n">
        <v>281.081081081081</v>
      </c>
      <c r="D3" s="1" t="n">
        <v>185</v>
      </c>
      <c r="E3" s="1" t="n">
        <v>24.0691843971488</v>
      </c>
      <c r="F3" s="1" t="n">
        <v>6</v>
      </c>
      <c r="G3" s="1" t="n">
        <v>257.95</v>
      </c>
      <c r="H3" s="1" t="n">
        <v>0.000448543414546762</v>
      </c>
      <c r="I3" s="1" t="n">
        <v>0.06</v>
      </c>
      <c r="J3" s="0" t="s">
        <v>12</v>
      </c>
    </row>
    <row r="4" customFormat="false" ht="12.75" hidden="false" customHeight="false" outlineLevel="0" collapsed="false">
      <c r="A4" s="1" t="n">
        <v>39</v>
      </c>
      <c r="B4" s="1" t="n">
        <v>-12.6</v>
      </c>
      <c r="C4" s="1" t="n">
        <v>335.135135135135</v>
      </c>
      <c r="D4" s="1" t="n">
        <v>185</v>
      </c>
      <c r="E4" s="1" t="n">
        <v>13.6882419461938</v>
      </c>
      <c r="F4" s="1" t="n">
        <v>0.100000000000001</v>
      </c>
      <c r="G4" s="1" t="n">
        <v>260.55</v>
      </c>
      <c r="H4" s="1" t="n">
        <v>0.000788711523166405</v>
      </c>
      <c r="I4" s="1" t="n">
        <v>0.00100000000000001</v>
      </c>
      <c r="J4" s="0" t="s">
        <v>12</v>
      </c>
    </row>
    <row r="5" customFormat="false" ht="12.75" hidden="false" customHeight="false" outlineLevel="0" collapsed="false">
      <c r="A5" s="1" t="n">
        <v>38.9</v>
      </c>
      <c r="B5" s="1" t="n">
        <v>-12.6</v>
      </c>
      <c r="C5" s="1" t="n">
        <v>900</v>
      </c>
      <c r="D5" s="1" t="n">
        <v>185</v>
      </c>
      <c r="E5" s="1" t="n">
        <v>1000</v>
      </c>
      <c r="F5" s="1" t="n">
        <v>0.299999999999997</v>
      </c>
      <c r="G5" s="1" t="n">
        <v>260.55</v>
      </c>
      <c r="H5" s="1" t="n">
        <v>1.07960741548528E-005</v>
      </c>
      <c r="I5" s="1" t="n">
        <v>0.00299999999999997</v>
      </c>
      <c r="J5" s="0" t="s">
        <v>12</v>
      </c>
    </row>
    <row r="6" customFormat="false" ht="12.75" hidden="false" customHeight="false" outlineLevel="0" collapsed="false">
      <c r="A6" s="1" t="n">
        <v>38.6</v>
      </c>
      <c r="B6" s="1" t="n">
        <v>-12.6</v>
      </c>
      <c r="C6" s="1" t="n">
        <v>335.14</v>
      </c>
      <c r="D6" s="1" t="n">
        <v>185</v>
      </c>
      <c r="E6" s="1" t="n">
        <v>13.6882419461938</v>
      </c>
      <c r="F6" s="1" t="n">
        <v>2.6</v>
      </c>
      <c r="G6" s="1" t="n">
        <v>260.55</v>
      </c>
      <c r="H6" s="1" t="n">
        <v>0.000788711523166405</v>
      </c>
      <c r="I6" s="1" t="n">
        <v>0.026</v>
      </c>
      <c r="J6" s="0" t="s">
        <v>12</v>
      </c>
    </row>
    <row r="7" customFormat="false" ht="12.75" hidden="false" customHeight="false" outlineLevel="0" collapsed="false">
      <c r="A7" s="1" t="n">
        <v>36</v>
      </c>
      <c r="B7" s="1" t="n">
        <v>-12.7</v>
      </c>
      <c r="C7" s="1" t="n">
        <v>259.459459459459</v>
      </c>
      <c r="D7" s="1" t="n">
        <v>185</v>
      </c>
      <c r="E7" s="1" t="n">
        <v>14.0825511557805</v>
      </c>
      <c r="F7" s="1" t="n">
        <v>2</v>
      </c>
      <c r="G7" s="1" t="n">
        <v>260.45</v>
      </c>
      <c r="H7" s="1" t="n">
        <v>0.000766627725007147</v>
      </c>
      <c r="I7" s="1" t="n">
        <v>0.02</v>
      </c>
      <c r="J7" s="0" t="s">
        <v>12</v>
      </c>
    </row>
    <row r="8" customFormat="false" ht="12.75" hidden="false" customHeight="false" outlineLevel="0" collapsed="false">
      <c r="A8" s="1" t="n">
        <v>34</v>
      </c>
      <c r="B8" s="1" t="n">
        <v>-11</v>
      </c>
      <c r="C8" s="1" t="n">
        <v>900</v>
      </c>
      <c r="D8" s="1" t="n">
        <v>185</v>
      </c>
      <c r="E8" s="1" t="n">
        <v>1000</v>
      </c>
      <c r="F8" s="1" t="n">
        <v>0.5</v>
      </c>
      <c r="G8" s="1" t="n">
        <v>262.15</v>
      </c>
      <c r="H8" s="1" t="n">
        <v>1.07960741548528E-005</v>
      </c>
      <c r="I8" s="1" t="n">
        <v>0.005</v>
      </c>
      <c r="J8" s="0" t="s">
        <v>12</v>
      </c>
    </row>
    <row r="9" customFormat="false" ht="12.75" hidden="false" customHeight="false" outlineLevel="0" collapsed="false">
      <c r="A9" s="1" t="n">
        <v>33.5</v>
      </c>
      <c r="B9" s="1" t="n">
        <v>-11</v>
      </c>
      <c r="C9" s="1" t="n">
        <v>259.46</v>
      </c>
      <c r="D9" s="1" t="n">
        <v>185</v>
      </c>
      <c r="E9" s="1" t="n">
        <v>14.0825511557805</v>
      </c>
      <c r="F9" s="1" t="n">
        <v>0.5</v>
      </c>
      <c r="G9" s="1" t="n">
        <v>262.15</v>
      </c>
      <c r="H9" s="1" t="n">
        <v>0.000766627725007147</v>
      </c>
      <c r="I9" s="1" t="n">
        <v>0.005</v>
      </c>
      <c r="J9" s="0" t="s">
        <v>12</v>
      </c>
    </row>
    <row r="10" customFormat="false" ht="12.75" hidden="false" customHeight="false" outlineLevel="0" collapsed="false">
      <c r="A10" s="1" t="n">
        <v>33</v>
      </c>
      <c r="B10" s="1" t="n">
        <v>-9.7</v>
      </c>
      <c r="C10" s="1" t="n">
        <v>221.621621621622</v>
      </c>
      <c r="D10" s="1" t="n">
        <v>185</v>
      </c>
      <c r="E10" s="1" t="n">
        <v>32.8727476698652</v>
      </c>
      <c r="F10" s="1" t="n">
        <v>3</v>
      </c>
      <c r="G10" s="1" t="n">
        <v>263.45</v>
      </c>
      <c r="H10" s="1" t="n">
        <v>0.000328420193628951</v>
      </c>
      <c r="I10" s="1" t="n">
        <v>0.03</v>
      </c>
      <c r="J10" s="0" t="s">
        <v>12</v>
      </c>
    </row>
    <row r="11" customFormat="false" ht="12.75" hidden="false" customHeight="false" outlineLevel="0" collapsed="false">
      <c r="A11" s="1" t="n">
        <v>30</v>
      </c>
      <c r="B11" s="1" t="n">
        <v>-9.1</v>
      </c>
      <c r="C11" s="1" t="n">
        <v>270.27027027027</v>
      </c>
      <c r="D11" s="1" t="n">
        <v>185</v>
      </c>
      <c r="E11" s="1" t="n">
        <v>26.1820542508481</v>
      </c>
      <c r="F11" s="1" t="n">
        <v>3</v>
      </c>
      <c r="G11" s="1" t="n">
        <v>264.05</v>
      </c>
      <c r="H11" s="1" t="n">
        <v>0.00041234633659439</v>
      </c>
      <c r="I11" s="1" t="n">
        <v>0.03</v>
      </c>
      <c r="J11" s="0" t="s">
        <v>12</v>
      </c>
    </row>
    <row r="12" customFormat="false" ht="12.75" hidden="false" customHeight="false" outlineLevel="0" collapsed="false">
      <c r="A12" s="1" t="n">
        <v>27</v>
      </c>
      <c r="B12" s="1" t="n">
        <v>-5.1</v>
      </c>
      <c r="C12" s="1" t="n">
        <v>281.081081081081</v>
      </c>
      <c r="D12" s="1" t="n">
        <v>185</v>
      </c>
      <c r="E12" s="1" t="n">
        <v>20.365967074673</v>
      </c>
      <c r="F12" s="1" t="n">
        <v>3</v>
      </c>
      <c r="G12" s="1" t="n">
        <v>268.05</v>
      </c>
      <c r="H12" s="1" t="n">
        <v>0.000530103683034955</v>
      </c>
      <c r="I12" s="1" t="n">
        <v>0.03</v>
      </c>
      <c r="J12" s="0" t="s">
        <v>12</v>
      </c>
    </row>
    <row r="13" customFormat="false" ht="12.75" hidden="false" customHeight="false" outlineLevel="0" collapsed="false">
      <c r="A13" s="1" t="n">
        <v>24</v>
      </c>
      <c r="B13" s="1" t="n">
        <v>-5.8</v>
      </c>
      <c r="C13" s="1" t="n">
        <v>291.891891891892</v>
      </c>
      <c r="D13" s="1" t="n">
        <v>185</v>
      </c>
      <c r="E13" s="1" t="n">
        <v>20.7514558021633</v>
      </c>
      <c r="F13" s="1" t="n">
        <v>0.100000000000001</v>
      </c>
      <c r="G13" s="1" t="n">
        <v>267.35</v>
      </c>
      <c r="H13" s="1" t="n">
        <v>0.000520256229624493</v>
      </c>
      <c r="I13" s="1" t="n">
        <v>0.00100000000000001</v>
      </c>
      <c r="J13" s="0" t="s">
        <v>12</v>
      </c>
    </row>
    <row r="14" customFormat="false" ht="12.75" hidden="false" customHeight="false" outlineLevel="0" collapsed="false">
      <c r="A14" s="1" t="n">
        <v>23.9</v>
      </c>
      <c r="B14" s="1" t="n">
        <v>-5</v>
      </c>
      <c r="C14" s="1" t="n">
        <v>900</v>
      </c>
      <c r="D14" s="1" t="n">
        <v>185</v>
      </c>
      <c r="E14" s="1" t="n">
        <v>1000</v>
      </c>
      <c r="F14" s="1" t="n">
        <v>0.299999999999997</v>
      </c>
      <c r="G14" s="1" t="n">
        <v>268.15</v>
      </c>
      <c r="H14" s="1" t="n">
        <v>1.07960741548528E-005</v>
      </c>
      <c r="I14" s="1" t="n">
        <v>0.00299999999999997</v>
      </c>
      <c r="J14" s="0" t="s">
        <v>12</v>
      </c>
    </row>
    <row r="15" customFormat="false" ht="12.75" hidden="false" customHeight="false" outlineLevel="0" collapsed="false">
      <c r="A15" s="1" t="n">
        <v>23.6</v>
      </c>
      <c r="B15" s="1" t="n">
        <v>-5</v>
      </c>
      <c r="C15" s="1" t="n">
        <v>291.89</v>
      </c>
      <c r="D15" s="1" t="n">
        <v>185</v>
      </c>
      <c r="E15" s="1" t="n">
        <v>20.7514558021633</v>
      </c>
      <c r="F15" s="1" t="n">
        <v>2.6</v>
      </c>
      <c r="G15" s="1" t="n">
        <v>268.15</v>
      </c>
      <c r="H15" s="1" t="n">
        <v>0.000520256229624493</v>
      </c>
      <c r="I15" s="1" t="n">
        <v>0.026</v>
      </c>
      <c r="J15" s="0" t="s">
        <v>12</v>
      </c>
    </row>
    <row r="16" customFormat="false" ht="12.75" hidden="false" customHeight="false" outlineLevel="0" collapsed="false">
      <c r="A16" s="1" t="n">
        <v>21</v>
      </c>
      <c r="B16" s="1" t="n">
        <v>-4.2</v>
      </c>
      <c r="C16" s="1" t="n">
        <v>243.243243243243</v>
      </c>
      <c r="D16" s="1" t="n">
        <v>185</v>
      </c>
      <c r="E16" s="1" t="n">
        <v>22.6903766318755</v>
      </c>
      <c r="F16" s="1" t="n">
        <v>3</v>
      </c>
      <c r="G16" s="1" t="n">
        <v>268.95</v>
      </c>
      <c r="H16" s="1" t="n">
        <v>0.00047579968944572</v>
      </c>
      <c r="I16" s="1" t="n">
        <v>0.03</v>
      </c>
      <c r="J16" s="0" t="s">
        <v>12</v>
      </c>
    </row>
    <row r="17" customFormat="false" ht="12.75" hidden="false" customHeight="false" outlineLevel="0" collapsed="false">
      <c r="A17" s="1" t="n">
        <v>18</v>
      </c>
      <c r="B17" s="1" t="n">
        <v>-3.4</v>
      </c>
      <c r="C17" s="1" t="n">
        <v>243.243243243243</v>
      </c>
      <c r="D17" s="1" t="n">
        <v>185</v>
      </c>
      <c r="E17" s="1" t="n">
        <v>17.6956195857586</v>
      </c>
      <c r="F17" s="1" t="n">
        <v>3</v>
      </c>
      <c r="G17" s="1" t="n">
        <v>269.75</v>
      </c>
      <c r="H17" s="1" t="n">
        <v>0.000610098680214703</v>
      </c>
      <c r="I17" s="1" t="n">
        <v>0.03</v>
      </c>
      <c r="J17" s="0" t="s">
        <v>12</v>
      </c>
    </row>
    <row r="18" customFormat="false" ht="12.75" hidden="false" customHeight="false" outlineLevel="0" collapsed="false">
      <c r="A18" s="1" t="n">
        <v>15</v>
      </c>
      <c r="B18" s="1" t="n">
        <v>-2.8</v>
      </c>
      <c r="C18" s="1" t="n">
        <v>302.702702702703</v>
      </c>
      <c r="D18" s="1" t="n">
        <v>185</v>
      </c>
      <c r="E18" s="1" t="n">
        <v>13.5771035184778</v>
      </c>
      <c r="F18" s="1" t="n">
        <v>1</v>
      </c>
      <c r="G18" s="1" t="n">
        <v>270.35</v>
      </c>
      <c r="H18" s="1" t="n">
        <v>0.000795167698335645</v>
      </c>
      <c r="I18" s="1" t="n">
        <v>0.01</v>
      </c>
      <c r="J18" s="0" t="s">
        <v>12</v>
      </c>
    </row>
    <row r="19" customFormat="false" ht="12.75" hidden="false" customHeight="false" outlineLevel="0" collapsed="false">
      <c r="A19" s="1" t="n">
        <v>14</v>
      </c>
      <c r="B19" s="1" t="n">
        <v>-2.8</v>
      </c>
      <c r="C19" s="1" t="n">
        <v>900</v>
      </c>
      <c r="D19" s="1" t="n">
        <v>185</v>
      </c>
      <c r="E19" s="1" t="n">
        <v>1000</v>
      </c>
      <c r="F19" s="1" t="n">
        <v>0.5</v>
      </c>
      <c r="G19" s="1" t="n">
        <v>270.35</v>
      </c>
      <c r="H19" s="1" t="n">
        <v>1.07960741548528E-005</v>
      </c>
      <c r="I19" s="1" t="n">
        <v>0.005</v>
      </c>
      <c r="J19" s="0" t="s">
        <v>12</v>
      </c>
    </row>
    <row r="20" customFormat="false" ht="12.75" hidden="false" customHeight="false" outlineLevel="0" collapsed="false">
      <c r="A20" s="1" t="n">
        <v>13.5</v>
      </c>
      <c r="B20" s="1" t="n">
        <v>-2.8</v>
      </c>
      <c r="C20" s="1" t="n">
        <v>302.7</v>
      </c>
      <c r="D20" s="1" t="n">
        <v>185</v>
      </c>
      <c r="E20" s="1" t="n">
        <v>13.5771035184778</v>
      </c>
      <c r="F20" s="1" t="n">
        <v>1.5</v>
      </c>
      <c r="G20" s="1" t="n">
        <v>270.35</v>
      </c>
      <c r="H20" s="1" t="n">
        <v>0.000795167698335645</v>
      </c>
      <c r="I20" s="1" t="n">
        <v>0.015</v>
      </c>
      <c r="J20" s="0" t="s">
        <v>12</v>
      </c>
    </row>
    <row r="21" customFormat="false" ht="12.75" hidden="false" customHeight="false" outlineLevel="0" collapsed="false">
      <c r="A21" s="1" t="n">
        <v>12</v>
      </c>
      <c r="B21" s="1" t="n">
        <v>-2.9</v>
      </c>
      <c r="C21" s="1" t="n">
        <v>329.72972972973</v>
      </c>
      <c r="D21" s="1" t="n">
        <v>185</v>
      </c>
      <c r="E21" s="1" t="n">
        <v>7.09863592336347</v>
      </c>
      <c r="F21" s="1" t="n">
        <v>3</v>
      </c>
      <c r="G21" s="1" t="n">
        <v>270.25</v>
      </c>
      <c r="H21" s="1" t="n">
        <v>0.00152086601868397</v>
      </c>
      <c r="I21" s="1" t="n">
        <v>0.03</v>
      </c>
      <c r="J21" s="0" t="s">
        <v>12</v>
      </c>
    </row>
    <row r="22" customFormat="false" ht="12.75" hidden="false" customHeight="false" outlineLevel="0" collapsed="false">
      <c r="A22" s="1" t="n">
        <v>9</v>
      </c>
      <c r="B22" s="1" t="n">
        <v>-3.2</v>
      </c>
      <c r="C22" s="1" t="n">
        <v>313.513513513514</v>
      </c>
      <c r="D22" s="1" t="n">
        <v>185</v>
      </c>
      <c r="E22" s="1" t="n">
        <v>7.09863592336347</v>
      </c>
      <c r="F22" s="1" t="n">
        <v>3</v>
      </c>
      <c r="G22" s="1" t="n">
        <v>269.95</v>
      </c>
      <c r="H22" s="1" t="n">
        <v>0.00152086601868397</v>
      </c>
      <c r="I22" s="1" t="n">
        <v>0.03</v>
      </c>
      <c r="J22" s="0" t="s">
        <v>12</v>
      </c>
    </row>
    <row r="23" customFormat="false" ht="12.75" hidden="false" customHeight="false" outlineLevel="0" collapsed="false">
      <c r="A23" s="1" t="n">
        <v>6</v>
      </c>
      <c r="B23" s="1" t="n">
        <v>-1.8</v>
      </c>
      <c r="C23" s="1" t="n">
        <v>275.675675675676</v>
      </c>
      <c r="D23" s="1" t="n">
        <v>185</v>
      </c>
      <c r="E23" s="1" t="n">
        <v>7.09863592336347</v>
      </c>
      <c r="F23" s="1" t="n">
        <v>3</v>
      </c>
      <c r="G23" s="1" t="n">
        <v>271.35</v>
      </c>
      <c r="H23" s="1" t="n">
        <v>0.00152086601868397</v>
      </c>
      <c r="I23" s="1" t="n">
        <v>0.03</v>
      </c>
      <c r="J23" s="0" t="s">
        <v>12</v>
      </c>
    </row>
    <row r="24" customFormat="false" ht="12.75" hidden="false" customHeight="false" outlineLevel="0" collapsed="false">
      <c r="A24" s="1" t="n">
        <v>3</v>
      </c>
      <c r="B24" s="1" t="n">
        <v>-1.3</v>
      </c>
      <c r="C24" s="1" t="n">
        <v>329.72972972973</v>
      </c>
      <c r="D24" s="1" t="n">
        <v>185</v>
      </c>
      <c r="E24" s="1" t="n">
        <v>7.09863592336347</v>
      </c>
      <c r="F24" s="1" t="n">
        <v>3</v>
      </c>
      <c r="G24" s="1" t="n">
        <v>271.85</v>
      </c>
      <c r="H24" s="1" t="n">
        <v>0.00152086601868397</v>
      </c>
      <c r="I24" s="1" t="n">
        <v>0.03</v>
      </c>
      <c r="J24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72</v>
      </c>
      <c r="B2" s="1" t="n">
        <v>-12</v>
      </c>
      <c r="C2" s="1" t="n">
        <v>144.8</v>
      </c>
      <c r="D2" s="1" t="n">
        <v>250</v>
      </c>
      <c r="E2" s="1" t="n">
        <v>35.0847796384696</v>
      </c>
      <c r="F2" s="1" t="n">
        <v>5</v>
      </c>
      <c r="G2" s="1" t="n">
        <v>261.15</v>
      </c>
      <c r="H2" s="1" t="n">
        <v>0.000307713893776752</v>
      </c>
      <c r="I2" s="1" t="n">
        <v>0.05</v>
      </c>
      <c r="J2" s="1" t="n">
        <v>269.15</v>
      </c>
    </row>
    <row r="3" customFormat="false" ht="12.75" hidden="false" customHeight="false" outlineLevel="0" collapsed="false">
      <c r="A3" s="1" t="n">
        <v>67</v>
      </c>
      <c r="B3" s="1" t="n">
        <v>-11</v>
      </c>
      <c r="C3" s="1" t="n">
        <v>179.6</v>
      </c>
      <c r="D3" s="1" t="n">
        <v>250</v>
      </c>
      <c r="E3" s="1" t="n">
        <v>27.3016511122259</v>
      </c>
      <c r="F3" s="1" t="n">
        <v>2</v>
      </c>
      <c r="G3" s="1" t="n">
        <v>262.15</v>
      </c>
      <c r="H3" s="1" t="n">
        <v>0.000395436675623556</v>
      </c>
      <c r="I3" s="1" t="n">
        <v>0.02</v>
      </c>
      <c r="J3" s="0" t="s">
        <v>12</v>
      </c>
    </row>
    <row r="4" customFormat="false" ht="12.75" hidden="false" customHeight="false" outlineLevel="0" collapsed="false">
      <c r="A4" s="1" t="n">
        <v>65</v>
      </c>
      <c r="B4" s="1" t="n">
        <v>-10.5</v>
      </c>
      <c r="C4" s="1" t="n">
        <v>900</v>
      </c>
      <c r="D4" s="1" t="n">
        <v>250</v>
      </c>
      <c r="E4" s="1" t="n">
        <v>1000</v>
      </c>
      <c r="F4" s="1" t="n">
        <v>1</v>
      </c>
      <c r="G4" s="1" t="n">
        <v>273.15</v>
      </c>
      <c r="H4" s="1" t="n">
        <v>1.07960741548528E-005</v>
      </c>
      <c r="I4" s="1" t="n">
        <v>0.01</v>
      </c>
      <c r="J4" s="0" t="s">
        <v>12</v>
      </c>
    </row>
    <row r="5" customFormat="false" ht="12.75" hidden="false" customHeight="false" outlineLevel="0" collapsed="false">
      <c r="A5" s="1" t="n">
        <v>64</v>
      </c>
      <c r="B5" s="1" t="n">
        <v>-10.5</v>
      </c>
      <c r="C5" s="1" t="n">
        <v>179.6</v>
      </c>
      <c r="D5" s="1" t="n">
        <v>250</v>
      </c>
      <c r="E5" s="1" t="n">
        <v>27.3016511122259</v>
      </c>
      <c r="F5" s="1" t="n">
        <v>2</v>
      </c>
      <c r="G5" s="1" t="n">
        <v>273.15</v>
      </c>
      <c r="H5" s="1" t="n">
        <v>0.000395436675623556</v>
      </c>
      <c r="I5" s="1" t="n">
        <v>0.02</v>
      </c>
      <c r="J5" s="0" t="s">
        <v>12</v>
      </c>
    </row>
    <row r="6" customFormat="false" ht="12.75" hidden="false" customHeight="false" outlineLevel="0" collapsed="false">
      <c r="A6" s="1" t="n">
        <v>62</v>
      </c>
      <c r="B6" s="1" t="n">
        <v>-10</v>
      </c>
      <c r="C6" s="1" t="n">
        <v>215.6</v>
      </c>
      <c r="D6" s="1" t="n">
        <v>250</v>
      </c>
      <c r="E6" s="1" t="n">
        <v>26.9057107248694</v>
      </c>
      <c r="F6" s="1" t="n">
        <v>5</v>
      </c>
      <c r="G6" s="1" t="n">
        <v>263.15</v>
      </c>
      <c r="H6" s="1" t="n">
        <v>0.00040125586219411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57</v>
      </c>
      <c r="B7" s="1" t="n">
        <v>-9.5</v>
      </c>
      <c r="C7" s="1" t="n">
        <v>260</v>
      </c>
      <c r="D7" s="1" t="n">
        <v>250</v>
      </c>
      <c r="E7" s="1" t="n">
        <v>23.9057008952362</v>
      </c>
      <c r="F7" s="1" t="n">
        <v>1</v>
      </c>
      <c r="G7" s="1" t="n">
        <v>263.65</v>
      </c>
      <c r="H7" s="1" t="n">
        <v>0.000451610860612924</v>
      </c>
      <c r="I7" s="1" t="n">
        <v>0.01</v>
      </c>
      <c r="J7" s="0" t="s">
        <v>12</v>
      </c>
    </row>
    <row r="8" customFormat="false" ht="12.75" hidden="false" customHeight="false" outlineLevel="0" collapsed="false">
      <c r="A8" s="1" t="n">
        <v>56</v>
      </c>
      <c r="B8" s="1" t="n">
        <v>-9.25</v>
      </c>
      <c r="C8" s="1" t="n">
        <v>900</v>
      </c>
      <c r="D8" s="1" t="n">
        <v>250</v>
      </c>
      <c r="E8" s="1" t="n">
        <v>1000</v>
      </c>
      <c r="F8" s="1" t="n">
        <v>1</v>
      </c>
      <c r="G8" s="1" t="n">
        <v>273.15</v>
      </c>
      <c r="H8" s="1" t="n">
        <v>1.07960741548528E-005</v>
      </c>
      <c r="I8" s="1" t="n">
        <v>0.01</v>
      </c>
      <c r="J8" s="0" t="s">
        <v>12</v>
      </c>
    </row>
    <row r="9" customFormat="false" ht="12.75" hidden="false" customHeight="false" outlineLevel="0" collapsed="false">
      <c r="A9" s="1" t="n">
        <v>55</v>
      </c>
      <c r="B9" s="1" t="n">
        <v>-9.25</v>
      </c>
      <c r="C9" s="1" t="n">
        <v>260</v>
      </c>
      <c r="D9" s="1" t="n">
        <v>250</v>
      </c>
      <c r="E9" s="1" t="n">
        <v>23.9057008952362</v>
      </c>
      <c r="F9" s="1" t="n">
        <v>3</v>
      </c>
      <c r="G9" s="1" t="n">
        <v>273.15</v>
      </c>
      <c r="H9" s="1" t="n">
        <v>0.000451610860612924</v>
      </c>
      <c r="I9" s="1" t="n">
        <v>0.03</v>
      </c>
      <c r="J9" s="0" t="s">
        <v>12</v>
      </c>
    </row>
    <row r="10" customFormat="false" ht="12.75" hidden="false" customHeight="false" outlineLevel="0" collapsed="false">
      <c r="A10" s="1" t="n">
        <v>52</v>
      </c>
      <c r="B10" s="1" t="n">
        <v>-9</v>
      </c>
      <c r="C10" s="1" t="n">
        <v>225.2</v>
      </c>
      <c r="D10" s="1" t="n">
        <v>250</v>
      </c>
      <c r="E10" s="1" t="n">
        <v>24.6286755730261</v>
      </c>
      <c r="F10" s="1" t="n">
        <v>5</v>
      </c>
      <c r="G10" s="1" t="n">
        <v>264.15</v>
      </c>
      <c r="H10" s="1" t="n">
        <v>0.000438353825516988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47</v>
      </c>
      <c r="B11" s="1" t="n">
        <v>-8</v>
      </c>
      <c r="C11" s="1" t="n">
        <v>326</v>
      </c>
      <c r="D11" s="1" t="n">
        <v>250</v>
      </c>
      <c r="E11" s="1" t="n">
        <v>16.1814641451618</v>
      </c>
      <c r="F11" s="1" t="n">
        <v>5</v>
      </c>
      <c r="G11" s="1" t="n">
        <v>265.15</v>
      </c>
      <c r="H11" s="1" t="n">
        <v>0.00066718771910889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42</v>
      </c>
      <c r="B12" s="1" t="n">
        <v>-7.4</v>
      </c>
      <c r="C12" s="1" t="n">
        <v>296</v>
      </c>
      <c r="D12" s="1" t="n">
        <v>250</v>
      </c>
      <c r="E12" s="1" t="n">
        <v>14.1493884210401</v>
      </c>
      <c r="F12" s="1" t="n">
        <v>3</v>
      </c>
      <c r="G12" s="1" t="n">
        <v>265.75</v>
      </c>
      <c r="H12" s="1" t="n">
        <v>0.000763006416503419</v>
      </c>
      <c r="I12" s="1" t="n">
        <v>0.03</v>
      </c>
      <c r="J12" s="0" t="s">
        <v>12</v>
      </c>
    </row>
    <row r="13" customFormat="false" ht="12.75" hidden="false" customHeight="false" outlineLevel="0" collapsed="false">
      <c r="A13" s="1" t="n">
        <v>39</v>
      </c>
      <c r="B13" s="1" t="n">
        <v>-7.2</v>
      </c>
      <c r="C13" s="1" t="n">
        <v>900</v>
      </c>
      <c r="D13" s="1" t="n">
        <v>250</v>
      </c>
      <c r="E13" s="1" t="n">
        <v>1000</v>
      </c>
      <c r="F13" s="1" t="n">
        <v>0.700000000000003</v>
      </c>
      <c r="G13" s="1" t="n">
        <v>273.15</v>
      </c>
      <c r="H13" s="1" t="n">
        <v>1.07960741548528E-005</v>
      </c>
      <c r="I13" s="1" t="n">
        <v>0.00700000000000003</v>
      </c>
      <c r="J13" s="0" t="s">
        <v>12</v>
      </c>
    </row>
    <row r="14" customFormat="false" ht="12.75" hidden="false" customHeight="false" outlineLevel="0" collapsed="false">
      <c r="A14" s="1" t="n">
        <v>38.3</v>
      </c>
      <c r="B14" s="1" t="n">
        <v>-7.2</v>
      </c>
      <c r="C14" s="1" t="n">
        <v>296</v>
      </c>
      <c r="D14" s="1" t="n">
        <v>250</v>
      </c>
      <c r="E14" s="1" t="n">
        <v>14.1493884210401</v>
      </c>
      <c r="F14" s="1" t="n">
        <v>1.3</v>
      </c>
      <c r="G14" s="1" t="n">
        <v>273.15</v>
      </c>
      <c r="H14" s="1" t="n">
        <v>0.000763006416503419</v>
      </c>
      <c r="I14" s="1" t="n">
        <v>0.013</v>
      </c>
      <c r="J14" s="0" t="s">
        <v>12</v>
      </c>
    </row>
    <row r="15" customFormat="false" ht="12.75" hidden="false" customHeight="false" outlineLevel="0" collapsed="false">
      <c r="A15" s="1" t="n">
        <v>37</v>
      </c>
      <c r="B15" s="1" t="n">
        <v>-7</v>
      </c>
      <c r="C15" s="1" t="n">
        <v>220.8</v>
      </c>
      <c r="D15" s="1" t="n">
        <v>250</v>
      </c>
      <c r="E15" s="1" t="n">
        <v>12.1289643438966</v>
      </c>
      <c r="F15" s="1" t="n">
        <v>5</v>
      </c>
      <c r="G15" s="1" t="n">
        <v>266.15</v>
      </c>
      <c r="H15" s="1" t="n">
        <v>0.000890106842492736</v>
      </c>
      <c r="I15" s="1" t="n">
        <v>0.05</v>
      </c>
      <c r="J15" s="0" t="s">
        <v>12</v>
      </c>
    </row>
    <row r="16" customFormat="false" ht="12.75" hidden="false" customHeight="false" outlineLevel="0" collapsed="false">
      <c r="A16" s="1" t="n">
        <v>32</v>
      </c>
      <c r="B16" s="1" t="n">
        <v>-6.2</v>
      </c>
      <c r="C16" s="1" t="n">
        <v>230.4</v>
      </c>
      <c r="D16" s="1" t="n">
        <v>250</v>
      </c>
      <c r="E16" s="1" t="n">
        <v>14.1493884210401</v>
      </c>
      <c r="F16" s="1" t="n">
        <v>3</v>
      </c>
      <c r="G16" s="1" t="n">
        <v>266.95</v>
      </c>
      <c r="H16" s="1" t="n">
        <v>0.000763006416503419</v>
      </c>
      <c r="I16" s="1" t="n">
        <v>0.03</v>
      </c>
      <c r="J16" s="0" t="s">
        <v>12</v>
      </c>
    </row>
    <row r="17" customFormat="false" ht="12.75" hidden="false" customHeight="false" outlineLevel="0" collapsed="false">
      <c r="A17" s="1" t="n">
        <v>29</v>
      </c>
      <c r="B17" s="1" t="n">
        <v>-6</v>
      </c>
      <c r="C17" s="1" t="n">
        <v>900</v>
      </c>
      <c r="D17" s="1" t="n">
        <v>250</v>
      </c>
      <c r="E17" s="1" t="n">
        <v>1000</v>
      </c>
      <c r="F17" s="1" t="n">
        <v>0.199999999999999</v>
      </c>
      <c r="G17" s="1" t="n">
        <v>273.15</v>
      </c>
      <c r="H17" s="1" t="n">
        <v>1.07960741548528E-005</v>
      </c>
      <c r="I17" s="1" t="n">
        <v>0.00199999999999999</v>
      </c>
      <c r="J17" s="0" t="s">
        <v>12</v>
      </c>
    </row>
    <row r="18" customFormat="false" ht="12.75" hidden="false" customHeight="false" outlineLevel="0" collapsed="false">
      <c r="A18" s="1" t="n">
        <v>28.8</v>
      </c>
      <c r="B18" s="1" t="n">
        <v>-6</v>
      </c>
      <c r="C18" s="1" t="n">
        <v>230.4</v>
      </c>
      <c r="D18" s="1" t="n">
        <v>250</v>
      </c>
      <c r="E18" s="1" t="n">
        <v>14.1493884210401</v>
      </c>
      <c r="F18" s="1" t="n">
        <v>1.8</v>
      </c>
      <c r="G18" s="1" t="n">
        <v>273.15</v>
      </c>
      <c r="H18" s="1" t="n">
        <v>0.000763006416503419</v>
      </c>
      <c r="I18" s="1" t="n">
        <v>0.018</v>
      </c>
      <c r="J18" s="0" t="s">
        <v>12</v>
      </c>
    </row>
    <row r="19" customFormat="false" ht="12.75" hidden="false" customHeight="false" outlineLevel="0" collapsed="false">
      <c r="A19" s="1" t="n">
        <v>27</v>
      </c>
      <c r="B19" s="1" t="n">
        <v>-5.5</v>
      </c>
      <c r="C19" s="1" t="n">
        <v>225.6</v>
      </c>
      <c r="D19" s="1" t="n">
        <v>250</v>
      </c>
      <c r="E19" s="1" t="n">
        <v>13.3171546887091</v>
      </c>
      <c r="F19" s="1" t="n">
        <v>5</v>
      </c>
      <c r="G19" s="1" t="n">
        <v>267.65</v>
      </c>
      <c r="H19" s="1" t="n">
        <v>0.000810689250610432</v>
      </c>
      <c r="I19" s="1" t="n">
        <v>0.05</v>
      </c>
      <c r="J19" s="0" t="s">
        <v>12</v>
      </c>
    </row>
    <row r="20" customFormat="false" ht="12.75" hidden="false" customHeight="false" outlineLevel="0" collapsed="false">
      <c r="A20" s="1" t="n">
        <v>22</v>
      </c>
      <c r="B20" s="1" t="n">
        <v>-4.5</v>
      </c>
      <c r="C20" s="1" t="n">
        <v>231.2</v>
      </c>
      <c r="D20" s="1" t="n">
        <v>250</v>
      </c>
      <c r="E20" s="1" t="n">
        <v>12.7993163512913</v>
      </c>
      <c r="F20" s="1" t="n">
        <v>5</v>
      </c>
      <c r="G20" s="1" t="n">
        <v>268.65</v>
      </c>
      <c r="H20" s="1" t="n">
        <v>0.000843488344107034</v>
      </c>
      <c r="I20" s="1" t="n">
        <v>0.05</v>
      </c>
      <c r="J20" s="0" t="s">
        <v>12</v>
      </c>
    </row>
    <row r="21" customFormat="false" ht="12.75" hidden="false" customHeight="false" outlineLevel="0" collapsed="false">
      <c r="A21" s="1" t="n">
        <v>17</v>
      </c>
      <c r="B21" s="1" t="n">
        <v>-5.5</v>
      </c>
      <c r="C21" s="1" t="n">
        <v>256.4</v>
      </c>
      <c r="D21" s="1" t="n">
        <v>250</v>
      </c>
      <c r="E21" s="1" t="n">
        <v>11.9104764660651</v>
      </c>
      <c r="F21" s="1" t="n">
        <v>2</v>
      </c>
      <c r="G21" s="1" t="n">
        <v>267.65</v>
      </c>
      <c r="H21" s="1" t="n">
        <v>0.000906435119166942</v>
      </c>
      <c r="I21" s="1" t="n">
        <v>0.02</v>
      </c>
      <c r="J21" s="0" t="s">
        <v>12</v>
      </c>
    </row>
    <row r="22" customFormat="false" ht="12.75" hidden="false" customHeight="false" outlineLevel="0" collapsed="false">
      <c r="A22" s="1" t="n">
        <v>15</v>
      </c>
      <c r="B22" s="1" t="n">
        <v>-5</v>
      </c>
      <c r="C22" s="1" t="n">
        <v>900</v>
      </c>
      <c r="D22" s="1" t="n">
        <v>250</v>
      </c>
      <c r="E22" s="1" t="n">
        <v>1000</v>
      </c>
      <c r="F22" s="1" t="n">
        <v>1</v>
      </c>
      <c r="G22" s="1" t="n">
        <v>273.15</v>
      </c>
      <c r="H22" s="1" t="n">
        <v>1.07960741548528E-005</v>
      </c>
      <c r="I22" s="1" t="n">
        <v>0.01</v>
      </c>
      <c r="J22" s="0" t="s">
        <v>12</v>
      </c>
    </row>
    <row r="23" customFormat="false" ht="12.75" hidden="false" customHeight="false" outlineLevel="0" collapsed="false">
      <c r="A23" s="1" t="n">
        <v>14</v>
      </c>
      <c r="B23" s="1" t="n">
        <v>-5</v>
      </c>
      <c r="C23" s="1" t="n">
        <v>256.4</v>
      </c>
      <c r="D23" s="1" t="n">
        <v>250</v>
      </c>
      <c r="E23" s="1" t="n">
        <v>11.9104764660651</v>
      </c>
      <c r="F23" s="1" t="n">
        <v>2</v>
      </c>
      <c r="G23" s="1" t="n">
        <v>273.15</v>
      </c>
      <c r="H23" s="1" t="n">
        <v>0.000906435119166942</v>
      </c>
      <c r="I23" s="1" t="n">
        <v>0.02</v>
      </c>
      <c r="J23" s="0" t="s">
        <v>12</v>
      </c>
    </row>
    <row r="24" customFormat="false" ht="12.75" hidden="false" customHeight="false" outlineLevel="0" collapsed="false">
      <c r="A24" s="1" t="n">
        <v>12</v>
      </c>
      <c r="B24" s="1" t="n">
        <v>-4</v>
      </c>
      <c r="C24" s="1" t="n">
        <v>296.8</v>
      </c>
      <c r="D24" s="1" t="n">
        <v>250</v>
      </c>
      <c r="E24" s="1" t="n">
        <v>12.6860155189512</v>
      </c>
      <c r="F24" s="1" t="n">
        <v>2</v>
      </c>
      <c r="G24" s="1" t="n">
        <v>269.15</v>
      </c>
      <c r="H24" s="1" t="n">
        <v>0.000851021673331938</v>
      </c>
      <c r="I24" s="1" t="n">
        <v>0.02</v>
      </c>
      <c r="J24" s="0" t="s">
        <v>12</v>
      </c>
    </row>
    <row r="25" customFormat="false" ht="12.75" hidden="false" customHeight="false" outlineLevel="0" collapsed="false">
      <c r="A25" s="1" t="n">
        <v>10</v>
      </c>
      <c r="B25" s="1" t="n">
        <v>-4</v>
      </c>
      <c r="C25" s="1" t="n">
        <v>900</v>
      </c>
      <c r="D25" s="1" t="n">
        <v>250</v>
      </c>
      <c r="E25" s="1" t="n">
        <v>1000</v>
      </c>
      <c r="F25" s="1" t="n">
        <v>0.199999999999999</v>
      </c>
      <c r="G25" s="1" t="n">
        <v>273.15</v>
      </c>
      <c r="H25" s="1" t="n">
        <v>1.07960741548528E-005</v>
      </c>
      <c r="I25" s="1" t="n">
        <v>0.00199999999999999</v>
      </c>
      <c r="J25" s="0" t="s">
        <v>12</v>
      </c>
    </row>
    <row r="26" customFormat="false" ht="12.75" hidden="false" customHeight="false" outlineLevel="0" collapsed="false">
      <c r="A26" s="1" t="n">
        <v>9.8</v>
      </c>
      <c r="B26" s="1" t="n">
        <v>-4</v>
      </c>
      <c r="C26" s="1" t="n">
        <v>296.8</v>
      </c>
      <c r="D26" s="1" t="n">
        <v>250</v>
      </c>
      <c r="E26" s="1" t="n">
        <v>12.6860155189512</v>
      </c>
      <c r="F26" s="1" t="n">
        <v>0.800000000000001</v>
      </c>
      <c r="G26" s="1" t="n">
        <v>273.15</v>
      </c>
      <c r="H26" s="1" t="n">
        <v>0.000851021673331938</v>
      </c>
      <c r="I26" s="1" t="n">
        <v>0.00800000000000001</v>
      </c>
      <c r="J26" s="0" t="s">
        <v>12</v>
      </c>
    </row>
    <row r="27" customFormat="false" ht="12.75" hidden="false" customHeight="false" outlineLevel="0" collapsed="false">
      <c r="A27" s="1" t="n">
        <v>9</v>
      </c>
      <c r="B27" s="1" t="n">
        <v>-4</v>
      </c>
      <c r="C27" s="1" t="n">
        <v>276</v>
      </c>
      <c r="D27" s="1" t="n">
        <v>250</v>
      </c>
      <c r="E27" s="1" t="n">
        <v>12.6860155189512</v>
      </c>
      <c r="F27" s="1" t="n">
        <v>5</v>
      </c>
      <c r="G27" s="1" t="n">
        <v>269.15</v>
      </c>
      <c r="H27" s="1" t="n">
        <v>0.000851021673331938</v>
      </c>
      <c r="I27" s="1" t="n">
        <v>0.05</v>
      </c>
      <c r="J27" s="0" t="s">
        <v>12</v>
      </c>
    </row>
    <row r="28" customFormat="false" ht="12.75" hidden="false" customHeight="false" outlineLevel="0" collapsed="false">
      <c r="A28" s="1" t="n">
        <v>4</v>
      </c>
      <c r="B28" s="1" t="n">
        <v>-4</v>
      </c>
      <c r="C28" s="1" t="n">
        <v>276</v>
      </c>
      <c r="D28" s="1" t="n">
        <v>250</v>
      </c>
      <c r="E28" s="1" t="n">
        <v>12.6860155189512</v>
      </c>
      <c r="F28" s="1" t="n">
        <v>0.5</v>
      </c>
      <c r="G28" s="1" t="n">
        <v>269.15</v>
      </c>
      <c r="H28" s="1" t="n">
        <v>0.000851021673331938</v>
      </c>
      <c r="I28" s="1" t="n">
        <v>0.005</v>
      </c>
      <c r="J28" s="0" t="s">
        <v>12</v>
      </c>
    </row>
    <row r="29" customFormat="false" ht="12.75" hidden="false" customHeight="false" outlineLevel="0" collapsed="false">
      <c r="A29" s="1" t="n">
        <v>3.5</v>
      </c>
      <c r="B29" s="1" t="n">
        <v>-4</v>
      </c>
      <c r="C29" s="1" t="n">
        <v>900</v>
      </c>
      <c r="D29" s="1" t="n">
        <v>250</v>
      </c>
      <c r="E29" s="1" t="n">
        <v>1000</v>
      </c>
      <c r="F29" s="1" t="n">
        <v>3.5</v>
      </c>
      <c r="G29" s="1" t="n">
        <v>273.15</v>
      </c>
      <c r="H29" s="1" t="n">
        <v>1.07960741548528E-005</v>
      </c>
      <c r="I29" s="1" t="n">
        <v>0.035</v>
      </c>
      <c r="J29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69</v>
      </c>
      <c r="B2" s="1" t="n">
        <v>-19</v>
      </c>
      <c r="C2" s="1" t="n">
        <v>126</v>
      </c>
      <c r="D2" s="1" t="n">
        <v>250</v>
      </c>
      <c r="E2" s="1" t="s">
        <v>290</v>
      </c>
      <c r="F2" s="1" t="s">
        <v>291</v>
      </c>
      <c r="G2" s="1" t="s">
        <v>292</v>
      </c>
      <c r="H2" s="1" t="s">
        <v>293</v>
      </c>
      <c r="I2" s="1" t="s">
        <v>294</v>
      </c>
      <c r="J2" s="1" t="n">
        <v>266.35</v>
      </c>
    </row>
    <row r="3" customFormat="false" ht="12.75" hidden="false" customHeight="false" outlineLevel="0" collapsed="false">
      <c r="A3" s="1" t="n">
        <v>64</v>
      </c>
      <c r="B3" s="1" t="n">
        <v>-18.5</v>
      </c>
      <c r="C3" s="1" t="n">
        <v>232</v>
      </c>
      <c r="D3" s="1" t="n">
        <v>250</v>
      </c>
      <c r="E3" s="1" t="s">
        <v>295</v>
      </c>
      <c r="F3" s="1" t="s">
        <v>296</v>
      </c>
      <c r="G3" s="1" t="s">
        <v>297</v>
      </c>
      <c r="H3" s="1" t="s">
        <v>298</v>
      </c>
      <c r="I3" s="1" t="s">
        <v>299</v>
      </c>
      <c r="J3" s="0" t="s">
        <v>12</v>
      </c>
    </row>
    <row r="4" customFormat="false" ht="12.75" hidden="false" customHeight="false" outlineLevel="0" collapsed="false">
      <c r="A4" s="1" t="n">
        <v>62.5</v>
      </c>
      <c r="B4" s="1" t="n">
        <v>-18.75</v>
      </c>
      <c r="C4" s="1" t="n">
        <v>900</v>
      </c>
      <c r="D4" s="1" t="n">
        <v>250</v>
      </c>
      <c r="E4" s="1" t="s">
        <v>300</v>
      </c>
      <c r="F4" s="1" t="s">
        <v>301</v>
      </c>
      <c r="G4" s="1" t="s">
        <v>302</v>
      </c>
      <c r="H4" s="1" t="s">
        <v>303</v>
      </c>
      <c r="I4" s="1" t="s">
        <v>304</v>
      </c>
      <c r="J4" s="0" t="s">
        <v>12</v>
      </c>
    </row>
    <row r="5" customFormat="false" ht="12.75" hidden="false" customHeight="false" outlineLevel="0" collapsed="false">
      <c r="A5" s="1" t="n">
        <v>61.5</v>
      </c>
      <c r="B5" s="1" t="n">
        <v>-18.75</v>
      </c>
      <c r="C5" s="1" t="n">
        <v>232</v>
      </c>
      <c r="D5" s="1" t="n">
        <v>250</v>
      </c>
      <c r="E5" s="1" t="s">
        <v>295</v>
      </c>
      <c r="F5" s="1" t="s">
        <v>305</v>
      </c>
      <c r="G5" s="1" t="s">
        <v>302</v>
      </c>
      <c r="H5" s="1" t="s">
        <v>298</v>
      </c>
      <c r="I5" s="1" t="s">
        <v>306</v>
      </c>
      <c r="J5" s="0" t="s">
        <v>12</v>
      </c>
    </row>
    <row r="6" customFormat="false" ht="12.75" hidden="false" customHeight="false" outlineLevel="0" collapsed="false">
      <c r="A6" s="1" t="n">
        <v>59</v>
      </c>
      <c r="B6" s="1" t="n">
        <v>-17</v>
      </c>
      <c r="C6" s="1" t="n">
        <v>230.4</v>
      </c>
      <c r="D6" s="1" t="n">
        <v>250</v>
      </c>
      <c r="E6" s="1" t="s">
        <v>307</v>
      </c>
      <c r="F6" s="1" t="s">
        <v>291</v>
      </c>
      <c r="G6" s="1" t="s">
        <v>308</v>
      </c>
      <c r="H6" s="1" t="s">
        <v>309</v>
      </c>
      <c r="I6" s="1" t="s">
        <v>294</v>
      </c>
      <c r="J6" s="0" t="s">
        <v>12</v>
      </c>
    </row>
    <row r="7" customFormat="false" ht="12.75" hidden="false" customHeight="false" outlineLevel="0" collapsed="false">
      <c r="A7" s="1" t="n">
        <v>54</v>
      </c>
      <c r="B7" s="1" t="n">
        <v>-16</v>
      </c>
      <c r="C7" s="1" t="n">
        <v>202.4</v>
      </c>
      <c r="D7" s="1" t="n">
        <v>250</v>
      </c>
      <c r="E7" s="1" t="s">
        <v>310</v>
      </c>
      <c r="F7" s="1" t="s">
        <v>301</v>
      </c>
      <c r="G7" s="1" t="s">
        <v>311</v>
      </c>
      <c r="H7" s="1" t="s">
        <v>312</v>
      </c>
      <c r="I7" s="1" t="s">
        <v>304</v>
      </c>
      <c r="J7" s="0" t="s">
        <v>12</v>
      </c>
    </row>
    <row r="8" customFormat="false" ht="12.75" hidden="false" customHeight="false" outlineLevel="0" collapsed="false">
      <c r="A8" s="1" t="n">
        <v>53</v>
      </c>
      <c r="B8" s="1" t="n">
        <v>-15.5</v>
      </c>
      <c r="C8" s="1" t="n">
        <v>900</v>
      </c>
      <c r="D8" s="1" t="n">
        <v>250</v>
      </c>
      <c r="E8" s="1" t="s">
        <v>300</v>
      </c>
      <c r="F8" s="1" t="s">
        <v>301</v>
      </c>
      <c r="G8" s="1" t="s">
        <v>313</v>
      </c>
      <c r="H8" s="1" t="s">
        <v>303</v>
      </c>
      <c r="I8" s="1" t="s">
        <v>304</v>
      </c>
      <c r="J8" s="0" t="s">
        <v>12</v>
      </c>
    </row>
    <row r="9" customFormat="false" ht="12.75" hidden="false" customHeight="false" outlineLevel="0" collapsed="false">
      <c r="A9" s="1" t="n">
        <v>52</v>
      </c>
      <c r="B9" s="1" t="n">
        <v>-15.5</v>
      </c>
      <c r="C9" s="1" t="n">
        <v>202.4</v>
      </c>
      <c r="D9" s="1" t="n">
        <v>250</v>
      </c>
      <c r="E9" s="1" t="s">
        <v>310</v>
      </c>
      <c r="F9" s="1" t="s">
        <v>314</v>
      </c>
      <c r="G9" s="1" t="s">
        <v>313</v>
      </c>
      <c r="H9" s="1" t="s">
        <v>312</v>
      </c>
      <c r="I9" s="1" t="s">
        <v>315</v>
      </c>
      <c r="J9" s="0" t="s">
        <v>12</v>
      </c>
    </row>
    <row r="10" customFormat="false" ht="12.75" hidden="false" customHeight="false" outlineLevel="0" collapsed="false">
      <c r="A10" s="1" t="n">
        <v>49</v>
      </c>
      <c r="B10" s="1" t="n">
        <v>-15</v>
      </c>
      <c r="C10" s="1" t="n">
        <v>215.2</v>
      </c>
      <c r="D10" s="1" t="n">
        <v>250</v>
      </c>
      <c r="E10" s="1" t="s">
        <v>316</v>
      </c>
      <c r="F10" s="1" t="s">
        <v>291</v>
      </c>
      <c r="G10" s="1" t="s">
        <v>317</v>
      </c>
      <c r="H10" s="1" t="s">
        <v>318</v>
      </c>
      <c r="I10" s="1" t="s">
        <v>294</v>
      </c>
      <c r="J10" s="0" t="s">
        <v>12</v>
      </c>
    </row>
    <row r="11" customFormat="false" ht="12.75" hidden="false" customHeight="false" outlineLevel="0" collapsed="false">
      <c r="A11" s="1" t="n">
        <v>44</v>
      </c>
      <c r="B11" s="1" t="n">
        <v>-14</v>
      </c>
      <c r="C11" s="1" t="n">
        <v>296.4</v>
      </c>
      <c r="D11" s="1" t="n">
        <v>250</v>
      </c>
      <c r="E11" s="1" t="s">
        <v>319</v>
      </c>
      <c r="F11" s="1" t="s">
        <v>320</v>
      </c>
      <c r="G11" s="1" t="s">
        <v>321</v>
      </c>
      <c r="H11" s="1" t="s">
        <v>322</v>
      </c>
      <c r="I11" s="1" t="s">
        <v>323</v>
      </c>
      <c r="J11" s="0" t="s">
        <v>12</v>
      </c>
    </row>
    <row r="12" customFormat="false" ht="12.75" hidden="false" customHeight="false" outlineLevel="0" collapsed="false">
      <c r="A12" s="1" t="n">
        <v>40.5</v>
      </c>
      <c r="B12" s="1" t="n">
        <v>-12.5</v>
      </c>
      <c r="C12" s="1" t="n">
        <v>900</v>
      </c>
      <c r="D12" s="1" t="n">
        <v>250</v>
      </c>
      <c r="E12" s="1" t="s">
        <v>300</v>
      </c>
      <c r="F12" s="1" t="s">
        <v>324</v>
      </c>
      <c r="G12" s="1" t="s">
        <v>325</v>
      </c>
      <c r="H12" s="1" t="s">
        <v>303</v>
      </c>
      <c r="I12" s="1" t="s">
        <v>326</v>
      </c>
      <c r="J12" s="0" t="s">
        <v>12</v>
      </c>
    </row>
    <row r="13" customFormat="false" ht="12.75" hidden="false" customHeight="false" outlineLevel="0" collapsed="false">
      <c r="A13" s="1" t="n">
        <v>40.2</v>
      </c>
      <c r="B13" s="1" t="n">
        <v>-12.5</v>
      </c>
      <c r="C13" s="1" t="n">
        <v>296.4</v>
      </c>
      <c r="D13" s="1" t="n">
        <v>250</v>
      </c>
      <c r="E13" s="1" t="s">
        <v>319</v>
      </c>
      <c r="F13" s="1" t="s">
        <v>327</v>
      </c>
      <c r="G13" s="1" t="s">
        <v>325</v>
      </c>
      <c r="H13" s="1" t="s">
        <v>322</v>
      </c>
      <c r="I13" s="1" t="s">
        <v>328</v>
      </c>
      <c r="J13" s="0" t="s">
        <v>12</v>
      </c>
    </row>
    <row r="14" customFormat="false" ht="12.75" hidden="false" customHeight="false" outlineLevel="0" collapsed="false">
      <c r="A14" s="1" t="n">
        <v>39</v>
      </c>
      <c r="B14" s="1" t="n">
        <v>-11</v>
      </c>
      <c r="C14" s="1" t="n">
        <v>340</v>
      </c>
      <c r="D14" s="1" t="n">
        <v>250</v>
      </c>
      <c r="E14" s="1" t="s">
        <v>329</v>
      </c>
      <c r="F14" s="1" t="s">
        <v>314</v>
      </c>
      <c r="G14" s="1" t="s">
        <v>330</v>
      </c>
      <c r="H14" s="1" t="s">
        <v>331</v>
      </c>
      <c r="I14" s="1" t="s">
        <v>315</v>
      </c>
      <c r="J14" s="0" t="s">
        <v>12</v>
      </c>
    </row>
    <row r="15" customFormat="false" ht="12.75" hidden="false" customHeight="false" outlineLevel="0" collapsed="false">
      <c r="A15" s="1" t="n">
        <v>36</v>
      </c>
      <c r="B15" s="1" t="n">
        <v>-10.9</v>
      </c>
      <c r="C15" s="1" t="n">
        <v>900</v>
      </c>
      <c r="D15" s="1" t="n">
        <v>250</v>
      </c>
      <c r="E15" s="1" t="s">
        <v>300</v>
      </c>
      <c r="F15" s="1" t="s">
        <v>332</v>
      </c>
      <c r="G15" s="1" t="s">
        <v>333</v>
      </c>
      <c r="H15" s="1" t="s">
        <v>303</v>
      </c>
      <c r="I15" s="1" t="s">
        <v>334</v>
      </c>
      <c r="J15" s="0" t="s">
        <v>12</v>
      </c>
    </row>
    <row r="16" customFormat="false" ht="12.75" hidden="false" customHeight="false" outlineLevel="0" collapsed="false">
      <c r="A16" s="1" t="n">
        <v>35.5</v>
      </c>
      <c r="B16" s="1" t="n">
        <v>-10.9</v>
      </c>
      <c r="C16" s="1" t="n">
        <v>340</v>
      </c>
      <c r="D16" s="1" t="n">
        <v>250</v>
      </c>
      <c r="E16" s="1" t="s">
        <v>329</v>
      </c>
      <c r="F16" s="1" t="s">
        <v>296</v>
      </c>
      <c r="G16" s="1" t="s">
        <v>333</v>
      </c>
      <c r="H16" s="1" t="s">
        <v>331</v>
      </c>
      <c r="I16" s="1" t="s">
        <v>299</v>
      </c>
      <c r="J16" s="0" t="s">
        <v>12</v>
      </c>
    </row>
    <row r="17" customFormat="false" ht="12.75" hidden="false" customHeight="false" outlineLevel="0" collapsed="false">
      <c r="A17" s="1" t="n">
        <v>34</v>
      </c>
      <c r="B17" s="1" t="n">
        <v>-10.8</v>
      </c>
      <c r="C17" s="1" t="n">
        <v>229.2</v>
      </c>
      <c r="D17" s="1" t="n">
        <v>250</v>
      </c>
      <c r="E17" s="1" t="s">
        <v>335</v>
      </c>
      <c r="F17" s="1" t="s">
        <v>291</v>
      </c>
      <c r="G17" s="1" t="s">
        <v>336</v>
      </c>
      <c r="H17" s="1" t="s">
        <v>337</v>
      </c>
      <c r="I17" s="1" t="s">
        <v>294</v>
      </c>
      <c r="J17" s="0" t="s">
        <v>12</v>
      </c>
    </row>
    <row r="18" customFormat="false" ht="12.75" hidden="false" customHeight="false" outlineLevel="0" collapsed="false">
      <c r="A18" s="1" t="n">
        <v>29</v>
      </c>
      <c r="B18" s="1" t="n">
        <v>-10</v>
      </c>
      <c r="C18" s="1" t="n">
        <v>245.6</v>
      </c>
      <c r="D18" s="1" t="n">
        <v>250</v>
      </c>
      <c r="E18" s="1" t="s">
        <v>335</v>
      </c>
      <c r="F18" s="1" t="s">
        <v>338</v>
      </c>
      <c r="G18" s="1" t="s">
        <v>339</v>
      </c>
      <c r="H18" s="1" t="s">
        <v>337</v>
      </c>
      <c r="I18" s="1" t="s">
        <v>340</v>
      </c>
      <c r="J18" s="0" t="s">
        <v>12</v>
      </c>
    </row>
    <row r="19" customFormat="false" ht="12.75" hidden="false" customHeight="false" outlineLevel="0" collapsed="false">
      <c r="A19" s="1" t="n">
        <v>27</v>
      </c>
      <c r="B19" s="1" t="n">
        <v>-10</v>
      </c>
      <c r="C19" s="1" t="n">
        <v>900</v>
      </c>
      <c r="D19" s="1" t="n">
        <v>250</v>
      </c>
      <c r="E19" s="1" t="s">
        <v>300</v>
      </c>
      <c r="F19" s="1" t="s">
        <v>332</v>
      </c>
      <c r="G19" s="1" t="s">
        <v>339</v>
      </c>
      <c r="H19" s="1" t="s">
        <v>303</v>
      </c>
      <c r="I19" s="1" t="s">
        <v>334</v>
      </c>
      <c r="J19" s="0" t="s">
        <v>12</v>
      </c>
    </row>
    <row r="20" customFormat="false" ht="12.75" hidden="false" customHeight="false" outlineLevel="0" collapsed="false">
      <c r="A20" s="1" t="n">
        <v>26.5</v>
      </c>
      <c r="B20" s="1" t="n">
        <v>-10</v>
      </c>
      <c r="C20" s="1" t="n">
        <v>245.6</v>
      </c>
      <c r="D20" s="1" t="n">
        <v>250</v>
      </c>
      <c r="E20" s="1" t="s">
        <v>335</v>
      </c>
      <c r="F20" s="1" t="s">
        <v>305</v>
      </c>
      <c r="G20" s="1" t="s">
        <v>339</v>
      </c>
      <c r="H20" s="1" t="s">
        <v>337</v>
      </c>
      <c r="I20" s="1" t="s">
        <v>306</v>
      </c>
      <c r="J20" s="0" t="s">
        <v>12</v>
      </c>
    </row>
    <row r="21" customFormat="false" ht="12.75" hidden="false" customHeight="false" outlineLevel="0" collapsed="false">
      <c r="A21" s="1" t="n">
        <v>24</v>
      </c>
      <c r="B21" s="1" t="n">
        <v>-9</v>
      </c>
      <c r="C21" s="1" t="n">
        <v>230.8</v>
      </c>
      <c r="D21" s="1" t="n">
        <v>250</v>
      </c>
      <c r="E21" s="1" t="s">
        <v>341</v>
      </c>
      <c r="F21" s="1" t="s">
        <v>291</v>
      </c>
      <c r="G21" s="1" t="s">
        <v>342</v>
      </c>
      <c r="H21" s="1" t="s">
        <v>343</v>
      </c>
      <c r="I21" s="1" t="s">
        <v>294</v>
      </c>
      <c r="J21" s="0" t="s">
        <v>12</v>
      </c>
    </row>
    <row r="22" customFormat="false" ht="12.75" hidden="false" customHeight="false" outlineLevel="0" collapsed="false">
      <c r="A22" s="1" t="n">
        <v>19</v>
      </c>
      <c r="B22" s="1" t="n">
        <v>-8.5</v>
      </c>
      <c r="C22" s="1" t="n">
        <v>242.4</v>
      </c>
      <c r="D22" s="1" t="n">
        <v>250</v>
      </c>
      <c r="E22" s="1" t="s">
        <v>344</v>
      </c>
      <c r="F22" s="1" t="s">
        <v>296</v>
      </c>
      <c r="G22" s="1" t="s">
        <v>345</v>
      </c>
      <c r="H22" s="1" t="s">
        <v>346</v>
      </c>
      <c r="I22" s="1" t="s">
        <v>299</v>
      </c>
      <c r="J22" s="0" t="s">
        <v>12</v>
      </c>
    </row>
    <row r="23" customFormat="false" ht="12.75" hidden="false" customHeight="false" outlineLevel="0" collapsed="false">
      <c r="A23" s="1" t="n">
        <v>17.5</v>
      </c>
      <c r="B23" s="1" t="n">
        <v>-8.25</v>
      </c>
      <c r="C23" s="1" t="n">
        <v>900</v>
      </c>
      <c r="D23" s="1" t="n">
        <v>250</v>
      </c>
      <c r="E23" s="1" t="s">
        <v>300</v>
      </c>
      <c r="F23" s="1" t="s">
        <v>332</v>
      </c>
      <c r="G23" s="1" t="s">
        <v>347</v>
      </c>
      <c r="H23" s="1" t="s">
        <v>303</v>
      </c>
      <c r="I23" s="1" t="s">
        <v>334</v>
      </c>
      <c r="J23" s="0" t="s">
        <v>12</v>
      </c>
    </row>
    <row r="24" customFormat="false" ht="12.75" hidden="false" customHeight="false" outlineLevel="0" collapsed="false">
      <c r="A24" s="1" t="n">
        <v>17</v>
      </c>
      <c r="B24" s="1" t="n">
        <v>-8.25</v>
      </c>
      <c r="C24" s="1" t="n">
        <v>242.4</v>
      </c>
      <c r="D24" s="1" t="n">
        <v>250</v>
      </c>
      <c r="E24" s="1" t="s">
        <v>344</v>
      </c>
      <c r="F24" s="1" t="s">
        <v>314</v>
      </c>
      <c r="G24" s="1" t="s">
        <v>347</v>
      </c>
      <c r="H24" s="1" t="s">
        <v>346</v>
      </c>
      <c r="I24" s="1" t="s">
        <v>315</v>
      </c>
      <c r="J24" s="0" t="s">
        <v>12</v>
      </c>
    </row>
    <row r="25" customFormat="false" ht="12.75" hidden="false" customHeight="false" outlineLevel="0" collapsed="false">
      <c r="A25" s="1" t="n">
        <v>14</v>
      </c>
      <c r="B25" s="1" t="n">
        <v>-8</v>
      </c>
      <c r="C25" s="1" t="n">
        <v>302.8</v>
      </c>
      <c r="D25" s="1" t="n">
        <v>250</v>
      </c>
      <c r="E25" s="1" t="s">
        <v>348</v>
      </c>
      <c r="F25" s="1" t="s">
        <v>349</v>
      </c>
      <c r="G25" s="1" t="s">
        <v>350</v>
      </c>
      <c r="H25" s="1" t="s">
        <v>351</v>
      </c>
      <c r="I25" s="1" t="s">
        <v>352</v>
      </c>
      <c r="J25" s="0" t="s">
        <v>12</v>
      </c>
    </row>
    <row r="26" customFormat="false" ht="12.75" hidden="false" customHeight="false" outlineLevel="0" collapsed="false">
      <c r="A26" s="1" t="n">
        <v>13.9</v>
      </c>
      <c r="B26" s="1" t="n">
        <v>-7.5</v>
      </c>
      <c r="C26" s="1" t="n">
        <v>900</v>
      </c>
      <c r="D26" s="1" t="n">
        <v>250</v>
      </c>
      <c r="E26" s="1" t="s">
        <v>300</v>
      </c>
      <c r="F26" s="1" t="s">
        <v>324</v>
      </c>
      <c r="G26" s="1" t="s">
        <v>353</v>
      </c>
      <c r="H26" s="1" t="s">
        <v>303</v>
      </c>
      <c r="I26" s="1" t="s">
        <v>326</v>
      </c>
      <c r="J26" s="0" t="s">
        <v>12</v>
      </c>
    </row>
    <row r="27" customFormat="false" ht="12.75" hidden="false" customHeight="false" outlineLevel="0" collapsed="false">
      <c r="A27" s="1" t="n">
        <v>13.6</v>
      </c>
      <c r="B27" s="1" t="n">
        <v>-7.5</v>
      </c>
      <c r="C27" s="1" t="n">
        <v>302.8</v>
      </c>
      <c r="D27" s="1" t="n">
        <v>250</v>
      </c>
      <c r="E27" s="1" t="s">
        <v>348</v>
      </c>
      <c r="F27" s="1" t="s">
        <v>354</v>
      </c>
      <c r="G27" s="1" t="s">
        <v>353</v>
      </c>
      <c r="H27" s="1" t="s">
        <v>351</v>
      </c>
      <c r="I27" s="1" t="s">
        <v>355</v>
      </c>
      <c r="J27" s="0" t="s">
        <v>12</v>
      </c>
    </row>
    <row r="28" customFormat="false" ht="12.75" hidden="false" customHeight="false" outlineLevel="0" collapsed="false">
      <c r="A28" s="1" t="n">
        <v>9</v>
      </c>
      <c r="B28" s="1" t="n">
        <v>-7</v>
      </c>
      <c r="C28" s="1" t="n">
        <v>328.8</v>
      </c>
      <c r="D28" s="1" t="n">
        <v>250</v>
      </c>
      <c r="E28" s="1" t="s">
        <v>356</v>
      </c>
      <c r="F28" s="1" t="s">
        <v>291</v>
      </c>
      <c r="G28" s="1" t="s">
        <v>357</v>
      </c>
      <c r="H28" s="1" t="s">
        <v>358</v>
      </c>
      <c r="I28" s="1" t="s">
        <v>294</v>
      </c>
      <c r="J28" s="0" t="s">
        <v>12</v>
      </c>
    </row>
    <row r="29" customFormat="false" ht="12.75" hidden="false" customHeight="false" outlineLevel="0" collapsed="false">
      <c r="A29" s="1" t="n">
        <v>4</v>
      </c>
      <c r="B29" s="1" t="n">
        <v>-6.8</v>
      </c>
      <c r="C29" s="1" t="n">
        <v>328.8</v>
      </c>
      <c r="D29" s="1" t="n">
        <v>250</v>
      </c>
      <c r="E29" s="1" t="s">
        <v>359</v>
      </c>
      <c r="F29" s="1" t="s">
        <v>360</v>
      </c>
      <c r="G29" s="1" t="s">
        <v>361</v>
      </c>
      <c r="H29" s="1" t="s">
        <v>362</v>
      </c>
      <c r="I29" s="1" t="s">
        <v>363</v>
      </c>
      <c r="J29" s="0" t="s">
        <v>12</v>
      </c>
    </row>
    <row r="30" customFormat="false" ht="12.75" hidden="false" customHeight="false" outlineLevel="0" collapsed="false">
      <c r="A30" s="1" t="n">
        <v>3.6</v>
      </c>
      <c r="B30" s="1" t="n">
        <v>-6.8</v>
      </c>
      <c r="C30" s="1" t="n">
        <v>900</v>
      </c>
      <c r="D30" s="1" t="n">
        <v>250</v>
      </c>
      <c r="E30" s="1" t="s">
        <v>300</v>
      </c>
      <c r="F30" s="1" t="s">
        <v>364</v>
      </c>
      <c r="G30" s="1" t="s">
        <v>361</v>
      </c>
      <c r="H30" s="1" t="s">
        <v>362</v>
      </c>
      <c r="I30" s="1" t="s">
        <v>365</v>
      </c>
      <c r="J30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52</v>
      </c>
      <c r="B2" s="1" t="n">
        <v>-8.6</v>
      </c>
      <c r="C2" s="1" t="n">
        <v>182.370820668693</v>
      </c>
      <c r="D2" s="1" t="s">
        <v>52</v>
      </c>
      <c r="E2" s="1" t="n">
        <v>68.2785955329464</v>
      </c>
      <c r="F2" s="1" t="n">
        <v>7</v>
      </c>
      <c r="G2" s="1" t="n">
        <v>264.55</v>
      </c>
      <c r="H2" s="1" t="n">
        <v>0.000158117988083738</v>
      </c>
      <c r="I2" s="1" t="n">
        <v>0.07</v>
      </c>
      <c r="J2" s="1" t="n">
        <v>271.55</v>
      </c>
    </row>
    <row r="3" customFormat="false" ht="12.75" hidden="false" customHeight="false" outlineLevel="0" collapsed="false">
      <c r="A3" s="1" t="n">
        <v>45</v>
      </c>
      <c r="B3" s="1" t="n">
        <v>-9.1</v>
      </c>
      <c r="C3" s="1" t="n">
        <v>207.700101317123</v>
      </c>
      <c r="D3" s="1" t="s">
        <v>53</v>
      </c>
      <c r="E3" s="1" t="n">
        <v>22.6774227057368</v>
      </c>
      <c r="F3" s="1" t="n">
        <v>5</v>
      </c>
      <c r="G3" s="1" t="n">
        <v>264.05</v>
      </c>
      <c r="H3" s="1" t="n">
        <v>0.000476071478445461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40</v>
      </c>
      <c r="B4" s="1" t="n">
        <v>-8.6</v>
      </c>
      <c r="C4" s="1" t="n">
        <v>263.424518743668</v>
      </c>
      <c r="D4" s="1" t="s">
        <v>54</v>
      </c>
      <c r="E4" s="1" t="n">
        <v>23.6357046250182</v>
      </c>
      <c r="F4" s="1" t="n">
        <v>5</v>
      </c>
      <c r="G4" s="1" t="n">
        <v>264.55</v>
      </c>
      <c r="H4" s="1" t="n">
        <v>0.000456769718784911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35</v>
      </c>
      <c r="B5" s="1" t="n">
        <v>-7.5</v>
      </c>
      <c r="C5" s="1" t="n">
        <v>248.22695035461</v>
      </c>
      <c r="D5" s="1" t="s">
        <v>55</v>
      </c>
      <c r="E5" s="1" t="n">
        <v>18.6777955270511</v>
      </c>
      <c r="F5" s="1" t="n">
        <v>5</v>
      </c>
      <c r="G5" s="1" t="n">
        <v>265.65</v>
      </c>
      <c r="H5" s="1" t="n">
        <v>0.000578016508383809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30</v>
      </c>
      <c r="B6" s="1" t="n">
        <v>-6.8</v>
      </c>
      <c r="C6" s="1" t="n">
        <v>263.424518743668</v>
      </c>
      <c r="D6" s="1" t="s">
        <v>56</v>
      </c>
      <c r="E6" s="1" t="n">
        <v>14.9631362726561</v>
      </c>
      <c r="F6" s="1" t="n">
        <v>5</v>
      </c>
      <c r="G6" s="1" t="n">
        <v>266.35</v>
      </c>
      <c r="H6" s="1" t="n">
        <v>0.000721511450415761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25</v>
      </c>
      <c r="B7" s="1" t="n">
        <v>-5.1</v>
      </c>
      <c r="C7" s="1" t="n">
        <v>192.502532928065</v>
      </c>
      <c r="D7" s="1" t="s">
        <v>57</v>
      </c>
      <c r="E7" s="1" t="n">
        <v>11.7762039058842</v>
      </c>
      <c r="F7" s="1" t="n">
        <v>5</v>
      </c>
      <c r="G7" s="1" t="n">
        <v>268.05</v>
      </c>
      <c r="H7" s="1" t="n">
        <v>0.000916770314197626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20</v>
      </c>
      <c r="B8" s="1" t="n">
        <v>-4.7</v>
      </c>
      <c r="C8" s="1" t="n">
        <v>248.22695035461</v>
      </c>
      <c r="D8" s="1" t="s">
        <v>58</v>
      </c>
      <c r="E8" s="1" t="n">
        <v>12.5725754015753</v>
      </c>
      <c r="F8" s="1" t="n">
        <v>4</v>
      </c>
      <c r="G8" s="1" t="n">
        <v>268.45</v>
      </c>
      <c r="H8" s="1" t="n">
        <v>0.000858700290912557</v>
      </c>
      <c r="I8" s="1" t="n">
        <v>0.04</v>
      </c>
      <c r="J8" s="0" t="s">
        <v>12</v>
      </c>
    </row>
    <row r="9" customFormat="false" ht="12.75" hidden="false" customHeight="false" outlineLevel="0" collapsed="false">
      <c r="A9" s="1" t="n">
        <v>16</v>
      </c>
      <c r="B9" s="1" t="n">
        <v>-4.1</v>
      </c>
      <c r="C9" s="1" t="n">
        <v>900</v>
      </c>
      <c r="D9" s="1"/>
      <c r="E9" s="1" t="n">
        <v>1000</v>
      </c>
      <c r="F9" s="1" t="n">
        <v>2</v>
      </c>
      <c r="G9" s="1" t="n">
        <v>269.05</v>
      </c>
      <c r="H9" s="1" t="n">
        <v>1.07960741548528E-005</v>
      </c>
      <c r="I9" s="1" t="n">
        <v>0.02</v>
      </c>
      <c r="J9" s="0" t="s">
        <v>12</v>
      </c>
    </row>
    <row r="10" customFormat="false" ht="12.75" hidden="false" customHeight="false" outlineLevel="0" collapsed="false">
      <c r="A10" s="1" t="n">
        <v>14</v>
      </c>
      <c r="B10" s="1" t="n">
        <v>-3.7</v>
      </c>
      <c r="C10" s="1" t="n">
        <v>222.89766970618</v>
      </c>
      <c r="D10" s="1" t="s">
        <v>59</v>
      </c>
      <c r="E10" s="1" t="n">
        <v>12.6319588715697</v>
      </c>
      <c r="F10" s="1" t="n">
        <v>4</v>
      </c>
      <c r="G10" s="1" t="n">
        <v>269.45</v>
      </c>
      <c r="H10" s="1" t="n">
        <v>0.000854663497927553</v>
      </c>
      <c r="I10" s="1" t="n">
        <v>0.04</v>
      </c>
      <c r="J10" s="0" t="s">
        <v>12</v>
      </c>
    </row>
    <row r="11" customFormat="false" ht="12.75" hidden="false" customHeight="false" outlineLevel="0" collapsed="false">
      <c r="A11" s="1" t="n">
        <v>10</v>
      </c>
      <c r="B11" s="1" t="n">
        <v>-3.1</v>
      </c>
      <c r="C11" s="1" t="n">
        <v>233.029381965552</v>
      </c>
      <c r="D11" s="1" t="s">
        <v>60</v>
      </c>
      <c r="E11" s="1" t="n">
        <v>14.0110323232491</v>
      </c>
      <c r="F11" s="1" t="n">
        <v>5</v>
      </c>
      <c r="G11" s="1" t="n">
        <v>270.05</v>
      </c>
      <c r="H11" s="1" t="n">
        <v>0.000770540949858375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5</v>
      </c>
      <c r="B12" s="1" t="n">
        <v>-2</v>
      </c>
      <c r="C12" s="1" t="n">
        <v>339.412360688956</v>
      </c>
      <c r="D12" s="1" t="s">
        <v>60</v>
      </c>
      <c r="E12" s="1" t="n">
        <v>14.0110323232491</v>
      </c>
      <c r="F12" s="1" t="n">
        <v>5</v>
      </c>
      <c r="G12" s="1" t="n">
        <v>271.15</v>
      </c>
      <c r="H12" s="1" t="n">
        <v>0.000770540949858375</v>
      </c>
      <c r="I12" s="1" t="n">
        <v>0.05</v>
      </c>
      <c r="J1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131</v>
      </c>
      <c r="B2" s="1" t="n">
        <v>-3.5</v>
      </c>
      <c r="C2" s="1" t="n">
        <v>145.28215323444</v>
      </c>
      <c r="D2" s="1" t="n">
        <v>196.17</v>
      </c>
      <c r="E2" s="1" t="n">
        <v>51.8680720222706</v>
      </c>
      <c r="F2" s="1" t="n">
        <v>6</v>
      </c>
      <c r="G2" s="1" t="n">
        <v>269.65</v>
      </c>
      <c r="H2" s="1" t="n">
        <v>0.00020814489017863</v>
      </c>
      <c r="I2" s="1" t="n">
        <v>0.06</v>
      </c>
      <c r="J2" s="1" t="n">
        <v>272.85</v>
      </c>
    </row>
    <row r="3" customFormat="false" ht="12.75" hidden="false" customHeight="false" outlineLevel="0" collapsed="false">
      <c r="A3" s="1" t="n">
        <v>125</v>
      </c>
      <c r="B3" s="1" t="n">
        <v>-6.3</v>
      </c>
      <c r="C3" s="1" t="n">
        <v>137.635724116837</v>
      </c>
      <c r="D3" s="1" t="n">
        <v>196.17</v>
      </c>
      <c r="E3" s="1" t="n">
        <v>35.2614510842726</v>
      </c>
      <c r="F3" s="1" t="n">
        <v>5</v>
      </c>
      <c r="G3" s="1" t="n">
        <v>266.85</v>
      </c>
      <c r="H3" s="1" t="n">
        <v>0.000306172146150505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120</v>
      </c>
      <c r="B4" s="1" t="n">
        <v>-7.9</v>
      </c>
      <c r="C4" s="1" t="n">
        <v>155.477392057909</v>
      </c>
      <c r="D4" s="1" t="n">
        <v>196.17</v>
      </c>
      <c r="E4" s="1" t="n">
        <v>28.9934051406834</v>
      </c>
      <c r="F4" s="1" t="n">
        <v>5</v>
      </c>
      <c r="G4" s="1" t="n">
        <v>265.25</v>
      </c>
      <c r="H4" s="1" t="n">
        <v>0.000372363097830954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115</v>
      </c>
      <c r="B5" s="1" t="n">
        <v>-8.3</v>
      </c>
      <c r="C5" s="1" t="n">
        <v>165.672630881378</v>
      </c>
      <c r="D5" s="1" t="n">
        <v>196.17</v>
      </c>
      <c r="E5" s="1" t="n">
        <v>24.6396660314902</v>
      </c>
      <c r="F5" s="1" t="n">
        <v>5</v>
      </c>
      <c r="G5" s="1" t="n">
        <v>264.85</v>
      </c>
      <c r="H5" s="1" t="n">
        <v>0.00043815829894184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110</v>
      </c>
      <c r="B6" s="1" t="n">
        <v>-8.4</v>
      </c>
      <c r="C6" s="1" t="n">
        <v>183.51429882245</v>
      </c>
      <c r="D6" s="1" t="n">
        <v>196.17</v>
      </c>
      <c r="E6" s="1" t="n">
        <v>34.3699395570872</v>
      </c>
      <c r="F6" s="1" t="n">
        <v>5</v>
      </c>
      <c r="G6" s="1" t="n">
        <v>264.75</v>
      </c>
      <c r="H6" s="1" t="n">
        <v>0.000314113853384028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105</v>
      </c>
      <c r="B7" s="1" t="n">
        <v>-7.9</v>
      </c>
      <c r="C7" s="1" t="n">
        <v>229.392873528062</v>
      </c>
      <c r="D7" s="1" t="n">
        <v>196.17</v>
      </c>
      <c r="E7" s="1" t="n">
        <v>28.7773539371457</v>
      </c>
      <c r="F7" s="1" t="n">
        <v>5</v>
      </c>
      <c r="G7" s="1" t="n">
        <v>265.25</v>
      </c>
      <c r="H7" s="1" t="n">
        <v>0.000375158681317022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100</v>
      </c>
      <c r="B8" s="1" t="n">
        <v>-7.6</v>
      </c>
      <c r="C8" s="1" t="n">
        <v>209.002395881124</v>
      </c>
      <c r="D8" s="1" t="n">
        <v>196.17</v>
      </c>
      <c r="E8" s="1" t="n">
        <v>28.9934051406834</v>
      </c>
      <c r="F8" s="1" t="n">
        <v>5</v>
      </c>
      <c r="G8" s="1" t="n">
        <v>265.55</v>
      </c>
      <c r="H8" s="1" t="n">
        <v>0.000372363097830954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95</v>
      </c>
      <c r="B9" s="1" t="n">
        <v>-6.9</v>
      </c>
      <c r="C9" s="1" t="n">
        <v>234.490492939797</v>
      </c>
      <c r="D9" s="1" t="n">
        <v>196.17</v>
      </c>
      <c r="E9" s="1" t="n">
        <v>28.9934051406834</v>
      </c>
      <c r="F9" s="1" t="n">
        <v>5</v>
      </c>
      <c r="G9" s="1" t="n">
        <v>266.25</v>
      </c>
      <c r="H9" s="1" t="n">
        <v>0.000372363097830954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90</v>
      </c>
      <c r="B10" s="1" t="n">
        <v>-6.5</v>
      </c>
      <c r="C10" s="1" t="n">
        <v>407.809552938778</v>
      </c>
      <c r="D10" s="1" t="n">
        <v>196.17</v>
      </c>
      <c r="E10" s="1" t="n">
        <v>26.6914100412436</v>
      </c>
      <c r="F10" s="1" t="n">
        <v>1.5</v>
      </c>
      <c r="G10" s="1" t="n">
        <v>266.65</v>
      </c>
      <c r="H10" s="1" t="n">
        <v>0.000404477475643687</v>
      </c>
      <c r="I10" s="1" t="n">
        <v>0.015</v>
      </c>
      <c r="J10" s="0" t="s">
        <v>12</v>
      </c>
    </row>
    <row r="11" customFormat="false" ht="12.75" hidden="false" customHeight="false" outlineLevel="0" collapsed="false">
      <c r="A11" s="1" t="n">
        <v>88.5</v>
      </c>
      <c r="B11" s="1" t="n">
        <v>-6.1</v>
      </c>
      <c r="C11" s="1" t="n">
        <v>900</v>
      </c>
      <c r="D11" s="1" t="n">
        <v>196.17</v>
      </c>
      <c r="E11" s="1" t="n">
        <v>1000</v>
      </c>
      <c r="F11" s="1" t="n">
        <v>3</v>
      </c>
      <c r="G11" s="1" t="n">
        <v>267.05</v>
      </c>
      <c r="H11" s="1" t="n">
        <v>1.07960741548528E-005</v>
      </c>
      <c r="I11" s="1" t="n">
        <v>0.03</v>
      </c>
      <c r="J11" s="0" t="s">
        <v>12</v>
      </c>
    </row>
    <row r="12" customFormat="false" ht="12.75" hidden="false" customHeight="false" outlineLevel="0" collapsed="false">
      <c r="A12" s="1" t="n">
        <v>85.5</v>
      </c>
      <c r="B12" s="1" t="n">
        <v>-5.7</v>
      </c>
      <c r="C12" s="1" t="n">
        <v>407.809552938778</v>
      </c>
      <c r="D12" s="1" t="n">
        <v>196.17</v>
      </c>
      <c r="E12" s="1" t="n">
        <v>26.6914100412436</v>
      </c>
      <c r="F12" s="1" t="n">
        <v>0.5</v>
      </c>
      <c r="G12" s="1" t="n">
        <v>267.45</v>
      </c>
      <c r="H12" s="1" t="n">
        <v>0.000404477475643687</v>
      </c>
      <c r="I12" s="1" t="n">
        <v>0.005</v>
      </c>
      <c r="J12" s="0" t="s">
        <v>12</v>
      </c>
    </row>
    <row r="13" customFormat="false" ht="12.75" hidden="false" customHeight="false" outlineLevel="0" collapsed="false">
      <c r="A13" s="1" t="n">
        <v>85</v>
      </c>
      <c r="B13" s="1" t="n">
        <v>-5.8</v>
      </c>
      <c r="C13" s="1" t="n">
        <v>231.94168323393</v>
      </c>
      <c r="D13" s="1" t="n">
        <v>196.17</v>
      </c>
      <c r="E13" s="1" t="n">
        <v>10.1096969803513</v>
      </c>
      <c r="F13" s="1" t="n">
        <v>5</v>
      </c>
      <c r="G13" s="1" t="n">
        <v>267.35</v>
      </c>
      <c r="H13" s="1" t="n">
        <v>0.00106789295226509</v>
      </c>
      <c r="I13" s="1" t="n">
        <v>0.05</v>
      </c>
      <c r="J13" s="0" t="s">
        <v>12</v>
      </c>
    </row>
    <row r="14" customFormat="false" ht="12.75" hidden="false" customHeight="false" outlineLevel="0" collapsed="false">
      <c r="A14" s="1" t="n">
        <v>80</v>
      </c>
      <c r="B14" s="1" t="n">
        <v>-5.2</v>
      </c>
      <c r="C14" s="1" t="n">
        <v>257.429780292603</v>
      </c>
      <c r="D14" s="1" t="n">
        <v>196.17</v>
      </c>
      <c r="E14" s="1" t="n">
        <v>14.5297550174622</v>
      </c>
      <c r="F14" s="1" t="n">
        <v>5</v>
      </c>
      <c r="G14" s="1" t="n">
        <v>267.95</v>
      </c>
      <c r="H14" s="1" t="n">
        <v>0.000743032084290327</v>
      </c>
      <c r="I14" s="1" t="n">
        <v>0.05</v>
      </c>
      <c r="J14" s="0" t="s">
        <v>12</v>
      </c>
    </row>
    <row r="15" customFormat="false" ht="12.75" hidden="false" customHeight="false" outlineLevel="0" collapsed="false">
      <c r="A15" s="1" t="n">
        <v>75</v>
      </c>
      <c r="B15" s="1" t="n">
        <v>-4.7</v>
      </c>
      <c r="C15" s="1" t="n">
        <v>259.978589998471</v>
      </c>
      <c r="D15" s="1" t="n">
        <v>196.17</v>
      </c>
      <c r="E15" s="1" t="n">
        <v>21.7630750355537</v>
      </c>
      <c r="F15" s="1" t="n">
        <v>0.5</v>
      </c>
      <c r="G15" s="1" t="n">
        <v>268.45</v>
      </c>
      <c r="H15" s="1" t="n">
        <v>0.000496073010694286</v>
      </c>
      <c r="I15" s="1" t="n">
        <v>0.005</v>
      </c>
      <c r="J15" s="0" t="s">
        <v>12</v>
      </c>
    </row>
    <row r="16" customFormat="false" ht="12.75" hidden="false" customHeight="false" outlineLevel="0" collapsed="false">
      <c r="A16" s="1" t="n">
        <v>74.5</v>
      </c>
      <c r="B16" s="1" t="n">
        <v>-4.7</v>
      </c>
      <c r="C16" s="1" t="n">
        <v>900</v>
      </c>
      <c r="D16" s="1" t="n">
        <v>196.17</v>
      </c>
      <c r="E16" s="1" t="n">
        <v>1000</v>
      </c>
      <c r="F16" s="1" t="n">
        <v>0.5</v>
      </c>
      <c r="G16" s="1" t="n">
        <v>268.45</v>
      </c>
      <c r="H16" s="1" t="n">
        <v>1.07960741548528E-005</v>
      </c>
      <c r="I16" s="1" t="n">
        <v>0.005</v>
      </c>
      <c r="J16" s="0" t="s">
        <v>12</v>
      </c>
    </row>
    <row r="17" customFormat="false" ht="12.75" hidden="false" customHeight="false" outlineLevel="0" collapsed="false">
      <c r="A17" s="1" t="n">
        <v>74</v>
      </c>
      <c r="B17" s="1" t="n">
        <v>-4.7</v>
      </c>
      <c r="C17" s="1" t="n">
        <v>259.98</v>
      </c>
      <c r="D17" s="1" t="n">
        <v>196.17</v>
      </c>
      <c r="E17" s="1" t="n">
        <v>21.7630750355537</v>
      </c>
      <c r="F17" s="1" t="n">
        <v>3.09999999999999</v>
      </c>
      <c r="G17" s="1" t="n">
        <v>268.45</v>
      </c>
      <c r="H17" s="1" t="n">
        <v>0.000496073010694286</v>
      </c>
      <c r="I17" s="1" t="n">
        <v>0.0309999999999999</v>
      </c>
      <c r="J17" s="0" t="s">
        <v>12</v>
      </c>
    </row>
    <row r="18" customFormat="false" ht="12.75" hidden="false" customHeight="false" outlineLevel="0" collapsed="false">
      <c r="A18" s="1" t="n">
        <v>70.9</v>
      </c>
      <c r="B18" s="1" t="n">
        <v>-4.7</v>
      </c>
      <c r="C18" s="1" t="n">
        <v>900</v>
      </c>
      <c r="D18" s="1" t="n">
        <v>196.17</v>
      </c>
      <c r="E18" s="1" t="n">
        <v>1000</v>
      </c>
      <c r="F18" s="1" t="n">
        <v>0.100000000000009</v>
      </c>
      <c r="G18" s="1" t="n">
        <v>268.45</v>
      </c>
      <c r="H18" s="1" t="n">
        <v>1.07960741548528E-005</v>
      </c>
      <c r="I18" s="1" t="n">
        <v>0.00100000000000009</v>
      </c>
      <c r="J18" s="0" t="s">
        <v>12</v>
      </c>
    </row>
    <row r="19" customFormat="false" ht="12.75" hidden="false" customHeight="false" outlineLevel="0" collapsed="false">
      <c r="A19" s="1" t="n">
        <v>70.8</v>
      </c>
      <c r="B19" s="1" t="n">
        <v>-4.7</v>
      </c>
      <c r="C19" s="1" t="n">
        <v>259.98</v>
      </c>
      <c r="D19" s="1" t="n">
        <v>196.17</v>
      </c>
      <c r="E19" s="1" t="n">
        <v>21.7630750355537</v>
      </c>
      <c r="F19" s="1" t="n">
        <v>0.799999999999997</v>
      </c>
      <c r="G19" s="1" t="n">
        <v>268.45</v>
      </c>
      <c r="H19" s="1" t="n">
        <v>0.000496073010694286</v>
      </c>
      <c r="I19" s="1" t="n">
        <v>0.00799999999999997</v>
      </c>
      <c r="J19" s="0" t="s">
        <v>12</v>
      </c>
    </row>
    <row r="20" customFormat="false" ht="12.75" hidden="false" customHeight="false" outlineLevel="0" collapsed="false">
      <c r="A20" s="1" t="n">
        <v>70</v>
      </c>
      <c r="B20" s="1" t="n">
        <v>-4.7</v>
      </c>
      <c r="C20" s="1" t="n">
        <v>324.718356527502</v>
      </c>
      <c r="D20" s="1" t="n">
        <v>196.17</v>
      </c>
      <c r="E20" s="1" t="n">
        <v>13.298563294329</v>
      </c>
      <c r="F20" s="1" t="n">
        <v>0.0999999999999943</v>
      </c>
      <c r="G20" s="1" t="n">
        <v>268.45</v>
      </c>
      <c r="H20" s="1" t="n">
        <v>0.000811822594359244</v>
      </c>
      <c r="I20" s="1" t="n">
        <v>0.000999999999999943</v>
      </c>
      <c r="J20" s="0" t="s">
        <v>12</v>
      </c>
    </row>
    <row r="21" customFormat="false" ht="12.75" hidden="false" customHeight="false" outlineLevel="0" collapsed="false">
      <c r="A21" s="1" t="n">
        <v>69.9</v>
      </c>
      <c r="B21" s="1" t="n">
        <v>-4.1</v>
      </c>
      <c r="C21" s="1" t="n">
        <v>900</v>
      </c>
      <c r="D21" s="1" t="n">
        <v>196.17</v>
      </c>
      <c r="E21" s="1" t="n">
        <v>1000</v>
      </c>
      <c r="F21" s="1" t="n">
        <v>0.200000000000003</v>
      </c>
      <c r="G21" s="1" t="n">
        <v>269.05</v>
      </c>
      <c r="H21" s="1" t="n">
        <v>1.07960741548528E-005</v>
      </c>
      <c r="I21" s="1" t="n">
        <v>0.00200000000000003</v>
      </c>
      <c r="J21" s="0" t="s">
        <v>12</v>
      </c>
    </row>
    <row r="22" customFormat="false" ht="12.75" hidden="false" customHeight="false" outlineLevel="0" collapsed="false">
      <c r="A22" s="1" t="n">
        <v>69.7</v>
      </c>
      <c r="B22" s="1" t="n">
        <v>-4.1</v>
      </c>
      <c r="C22" s="1" t="n">
        <v>324.72</v>
      </c>
      <c r="D22" s="1" t="n">
        <v>196.17</v>
      </c>
      <c r="E22" s="1" t="n">
        <v>13.298563294329</v>
      </c>
      <c r="F22" s="1" t="n">
        <v>4.7</v>
      </c>
      <c r="G22" s="1" t="n">
        <v>269.05</v>
      </c>
      <c r="H22" s="1" t="n">
        <v>0.000811822594359244</v>
      </c>
      <c r="I22" s="1" t="n">
        <v>0.047</v>
      </c>
      <c r="J22" s="0" t="s">
        <v>12</v>
      </c>
    </row>
    <row r="23" customFormat="false" ht="12.75" hidden="false" customHeight="false" outlineLevel="0" collapsed="false">
      <c r="A23" s="1" t="n">
        <v>65</v>
      </c>
      <c r="B23" s="1" t="n">
        <v>-3.7</v>
      </c>
      <c r="C23" s="1" t="n">
        <v>280.36906764541</v>
      </c>
      <c r="D23" s="1" t="n">
        <v>196.17</v>
      </c>
      <c r="E23" s="1" t="n">
        <v>17.6573378112174</v>
      </c>
      <c r="F23" s="1" t="n">
        <v>5</v>
      </c>
      <c r="G23" s="1" t="n">
        <v>269.45</v>
      </c>
      <c r="H23" s="1" t="n">
        <v>0.000611421397170882</v>
      </c>
      <c r="I23" s="1" t="n">
        <v>0.05</v>
      </c>
      <c r="J23" s="0" t="s">
        <v>12</v>
      </c>
    </row>
    <row r="24" customFormat="false" ht="12.75" hidden="false" customHeight="false" outlineLevel="0" collapsed="false">
      <c r="A24" s="1" t="n">
        <v>60</v>
      </c>
      <c r="B24" s="1" t="n">
        <v>-3.5</v>
      </c>
      <c r="C24" s="1" t="n">
        <v>209.002395881124</v>
      </c>
      <c r="D24" s="1" t="n">
        <v>196.17</v>
      </c>
      <c r="E24" s="1" t="n">
        <v>12.8845495663707</v>
      </c>
      <c r="F24" s="1" t="n">
        <v>3</v>
      </c>
      <c r="G24" s="1" t="n">
        <v>269.65</v>
      </c>
      <c r="H24" s="1" t="n">
        <v>0.000837908543037551</v>
      </c>
      <c r="I24" s="1" t="n">
        <v>0.03</v>
      </c>
      <c r="J24" s="0" t="s">
        <v>12</v>
      </c>
    </row>
    <row r="25" customFormat="false" ht="12.75" hidden="false" customHeight="false" outlineLevel="0" collapsed="false">
      <c r="A25" s="1" t="n">
        <v>57</v>
      </c>
      <c r="B25" s="1" t="n">
        <v>-3</v>
      </c>
      <c r="C25" s="1" t="n">
        <v>900</v>
      </c>
      <c r="D25" s="1" t="n">
        <v>196.17</v>
      </c>
      <c r="E25" s="1" t="n">
        <v>1000</v>
      </c>
      <c r="F25" s="1" t="n">
        <v>0.5</v>
      </c>
      <c r="G25" s="1" t="n">
        <v>270.15</v>
      </c>
      <c r="H25" s="1" t="n">
        <v>1.07960741548528E-005</v>
      </c>
      <c r="I25" s="1" t="n">
        <v>0.005</v>
      </c>
      <c r="J25" s="0" t="s">
        <v>12</v>
      </c>
    </row>
    <row r="26" customFormat="false" ht="12.75" hidden="false" customHeight="false" outlineLevel="0" collapsed="false">
      <c r="A26" s="1" t="n">
        <v>56.5</v>
      </c>
      <c r="B26" s="1" t="n">
        <v>-3</v>
      </c>
      <c r="C26" s="1" t="n">
        <v>209</v>
      </c>
      <c r="D26" s="1" t="n">
        <v>196.17</v>
      </c>
      <c r="E26" s="1" t="n">
        <v>12.8845495663707</v>
      </c>
      <c r="F26" s="1" t="n">
        <v>1.5</v>
      </c>
      <c r="G26" s="1" t="n">
        <v>270.15</v>
      </c>
      <c r="H26" s="1" t="n">
        <v>0.000837908543037551</v>
      </c>
      <c r="I26" s="1" t="n">
        <v>0.015</v>
      </c>
      <c r="J26" s="0" t="s">
        <v>12</v>
      </c>
    </row>
    <row r="27" customFormat="false" ht="12.75" hidden="false" customHeight="false" outlineLevel="0" collapsed="false">
      <c r="A27" s="1" t="n">
        <v>55</v>
      </c>
      <c r="B27" s="1" t="n">
        <v>-2.6</v>
      </c>
      <c r="C27" s="1" t="n">
        <v>259.978589998471</v>
      </c>
      <c r="D27" s="1" t="n">
        <v>196.17</v>
      </c>
      <c r="E27" s="1" t="n">
        <v>12.4789578240836</v>
      </c>
      <c r="F27" s="1" t="n">
        <v>5</v>
      </c>
      <c r="G27" s="1" t="n">
        <v>270.55</v>
      </c>
      <c r="H27" s="1" t="n">
        <v>0.000865142290489758</v>
      </c>
      <c r="I27" s="1" t="n">
        <v>0.05</v>
      </c>
      <c r="J27" s="0" t="s">
        <v>12</v>
      </c>
    </row>
    <row r="28" customFormat="false" ht="12.75" hidden="false" customHeight="false" outlineLevel="0" collapsed="false">
      <c r="A28" s="1" t="n">
        <v>50</v>
      </c>
      <c r="B28" s="1" t="n">
        <v>-2.4</v>
      </c>
      <c r="C28" s="1" t="n">
        <v>349.186929703828</v>
      </c>
      <c r="D28" s="1" t="n">
        <v>196.17</v>
      </c>
      <c r="E28" s="1" t="n">
        <v>13.0019707325633</v>
      </c>
      <c r="F28" s="1" t="n">
        <v>3</v>
      </c>
      <c r="G28" s="1" t="n">
        <v>270.75</v>
      </c>
      <c r="H28" s="1" t="n">
        <v>0.000830341367237055</v>
      </c>
      <c r="I28" s="1" t="n">
        <v>0.03</v>
      </c>
      <c r="J28" s="0" t="s">
        <v>12</v>
      </c>
    </row>
    <row r="29" customFormat="false" ht="12.75" hidden="false" customHeight="false" outlineLevel="0" collapsed="false">
      <c r="A29" s="1" t="n">
        <v>47</v>
      </c>
      <c r="B29" s="1" t="n">
        <v>-2.4</v>
      </c>
      <c r="C29" s="1" t="n">
        <v>900</v>
      </c>
      <c r="D29" s="1" t="n">
        <v>196.17</v>
      </c>
      <c r="E29" s="1" t="n">
        <v>1000</v>
      </c>
      <c r="F29" s="1" t="n">
        <v>0.5</v>
      </c>
      <c r="G29" s="1" t="n">
        <v>270.75</v>
      </c>
      <c r="H29" s="1" t="n">
        <v>1.07960741548528E-005</v>
      </c>
      <c r="I29" s="1" t="n">
        <v>0.005</v>
      </c>
      <c r="J29" s="0" t="s">
        <v>12</v>
      </c>
    </row>
    <row r="30" customFormat="false" ht="12.75" hidden="false" customHeight="false" outlineLevel="0" collapsed="false">
      <c r="A30" s="1" t="n">
        <v>46.5</v>
      </c>
      <c r="B30" s="1" t="n">
        <v>-2.4</v>
      </c>
      <c r="C30" s="1" t="n">
        <v>349.19</v>
      </c>
      <c r="D30" s="1" t="n">
        <v>196.17</v>
      </c>
      <c r="E30" s="1" t="n">
        <v>13.0019707325633</v>
      </c>
      <c r="F30" s="1" t="n">
        <v>1.5</v>
      </c>
      <c r="G30" s="1" t="n">
        <v>270.75</v>
      </c>
      <c r="H30" s="1" t="n">
        <v>0.000830341367237055</v>
      </c>
      <c r="I30" s="1" t="n">
        <v>0.015</v>
      </c>
      <c r="J30" s="0" t="s">
        <v>12</v>
      </c>
    </row>
    <row r="31" customFormat="false" ht="12.75" hidden="false" customHeight="false" outlineLevel="0" collapsed="false">
      <c r="A31" s="1" t="n">
        <v>45</v>
      </c>
      <c r="B31" s="1" t="n">
        <v>-2.4</v>
      </c>
      <c r="C31" s="1" t="n">
        <v>443.492888820921</v>
      </c>
      <c r="D31" s="1" t="n">
        <v>196.17</v>
      </c>
      <c r="E31" s="1" t="n">
        <v>12.709705338513</v>
      </c>
      <c r="F31" s="1" t="n">
        <v>1</v>
      </c>
      <c r="G31" s="1" t="n">
        <v>270.75</v>
      </c>
      <c r="H31" s="1" t="n">
        <v>0.000849435440657973</v>
      </c>
      <c r="I31" s="1" t="n">
        <v>0.01</v>
      </c>
      <c r="J31" s="0" t="s">
        <v>12</v>
      </c>
    </row>
    <row r="32" customFormat="false" ht="12.75" hidden="false" customHeight="false" outlineLevel="0" collapsed="false">
      <c r="A32" s="1" t="n">
        <v>44</v>
      </c>
      <c r="B32" s="1" t="n">
        <v>-2</v>
      </c>
      <c r="C32" s="1" t="n">
        <v>900</v>
      </c>
      <c r="D32" s="1" t="n">
        <v>196.17</v>
      </c>
      <c r="E32" s="1" t="n">
        <v>1000</v>
      </c>
      <c r="F32" s="1" t="n">
        <v>1</v>
      </c>
      <c r="G32" s="1" t="n">
        <v>271.15</v>
      </c>
      <c r="H32" s="1" t="n">
        <v>1.07960741548528E-005</v>
      </c>
      <c r="I32" s="1" t="n">
        <v>0.01</v>
      </c>
      <c r="J32" s="0" t="s">
        <v>12</v>
      </c>
    </row>
    <row r="33" customFormat="false" ht="12.75" hidden="false" customHeight="false" outlineLevel="0" collapsed="false">
      <c r="A33" s="1" t="n">
        <v>43</v>
      </c>
      <c r="B33" s="1" t="n">
        <v>-2</v>
      </c>
      <c r="C33" s="1" t="n">
        <v>443.49</v>
      </c>
      <c r="D33" s="1" t="n">
        <v>196.17</v>
      </c>
      <c r="E33" s="1" t="n">
        <v>12.709705338513</v>
      </c>
      <c r="F33" s="1" t="n">
        <v>3</v>
      </c>
      <c r="G33" s="1" t="n">
        <v>271.15</v>
      </c>
      <c r="H33" s="1" t="n">
        <v>0.000849435440657973</v>
      </c>
      <c r="I33" s="1" t="n">
        <v>0.03</v>
      </c>
      <c r="J33" s="0" t="s">
        <v>12</v>
      </c>
    </row>
    <row r="34" customFormat="false" ht="12.75" hidden="false" customHeight="false" outlineLevel="0" collapsed="false">
      <c r="A34" s="1" t="n">
        <v>40</v>
      </c>
      <c r="B34" s="1" t="n">
        <v>-1.7</v>
      </c>
      <c r="C34" s="1" t="n">
        <v>298.210735586481</v>
      </c>
      <c r="D34" s="1" t="n">
        <v>196.17</v>
      </c>
      <c r="E34" s="1" t="n">
        <v>4.99798312313639</v>
      </c>
      <c r="F34" s="1" t="n">
        <v>5</v>
      </c>
      <c r="G34" s="1" t="n">
        <v>271.45</v>
      </c>
      <c r="H34" s="1" t="n">
        <v>0.00216008615652906</v>
      </c>
      <c r="I34" s="1" t="n">
        <v>0.05</v>
      </c>
      <c r="J34" s="0" t="s">
        <v>12</v>
      </c>
    </row>
    <row r="35" customFormat="false" ht="12.75" hidden="false" customHeight="false" outlineLevel="0" collapsed="false">
      <c r="A35" s="1" t="n">
        <v>35</v>
      </c>
      <c r="B35" s="1" t="n">
        <v>-1.5</v>
      </c>
      <c r="C35" s="1" t="n">
        <v>277.820257939542</v>
      </c>
      <c r="D35" s="1" t="n">
        <v>196.17</v>
      </c>
      <c r="E35" s="1" t="n">
        <v>9.27100124100672</v>
      </c>
      <c r="F35" s="1" t="n">
        <v>4</v>
      </c>
      <c r="G35" s="1" t="n">
        <v>271.65</v>
      </c>
      <c r="H35" s="1" t="n">
        <v>0.00116449926757646</v>
      </c>
      <c r="I35" s="1" t="n">
        <v>0.04</v>
      </c>
      <c r="J35" s="0" t="s">
        <v>12</v>
      </c>
    </row>
    <row r="36" customFormat="false" ht="12.75" hidden="false" customHeight="false" outlineLevel="0" collapsed="false">
      <c r="A36" s="1" t="n">
        <v>31</v>
      </c>
      <c r="B36" s="1" t="n">
        <v>-1.25</v>
      </c>
      <c r="C36" s="1" t="n">
        <v>900</v>
      </c>
      <c r="D36" s="1" t="n">
        <v>196.17</v>
      </c>
      <c r="E36" s="1" t="n">
        <v>1000</v>
      </c>
      <c r="F36" s="1" t="n">
        <v>0.5</v>
      </c>
      <c r="G36" s="1" t="n">
        <v>271.9</v>
      </c>
      <c r="H36" s="1" t="n">
        <v>1.07960741548528E-005</v>
      </c>
      <c r="I36" s="1" t="n">
        <v>0.005</v>
      </c>
      <c r="J36" s="0" t="s">
        <v>12</v>
      </c>
    </row>
    <row r="37" customFormat="false" ht="12.75" hidden="false" customHeight="false" outlineLevel="0" collapsed="false">
      <c r="A37" s="1" t="n">
        <v>30.5</v>
      </c>
      <c r="B37" s="1" t="n">
        <v>-1.25</v>
      </c>
      <c r="C37" s="1" t="n">
        <v>277.82</v>
      </c>
      <c r="D37" s="1" t="n">
        <v>196.17</v>
      </c>
      <c r="E37" s="1" t="n">
        <v>9.27100124100672</v>
      </c>
      <c r="F37" s="1" t="n">
        <v>0.5</v>
      </c>
      <c r="G37" s="1" t="n">
        <v>271.9</v>
      </c>
      <c r="H37" s="1" t="n">
        <v>0.00116449926757646</v>
      </c>
      <c r="I37" s="1" t="n">
        <v>0.005</v>
      </c>
      <c r="J37" s="0" t="s">
        <v>12</v>
      </c>
    </row>
    <row r="38" customFormat="false" ht="12.75" hidden="false" customHeight="false" outlineLevel="0" collapsed="false">
      <c r="A38" s="1" t="n">
        <v>30</v>
      </c>
      <c r="B38" s="1" t="n">
        <v>-1</v>
      </c>
      <c r="C38" s="1" t="n">
        <v>282.917877351277</v>
      </c>
      <c r="D38" s="1" t="n">
        <v>196.17</v>
      </c>
      <c r="E38" s="1" t="n">
        <v>6.768241988205</v>
      </c>
      <c r="F38" s="1" t="n">
        <v>5</v>
      </c>
      <c r="G38" s="1" t="n">
        <v>272.15</v>
      </c>
      <c r="H38" s="1" t="n">
        <v>0.00159510758830241</v>
      </c>
      <c r="I38" s="1" t="n">
        <v>0.05</v>
      </c>
      <c r="J38" s="0" t="s">
        <v>12</v>
      </c>
    </row>
    <row r="39" customFormat="false" ht="12.75" hidden="false" customHeight="false" outlineLevel="0" collapsed="false">
      <c r="A39" s="1" t="n">
        <v>25</v>
      </c>
      <c r="B39" s="1" t="n">
        <v>-0.8</v>
      </c>
      <c r="C39" s="1" t="n">
        <v>280.36906764541</v>
      </c>
      <c r="D39" s="1" t="n">
        <v>196.17</v>
      </c>
      <c r="E39" s="1" t="n">
        <v>9.85884949158749</v>
      </c>
      <c r="F39" s="1" t="n">
        <v>5</v>
      </c>
      <c r="G39" s="1" t="n">
        <v>272.35</v>
      </c>
      <c r="H39" s="1" t="n">
        <v>0.00109506430380797</v>
      </c>
      <c r="I39" s="1" t="n">
        <v>0.05</v>
      </c>
      <c r="J39" s="0" t="s">
        <v>12</v>
      </c>
    </row>
    <row r="40" customFormat="false" ht="12.75" hidden="false" customHeight="false" outlineLevel="0" collapsed="false">
      <c r="A40" s="1" t="n">
        <v>20</v>
      </c>
      <c r="B40" s="1" t="n">
        <v>-0.6</v>
      </c>
      <c r="C40" s="1" t="n">
        <v>415.45598205638</v>
      </c>
      <c r="D40" s="1" t="n">
        <v>196.17</v>
      </c>
      <c r="E40" s="1" t="n">
        <v>7.75119301030467</v>
      </c>
      <c r="F40" s="1" t="n">
        <v>5</v>
      </c>
      <c r="G40" s="1" t="n">
        <v>272.55</v>
      </c>
      <c r="H40" s="1" t="n">
        <v>0.00139282741901797</v>
      </c>
      <c r="I40" s="1" t="n">
        <v>0.05</v>
      </c>
      <c r="J40" s="0" t="s">
        <v>12</v>
      </c>
    </row>
    <row r="41" customFormat="false" ht="12.75" hidden="false" customHeight="false" outlineLevel="0" collapsed="false">
      <c r="A41" s="1" t="n">
        <v>15</v>
      </c>
      <c r="B41" s="1" t="n">
        <v>-0.2</v>
      </c>
      <c r="C41" s="1" t="n">
        <v>313.503593821685</v>
      </c>
      <c r="D41" s="1" t="n">
        <v>196.17</v>
      </c>
      <c r="E41" s="1" t="n">
        <v>5.91913179453022</v>
      </c>
      <c r="F41" s="1" t="n">
        <v>5</v>
      </c>
      <c r="G41" s="1" t="n">
        <v>272.95</v>
      </c>
      <c r="H41" s="1" t="n">
        <v>0.0018239286654893</v>
      </c>
      <c r="I41" s="1" t="n">
        <v>0.05</v>
      </c>
      <c r="J41" s="0" t="s">
        <v>12</v>
      </c>
    </row>
    <row r="42" customFormat="false" ht="12.75" hidden="false" customHeight="false" outlineLevel="0" collapsed="false">
      <c r="A42" s="1" t="n">
        <v>10</v>
      </c>
      <c r="B42" s="1" t="n">
        <v>-0.2</v>
      </c>
      <c r="C42" s="1" t="n">
        <v>313.503593821685</v>
      </c>
      <c r="D42" s="1" t="n">
        <v>196.17</v>
      </c>
      <c r="E42" s="1" t="n">
        <v>5.91913179453022</v>
      </c>
      <c r="F42" s="1" t="n">
        <v>5</v>
      </c>
      <c r="G42" s="1" t="n">
        <v>272.95</v>
      </c>
      <c r="H42" s="1" t="n">
        <v>0.0018239286654893</v>
      </c>
      <c r="I42" s="1" t="n">
        <v>0.05</v>
      </c>
      <c r="J42" s="0" t="s">
        <v>12</v>
      </c>
    </row>
    <row r="43" customFormat="false" ht="12.75" hidden="false" customHeight="false" outlineLevel="0" collapsed="false">
      <c r="A43" s="1" t="n">
        <v>5</v>
      </c>
      <c r="B43" s="1" t="n">
        <v>-0.2</v>
      </c>
      <c r="C43" s="1" t="n">
        <v>313.503593821685</v>
      </c>
      <c r="D43" s="1" t="n">
        <v>196.17</v>
      </c>
      <c r="E43" s="1" t="n">
        <v>5.91913179453022</v>
      </c>
      <c r="F43" s="1" t="n">
        <v>0.5</v>
      </c>
      <c r="G43" s="1" t="n">
        <v>272.95</v>
      </c>
      <c r="H43" s="1" t="n">
        <v>0.0018239286654893</v>
      </c>
      <c r="I43" s="1" t="n">
        <v>0.005</v>
      </c>
      <c r="J43" s="0" t="s">
        <v>12</v>
      </c>
    </row>
    <row r="44" customFormat="false" ht="12.75" hidden="false" customHeight="false" outlineLevel="0" collapsed="false">
      <c r="A44" s="1" t="n">
        <v>4.5</v>
      </c>
      <c r="B44" s="1" t="n">
        <v>-0.2</v>
      </c>
      <c r="C44" s="1" t="n">
        <v>900</v>
      </c>
      <c r="D44" s="1" t="n">
        <v>196.17</v>
      </c>
      <c r="E44" s="1" t="n">
        <v>1000</v>
      </c>
      <c r="F44" s="1" t="n">
        <v>4.5</v>
      </c>
      <c r="G44" s="1" t="n">
        <v>272.95</v>
      </c>
      <c r="H44" s="1" t="n">
        <v>1.07960741548528E-005</v>
      </c>
      <c r="I44" s="1" t="n">
        <v>0.045</v>
      </c>
      <c r="J44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10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132</v>
      </c>
      <c r="B2" s="1" t="n">
        <v>-7.3</v>
      </c>
      <c r="C2" s="1" t="n">
        <v>122.342865881633</v>
      </c>
      <c r="D2" s="1" t="n">
        <v>196.17</v>
      </c>
      <c r="E2" s="1" t="n">
        <v>32.6251892335792</v>
      </c>
      <c r="F2" s="1" t="n">
        <v>7</v>
      </c>
      <c r="G2" s="1" t="n">
        <v>265.85</v>
      </c>
      <c r="H2" s="1" t="n">
        <v>0.000330912230962358</v>
      </c>
      <c r="I2" s="1" t="n">
        <v>0.07</v>
      </c>
      <c r="J2" s="1" t="n">
        <v>272.95</v>
      </c>
    </row>
    <row r="3" customFormat="false" ht="12.75" hidden="false" customHeight="false" outlineLevel="0" collapsed="false">
      <c r="A3" s="1" t="n">
        <v>125</v>
      </c>
      <c r="B3" s="1" t="n">
        <v>-9.3</v>
      </c>
      <c r="C3" s="1" t="n">
        <v>142.733343528572</v>
      </c>
      <c r="D3" s="1" t="n">
        <v>196.17</v>
      </c>
      <c r="E3" s="1" t="n">
        <v>35.6905559175187</v>
      </c>
      <c r="F3" s="1" t="n">
        <v>5</v>
      </c>
      <c r="G3" s="1" t="n">
        <v>263.85</v>
      </c>
      <c r="H3" s="1" t="n">
        <v>0.000302491061775632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120</v>
      </c>
      <c r="B4" s="1" t="n">
        <v>-7.6</v>
      </c>
      <c r="C4" s="1" t="n">
        <v>137.635724116837</v>
      </c>
      <c r="D4" s="1" t="n">
        <v>196.17</v>
      </c>
      <c r="E4" s="1" t="n">
        <v>33.7001294060032</v>
      </c>
      <c r="F4" s="1" t="n">
        <v>5</v>
      </c>
      <c r="G4" s="1" t="n">
        <v>265.55</v>
      </c>
      <c r="H4" s="1" t="n">
        <v>0.000320357053374686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115</v>
      </c>
      <c r="B5" s="1" t="n">
        <v>-7.4</v>
      </c>
      <c r="C5" s="1" t="n">
        <v>178.416679410715</v>
      </c>
      <c r="D5" s="1" t="n">
        <v>196.17</v>
      </c>
      <c r="E5" s="1" t="n">
        <v>27.3888069537359</v>
      </c>
      <c r="F5" s="1" t="n">
        <v>5</v>
      </c>
      <c r="G5" s="1" t="n">
        <v>265.75</v>
      </c>
      <c r="H5" s="1" t="n">
        <v>0.000394178328873145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110</v>
      </c>
      <c r="B6" s="1" t="n">
        <v>-7.1</v>
      </c>
      <c r="C6" s="1" t="n">
        <v>178.416679410715</v>
      </c>
      <c r="D6" s="1" t="n">
        <v>196.17</v>
      </c>
      <c r="E6" s="1" t="n">
        <v>33.7001294060032</v>
      </c>
      <c r="F6" s="1" t="n">
        <v>5</v>
      </c>
      <c r="G6" s="1" t="n">
        <v>266.05</v>
      </c>
      <c r="H6" s="1" t="n">
        <v>0.000320357053374686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105</v>
      </c>
      <c r="B7" s="1" t="n">
        <v>-7</v>
      </c>
      <c r="C7" s="1" t="n">
        <v>163.123821175511</v>
      </c>
      <c r="D7" s="1" t="n">
        <v>196.17</v>
      </c>
      <c r="E7" s="1" t="n">
        <v>31.925751345753</v>
      </c>
      <c r="F7" s="1" t="n">
        <v>5</v>
      </c>
      <c r="G7" s="1" t="n">
        <v>266.15</v>
      </c>
      <c r="H7" s="1" t="n">
        <v>0.000338161944504681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100</v>
      </c>
      <c r="B8" s="1" t="n">
        <v>-6.8</v>
      </c>
      <c r="C8" s="1" t="n">
        <v>214.100015292858</v>
      </c>
      <c r="D8" s="1" t="n">
        <v>196.17</v>
      </c>
      <c r="E8" s="1" t="n">
        <v>27.087332507403</v>
      </c>
      <c r="F8" s="1" t="n">
        <v>5</v>
      </c>
      <c r="G8" s="1" t="n">
        <v>266.35</v>
      </c>
      <c r="H8" s="1" t="n">
        <v>0.000398565423594302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95</v>
      </c>
      <c r="B9" s="1" t="n">
        <v>-6.8</v>
      </c>
      <c r="C9" s="1" t="n">
        <v>336.442881174492</v>
      </c>
      <c r="D9" s="1" t="n">
        <v>196.17</v>
      </c>
      <c r="E9" s="1" t="n">
        <v>26.1027579830883</v>
      </c>
      <c r="F9" s="1" t="n">
        <v>5</v>
      </c>
      <c r="G9" s="1" t="n">
        <v>266.35</v>
      </c>
      <c r="H9" s="1" t="n">
        <v>0.00041359898298285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90</v>
      </c>
      <c r="B10" s="1" t="n">
        <v>-6.4</v>
      </c>
      <c r="C10" s="1" t="n">
        <v>341.540500586226</v>
      </c>
      <c r="D10" s="1" t="n">
        <v>196.17</v>
      </c>
      <c r="E10" s="1" t="n">
        <v>17.3439077627425</v>
      </c>
      <c r="F10" s="1" t="n">
        <v>1</v>
      </c>
      <c r="G10" s="1" t="n">
        <v>266.75</v>
      </c>
      <c r="H10" s="1" t="n">
        <v>0.00062247068553054</v>
      </c>
      <c r="I10" s="1" t="n">
        <v>0.01</v>
      </c>
      <c r="J10" s="0" t="s">
        <v>12</v>
      </c>
    </row>
    <row r="11" customFormat="false" ht="12.75" hidden="false" customHeight="false" outlineLevel="0" collapsed="false">
      <c r="A11" s="1" t="n">
        <v>89</v>
      </c>
      <c r="B11" s="1" t="n">
        <v>-6.15</v>
      </c>
      <c r="C11" s="1" t="n">
        <v>900</v>
      </c>
      <c r="D11" s="1" t="n">
        <v>196.17</v>
      </c>
      <c r="E11" s="1" t="n">
        <v>1000</v>
      </c>
      <c r="F11" s="1" t="n">
        <v>3.5</v>
      </c>
      <c r="G11" s="1" t="n">
        <v>267</v>
      </c>
      <c r="H11" s="1" t="n">
        <v>1.07960741548528E-005</v>
      </c>
      <c r="I11" s="1" t="n">
        <v>0.035</v>
      </c>
      <c r="J11" s="0" t="s">
        <v>12</v>
      </c>
    </row>
    <row r="12" customFormat="false" ht="12.75" hidden="false" customHeight="false" outlineLevel="0" collapsed="false">
      <c r="A12" s="1" t="n">
        <v>85.5</v>
      </c>
      <c r="B12" s="1" t="n">
        <v>-6.15</v>
      </c>
      <c r="C12" s="1" t="n">
        <v>341.54</v>
      </c>
      <c r="D12" s="1" t="n">
        <v>196.17</v>
      </c>
      <c r="E12" s="1" t="n">
        <v>17.3439077627425</v>
      </c>
      <c r="F12" s="1" t="n">
        <v>0.5</v>
      </c>
      <c r="G12" s="1" t="n">
        <v>267</v>
      </c>
      <c r="H12" s="1" t="n">
        <v>0.00062247068553054</v>
      </c>
      <c r="I12" s="1" t="n">
        <v>0.005</v>
      </c>
      <c r="J12" s="0" t="s">
        <v>12</v>
      </c>
    </row>
    <row r="13" customFormat="false" ht="12.75" hidden="false" customHeight="false" outlineLevel="0" collapsed="false">
      <c r="A13" s="1" t="n">
        <v>85</v>
      </c>
      <c r="B13" s="1" t="n">
        <v>-5.9</v>
      </c>
      <c r="C13" s="1" t="n">
        <v>214.100015292858</v>
      </c>
      <c r="D13" s="1" t="n">
        <v>196.17</v>
      </c>
      <c r="E13" s="1" t="n">
        <v>35.8184447828011</v>
      </c>
      <c r="F13" s="1" t="n">
        <v>0.5</v>
      </c>
      <c r="G13" s="1" t="n">
        <v>267.25</v>
      </c>
      <c r="H13" s="1" t="n">
        <v>0.000301411024971043</v>
      </c>
      <c r="I13" s="1" t="n">
        <v>0.005</v>
      </c>
      <c r="J13" s="0" t="s">
        <v>12</v>
      </c>
    </row>
    <row r="14" customFormat="false" ht="12.75" hidden="false" customHeight="false" outlineLevel="0" collapsed="false">
      <c r="A14" s="1" t="n">
        <v>84.5</v>
      </c>
      <c r="B14" s="1" t="n">
        <v>-5.65</v>
      </c>
      <c r="C14" s="1" t="n">
        <v>900</v>
      </c>
      <c r="D14" s="1" t="n">
        <v>196.17</v>
      </c>
      <c r="E14" s="1" t="n">
        <v>1000</v>
      </c>
      <c r="F14" s="1" t="n">
        <v>1.5</v>
      </c>
      <c r="G14" s="1" t="n">
        <v>267.5</v>
      </c>
      <c r="H14" s="1" t="n">
        <v>1.07960741548528E-005</v>
      </c>
      <c r="I14" s="1" t="n">
        <v>0.015</v>
      </c>
      <c r="J14" s="0" t="s">
        <v>12</v>
      </c>
    </row>
    <row r="15" customFormat="false" ht="12.75" hidden="false" customHeight="false" outlineLevel="0" collapsed="false">
      <c r="A15" s="1" t="n">
        <v>83</v>
      </c>
      <c r="B15" s="1" t="n">
        <v>-5.65</v>
      </c>
      <c r="C15" s="1" t="n">
        <v>214.1</v>
      </c>
      <c r="D15" s="1" t="n">
        <v>196.17</v>
      </c>
      <c r="E15" s="1" t="n">
        <v>35.8184447828011</v>
      </c>
      <c r="F15" s="1" t="n">
        <v>3</v>
      </c>
      <c r="G15" s="1" t="n">
        <v>267.5</v>
      </c>
      <c r="H15" s="1" t="n">
        <v>0.000301411024971043</v>
      </c>
      <c r="I15" s="1" t="n">
        <v>0.03</v>
      </c>
      <c r="J15" s="0" t="s">
        <v>12</v>
      </c>
    </row>
    <row r="16" customFormat="false" ht="12.75" hidden="false" customHeight="false" outlineLevel="0" collapsed="false">
      <c r="A16" s="1" t="n">
        <v>80</v>
      </c>
      <c r="B16" s="1" t="n">
        <v>-5.4</v>
      </c>
      <c r="C16" s="1" t="n">
        <v>326.247642351022</v>
      </c>
      <c r="D16" s="1" t="n">
        <v>196.17</v>
      </c>
      <c r="E16" s="1" t="n">
        <v>7.78566155089277</v>
      </c>
      <c r="F16" s="1" t="n">
        <v>5</v>
      </c>
      <c r="G16" s="1" t="n">
        <v>267.75</v>
      </c>
      <c r="H16" s="1" t="n">
        <v>0.00138666111855515</v>
      </c>
      <c r="I16" s="1" t="n">
        <v>0.05</v>
      </c>
      <c r="J16" s="0" t="s">
        <v>12</v>
      </c>
    </row>
    <row r="17" customFormat="false" ht="12.75" hidden="false" customHeight="false" outlineLevel="0" collapsed="false">
      <c r="A17" s="1" t="n">
        <v>75</v>
      </c>
      <c r="B17" s="1" t="n">
        <v>-4.8</v>
      </c>
      <c r="C17" s="1" t="n">
        <v>234.490492939797</v>
      </c>
      <c r="D17" s="1" t="n">
        <v>196.17</v>
      </c>
      <c r="E17" s="1" t="n">
        <v>22.7162839754028</v>
      </c>
      <c r="F17" s="1" t="n">
        <v>1</v>
      </c>
      <c r="G17" s="1" t="n">
        <v>268.35</v>
      </c>
      <c r="H17" s="1" t="n">
        <v>0.000475257052013559</v>
      </c>
      <c r="I17" s="1" t="n">
        <v>0.01</v>
      </c>
      <c r="J17" s="0" t="s">
        <v>12</v>
      </c>
    </row>
    <row r="18" customFormat="false" ht="12.75" hidden="false" customHeight="false" outlineLevel="0" collapsed="false">
      <c r="A18" s="1" t="n">
        <v>74</v>
      </c>
      <c r="B18" s="1" t="n">
        <v>-4.45</v>
      </c>
      <c r="C18" s="1" t="n">
        <v>900</v>
      </c>
      <c r="D18" s="1" t="n">
        <v>196.17</v>
      </c>
      <c r="E18" s="1" t="n">
        <v>1000</v>
      </c>
      <c r="F18" s="1" t="n">
        <v>1</v>
      </c>
      <c r="G18" s="1" t="n">
        <v>268.7</v>
      </c>
      <c r="H18" s="1" t="n">
        <v>1.07960741548528E-005</v>
      </c>
      <c r="I18" s="1" t="n">
        <v>0.01</v>
      </c>
      <c r="J18" s="0" t="s">
        <v>12</v>
      </c>
    </row>
    <row r="19" customFormat="false" ht="12.75" hidden="false" customHeight="false" outlineLevel="0" collapsed="false">
      <c r="A19" s="1" t="n">
        <v>73</v>
      </c>
      <c r="B19" s="1" t="n">
        <v>-4.45</v>
      </c>
      <c r="C19" s="1" t="n">
        <v>234.49</v>
      </c>
      <c r="D19" s="1" t="n">
        <v>196.17</v>
      </c>
      <c r="E19" s="1" t="n">
        <v>22.7162839754028</v>
      </c>
      <c r="F19" s="1" t="n">
        <v>3</v>
      </c>
      <c r="G19" s="1" t="n">
        <v>268.7</v>
      </c>
      <c r="H19" s="1" t="n">
        <v>0.000475257052013559</v>
      </c>
      <c r="I19" s="1" t="n">
        <v>0.03</v>
      </c>
      <c r="J19" s="0" t="s">
        <v>12</v>
      </c>
    </row>
    <row r="20" customFormat="false" ht="12.75" hidden="false" customHeight="false" outlineLevel="0" collapsed="false">
      <c r="A20" s="1" t="n">
        <v>70</v>
      </c>
      <c r="B20" s="1" t="n">
        <v>-4.1</v>
      </c>
      <c r="C20" s="1" t="n">
        <v>229.392873528062</v>
      </c>
      <c r="D20" s="1" t="n">
        <v>196.17</v>
      </c>
      <c r="E20" s="1" t="n">
        <v>12.5797080301477</v>
      </c>
      <c r="F20" s="1" t="n">
        <v>2</v>
      </c>
      <c r="G20" s="1" t="n">
        <v>269.05</v>
      </c>
      <c r="H20" s="1" t="n">
        <v>0.000858213412344676</v>
      </c>
      <c r="I20" s="1" t="n">
        <v>0.02</v>
      </c>
      <c r="J20" s="0" t="s">
        <v>12</v>
      </c>
    </row>
    <row r="21" customFormat="false" ht="12.75" hidden="false" customHeight="false" outlineLevel="0" collapsed="false">
      <c r="A21" s="1" t="n">
        <v>68</v>
      </c>
      <c r="B21" s="1" t="n">
        <v>-3.95</v>
      </c>
      <c r="C21" s="1" t="n">
        <v>900</v>
      </c>
      <c r="D21" s="1" t="n">
        <v>196.17</v>
      </c>
      <c r="E21" s="1" t="n">
        <v>1000</v>
      </c>
      <c r="F21" s="1" t="n">
        <v>2.5</v>
      </c>
      <c r="G21" s="1" t="n">
        <v>269.2</v>
      </c>
      <c r="H21" s="1" t="n">
        <v>1.07960741548528E-005</v>
      </c>
      <c r="I21" s="1" t="n">
        <v>0.025</v>
      </c>
      <c r="J21" s="0" t="s">
        <v>12</v>
      </c>
    </row>
    <row r="22" customFormat="false" ht="12.75" hidden="false" customHeight="false" outlineLevel="0" collapsed="false">
      <c r="A22" s="1" t="n">
        <v>65.5</v>
      </c>
      <c r="B22" s="1" t="n">
        <v>-3.95</v>
      </c>
      <c r="C22" s="1" t="n">
        <v>229.39</v>
      </c>
      <c r="D22" s="1" t="n">
        <v>196.17</v>
      </c>
      <c r="E22" s="1" t="n">
        <v>12.5797080301477</v>
      </c>
      <c r="F22" s="1" t="n">
        <v>0.5</v>
      </c>
      <c r="G22" s="1" t="n">
        <v>269.2</v>
      </c>
      <c r="H22" s="1" t="n">
        <v>0.000858213412344676</v>
      </c>
      <c r="I22" s="1" t="n">
        <v>0.005</v>
      </c>
      <c r="J22" s="0" t="s">
        <v>12</v>
      </c>
    </row>
    <row r="23" customFormat="false" ht="12.75" hidden="false" customHeight="false" outlineLevel="0" collapsed="false">
      <c r="A23" s="1" t="n">
        <v>65</v>
      </c>
      <c r="B23" s="1" t="n">
        <v>-3.8</v>
      </c>
      <c r="C23" s="1" t="n">
        <v>372.126217056635</v>
      </c>
      <c r="D23" s="1" t="n">
        <v>196.17</v>
      </c>
      <c r="E23" s="1" t="n">
        <v>16.5187109293979</v>
      </c>
      <c r="F23" s="1" t="n">
        <v>5</v>
      </c>
      <c r="G23" s="1" t="n">
        <v>269.35</v>
      </c>
      <c r="H23" s="1" t="n">
        <v>0.000653566383054703</v>
      </c>
      <c r="I23" s="1" t="n">
        <v>0.05</v>
      </c>
      <c r="J23" s="0" t="s">
        <v>12</v>
      </c>
    </row>
    <row r="24" customFormat="false" ht="12.75" hidden="false" customHeight="false" outlineLevel="0" collapsed="false">
      <c r="A24" s="1" t="n">
        <v>60</v>
      </c>
      <c r="B24" s="1" t="n">
        <v>-3.5</v>
      </c>
      <c r="C24" s="1" t="n">
        <v>326.247642351022</v>
      </c>
      <c r="D24" s="1" t="n">
        <v>196.17</v>
      </c>
      <c r="E24" s="1" t="n">
        <v>17.2740042937356</v>
      </c>
      <c r="F24" s="1" t="n">
        <v>1</v>
      </c>
      <c r="G24" s="1" t="n">
        <v>269.65</v>
      </c>
      <c r="H24" s="1" t="n">
        <v>0.000624989664890147</v>
      </c>
      <c r="I24" s="1" t="n">
        <v>0.01</v>
      </c>
      <c r="J24" s="0" t="s">
        <v>12</v>
      </c>
    </row>
    <row r="25" customFormat="false" ht="12.75" hidden="false" customHeight="false" outlineLevel="0" collapsed="false">
      <c r="A25" s="1" t="n">
        <v>59</v>
      </c>
      <c r="B25" s="1" t="n">
        <v>-3.35</v>
      </c>
      <c r="C25" s="1" t="n">
        <v>900</v>
      </c>
      <c r="D25" s="1" t="n">
        <v>196.17</v>
      </c>
      <c r="E25" s="1" t="n">
        <v>1000</v>
      </c>
      <c r="F25" s="1" t="n">
        <v>2</v>
      </c>
      <c r="G25" s="1" t="n">
        <v>269.8</v>
      </c>
      <c r="H25" s="1" t="n">
        <v>1.07960741548528E-005</v>
      </c>
      <c r="I25" s="1" t="n">
        <v>0.02</v>
      </c>
      <c r="J25" s="0" t="s">
        <v>12</v>
      </c>
    </row>
    <row r="26" customFormat="false" ht="12.75" hidden="false" customHeight="false" outlineLevel="0" collapsed="false">
      <c r="A26" s="1" t="n">
        <v>57</v>
      </c>
      <c r="B26" s="1" t="n">
        <v>-3.35</v>
      </c>
      <c r="C26" s="1" t="n">
        <v>326.25</v>
      </c>
      <c r="D26" s="1" t="n">
        <v>196.17</v>
      </c>
      <c r="E26" s="1" t="n">
        <v>17.2740042937356</v>
      </c>
      <c r="F26" s="1" t="n">
        <v>2</v>
      </c>
      <c r="G26" s="1" t="n">
        <v>269.8</v>
      </c>
      <c r="H26" s="1" t="n">
        <v>0.000624989664890147</v>
      </c>
      <c r="I26" s="1" t="n">
        <v>0.02</v>
      </c>
      <c r="J26" s="0" t="s">
        <v>12</v>
      </c>
    </row>
    <row r="27" customFormat="false" ht="12.75" hidden="false" customHeight="false" outlineLevel="0" collapsed="false">
      <c r="A27" s="1" t="n">
        <v>55</v>
      </c>
      <c r="B27" s="1" t="n">
        <v>-3.2</v>
      </c>
      <c r="C27" s="1" t="n">
        <v>265.076209410205</v>
      </c>
      <c r="D27" s="1" t="n">
        <v>196.17</v>
      </c>
      <c r="E27" s="1" t="n">
        <v>16.2501481721515</v>
      </c>
      <c r="F27" s="1" t="n">
        <v>5</v>
      </c>
      <c r="G27" s="1" t="n">
        <v>269.95</v>
      </c>
      <c r="H27" s="1" t="n">
        <v>0.000664367736249595</v>
      </c>
      <c r="I27" s="1" t="n">
        <v>0.05</v>
      </c>
      <c r="J27" s="0" t="s">
        <v>12</v>
      </c>
    </row>
    <row r="28" customFormat="false" ht="12.75" hidden="false" customHeight="false" outlineLevel="0" collapsed="false">
      <c r="A28" s="1" t="n">
        <v>50</v>
      </c>
      <c r="B28" s="1" t="n">
        <v>-3.2</v>
      </c>
      <c r="C28" s="1" t="n">
        <v>341.540500586226</v>
      </c>
      <c r="D28" s="1" t="n">
        <v>196.17</v>
      </c>
      <c r="E28" s="1" t="n">
        <v>14.212460066343</v>
      </c>
      <c r="F28" s="1" t="n">
        <v>3</v>
      </c>
      <c r="G28" s="1" t="n">
        <v>269.95</v>
      </c>
      <c r="H28" s="1" t="n">
        <v>0.000759620368638314</v>
      </c>
      <c r="I28" s="1" t="n">
        <v>0.03</v>
      </c>
      <c r="J28" s="0" t="s">
        <v>12</v>
      </c>
    </row>
    <row r="29" customFormat="false" ht="12.75" hidden="false" customHeight="false" outlineLevel="0" collapsed="false">
      <c r="A29" s="1" t="n">
        <v>47</v>
      </c>
      <c r="B29" s="1" t="n">
        <v>-3</v>
      </c>
      <c r="C29" s="1" t="n">
        <v>900</v>
      </c>
      <c r="D29" s="1" t="n">
        <v>196.17</v>
      </c>
      <c r="E29" s="1" t="n">
        <v>1000</v>
      </c>
      <c r="F29" s="1" t="n">
        <v>1.5</v>
      </c>
      <c r="G29" s="1" t="n">
        <v>270.15</v>
      </c>
      <c r="H29" s="1" t="n">
        <v>1.07960741548528E-005</v>
      </c>
      <c r="I29" s="1" t="n">
        <v>0.015</v>
      </c>
      <c r="J29" s="0" t="s">
        <v>12</v>
      </c>
    </row>
    <row r="30" customFormat="false" ht="12.75" hidden="false" customHeight="false" outlineLevel="0" collapsed="false">
      <c r="A30" s="1" t="n">
        <v>45.5</v>
      </c>
      <c r="B30" s="1" t="n">
        <v>-3</v>
      </c>
      <c r="C30" s="1" t="n">
        <v>341.54</v>
      </c>
      <c r="D30" s="1" t="n">
        <v>196.17</v>
      </c>
      <c r="E30" s="1" t="n">
        <v>14.212460066343</v>
      </c>
      <c r="F30" s="1" t="n">
        <v>0.5</v>
      </c>
      <c r="G30" s="1" t="n">
        <v>270.15</v>
      </c>
      <c r="H30" s="1" t="n">
        <v>0.000759620368638314</v>
      </c>
      <c r="I30" s="1" t="n">
        <v>0.005</v>
      </c>
      <c r="J30" s="0" t="s">
        <v>12</v>
      </c>
    </row>
    <row r="31" customFormat="false" ht="12.75" hidden="false" customHeight="false" outlineLevel="0" collapsed="false">
      <c r="A31" s="1" t="n">
        <v>45</v>
      </c>
      <c r="B31" s="1" t="n">
        <v>-2.8</v>
      </c>
      <c r="C31" s="1" t="n">
        <v>361.930978233165</v>
      </c>
      <c r="D31" s="1" t="n">
        <v>196.17</v>
      </c>
      <c r="E31" s="1" t="n">
        <v>15.8532482118728</v>
      </c>
      <c r="F31" s="1" t="n">
        <v>5</v>
      </c>
      <c r="G31" s="1" t="n">
        <v>270.35</v>
      </c>
      <c r="H31" s="1" t="n">
        <v>0.000681000764674043</v>
      </c>
      <c r="I31" s="1" t="n">
        <v>0.05</v>
      </c>
      <c r="J31" s="0" t="s">
        <v>12</v>
      </c>
    </row>
    <row r="32" customFormat="false" ht="12.75" hidden="false" customHeight="false" outlineLevel="0" collapsed="false">
      <c r="A32" s="1" t="n">
        <v>40</v>
      </c>
      <c r="B32" s="1" t="n">
        <v>-2.7</v>
      </c>
      <c r="C32" s="1" t="n">
        <v>316.052403527553</v>
      </c>
      <c r="D32" s="1" t="n">
        <v>196.17</v>
      </c>
      <c r="E32" s="1" t="n">
        <v>12.3570827601357</v>
      </c>
      <c r="F32" s="1" t="n">
        <v>5</v>
      </c>
      <c r="G32" s="1" t="n">
        <v>270.45</v>
      </c>
      <c r="H32" s="1" t="n">
        <v>0.000873674989835078</v>
      </c>
      <c r="I32" s="1" t="n">
        <v>0.05</v>
      </c>
      <c r="J32" s="0" t="s">
        <v>12</v>
      </c>
    </row>
    <row r="33" customFormat="false" ht="12.75" hidden="false" customHeight="false" outlineLevel="0" collapsed="false">
      <c r="A33" s="1" t="n">
        <v>35</v>
      </c>
      <c r="B33" s="1" t="n">
        <v>-2.3</v>
      </c>
      <c r="C33" s="1" t="n">
        <v>305.857164704083</v>
      </c>
      <c r="D33" s="1" t="n">
        <v>196.17</v>
      </c>
      <c r="E33" s="1" t="n">
        <v>11.8115840691124</v>
      </c>
      <c r="F33" s="1" t="n">
        <v>2</v>
      </c>
      <c r="G33" s="1" t="n">
        <v>270.85</v>
      </c>
      <c r="H33" s="1" t="n">
        <v>0.000914024240244354</v>
      </c>
      <c r="I33" s="1" t="n">
        <v>0.02</v>
      </c>
      <c r="J33" s="0" t="s">
        <v>12</v>
      </c>
    </row>
    <row r="34" customFormat="false" ht="12.75" hidden="false" customHeight="false" outlineLevel="0" collapsed="false">
      <c r="A34" s="1" t="n">
        <v>33</v>
      </c>
      <c r="B34" s="1" t="n">
        <v>-2.15</v>
      </c>
      <c r="C34" s="1" t="n">
        <v>900</v>
      </c>
      <c r="D34" s="1" t="n">
        <v>196.17</v>
      </c>
      <c r="E34" s="1" t="n">
        <v>1000</v>
      </c>
      <c r="F34" s="1" t="n">
        <v>2</v>
      </c>
      <c r="G34" s="1" t="n">
        <v>271</v>
      </c>
      <c r="H34" s="1" t="n">
        <v>1.07960741548528E-005</v>
      </c>
      <c r="I34" s="1" t="n">
        <v>0.02</v>
      </c>
      <c r="J34" s="0" t="s">
        <v>12</v>
      </c>
    </row>
    <row r="35" customFormat="false" ht="12.75" hidden="false" customHeight="false" outlineLevel="0" collapsed="false">
      <c r="A35" s="1" t="n">
        <v>31</v>
      </c>
      <c r="B35" s="1" t="n">
        <v>-2.15</v>
      </c>
      <c r="C35" s="1" t="n">
        <v>305.86</v>
      </c>
      <c r="D35" s="1" t="n">
        <v>196.17</v>
      </c>
      <c r="E35" s="1" t="n">
        <v>11.8115840691124</v>
      </c>
      <c r="F35" s="1" t="n">
        <v>1</v>
      </c>
      <c r="G35" s="1" t="n">
        <v>271</v>
      </c>
      <c r="H35" s="1" t="n">
        <v>0.000914024240244354</v>
      </c>
      <c r="I35" s="1" t="n">
        <v>0.01</v>
      </c>
      <c r="J35" s="0" t="s">
        <v>12</v>
      </c>
    </row>
    <row r="36" customFormat="false" ht="12.75" hidden="false" customHeight="false" outlineLevel="0" collapsed="false">
      <c r="A36" s="1" t="n">
        <v>30</v>
      </c>
      <c r="B36" s="1" t="n">
        <v>-2</v>
      </c>
      <c r="C36" s="1" t="n">
        <v>275.271448233675</v>
      </c>
      <c r="D36" s="1" t="n">
        <v>196.17</v>
      </c>
      <c r="E36" s="1" t="n">
        <v>6.39601383515</v>
      </c>
      <c r="F36" s="1" t="n">
        <v>5</v>
      </c>
      <c r="G36" s="1" t="n">
        <v>271.15</v>
      </c>
      <c r="H36" s="1" t="n">
        <v>0.00168793789899605</v>
      </c>
      <c r="I36" s="1" t="n">
        <v>0.05</v>
      </c>
      <c r="J36" s="0" t="s">
        <v>12</v>
      </c>
    </row>
    <row r="37" customFormat="false" ht="12.75" hidden="false" customHeight="false" outlineLevel="0" collapsed="false">
      <c r="A37" s="1" t="n">
        <v>25</v>
      </c>
      <c r="B37" s="1" t="n">
        <v>-1.6</v>
      </c>
      <c r="C37" s="1" t="n">
        <v>387.419075291839</v>
      </c>
      <c r="D37" s="1" t="n">
        <v>196.17</v>
      </c>
      <c r="E37" s="1" t="n">
        <v>10.7154216669982</v>
      </c>
      <c r="F37" s="1" t="n">
        <v>5</v>
      </c>
      <c r="G37" s="1" t="n">
        <v>271.55</v>
      </c>
      <c r="H37" s="1" t="n">
        <v>0.00100752676752824</v>
      </c>
      <c r="I37" s="1" t="n">
        <v>0.05</v>
      </c>
      <c r="J37" s="0" t="s">
        <v>12</v>
      </c>
    </row>
    <row r="38" customFormat="false" ht="12.75" hidden="false" customHeight="false" outlineLevel="0" collapsed="false">
      <c r="A38" s="1" t="n">
        <v>20</v>
      </c>
      <c r="B38" s="1" t="n">
        <v>-1.3</v>
      </c>
      <c r="C38" s="1" t="n">
        <v>372.126217056635</v>
      </c>
      <c r="D38" s="1" t="n">
        <v>196.17</v>
      </c>
      <c r="E38" s="1" t="n">
        <v>9.7299973619658</v>
      </c>
      <c r="F38" s="1" t="n">
        <v>5</v>
      </c>
      <c r="G38" s="1" t="n">
        <v>271.85</v>
      </c>
      <c r="H38" s="1" t="n">
        <v>0.00110956598992043</v>
      </c>
      <c r="I38" s="1" t="n">
        <v>0.05</v>
      </c>
      <c r="J38" s="0" t="s">
        <v>12</v>
      </c>
    </row>
    <row r="39" customFormat="false" ht="12.75" hidden="false" customHeight="false" outlineLevel="0" collapsed="false">
      <c r="A39" s="1" t="n">
        <v>15</v>
      </c>
      <c r="B39" s="1" t="n">
        <v>-1</v>
      </c>
      <c r="C39" s="1" t="n">
        <v>372.126217056635</v>
      </c>
      <c r="D39" s="1" t="n">
        <v>196.17</v>
      </c>
      <c r="E39" s="1" t="n">
        <v>9.7299973619658</v>
      </c>
      <c r="F39" s="1" t="n">
        <v>5</v>
      </c>
      <c r="G39" s="1" t="n">
        <v>272.15</v>
      </c>
      <c r="H39" s="1" t="n">
        <v>0.00110956598992043</v>
      </c>
      <c r="I39" s="1" t="n">
        <v>0.05</v>
      </c>
      <c r="J39" s="0" t="s">
        <v>12</v>
      </c>
    </row>
    <row r="40" customFormat="false" ht="12.75" hidden="false" customHeight="false" outlineLevel="0" collapsed="false">
      <c r="A40" s="1" t="n">
        <v>10</v>
      </c>
      <c r="B40" s="1" t="n">
        <v>-0.5</v>
      </c>
      <c r="C40" s="1" t="n">
        <v>372.126217056635</v>
      </c>
      <c r="D40" s="1" t="n">
        <v>196.17</v>
      </c>
      <c r="E40" s="1" t="n">
        <v>9.7299973619658</v>
      </c>
      <c r="F40" s="1" t="n">
        <v>5</v>
      </c>
      <c r="G40" s="1" t="n">
        <v>272.65</v>
      </c>
      <c r="H40" s="1" t="n">
        <v>0.00110956598992043</v>
      </c>
      <c r="I40" s="1" t="n">
        <v>0.05</v>
      </c>
      <c r="J40" s="0" t="s">
        <v>12</v>
      </c>
    </row>
    <row r="41" customFormat="false" ht="12.75" hidden="false" customHeight="false" outlineLevel="0" collapsed="false">
      <c r="A41" s="1" t="n">
        <v>5</v>
      </c>
      <c r="B41" s="1" t="n">
        <v>-0.4</v>
      </c>
      <c r="C41" s="1" t="n">
        <v>372.126217056635</v>
      </c>
      <c r="D41" s="1" t="n">
        <v>196.17</v>
      </c>
      <c r="E41" s="1" t="n">
        <v>9.7299973619658</v>
      </c>
      <c r="F41" s="1" t="n">
        <v>1</v>
      </c>
      <c r="G41" s="1" t="n">
        <v>272.75</v>
      </c>
      <c r="H41" s="1" t="n">
        <v>0.00110956598992043</v>
      </c>
      <c r="I41" s="1" t="n">
        <v>0.01</v>
      </c>
      <c r="J41" s="0" t="s">
        <v>12</v>
      </c>
    </row>
    <row r="42" customFormat="false" ht="12.75" hidden="false" customHeight="false" outlineLevel="0" collapsed="false">
      <c r="A42" s="1" t="n">
        <v>4</v>
      </c>
      <c r="B42" s="1" t="n">
        <v>-0.4</v>
      </c>
      <c r="C42" s="1" t="n">
        <v>900</v>
      </c>
      <c r="D42" s="1" t="n">
        <v>196.17</v>
      </c>
      <c r="E42" s="1" t="n">
        <v>1000</v>
      </c>
      <c r="F42" s="1" t="n">
        <v>4</v>
      </c>
      <c r="G42" s="1" t="n">
        <v>272.75</v>
      </c>
      <c r="H42" s="1" t="n">
        <v>1.07960741548528E-005</v>
      </c>
      <c r="I42" s="1" t="n">
        <v>0.04</v>
      </c>
      <c r="J42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14.28"/>
    <col collapsed="false" customWidth="true" hidden="false" outlineLevel="0" max="1025" min="3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47</v>
      </c>
      <c r="B2" s="15" t="n">
        <v>-14</v>
      </c>
      <c r="C2" s="15" t="n">
        <v>184</v>
      </c>
      <c r="E2" s="0" t="n">
        <v>24.7</v>
      </c>
      <c r="F2" s="6" t="n">
        <v>5</v>
      </c>
      <c r="G2" s="0" t="n">
        <f aca="false">UMI2017_SP1!B2+273.15</f>
        <v>259.15</v>
      </c>
      <c r="I2" s="0" t="n">
        <f aca="false">UMI2017_SP1!F2/100</f>
        <v>0.05</v>
      </c>
      <c r="J2" s="0" t="n">
        <f aca="false">-5+273.15</f>
        <v>268.15</v>
      </c>
    </row>
    <row r="3" customFormat="false" ht="12.75" hidden="false" customHeight="false" outlineLevel="0" collapsed="false">
      <c r="A3" s="0" t="n">
        <v>42</v>
      </c>
      <c r="B3" s="15" t="n">
        <v>-12</v>
      </c>
      <c r="C3" s="15" t="n">
        <v>348</v>
      </c>
      <c r="E3" s="0" t="n">
        <v>16.8</v>
      </c>
      <c r="F3" s="6" t="n">
        <v>5</v>
      </c>
      <c r="G3" s="0" t="n">
        <f aca="false">UMI2017_SP1!B3+273.15</f>
        <v>261.15</v>
      </c>
      <c r="I3" s="0" t="n">
        <f aca="false">UMI2017_SP1!F3/100</f>
        <v>0.05</v>
      </c>
    </row>
    <row r="4" customFormat="false" ht="12.75" hidden="false" customHeight="false" outlineLevel="0" collapsed="false">
      <c r="A4" s="0" t="n">
        <v>37</v>
      </c>
      <c r="B4" s="15" t="n">
        <v>-10</v>
      </c>
      <c r="C4" s="15" t="n">
        <v>248</v>
      </c>
      <c r="E4" s="0" t="n">
        <v>6.8</v>
      </c>
      <c r="F4" s="6" t="n">
        <v>5</v>
      </c>
      <c r="G4" s="0" t="n">
        <f aca="false">UMI2017_SP1!B4+273.15</f>
        <v>263.15</v>
      </c>
      <c r="I4" s="0" t="n">
        <f aca="false">UMI2017_SP1!F4/100</f>
        <v>0.05</v>
      </c>
    </row>
    <row r="5" customFormat="false" ht="12.75" hidden="false" customHeight="false" outlineLevel="0" collapsed="false">
      <c r="A5" s="0" t="n">
        <v>32</v>
      </c>
      <c r="B5" s="15" t="n">
        <v>-9</v>
      </c>
      <c r="C5" s="15" t="n">
        <v>180</v>
      </c>
      <c r="E5" s="0" t="n">
        <v>7.7</v>
      </c>
      <c r="F5" s="6" t="n">
        <v>5</v>
      </c>
      <c r="G5" s="0" t="n">
        <f aca="false">UMI2017_SP1!B5+273.15</f>
        <v>264.15</v>
      </c>
      <c r="I5" s="0" t="n">
        <f aca="false">UMI2017_SP1!F5/100</f>
        <v>0.05</v>
      </c>
    </row>
    <row r="6" customFormat="false" ht="12.75" hidden="false" customHeight="false" outlineLevel="0" collapsed="false">
      <c r="A6" s="0" t="n">
        <v>27</v>
      </c>
      <c r="B6" s="15" t="n">
        <v>-8</v>
      </c>
      <c r="C6" s="15" t="n">
        <v>296</v>
      </c>
      <c r="E6" s="0" t="n">
        <v>10.5</v>
      </c>
      <c r="F6" s="6" t="n">
        <v>5</v>
      </c>
      <c r="G6" s="0" t="n">
        <f aca="false">UMI2017_SP1!B6+273.15</f>
        <v>265.15</v>
      </c>
      <c r="I6" s="0" t="n">
        <f aca="false">UMI2017_SP1!F6/100</f>
        <v>0.05</v>
      </c>
    </row>
    <row r="7" customFormat="false" ht="12.75" hidden="false" customHeight="false" outlineLevel="0" collapsed="false">
      <c r="A7" s="0" t="n">
        <v>22</v>
      </c>
      <c r="B7" s="15" t="n">
        <v>-7</v>
      </c>
      <c r="C7" s="15" t="n">
        <v>376</v>
      </c>
      <c r="E7" s="0" t="n">
        <v>6.6</v>
      </c>
      <c r="F7" s="6" t="n">
        <v>5</v>
      </c>
      <c r="G7" s="0" t="n">
        <f aca="false">UMI2017_SP1!B7+273.15</f>
        <v>266.15</v>
      </c>
      <c r="I7" s="0" t="n">
        <f aca="false">UMI2017_SP1!F7/100</f>
        <v>0.05</v>
      </c>
    </row>
    <row r="8" customFormat="false" ht="12.75" hidden="false" customHeight="false" outlineLevel="0" collapsed="false">
      <c r="A8" s="0" t="n">
        <v>17</v>
      </c>
      <c r="B8" s="15" t="n">
        <v>-6</v>
      </c>
      <c r="C8" s="15" t="n">
        <v>308</v>
      </c>
      <c r="E8" s="0" t="n">
        <v>6.2</v>
      </c>
      <c r="F8" s="6" t="n">
        <v>5</v>
      </c>
      <c r="G8" s="0" t="n">
        <f aca="false">UMI2017_SP1!B8+273.15</f>
        <v>267.15</v>
      </c>
      <c r="I8" s="0" t="n">
        <f aca="false">UMI2017_SP1!F8/100</f>
        <v>0.05</v>
      </c>
    </row>
    <row r="9" customFormat="false" ht="12.75" hidden="false" customHeight="false" outlineLevel="0" collapsed="false">
      <c r="A9" s="0" t="n">
        <v>12</v>
      </c>
      <c r="B9" s="15" t="n">
        <v>-6</v>
      </c>
      <c r="C9" s="15" t="n">
        <v>276</v>
      </c>
      <c r="E9" s="0" t="n">
        <v>7.4</v>
      </c>
      <c r="F9" s="6" t="n">
        <v>5</v>
      </c>
      <c r="G9" s="0" t="n">
        <f aca="false">UMI2017_SP1!B9+273.15</f>
        <v>267.15</v>
      </c>
      <c r="I9" s="0" t="n">
        <f aca="false">UMI2017_SP1!F9/100</f>
        <v>0.05</v>
      </c>
    </row>
    <row r="10" customFormat="false" ht="12.75" hidden="false" customHeight="false" outlineLevel="0" collapsed="false">
      <c r="A10" s="0" t="n">
        <v>7</v>
      </c>
      <c r="B10" s="0" t="n">
        <v>-5</v>
      </c>
      <c r="C10" s="15" t="n">
        <v>264</v>
      </c>
      <c r="E10" s="0" t="n">
        <v>7.6</v>
      </c>
      <c r="F10" s="6" t="n">
        <v>5</v>
      </c>
      <c r="G10" s="0" t="n">
        <f aca="false">UMI2017_SP1!B10+273.15</f>
        <v>268.15</v>
      </c>
      <c r="I10" s="0" t="n">
        <f aca="false">UMI2017_SP1!F10/100</f>
        <v>0.05</v>
      </c>
    </row>
    <row r="11" customFormat="false" ht="12.75" hidden="false" customHeight="false" outlineLevel="0" collapsed="false">
      <c r="A11" s="0" t="n">
        <v>2</v>
      </c>
      <c r="B11" s="0" t="n">
        <v>-5</v>
      </c>
      <c r="C11" s="15" t="n">
        <v>264</v>
      </c>
      <c r="E11" s="0" t="n">
        <v>7.6</v>
      </c>
      <c r="F11" s="6" t="n">
        <v>2</v>
      </c>
      <c r="G11" s="0" t="n">
        <f aca="false">UMI2017_SP1!B11+273.15</f>
        <v>268.15</v>
      </c>
      <c r="I11" s="0" t="n">
        <f aca="false">UMI2017_SP1!F11/100</f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62</v>
      </c>
      <c r="B2" s="15" t="n">
        <v>-18</v>
      </c>
      <c r="C2" s="15" t="n">
        <v>120</v>
      </c>
      <c r="E2" s="0" t="n">
        <v>14.5</v>
      </c>
      <c r="F2" s="6" t="n">
        <v>5</v>
      </c>
      <c r="G2" s="0" t="n">
        <f aca="false">UMI2017_SP2!B2+273.15</f>
        <v>255.15</v>
      </c>
      <c r="I2" s="0" t="n">
        <f aca="false">UMI2017_SP2!F2/100</f>
        <v>0.05</v>
      </c>
      <c r="J2" s="0" t="n">
        <f aca="false">-5+273.15</f>
        <v>268.15</v>
      </c>
    </row>
    <row r="3" customFormat="false" ht="12.75" hidden="false" customHeight="false" outlineLevel="0" collapsed="false">
      <c r="A3" s="0" t="n">
        <v>57</v>
      </c>
      <c r="B3" s="15" t="n">
        <v>-10</v>
      </c>
      <c r="C3" s="15" t="n">
        <v>228</v>
      </c>
      <c r="E3" s="0" t="n">
        <v>21.5</v>
      </c>
      <c r="F3" s="6" t="n">
        <v>5</v>
      </c>
      <c r="G3" s="0" t="n">
        <f aca="false">UMI2017_SP2!B3+273.15</f>
        <v>263.15</v>
      </c>
      <c r="I3" s="0" t="n">
        <f aca="false">UMI2017_SP2!F3/100</f>
        <v>0.05</v>
      </c>
    </row>
    <row r="4" customFormat="false" ht="12.75" hidden="false" customHeight="false" outlineLevel="0" collapsed="false">
      <c r="A4" s="0" t="n">
        <v>52</v>
      </c>
      <c r="B4" s="15" t="n">
        <v>-9</v>
      </c>
      <c r="C4" s="15" t="n">
        <v>316</v>
      </c>
      <c r="E4" s="0" t="n">
        <v>13.6</v>
      </c>
      <c r="F4" s="6" t="n">
        <v>5</v>
      </c>
      <c r="G4" s="0" t="n">
        <f aca="false">UMI2017_SP2!B4+273.15</f>
        <v>264.15</v>
      </c>
      <c r="I4" s="0" t="n">
        <f aca="false">UMI2017_SP2!F4/100</f>
        <v>0.05</v>
      </c>
    </row>
    <row r="5" customFormat="false" ht="12.75" hidden="false" customHeight="false" outlineLevel="0" collapsed="false">
      <c r="A5" s="0" t="n">
        <v>47</v>
      </c>
      <c r="B5" s="15" t="n">
        <v>-9</v>
      </c>
      <c r="C5" s="15" t="n">
        <v>312</v>
      </c>
      <c r="E5" s="0" t="n">
        <v>15.5</v>
      </c>
      <c r="F5" s="6" t="n">
        <v>5</v>
      </c>
      <c r="G5" s="0" t="n">
        <f aca="false">UMI2017_SP2!B5+273.15</f>
        <v>264.15</v>
      </c>
      <c r="I5" s="0" t="n">
        <f aca="false">UMI2017_SP2!F5/100</f>
        <v>0.05</v>
      </c>
    </row>
    <row r="6" customFormat="false" ht="12.75" hidden="false" customHeight="false" outlineLevel="0" collapsed="false">
      <c r="A6" s="0" t="n">
        <v>42</v>
      </c>
      <c r="B6" s="15" t="n">
        <v>-8</v>
      </c>
      <c r="C6" s="15" t="n">
        <v>280</v>
      </c>
      <c r="E6" s="0" t="n">
        <v>14.2</v>
      </c>
      <c r="F6" s="6" t="n">
        <v>5</v>
      </c>
      <c r="G6" s="0" t="n">
        <f aca="false">UMI2017_SP2!B6+273.15</f>
        <v>265.15</v>
      </c>
      <c r="I6" s="0" t="n">
        <f aca="false">UMI2017_SP2!F6/100</f>
        <v>0.05</v>
      </c>
    </row>
    <row r="7" customFormat="false" ht="12.75" hidden="false" customHeight="false" outlineLevel="0" collapsed="false">
      <c r="A7" s="0" t="n">
        <v>37</v>
      </c>
      <c r="B7" s="15" t="n">
        <v>-8</v>
      </c>
      <c r="C7" s="15" t="n">
        <v>228</v>
      </c>
      <c r="E7" s="0" t="n">
        <v>11.8</v>
      </c>
      <c r="F7" s="6" t="n">
        <v>5</v>
      </c>
      <c r="G7" s="0" t="n">
        <f aca="false">UMI2017_SP2!B7+273.15</f>
        <v>265.15</v>
      </c>
      <c r="I7" s="0" t="n">
        <f aca="false">UMI2017_SP2!F7/100</f>
        <v>0.05</v>
      </c>
    </row>
    <row r="8" customFormat="false" ht="12.75" hidden="false" customHeight="false" outlineLevel="0" collapsed="false">
      <c r="A8" s="0" t="n">
        <v>32</v>
      </c>
      <c r="B8" s="15" t="n">
        <v>-6</v>
      </c>
      <c r="C8" s="15" t="n">
        <v>208</v>
      </c>
      <c r="E8" s="0" t="n">
        <v>6.8</v>
      </c>
      <c r="F8" s="6" t="n">
        <v>5</v>
      </c>
      <c r="G8" s="0" t="n">
        <f aca="false">UMI2017_SP2!B8+273.15</f>
        <v>267.15</v>
      </c>
      <c r="I8" s="0" t="n">
        <f aca="false">UMI2017_SP2!F8/100</f>
        <v>0.05</v>
      </c>
    </row>
    <row r="9" customFormat="false" ht="12.75" hidden="false" customHeight="false" outlineLevel="0" collapsed="false">
      <c r="A9" s="0" t="n">
        <v>27</v>
      </c>
      <c r="B9" s="15" t="n">
        <v>-6</v>
      </c>
      <c r="C9" s="15" t="n">
        <v>308</v>
      </c>
      <c r="E9" s="0" t="n">
        <v>6</v>
      </c>
      <c r="F9" s="6" t="n">
        <v>5</v>
      </c>
      <c r="G9" s="0" t="n">
        <f aca="false">UMI2017_SP2!B9+273.15</f>
        <v>267.15</v>
      </c>
      <c r="I9" s="0" t="n">
        <f aca="false">UMI2017_SP2!F9/100</f>
        <v>0.05</v>
      </c>
    </row>
    <row r="10" customFormat="false" ht="12.75" hidden="false" customHeight="false" outlineLevel="0" collapsed="false">
      <c r="A10" s="0" t="n">
        <v>22</v>
      </c>
      <c r="B10" s="0" t="n">
        <v>-5</v>
      </c>
      <c r="C10" s="15" t="n">
        <v>308</v>
      </c>
      <c r="E10" s="0" t="n">
        <v>7.4</v>
      </c>
      <c r="F10" s="6" t="n">
        <v>5</v>
      </c>
      <c r="G10" s="0" t="n">
        <f aca="false">UMI2017_SP2!B10+273.15</f>
        <v>268.15</v>
      </c>
      <c r="I10" s="0" t="n">
        <f aca="false">UMI2017_SP2!F10/100</f>
        <v>0.05</v>
      </c>
    </row>
    <row r="11" customFormat="false" ht="12.75" hidden="false" customHeight="false" outlineLevel="0" collapsed="false">
      <c r="A11" s="0" t="n">
        <v>17</v>
      </c>
      <c r="B11" s="0" t="n">
        <v>-5</v>
      </c>
      <c r="C11" s="15" t="n">
        <v>348</v>
      </c>
      <c r="E11" s="0" t="n">
        <v>7.1</v>
      </c>
      <c r="F11" s="6" t="n">
        <v>5</v>
      </c>
      <c r="G11" s="0" t="n">
        <f aca="false">UMI2017_SP2!B11+273.15</f>
        <v>268.15</v>
      </c>
      <c r="I11" s="0" t="n">
        <f aca="false">UMI2017_SP2!F11/100</f>
        <v>0.05</v>
      </c>
    </row>
    <row r="12" customFormat="false" ht="12.75" hidden="false" customHeight="false" outlineLevel="0" collapsed="false">
      <c r="A12" s="0" t="n">
        <v>12</v>
      </c>
      <c r="B12" s="3" t="n">
        <v>-5</v>
      </c>
      <c r="C12" s="15" t="n">
        <v>316</v>
      </c>
      <c r="E12" s="0" t="n">
        <v>9.8</v>
      </c>
      <c r="F12" s="6" t="n">
        <v>5</v>
      </c>
      <c r="G12" s="0" t="n">
        <f aca="false">UMI2017_SP2!B12+273.15</f>
        <v>268.15</v>
      </c>
      <c r="I12" s="0" t="n">
        <f aca="false">UMI2017_SP2!F12/100</f>
        <v>0.05</v>
      </c>
    </row>
    <row r="13" customFormat="false" ht="12.75" hidden="false" customHeight="false" outlineLevel="0" collapsed="false">
      <c r="A13" s="0" t="n">
        <v>7</v>
      </c>
      <c r="B13" s="15" t="n">
        <v>-5</v>
      </c>
      <c r="C13" s="15" t="n">
        <v>316</v>
      </c>
      <c r="E13" s="0" t="n">
        <v>6</v>
      </c>
      <c r="F13" s="6" t="n">
        <v>5</v>
      </c>
      <c r="G13" s="0" t="n">
        <f aca="false">UMI2017_SP2!B13+273.15</f>
        <v>268.15</v>
      </c>
      <c r="I13" s="0" t="n">
        <f aca="false">UMI2017_SP2!F13/100</f>
        <v>0.05</v>
      </c>
    </row>
    <row r="14" customFormat="false" ht="12.75" hidden="false" customHeight="false" outlineLevel="0" collapsed="false">
      <c r="A14" s="0" t="n">
        <v>2</v>
      </c>
      <c r="B14" s="3" t="n">
        <v>-5</v>
      </c>
      <c r="C14" s="15" t="n">
        <v>328</v>
      </c>
      <c r="E14" s="0" t="n">
        <v>6</v>
      </c>
      <c r="F14" s="6" t="n">
        <v>2</v>
      </c>
      <c r="G14" s="0" t="n">
        <f aca="false">UMI2017_SP2!B14+273.15</f>
        <v>268.15</v>
      </c>
      <c r="I14" s="0" t="n">
        <f aca="false">UMI2017_SP2!F14/100</f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195</v>
      </c>
      <c r="B2" s="15" t="n">
        <v>-17</v>
      </c>
      <c r="C2" s="15" t="n">
        <v>264</v>
      </c>
      <c r="E2" s="0" t="n">
        <v>51.3</v>
      </c>
      <c r="F2" s="0" t="n">
        <v>10</v>
      </c>
      <c r="G2" s="0" t="n">
        <f aca="false">UMI2017_SP3!B2+273.15</f>
        <v>256.15</v>
      </c>
      <c r="I2" s="0" t="n">
        <f aca="false">UMI2017_SP3!F2/100</f>
        <v>0.1</v>
      </c>
      <c r="J2" s="0" t="n">
        <f aca="false">-2+273.15</f>
        <v>271.15</v>
      </c>
    </row>
    <row r="3" customFormat="false" ht="12.75" hidden="false" customHeight="false" outlineLevel="0" collapsed="false">
      <c r="A3" s="0" t="n">
        <v>185</v>
      </c>
      <c r="B3" s="15" t="n">
        <v>-15</v>
      </c>
      <c r="C3" s="15" t="n">
        <v>204</v>
      </c>
      <c r="E3" s="0" t="n">
        <v>43.4</v>
      </c>
      <c r="F3" s="0" t="n">
        <v>10</v>
      </c>
      <c r="G3" s="0" t="n">
        <f aca="false">UMI2017_SP3!B3+273.15</f>
        <v>258.15</v>
      </c>
      <c r="I3" s="0" t="n">
        <f aca="false">UMI2017_SP3!F3/100</f>
        <v>0.1</v>
      </c>
    </row>
    <row r="4" customFormat="false" ht="12.75" hidden="false" customHeight="false" outlineLevel="0" collapsed="false">
      <c r="A4" s="0" t="n">
        <v>175</v>
      </c>
      <c r="B4" s="15" t="n">
        <v>-14.5</v>
      </c>
      <c r="C4" s="15" t="n">
        <v>264</v>
      </c>
      <c r="E4" s="0" t="n">
        <v>26.5</v>
      </c>
      <c r="F4" s="0" t="n">
        <v>5</v>
      </c>
      <c r="G4" s="0" t="n">
        <f aca="false">UMI2017_SP3!B4+273.15</f>
        <v>258.65</v>
      </c>
      <c r="I4" s="0" t="n">
        <f aca="false">UMI2017_SP3!F4/100</f>
        <v>0.05</v>
      </c>
    </row>
    <row r="5" customFormat="false" ht="12.75" hidden="false" customHeight="false" outlineLevel="0" collapsed="false">
      <c r="A5" s="0" t="n">
        <v>170</v>
      </c>
      <c r="B5" s="15" t="n">
        <v>-13</v>
      </c>
      <c r="C5" s="15" t="n">
        <v>256</v>
      </c>
      <c r="E5" s="0" t="n">
        <v>26.5</v>
      </c>
      <c r="F5" s="0" t="n">
        <v>5</v>
      </c>
      <c r="G5" s="0" t="n">
        <f aca="false">UMI2017_SP3!B5+273.15</f>
        <v>260.15</v>
      </c>
      <c r="I5" s="0" t="n">
        <f aca="false">UMI2017_SP3!F5/100</f>
        <v>0.05</v>
      </c>
    </row>
    <row r="6" customFormat="false" ht="12.75" hidden="false" customHeight="false" outlineLevel="0" collapsed="false">
      <c r="A6" s="0" t="n">
        <v>165</v>
      </c>
      <c r="B6" s="15"/>
      <c r="C6" s="15" t="n">
        <v>900</v>
      </c>
      <c r="E6" s="0" t="n">
        <v>1000</v>
      </c>
      <c r="F6" s="0" t="n">
        <v>1</v>
      </c>
      <c r="G6" s="0" t="n">
        <f aca="false">UMI2017_SP3!B6+273.15</f>
        <v>273.15</v>
      </c>
      <c r="I6" s="0" t="n">
        <f aca="false">UMI2017_SP3!F6/100</f>
        <v>0.01</v>
      </c>
    </row>
    <row r="7" customFormat="false" ht="12.75" hidden="false" customHeight="false" outlineLevel="0" collapsed="false">
      <c r="A7" s="0" t="n">
        <v>164</v>
      </c>
      <c r="B7" s="15" t="n">
        <v>-11</v>
      </c>
      <c r="C7" s="15" t="n">
        <v>336</v>
      </c>
      <c r="E7" s="0" t="n">
        <v>17.5</v>
      </c>
      <c r="F7" s="0" t="n">
        <v>9</v>
      </c>
      <c r="G7" s="0" t="n">
        <f aca="false">UMI2017_SP3!B7+273.15</f>
        <v>262.15</v>
      </c>
      <c r="I7" s="0" t="n">
        <f aca="false">UMI2017_SP3!F7/100</f>
        <v>0.09</v>
      </c>
    </row>
    <row r="8" customFormat="false" ht="12.75" hidden="false" customHeight="false" outlineLevel="0" collapsed="false">
      <c r="A8" s="0" t="n">
        <v>155</v>
      </c>
      <c r="B8" s="0" t="n">
        <v>-11</v>
      </c>
      <c r="C8" s="15" t="n">
        <v>324</v>
      </c>
      <c r="E8" s="0" t="n">
        <v>17.5</v>
      </c>
      <c r="F8" s="0" t="n">
        <v>10</v>
      </c>
      <c r="G8" s="0" t="n">
        <f aca="false">UMI2017_SP3!B8+273.15</f>
        <v>262.15</v>
      </c>
      <c r="I8" s="0" t="n">
        <f aca="false">UMI2017_SP3!F8/100</f>
        <v>0.1</v>
      </c>
    </row>
    <row r="9" customFormat="false" ht="12.75" hidden="false" customHeight="false" outlineLevel="0" collapsed="false">
      <c r="A9" s="0" t="n">
        <v>145</v>
      </c>
      <c r="B9" s="3" t="n">
        <v>-9.5</v>
      </c>
      <c r="C9" s="15" t="n">
        <v>332</v>
      </c>
      <c r="E9" s="0" t="n">
        <v>20.1</v>
      </c>
      <c r="F9" s="0" t="n">
        <v>10</v>
      </c>
      <c r="G9" s="0" t="n">
        <f aca="false">UMI2017_SP3!B9+273.15</f>
        <v>263.65</v>
      </c>
      <c r="I9" s="0" t="n">
        <f aca="false">UMI2017_SP3!F9/100</f>
        <v>0.1</v>
      </c>
    </row>
    <row r="10" customFormat="false" ht="12.75" hidden="false" customHeight="false" outlineLevel="0" collapsed="false">
      <c r="A10" s="0" t="n">
        <v>135</v>
      </c>
      <c r="B10" s="3" t="n">
        <v>-9</v>
      </c>
      <c r="C10" s="15" t="n">
        <v>288</v>
      </c>
      <c r="E10" s="0" t="n">
        <v>15.6</v>
      </c>
      <c r="F10" s="0" t="n">
        <v>10</v>
      </c>
      <c r="G10" s="0" t="n">
        <f aca="false">UMI2017_SP3!B10+273.15</f>
        <v>264.15</v>
      </c>
      <c r="I10" s="0" t="n">
        <f aca="false">UMI2017_SP3!F10/100</f>
        <v>0.1</v>
      </c>
    </row>
    <row r="11" customFormat="false" ht="12.75" hidden="false" customHeight="false" outlineLevel="0" collapsed="false">
      <c r="A11" s="0" t="n">
        <v>125</v>
      </c>
      <c r="B11" s="0" t="n">
        <v>-8</v>
      </c>
      <c r="C11" s="15" t="n">
        <v>328</v>
      </c>
      <c r="E11" s="0" t="n">
        <v>12.1</v>
      </c>
      <c r="F11" s="0" t="n">
        <v>10</v>
      </c>
      <c r="G11" s="0" t="n">
        <f aca="false">UMI2017_SP3!B11+273.15</f>
        <v>265.15</v>
      </c>
      <c r="I11" s="0" t="n">
        <f aca="false">UMI2017_SP3!F11/100</f>
        <v>0.1</v>
      </c>
    </row>
    <row r="12" customFormat="false" ht="12.75" hidden="false" customHeight="false" outlineLevel="0" collapsed="false">
      <c r="A12" s="0" t="n">
        <v>115</v>
      </c>
      <c r="B12" s="3" t="n">
        <v>-8</v>
      </c>
      <c r="C12" s="15" t="n">
        <v>356</v>
      </c>
      <c r="E12" s="0" t="n">
        <v>15.5</v>
      </c>
      <c r="F12" s="0" t="n">
        <v>10</v>
      </c>
      <c r="G12" s="0" t="n">
        <f aca="false">UMI2017_SP3!B12+273.15</f>
        <v>265.15</v>
      </c>
      <c r="I12" s="0" t="n">
        <f aca="false">UMI2017_SP3!F12/100</f>
        <v>0.1</v>
      </c>
    </row>
    <row r="13" customFormat="false" ht="12.75" hidden="false" customHeight="false" outlineLevel="0" collapsed="false">
      <c r="A13" s="0" t="n">
        <v>105</v>
      </c>
      <c r="B13" s="3" t="n">
        <v>-7</v>
      </c>
      <c r="C13" s="15" t="n">
        <v>364</v>
      </c>
      <c r="E13" s="0" t="n">
        <v>15.4</v>
      </c>
      <c r="F13" s="0" t="n">
        <v>10</v>
      </c>
      <c r="G13" s="0" t="n">
        <f aca="false">UMI2017_SP3!B13+273.15</f>
        <v>266.15</v>
      </c>
      <c r="I13" s="0" t="n">
        <f aca="false">UMI2017_SP3!F13/100</f>
        <v>0.1</v>
      </c>
    </row>
    <row r="14" customFormat="false" ht="12.75" hidden="false" customHeight="false" outlineLevel="0" collapsed="false">
      <c r="A14" s="0" t="n">
        <v>95</v>
      </c>
      <c r="B14" s="3" t="n">
        <v>-7</v>
      </c>
      <c r="C14" s="15" t="n">
        <v>384</v>
      </c>
      <c r="E14" s="0" t="n">
        <v>15.6</v>
      </c>
      <c r="F14" s="0" t="n">
        <v>10</v>
      </c>
      <c r="G14" s="0" t="n">
        <f aca="false">UMI2017_SP3!B14+273.15</f>
        <v>266.15</v>
      </c>
      <c r="I14" s="0" t="n">
        <f aca="false">UMI2017_SP3!F14/100</f>
        <v>0.1</v>
      </c>
    </row>
    <row r="15" customFormat="false" ht="12.75" hidden="false" customHeight="false" outlineLevel="0" collapsed="false">
      <c r="A15" s="0" t="n">
        <v>85</v>
      </c>
      <c r="B15" s="3" t="n">
        <v>-6</v>
      </c>
      <c r="C15" s="15" t="n">
        <v>372</v>
      </c>
      <c r="E15" s="0" t="n">
        <v>12.9</v>
      </c>
      <c r="F15" s="0" t="n">
        <v>10</v>
      </c>
      <c r="G15" s="0" t="n">
        <f aca="false">UMI2017_SP3!B15+273.15</f>
        <v>267.15</v>
      </c>
      <c r="I15" s="0" t="n">
        <f aca="false">UMI2017_SP3!F15/100</f>
        <v>0.1</v>
      </c>
    </row>
    <row r="16" customFormat="false" ht="12.75" hidden="false" customHeight="false" outlineLevel="0" collapsed="false">
      <c r="A16" s="0" t="n">
        <v>75</v>
      </c>
      <c r="B16" s="3" t="n">
        <v>-6</v>
      </c>
      <c r="C16" s="15" t="n">
        <v>372</v>
      </c>
      <c r="E16" s="0" t="n">
        <v>16.1</v>
      </c>
      <c r="F16" s="0" t="n">
        <v>10</v>
      </c>
      <c r="G16" s="0" t="n">
        <f aca="false">UMI2017_SP3!B16+273.15</f>
        <v>267.15</v>
      </c>
      <c r="I16" s="0" t="n">
        <f aca="false">UMI2017_SP3!F16/100</f>
        <v>0.1</v>
      </c>
    </row>
    <row r="17" customFormat="false" ht="12.75" hidden="false" customHeight="false" outlineLevel="0" collapsed="false">
      <c r="A17" s="0" t="n">
        <v>65</v>
      </c>
      <c r="B17" s="3" t="n">
        <v>-5</v>
      </c>
      <c r="C17" s="15" t="n">
        <v>336</v>
      </c>
      <c r="E17" s="0" t="n">
        <v>11.7</v>
      </c>
      <c r="F17" s="0" t="n">
        <v>10</v>
      </c>
      <c r="G17" s="0" t="n">
        <f aca="false">UMI2017_SP3!B17+273.15</f>
        <v>268.15</v>
      </c>
      <c r="I17" s="0" t="n">
        <f aca="false">UMI2017_SP3!F17/100</f>
        <v>0.1</v>
      </c>
    </row>
    <row r="18" customFormat="false" ht="12.75" hidden="false" customHeight="false" outlineLevel="0" collapsed="false">
      <c r="A18" s="0" t="n">
        <v>55</v>
      </c>
      <c r="B18" s="3" t="n">
        <v>-5</v>
      </c>
      <c r="C18" s="15" t="n">
        <v>372</v>
      </c>
      <c r="E18" s="0" t="n">
        <v>8.9</v>
      </c>
      <c r="F18" s="0" t="n">
        <v>10</v>
      </c>
      <c r="G18" s="0" t="n">
        <f aca="false">UMI2017_SP3!B18+273.15</f>
        <v>268.15</v>
      </c>
      <c r="I18" s="0" t="n">
        <f aca="false">UMI2017_SP3!F18/100</f>
        <v>0.1</v>
      </c>
    </row>
    <row r="19" customFormat="false" ht="12.75" hidden="false" customHeight="false" outlineLevel="0" collapsed="false">
      <c r="A19" s="0" t="n">
        <v>45</v>
      </c>
      <c r="B19" s="3" t="n">
        <v>-4</v>
      </c>
      <c r="C19" s="15" t="n">
        <v>348</v>
      </c>
      <c r="E19" s="0" t="n">
        <v>10.2</v>
      </c>
      <c r="F19" s="0" t="n">
        <v>10</v>
      </c>
      <c r="G19" s="0" t="n">
        <f aca="false">UMI2017_SP3!B19+273.15</f>
        <v>269.15</v>
      </c>
      <c r="I19" s="0" t="n">
        <f aca="false">UMI2017_SP3!F19/100</f>
        <v>0.1</v>
      </c>
    </row>
    <row r="20" customFormat="false" ht="12.75" hidden="false" customHeight="false" outlineLevel="0" collapsed="false">
      <c r="A20" s="0" t="n">
        <v>35</v>
      </c>
      <c r="B20" s="3" t="n">
        <v>-4</v>
      </c>
      <c r="C20" s="15" t="n">
        <v>288</v>
      </c>
      <c r="E20" s="0" t="n">
        <v>8.5</v>
      </c>
      <c r="F20" s="0" t="n">
        <v>10</v>
      </c>
      <c r="G20" s="0" t="n">
        <f aca="false">UMI2017_SP3!B20+273.15</f>
        <v>269.15</v>
      </c>
      <c r="I20" s="0" t="n">
        <f aca="false">UMI2017_SP3!F20/100</f>
        <v>0.1</v>
      </c>
    </row>
    <row r="21" customFormat="false" ht="12.75" hidden="false" customHeight="false" outlineLevel="0" collapsed="false">
      <c r="A21" s="0" t="n">
        <v>25</v>
      </c>
      <c r="B21" s="3" t="n">
        <v>-2.5</v>
      </c>
      <c r="C21" s="15" t="n">
        <v>316</v>
      </c>
      <c r="E21" s="0" t="n">
        <v>6.3</v>
      </c>
      <c r="F21" s="0" t="n">
        <v>10</v>
      </c>
      <c r="G21" s="0" t="n">
        <f aca="false">UMI2017_SP3!B21+273.15</f>
        <v>270.65</v>
      </c>
      <c r="I21" s="0" t="n">
        <f aca="false">UMI2017_SP3!F21/100</f>
        <v>0.1</v>
      </c>
    </row>
    <row r="22" customFormat="false" ht="12.75" hidden="false" customHeight="false" outlineLevel="0" collapsed="false">
      <c r="A22" s="0" t="n">
        <v>15</v>
      </c>
      <c r="B22" s="3" t="n">
        <v>-3</v>
      </c>
      <c r="C22" s="15" t="n">
        <v>328</v>
      </c>
      <c r="E22" s="0" t="n">
        <v>5.3</v>
      </c>
      <c r="F22" s="0" t="n">
        <v>10</v>
      </c>
      <c r="G22" s="0" t="n">
        <f aca="false">UMI2017_SP3!B22+273.15</f>
        <v>270.15</v>
      </c>
      <c r="I22" s="0" t="n">
        <f aca="false">UMI2017_SP3!F22/100</f>
        <v>0.1</v>
      </c>
    </row>
    <row r="23" customFormat="false" ht="12.75" hidden="false" customHeight="false" outlineLevel="0" collapsed="false">
      <c r="A23" s="0" t="n">
        <v>5</v>
      </c>
      <c r="B23" s="3" t="n">
        <v>-2</v>
      </c>
      <c r="C23" s="15" t="n">
        <v>344</v>
      </c>
      <c r="E23" s="0" t="n">
        <v>7.6</v>
      </c>
      <c r="F23" s="0" t="n">
        <v>5</v>
      </c>
      <c r="G23" s="0" t="n">
        <f aca="false">UMI2017_SP3!B23+273.15</f>
        <v>271.15</v>
      </c>
      <c r="I23" s="0" t="n">
        <f aca="false">UMI2017_SP3!F23/100</f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8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98</v>
      </c>
      <c r="B2" s="15" t="n">
        <v>-16</v>
      </c>
      <c r="C2" s="15" t="n">
        <v>188</v>
      </c>
      <c r="E2" s="0" t="n">
        <v>25.6</v>
      </c>
      <c r="F2" s="0" t="n">
        <v>5</v>
      </c>
      <c r="G2" s="0" t="n">
        <f aca="false">UMI2017_SP4!B2+273.15</f>
        <v>257.15</v>
      </c>
      <c r="I2" s="0" t="n">
        <f aca="false">UMI2017_SP4!F2/100</f>
        <v>0.05</v>
      </c>
      <c r="J2" s="0" t="n">
        <f aca="false">-6+273.15</f>
        <v>267.15</v>
      </c>
    </row>
    <row r="3" customFormat="false" ht="12.75" hidden="false" customHeight="false" outlineLevel="0" collapsed="false">
      <c r="A3" s="0" t="n">
        <v>93</v>
      </c>
      <c r="B3" s="15" t="n">
        <v>-14</v>
      </c>
      <c r="C3" s="15" t="n">
        <v>220</v>
      </c>
      <c r="E3" s="0" t="n">
        <v>22.4</v>
      </c>
      <c r="F3" s="0" t="n">
        <v>5</v>
      </c>
      <c r="G3" s="0" t="n">
        <f aca="false">UMI2017_SP4!B3+273.15</f>
        <v>259.15</v>
      </c>
      <c r="I3" s="0" t="n">
        <f aca="false">UMI2017_SP4!F3/100</f>
        <v>0.05</v>
      </c>
    </row>
    <row r="4" customFormat="false" ht="12.75" hidden="false" customHeight="false" outlineLevel="0" collapsed="false">
      <c r="A4" s="0" t="n">
        <v>88</v>
      </c>
      <c r="B4" s="15" t="n">
        <v>-14</v>
      </c>
      <c r="C4" s="15" t="n">
        <v>248</v>
      </c>
      <c r="E4" s="0" t="n">
        <v>14.7</v>
      </c>
      <c r="F4" s="0" t="n">
        <v>5</v>
      </c>
      <c r="G4" s="0" t="n">
        <f aca="false">UMI2017_SP4!B4+273.15</f>
        <v>259.15</v>
      </c>
      <c r="I4" s="0" t="n">
        <f aca="false">UMI2017_SP4!F4/100</f>
        <v>0.05</v>
      </c>
    </row>
    <row r="5" customFormat="false" ht="12.75" hidden="false" customHeight="false" outlineLevel="0" collapsed="false">
      <c r="A5" s="0" t="n">
        <v>83</v>
      </c>
      <c r="B5" s="15" t="n">
        <v>-13</v>
      </c>
      <c r="C5" s="15" t="n">
        <v>276</v>
      </c>
      <c r="E5" s="0" t="n">
        <v>11.5</v>
      </c>
      <c r="F5" s="0" t="n">
        <v>5</v>
      </c>
      <c r="G5" s="0" t="n">
        <f aca="false">UMI2017_SP4!B5+273.15</f>
        <v>260.15</v>
      </c>
      <c r="I5" s="0" t="n">
        <f aca="false">UMI2017_SP4!F5/100</f>
        <v>0.05</v>
      </c>
    </row>
    <row r="6" customFormat="false" ht="12.75" hidden="false" customHeight="false" outlineLevel="0" collapsed="false">
      <c r="A6" s="0" t="n">
        <v>78</v>
      </c>
      <c r="B6" s="15" t="n">
        <v>-12</v>
      </c>
      <c r="C6" s="15" t="n">
        <v>280</v>
      </c>
      <c r="E6" s="0" t="n">
        <v>12.4</v>
      </c>
      <c r="F6" s="0" t="n">
        <v>5</v>
      </c>
      <c r="G6" s="0" t="n">
        <f aca="false">UMI2017_SP4!B6+273.15</f>
        <v>261.15</v>
      </c>
      <c r="I6" s="0" t="n">
        <f aca="false">UMI2017_SP4!F6/100</f>
        <v>0.05</v>
      </c>
    </row>
    <row r="7" customFormat="false" ht="12.75" hidden="false" customHeight="false" outlineLevel="0" collapsed="false">
      <c r="A7" s="0" t="n">
        <v>73</v>
      </c>
      <c r="B7" s="15" t="n">
        <v>-11</v>
      </c>
      <c r="C7" s="15" t="n">
        <v>312</v>
      </c>
      <c r="E7" s="0" t="n">
        <v>10.3</v>
      </c>
      <c r="F7" s="0" t="n">
        <v>5</v>
      </c>
      <c r="G7" s="0" t="n">
        <f aca="false">UMI2017_SP4!B7+273.15</f>
        <v>262.15</v>
      </c>
      <c r="I7" s="0" t="n">
        <f aca="false">UMI2017_SP4!F7/100</f>
        <v>0.05</v>
      </c>
    </row>
    <row r="8" customFormat="false" ht="12.75" hidden="false" customHeight="false" outlineLevel="0" collapsed="false">
      <c r="A8" s="0" t="n">
        <v>68</v>
      </c>
      <c r="B8" s="15" t="n">
        <v>-11</v>
      </c>
      <c r="C8" s="15" t="n">
        <v>900</v>
      </c>
      <c r="E8" s="0" t="n">
        <v>10.4</v>
      </c>
      <c r="F8" s="0" t="n">
        <v>5</v>
      </c>
      <c r="G8" s="0" t="n">
        <f aca="false">UMI2017_SP4!B8+273.15</f>
        <v>262.15</v>
      </c>
      <c r="I8" s="0" t="n">
        <f aca="false">UMI2017_SP4!F8/100</f>
        <v>0.05</v>
      </c>
    </row>
    <row r="9" customFormat="false" ht="12.75" hidden="false" customHeight="false" outlineLevel="0" collapsed="false">
      <c r="A9" s="0" t="n">
        <v>63</v>
      </c>
      <c r="B9" s="15" t="n">
        <v>-9</v>
      </c>
      <c r="C9" s="15" t="n">
        <v>280</v>
      </c>
      <c r="E9" s="0" t="n">
        <v>10.1</v>
      </c>
      <c r="F9" s="0" t="n">
        <v>5</v>
      </c>
      <c r="G9" s="0" t="n">
        <f aca="false">UMI2017_SP4!B9+273.15</f>
        <v>264.15</v>
      </c>
      <c r="I9" s="0" t="n">
        <f aca="false">UMI2017_SP4!F9/100</f>
        <v>0.05</v>
      </c>
    </row>
    <row r="10" customFormat="false" ht="12.75" hidden="false" customHeight="false" outlineLevel="0" collapsed="false">
      <c r="A10" s="0" t="n">
        <v>58</v>
      </c>
      <c r="B10" s="15" t="n">
        <v>-8</v>
      </c>
      <c r="C10" s="15" t="n">
        <v>232</v>
      </c>
      <c r="E10" s="0" t="n">
        <v>7.6</v>
      </c>
      <c r="F10" s="0" t="n">
        <v>5</v>
      </c>
      <c r="G10" s="0" t="n">
        <f aca="false">UMI2017_SP4!B10+273.15</f>
        <v>265.15</v>
      </c>
      <c r="I10" s="0" t="n">
        <f aca="false">UMI2017_SP4!F10/100</f>
        <v>0.05</v>
      </c>
    </row>
    <row r="11" customFormat="false" ht="12.75" hidden="false" customHeight="false" outlineLevel="0" collapsed="false">
      <c r="A11" s="0" t="n">
        <v>53</v>
      </c>
      <c r="B11" s="0" t="n">
        <v>-8</v>
      </c>
      <c r="C11" s="15" t="n">
        <v>268</v>
      </c>
      <c r="E11" s="0" t="n">
        <v>4.9</v>
      </c>
      <c r="F11" s="0" t="n">
        <v>5</v>
      </c>
      <c r="G11" s="0" t="n">
        <f aca="false">UMI2017_SP4!B11+273.15</f>
        <v>265.15</v>
      </c>
      <c r="I11" s="0" t="n">
        <f aca="false">UMI2017_SP4!F11/100</f>
        <v>0.05</v>
      </c>
    </row>
    <row r="12" customFormat="false" ht="12.75" hidden="false" customHeight="false" outlineLevel="0" collapsed="false">
      <c r="A12" s="0" t="n">
        <v>48</v>
      </c>
      <c r="B12" s="0" t="n">
        <v>-7</v>
      </c>
      <c r="C12" s="15" t="n">
        <v>336</v>
      </c>
      <c r="E12" s="0" t="n">
        <v>6.5</v>
      </c>
      <c r="F12" s="0" t="n">
        <v>5</v>
      </c>
      <c r="G12" s="0" t="n">
        <f aca="false">UMI2017_SP4!B12+273.15</f>
        <v>266.15</v>
      </c>
      <c r="I12" s="0" t="n">
        <f aca="false">UMI2017_SP4!F12/100</f>
        <v>0.05</v>
      </c>
    </row>
    <row r="13" customFormat="false" ht="12.75" hidden="false" customHeight="false" outlineLevel="0" collapsed="false">
      <c r="A13" s="0" t="n">
        <v>43</v>
      </c>
      <c r="B13" s="3" t="n">
        <v>-6.5</v>
      </c>
      <c r="C13" s="15" t="n">
        <v>328</v>
      </c>
      <c r="E13" s="0" t="n">
        <v>4.4</v>
      </c>
      <c r="F13" s="0" t="n">
        <v>5</v>
      </c>
      <c r="G13" s="0" t="n">
        <f aca="false">UMI2017_SP4!B13+273.15</f>
        <v>266.65</v>
      </c>
      <c r="I13" s="0" t="n">
        <f aca="false">UMI2017_SP4!F13/100</f>
        <v>0.05</v>
      </c>
    </row>
    <row r="14" customFormat="false" ht="12.75" hidden="false" customHeight="false" outlineLevel="0" collapsed="false">
      <c r="A14" s="0" t="n">
        <v>38</v>
      </c>
      <c r="B14" s="15" t="n">
        <v>-7</v>
      </c>
      <c r="C14" s="15" t="n">
        <v>296</v>
      </c>
      <c r="E14" s="0" t="n">
        <v>6.2</v>
      </c>
      <c r="F14" s="0" t="n">
        <v>5</v>
      </c>
      <c r="G14" s="0" t="n">
        <f aca="false">UMI2017_SP4!B14+273.15</f>
        <v>266.15</v>
      </c>
      <c r="I14" s="0" t="n">
        <f aca="false">UMI2017_SP4!F14/100</f>
        <v>0.05</v>
      </c>
    </row>
    <row r="15" customFormat="false" ht="12.75" hidden="false" customHeight="false" outlineLevel="0" collapsed="false">
      <c r="A15" s="0" t="n">
        <v>33</v>
      </c>
      <c r="B15" s="3" t="n">
        <v>-6</v>
      </c>
      <c r="C15" s="15" t="n">
        <v>324</v>
      </c>
      <c r="E15" s="0" t="n">
        <v>5.9</v>
      </c>
      <c r="F15" s="0" t="n">
        <v>5</v>
      </c>
      <c r="G15" s="0" t="n">
        <f aca="false">UMI2017_SP4!B15+273.15</f>
        <v>267.15</v>
      </c>
      <c r="I15" s="0" t="n">
        <f aca="false">UMI2017_SP4!F15/100</f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6" t="n">
        <v>61</v>
      </c>
      <c r="B2" s="12" t="n">
        <v>-11</v>
      </c>
      <c r="C2" s="0" t="n">
        <v>108</v>
      </c>
      <c r="E2" s="0" t="n">
        <v>53.9125580032159</v>
      </c>
      <c r="F2" s="16" t="n">
        <v>3</v>
      </c>
      <c r="G2" s="0" t="n">
        <f aca="false">B2+273.15</f>
        <v>262.15</v>
      </c>
      <c r="J2" s="0" t="n">
        <f aca="false">273.15-5</f>
        <v>268.15</v>
      </c>
    </row>
    <row r="3" customFormat="false" ht="15" hidden="false" customHeight="false" outlineLevel="0" collapsed="false">
      <c r="A3" s="17" t="s">
        <v>366</v>
      </c>
      <c r="B3" s="12" t="n">
        <v>-11</v>
      </c>
      <c r="C3" s="16" t="n">
        <v>108</v>
      </c>
      <c r="E3" s="0" t="n">
        <v>53.9125580032159</v>
      </c>
      <c r="F3" s="16" t="n">
        <v>3</v>
      </c>
      <c r="G3" s="0" t="n">
        <f aca="false">B3+273.15</f>
        <v>262.15</v>
      </c>
    </row>
    <row r="4" customFormat="false" ht="15" hidden="false" customHeight="false" outlineLevel="0" collapsed="false">
      <c r="A4" s="17" t="s">
        <v>367</v>
      </c>
      <c r="B4" s="12" t="n">
        <v>-11</v>
      </c>
      <c r="C4" s="16" t="n">
        <v>116</v>
      </c>
      <c r="E4" s="0" t="n">
        <v>35.6821649182089</v>
      </c>
      <c r="F4" s="16" t="n">
        <v>3</v>
      </c>
      <c r="G4" s="0" t="n">
        <f aca="false">B4+273.15</f>
        <v>262.15</v>
      </c>
    </row>
    <row r="5" customFormat="false" ht="15" hidden="false" customHeight="false" outlineLevel="0" collapsed="false">
      <c r="A5" s="17" t="s">
        <v>368</v>
      </c>
      <c r="B5" s="12" t="n">
        <v>-9</v>
      </c>
      <c r="C5" s="16" t="n">
        <v>120</v>
      </c>
      <c r="E5" s="0" t="n">
        <v>35.6821649182089</v>
      </c>
      <c r="F5" s="16" t="n">
        <v>3</v>
      </c>
      <c r="G5" s="0" t="n">
        <f aca="false">B5+273.15</f>
        <v>264.15</v>
      </c>
    </row>
    <row r="6" customFormat="false" ht="15" hidden="false" customHeight="false" outlineLevel="0" collapsed="false">
      <c r="A6" s="17" t="s">
        <v>369</v>
      </c>
      <c r="B6" s="12" t="n">
        <v>-9</v>
      </c>
      <c r="C6" s="16" t="n">
        <v>120</v>
      </c>
      <c r="E6" s="0" t="n">
        <v>35.6821649182089</v>
      </c>
      <c r="F6" s="16" t="n">
        <v>1</v>
      </c>
      <c r="G6" s="0" t="n">
        <f aca="false">B6+273.15</f>
        <v>264.15</v>
      </c>
    </row>
    <row r="7" customFormat="false" ht="15" hidden="false" customHeight="false" outlineLevel="0" collapsed="false">
      <c r="A7" s="17" t="s">
        <v>370</v>
      </c>
      <c r="B7" s="12" t="n">
        <v>-9</v>
      </c>
      <c r="C7" s="0" t="n">
        <v>900</v>
      </c>
      <c r="E7" s="0" t="n">
        <v>1000</v>
      </c>
      <c r="F7" s="16" t="n">
        <v>0.5</v>
      </c>
      <c r="G7" s="0" t="n">
        <f aca="false">B7+273.15</f>
        <v>264.15</v>
      </c>
    </row>
    <row r="8" customFormat="false" ht="15" hidden="false" customHeight="false" outlineLevel="0" collapsed="false">
      <c r="A8" s="17" t="s">
        <v>371</v>
      </c>
      <c r="B8" s="12" t="n">
        <v>-8</v>
      </c>
      <c r="C8" s="16" t="n">
        <v>116</v>
      </c>
      <c r="E8" s="0" t="n">
        <v>35.6821649182089</v>
      </c>
      <c r="F8" s="16" t="n">
        <v>1.5</v>
      </c>
      <c r="G8" s="0" t="n">
        <f aca="false">B8+273.15</f>
        <v>265.15</v>
      </c>
    </row>
    <row r="9" customFormat="false" ht="15" hidden="false" customHeight="false" outlineLevel="0" collapsed="false">
      <c r="A9" s="17" t="s">
        <v>372</v>
      </c>
      <c r="B9" s="12" t="n">
        <v>-7</v>
      </c>
      <c r="C9" s="16" t="n">
        <v>144</v>
      </c>
      <c r="E9" s="0" t="n">
        <v>15.9671681477733</v>
      </c>
      <c r="F9" s="16" t="n">
        <v>3</v>
      </c>
      <c r="G9" s="0" t="n">
        <f aca="false">B9+273.15</f>
        <v>266.15</v>
      </c>
    </row>
    <row r="10" customFormat="false" ht="15" hidden="false" customHeight="false" outlineLevel="0" collapsed="false">
      <c r="A10" s="17" t="s">
        <v>373</v>
      </c>
      <c r="B10" s="12" t="n">
        <v>-8</v>
      </c>
      <c r="C10" s="16" t="n">
        <v>164</v>
      </c>
      <c r="E10" s="0" t="n">
        <v>15.8367734384752</v>
      </c>
      <c r="F10" s="16" t="n">
        <v>3</v>
      </c>
      <c r="G10" s="0" t="n">
        <f aca="false">B10+273.15</f>
        <v>265.15</v>
      </c>
    </row>
    <row r="11" customFormat="false" ht="15" hidden="false" customHeight="false" outlineLevel="0" collapsed="false">
      <c r="A11" s="17" t="s">
        <v>374</v>
      </c>
      <c r="B11" s="12" t="n">
        <v>-6</v>
      </c>
      <c r="C11" s="16" t="n">
        <v>208</v>
      </c>
      <c r="E11" s="0" t="n">
        <v>15.8367734384752</v>
      </c>
      <c r="F11" s="16" t="n">
        <v>3</v>
      </c>
      <c r="G11" s="0" t="n">
        <f aca="false">B11+273.15</f>
        <v>267.15</v>
      </c>
    </row>
    <row r="12" customFormat="false" ht="15" hidden="false" customHeight="false" outlineLevel="0" collapsed="false">
      <c r="A12" s="17" t="s">
        <v>375</v>
      </c>
      <c r="B12" s="12" t="n">
        <v>-5</v>
      </c>
      <c r="C12" s="16" t="n">
        <v>228</v>
      </c>
      <c r="E12" s="0" t="n">
        <v>15.8367734384752</v>
      </c>
      <c r="F12" s="16" t="n">
        <v>3</v>
      </c>
      <c r="G12" s="0" t="n">
        <f aca="false">B12+273.15</f>
        <v>268.15</v>
      </c>
    </row>
    <row r="13" customFormat="false" ht="15" hidden="false" customHeight="false" outlineLevel="0" collapsed="false">
      <c r="A13" s="17" t="s">
        <v>376</v>
      </c>
      <c r="B13" s="12" t="n">
        <v>-5</v>
      </c>
      <c r="C13" s="16" t="n">
        <v>220</v>
      </c>
      <c r="E13" s="0" t="n">
        <v>15.8367734384752</v>
      </c>
      <c r="F13" s="16" t="n">
        <v>3</v>
      </c>
      <c r="G13" s="0" t="n">
        <f aca="false">B13+273.15</f>
        <v>268.15</v>
      </c>
    </row>
    <row r="14" customFormat="false" ht="15" hidden="false" customHeight="false" outlineLevel="0" collapsed="false">
      <c r="A14" s="17" t="s">
        <v>377</v>
      </c>
      <c r="B14" s="12" t="n">
        <v>-5</v>
      </c>
      <c r="C14" s="16" t="n">
        <v>236</v>
      </c>
      <c r="E14" s="0" t="n">
        <v>15.8367734384752</v>
      </c>
      <c r="F14" s="16" t="n">
        <v>3</v>
      </c>
      <c r="G14" s="0" t="n">
        <f aca="false">B14+273.15</f>
        <v>268.15</v>
      </c>
    </row>
    <row r="15" customFormat="false" ht="15" hidden="false" customHeight="false" outlineLevel="0" collapsed="false">
      <c r="A15" s="17" t="s">
        <v>378</v>
      </c>
      <c r="B15" s="12" t="n">
        <v>-5</v>
      </c>
      <c r="C15" s="16" t="n">
        <v>236</v>
      </c>
      <c r="E15" s="0" t="n">
        <v>15.8367734384752</v>
      </c>
      <c r="F15" s="16" t="n">
        <v>1</v>
      </c>
      <c r="G15" s="0" t="n">
        <f aca="false">B15+273.15</f>
        <v>268.15</v>
      </c>
    </row>
    <row r="16" customFormat="false" ht="15" hidden="false" customHeight="false" outlineLevel="0" collapsed="false">
      <c r="A16" s="17" t="s">
        <v>379</v>
      </c>
      <c r="B16" s="12" t="n">
        <v>-5</v>
      </c>
      <c r="C16" s="0" t="n">
        <v>900</v>
      </c>
      <c r="E16" s="0" t="n">
        <v>1000</v>
      </c>
      <c r="F16" s="16" t="n">
        <v>0.5</v>
      </c>
      <c r="G16" s="0" t="n">
        <f aca="false">B16+273.15</f>
        <v>268.15</v>
      </c>
    </row>
    <row r="17" customFormat="false" ht="15" hidden="false" customHeight="false" outlineLevel="0" collapsed="false">
      <c r="A17" s="17" t="s">
        <v>380</v>
      </c>
      <c r="B17" s="12" t="n">
        <v>-4</v>
      </c>
      <c r="C17" s="16" t="n">
        <v>276</v>
      </c>
      <c r="E17" s="0" t="n">
        <v>11.8439143507889</v>
      </c>
      <c r="F17" s="16" t="n">
        <v>1.5</v>
      </c>
      <c r="G17" s="0" t="n">
        <f aca="false">B17+273.15</f>
        <v>269.15</v>
      </c>
    </row>
    <row r="18" customFormat="false" ht="15" hidden="false" customHeight="false" outlineLevel="0" collapsed="false">
      <c r="A18" s="17" t="s">
        <v>381</v>
      </c>
      <c r="B18" s="18" t="n">
        <v>-3</v>
      </c>
      <c r="C18" s="16" t="n">
        <v>276</v>
      </c>
      <c r="E18" s="0" t="n">
        <v>11.8439143507889</v>
      </c>
      <c r="F18" s="16" t="n">
        <v>3</v>
      </c>
      <c r="G18" s="0" t="n">
        <f aca="false">B18+273.15</f>
        <v>270.15</v>
      </c>
    </row>
    <row r="19" customFormat="false" ht="15" hidden="false" customHeight="false" outlineLevel="0" collapsed="false">
      <c r="A19" s="17" t="s">
        <v>382</v>
      </c>
      <c r="B19" s="18" t="n">
        <v>-4</v>
      </c>
      <c r="C19" s="16" t="n">
        <v>280</v>
      </c>
      <c r="E19" s="0" t="n">
        <v>11.8439143507889</v>
      </c>
      <c r="F19" s="16" t="n">
        <v>3</v>
      </c>
      <c r="G19" s="0" t="n">
        <f aca="false">B19+273.15</f>
        <v>269.15</v>
      </c>
    </row>
    <row r="20" customFormat="false" ht="15" hidden="false" customHeight="false" outlineLevel="0" collapsed="false">
      <c r="A20" s="17" t="s">
        <v>383</v>
      </c>
      <c r="B20" s="18" t="n">
        <v>-3</v>
      </c>
      <c r="C20" s="16" t="n">
        <v>288</v>
      </c>
      <c r="E20" s="0" t="n">
        <v>12.3447976772998</v>
      </c>
      <c r="F20" s="16" t="n">
        <v>3</v>
      </c>
      <c r="G20" s="0" t="n">
        <f aca="false">B20+273.15</f>
        <v>270.15</v>
      </c>
    </row>
    <row r="21" customFormat="false" ht="15" hidden="false" customHeight="false" outlineLevel="0" collapsed="false">
      <c r="A21" s="17" t="s">
        <v>384</v>
      </c>
      <c r="B21" s="19" t="n">
        <v>-2</v>
      </c>
      <c r="C21" s="16" t="n">
        <v>308</v>
      </c>
      <c r="E21" s="0" t="n">
        <v>12.3447976772998</v>
      </c>
      <c r="F21" s="16" t="n">
        <v>3</v>
      </c>
      <c r="G21" s="0" t="n">
        <f aca="false">B21+273.15</f>
        <v>271.15</v>
      </c>
    </row>
    <row r="22" customFormat="false" ht="15" hidden="false" customHeight="false" outlineLevel="0" collapsed="false">
      <c r="A22" s="17" t="s">
        <v>385</v>
      </c>
      <c r="B22" s="18" t="n">
        <v>-2</v>
      </c>
      <c r="C22" s="16" t="n">
        <v>316</v>
      </c>
      <c r="E22" s="0" t="n">
        <v>12.3447976772998</v>
      </c>
      <c r="F22" s="16" t="n">
        <v>3</v>
      </c>
      <c r="G22" s="0" t="n">
        <f aca="false">B22+273.15</f>
        <v>271.15</v>
      </c>
    </row>
    <row r="23" customFormat="false" ht="15" hidden="false" customHeight="false" outlineLevel="0" collapsed="false">
      <c r="A23" s="17" t="s">
        <v>386</v>
      </c>
      <c r="B23" s="12" t="n">
        <v>-1</v>
      </c>
      <c r="C23" s="16" t="n">
        <v>332</v>
      </c>
      <c r="E23" s="0" t="n">
        <v>7.62417464079677</v>
      </c>
      <c r="F23" s="16" t="n">
        <v>3</v>
      </c>
      <c r="G23" s="0" t="n">
        <f aca="false">B23+273.15</f>
        <v>272.15</v>
      </c>
    </row>
    <row r="24" customFormat="false" ht="15" hidden="false" customHeight="false" outlineLevel="0" collapsed="false">
      <c r="A24" s="17" t="s">
        <v>387</v>
      </c>
      <c r="B24" s="12" t="n">
        <v>-1</v>
      </c>
      <c r="C24" s="16" t="n">
        <v>340</v>
      </c>
      <c r="E24" s="0" t="n">
        <v>7.62417464079677</v>
      </c>
      <c r="F24" s="16" t="n">
        <v>3</v>
      </c>
      <c r="G24" s="0" t="n">
        <f aca="false">B24+273.15</f>
        <v>272.15</v>
      </c>
    </row>
    <row r="25" customFormat="false" ht="15" hidden="false" customHeight="false" outlineLevel="0" collapsed="false">
      <c r="A25" s="17" t="s">
        <v>388</v>
      </c>
      <c r="B25" s="12" t="n">
        <v>0</v>
      </c>
      <c r="C25" s="16" t="n">
        <v>328</v>
      </c>
      <c r="E25" s="0" t="n">
        <v>7.62417464079677</v>
      </c>
      <c r="F25" s="16" t="n">
        <v>3</v>
      </c>
      <c r="G25" s="0" t="n">
        <f aca="false">B25+273.15</f>
        <v>273.15</v>
      </c>
    </row>
    <row r="26" customFormat="false" ht="15" hidden="false" customHeight="false" outlineLevel="0" collapsed="false">
      <c r="A26" s="17" t="s">
        <v>389</v>
      </c>
      <c r="B26" s="12" t="n">
        <v>0</v>
      </c>
      <c r="C26" s="16" t="n">
        <v>900</v>
      </c>
      <c r="E26" s="0" t="n">
        <v>1000</v>
      </c>
      <c r="F26" s="16" t="n">
        <v>1</v>
      </c>
      <c r="G26" s="0" t="n">
        <f aca="false">B26+273.15</f>
        <v>273.15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20</v>
      </c>
      <c r="B2" s="21" t="n">
        <v>-6.7</v>
      </c>
      <c r="C2" s="16" t="n">
        <f aca="false">AVERAGEA(311,301)</f>
        <v>306</v>
      </c>
      <c r="E2" s="16" t="n">
        <f aca="false">AVERAGEA(25.7,29.1)</f>
        <v>27.4</v>
      </c>
      <c r="F2" s="16" t="n">
        <v>3</v>
      </c>
      <c r="G2" s="0" t="n">
        <f aca="false">B2+273.15</f>
        <v>266.45</v>
      </c>
      <c r="J2" s="0" t="n">
        <f aca="false">273.15-9.1</f>
        <v>264.05</v>
      </c>
    </row>
    <row r="3" customFormat="false" ht="15" hidden="false" customHeight="false" outlineLevel="0" collapsed="false">
      <c r="A3" s="20" t="n">
        <v>17</v>
      </c>
      <c r="B3" s="21" t="n">
        <v>-7.2</v>
      </c>
      <c r="C3" s="16" t="n">
        <f aca="false">AVERAGEA(349,307)</f>
        <v>328</v>
      </c>
      <c r="E3" s="16" t="n">
        <f aca="false">AVERAGEA(22.2,23.9)</f>
        <v>23.05</v>
      </c>
      <c r="F3" s="16" t="n">
        <v>1</v>
      </c>
      <c r="G3" s="0" t="n">
        <f aca="false">B3+273.15</f>
        <v>265.95</v>
      </c>
    </row>
    <row r="4" customFormat="false" ht="15" hidden="false" customHeight="false" outlineLevel="0" collapsed="false">
      <c r="A4" s="20" t="n">
        <v>16</v>
      </c>
      <c r="B4" s="21" t="n">
        <v>-7.2</v>
      </c>
      <c r="C4" s="16" t="n">
        <v>900</v>
      </c>
      <c r="E4" s="16" t="n">
        <v>1000</v>
      </c>
      <c r="F4" s="16" t="n">
        <v>0.300000000000001</v>
      </c>
      <c r="G4" s="0" t="n">
        <f aca="false">B4+273.15</f>
        <v>265.95</v>
      </c>
    </row>
    <row r="5" customFormat="false" ht="15" hidden="false" customHeight="false" outlineLevel="0" collapsed="false">
      <c r="A5" s="20" t="n">
        <v>15.7</v>
      </c>
      <c r="B5" s="21" t="n">
        <v>-7.2</v>
      </c>
      <c r="C5" s="16" t="n">
        <f aca="false">AVERAGEA(349,307)</f>
        <v>328</v>
      </c>
      <c r="E5" s="16" t="n">
        <f aca="false">AVERAGEA(22.2,23.9)</f>
        <v>23.05</v>
      </c>
      <c r="F5" s="16" t="n">
        <v>1.7</v>
      </c>
      <c r="G5" s="0" t="n">
        <f aca="false">B5+273.15</f>
        <v>265.95</v>
      </c>
    </row>
    <row r="6" customFormat="false" ht="15" hidden="false" customHeight="false" outlineLevel="0" collapsed="false">
      <c r="A6" s="20" t="n">
        <v>14</v>
      </c>
      <c r="B6" s="21" t="n">
        <v>-7.3</v>
      </c>
      <c r="C6" s="16" t="n">
        <f aca="false">AVERAGEA(245,278)</f>
        <v>261.5</v>
      </c>
      <c r="E6" s="16" t="n">
        <f aca="false">AVERAGEA(15.1,15.7)</f>
        <v>15.4</v>
      </c>
      <c r="F6" s="16" t="n">
        <v>3</v>
      </c>
      <c r="G6" s="0" t="n">
        <f aca="false">B6+273.15</f>
        <v>265.85</v>
      </c>
    </row>
    <row r="7" customFormat="false" ht="15" hidden="false" customHeight="false" outlineLevel="0" collapsed="false">
      <c r="A7" s="20" t="n">
        <v>11</v>
      </c>
      <c r="B7" s="21" t="n">
        <v>-7.4</v>
      </c>
      <c r="C7" s="16" t="n">
        <f aca="false">AVERAGEA(234,249)</f>
        <v>241.5</v>
      </c>
      <c r="E7" s="16" t="n">
        <f aca="false">AVERAGEA(12.1,7.6)</f>
        <v>9.85</v>
      </c>
      <c r="F7" s="16" t="n">
        <v>3</v>
      </c>
      <c r="G7" s="0" t="n">
        <f aca="false">B7+273.15</f>
        <v>265.75</v>
      </c>
    </row>
    <row r="8" customFormat="false" ht="15" hidden="false" customHeight="false" outlineLevel="0" collapsed="false">
      <c r="A8" s="20" t="n">
        <v>8</v>
      </c>
      <c r="B8" s="21" t="n">
        <v>-7.9</v>
      </c>
      <c r="C8" s="16" t="n">
        <f aca="false">AVERAGEA(264,264)</f>
        <v>264</v>
      </c>
      <c r="E8" s="16" t="n">
        <f aca="false">AVERAGEA(8.8,7.9)</f>
        <v>8.35</v>
      </c>
      <c r="F8" s="16" t="n">
        <v>3</v>
      </c>
      <c r="G8" s="0" t="n">
        <f aca="false">B8+273.15</f>
        <v>265.25</v>
      </c>
    </row>
    <row r="9" customFormat="false" ht="15" hidden="false" customHeight="false" outlineLevel="0" collapsed="false">
      <c r="A9" s="20" t="n">
        <v>5</v>
      </c>
      <c r="B9" s="21" t="n">
        <v>-8.4</v>
      </c>
      <c r="C9" s="16" t="n">
        <v>264</v>
      </c>
      <c r="E9" s="16" t="n">
        <f aca="false">AVERAGEA(8.7,7)</f>
        <v>7.85</v>
      </c>
      <c r="F9" s="16" t="n">
        <v>5</v>
      </c>
      <c r="G9" s="0" t="n">
        <f aca="false">B9+273.15</f>
        <v>264.75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20</v>
      </c>
      <c r="B2" s="21" t="n">
        <v>-6.8</v>
      </c>
      <c r="C2" s="21" t="n">
        <f aca="false">AVERAGEA(346,379)</f>
        <v>362.5</v>
      </c>
      <c r="E2" s="16" t="n">
        <f aca="false">AVERAGEA(36.4,35.6)</f>
        <v>36</v>
      </c>
      <c r="F2" s="0" t="n">
        <v>3</v>
      </c>
      <c r="G2" s="0" t="n">
        <f aca="false">B2+273.15</f>
        <v>266.35</v>
      </c>
      <c r="J2" s="0" t="n">
        <f aca="false">-8.9+273.15</f>
        <v>264.25</v>
      </c>
    </row>
    <row r="3" customFormat="false" ht="15" hidden="false" customHeight="false" outlineLevel="0" collapsed="false">
      <c r="A3" s="20" t="n">
        <v>17</v>
      </c>
      <c r="B3" s="21" t="n">
        <v>-7.5</v>
      </c>
      <c r="C3" s="21" t="n">
        <f aca="false">AVERAGEA(299,289)</f>
        <v>294</v>
      </c>
      <c r="E3" s="16" t="n">
        <f aca="false">AVERAGEA(27,24.1)</f>
        <v>25.55</v>
      </c>
      <c r="F3" s="0" t="n">
        <v>3</v>
      </c>
      <c r="G3" s="0" t="n">
        <f aca="false">B3+273.15</f>
        <v>265.65</v>
      </c>
    </row>
    <row r="4" customFormat="false" ht="15" hidden="false" customHeight="false" outlineLevel="0" collapsed="false">
      <c r="A4" s="20" t="n">
        <v>14</v>
      </c>
      <c r="B4" s="21" t="n">
        <v>-7.7</v>
      </c>
      <c r="C4" s="21" t="n">
        <f aca="false">AVERAGEA(257,286)</f>
        <v>271.5</v>
      </c>
      <c r="E4" s="16" t="n">
        <f aca="false">AVERAGEA(19,16.2)</f>
        <v>17.6</v>
      </c>
      <c r="F4" s="0" t="n">
        <v>1</v>
      </c>
      <c r="G4" s="0" t="n">
        <f aca="false">B4+273.15</f>
        <v>265.45</v>
      </c>
    </row>
    <row r="5" customFormat="false" ht="15" hidden="false" customHeight="false" outlineLevel="0" collapsed="false">
      <c r="A5" s="20" t="n">
        <v>13</v>
      </c>
      <c r="B5" s="21" t="n">
        <v>-7.7</v>
      </c>
      <c r="C5" s="21" t="n">
        <v>900</v>
      </c>
      <c r="E5" s="16" t="n">
        <v>1000</v>
      </c>
      <c r="F5" s="0" t="n">
        <v>0.300000000000001</v>
      </c>
      <c r="G5" s="0" t="n">
        <f aca="false">B5+273.15</f>
        <v>265.45</v>
      </c>
    </row>
    <row r="6" customFormat="false" ht="15" hidden="false" customHeight="false" outlineLevel="0" collapsed="false">
      <c r="A6" s="20" t="n">
        <v>12.7</v>
      </c>
      <c r="B6" s="21" t="n">
        <v>-7.7</v>
      </c>
      <c r="C6" s="21" t="n">
        <f aca="false">AVERAGEA(257,286)</f>
        <v>271.5</v>
      </c>
      <c r="E6" s="16" t="n">
        <f aca="false">AVERAGEA(19,16.2)</f>
        <v>17.6</v>
      </c>
      <c r="F6" s="0" t="n">
        <v>1.7</v>
      </c>
      <c r="G6" s="0" t="n">
        <f aca="false">B6+273.15</f>
        <v>265.45</v>
      </c>
    </row>
    <row r="7" customFormat="false" ht="15" hidden="false" customHeight="false" outlineLevel="0" collapsed="false">
      <c r="A7" s="20" t="n">
        <v>11</v>
      </c>
      <c r="B7" s="21" t="n">
        <v>-8.5</v>
      </c>
      <c r="C7" s="21" t="n">
        <f aca="false">AVERAGEA(313,283)</f>
        <v>298</v>
      </c>
      <c r="E7" s="16" t="n">
        <f aca="false">AVERAGEA(14.1,19.7)</f>
        <v>16.9</v>
      </c>
      <c r="F7" s="0" t="n">
        <v>3</v>
      </c>
      <c r="G7" s="0" t="n">
        <f aca="false">B7+273.15</f>
        <v>264.65</v>
      </c>
    </row>
    <row r="8" customFormat="false" ht="15" hidden="false" customHeight="false" outlineLevel="0" collapsed="false">
      <c r="A8" s="20" t="n">
        <v>8</v>
      </c>
      <c r="B8" s="21" t="n">
        <v>-8.5</v>
      </c>
      <c r="C8" s="21" t="n">
        <f aca="false">AVERAGEA(295,320)</f>
        <v>307.5</v>
      </c>
      <c r="E8" s="16" t="n">
        <f aca="false">AVERAGEA(15.5,8.7)</f>
        <v>12.1</v>
      </c>
      <c r="F8" s="0" t="n">
        <v>3</v>
      </c>
      <c r="G8" s="0" t="n">
        <f aca="false">B8+273.15</f>
        <v>264.65</v>
      </c>
    </row>
    <row r="9" customFormat="false" ht="15" hidden="false" customHeight="false" outlineLevel="0" collapsed="false">
      <c r="A9" s="20" t="n">
        <v>5</v>
      </c>
      <c r="B9" s="21" t="n">
        <v>-8.5</v>
      </c>
      <c r="C9" s="21" t="n">
        <f aca="false">AVERAGEA(203)</f>
        <v>203</v>
      </c>
      <c r="E9" s="16" t="n">
        <f aca="false">AVERAGEA(7,7.8)</f>
        <v>7.4</v>
      </c>
      <c r="F9" s="0" t="n">
        <v>5</v>
      </c>
      <c r="G9" s="0" t="n">
        <f aca="false">B9+273.15</f>
        <v>264.65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22</v>
      </c>
      <c r="B2" s="21" t="n">
        <v>-9.9</v>
      </c>
      <c r="C2" s="16" t="n">
        <f aca="false">AVERAGEA(233,271,267)</f>
        <v>257</v>
      </c>
      <c r="E2" s="0" t="n">
        <f aca="false">AVERAGEA(28.8,34.3)</f>
        <v>31.55</v>
      </c>
      <c r="F2" s="0" t="n">
        <v>3</v>
      </c>
      <c r="G2" s="0" t="n">
        <f aca="false">B2+273.15</f>
        <v>263.25</v>
      </c>
      <c r="J2" s="0" t="n">
        <f aca="false">-13.9+273.15</f>
        <v>259.25</v>
      </c>
    </row>
    <row r="3" customFormat="false" ht="15" hidden="false" customHeight="false" outlineLevel="0" collapsed="false">
      <c r="A3" s="20" t="n">
        <v>19</v>
      </c>
      <c r="B3" s="0" t="n">
        <v>-10</v>
      </c>
      <c r="C3" s="16" t="n">
        <v>900</v>
      </c>
      <c r="E3" s="16" t="n">
        <v>1000</v>
      </c>
      <c r="F3" s="0" t="n">
        <v>0.5</v>
      </c>
      <c r="G3" s="0" t="n">
        <f aca="false">B3+273.15</f>
        <v>263.15</v>
      </c>
    </row>
    <row r="4" customFormat="false" ht="15" hidden="false" customHeight="false" outlineLevel="0" collapsed="false">
      <c r="A4" s="20" t="n">
        <v>18.5</v>
      </c>
      <c r="B4" s="21" t="n">
        <v>-10.8</v>
      </c>
      <c r="C4" s="16" t="n">
        <f aca="false">AVERAGEA(351,319,337)</f>
        <v>335.666666666667</v>
      </c>
      <c r="E4" s="16" t="n">
        <f aca="false">AVERAGEA(19.7,26.6)</f>
        <v>23.15</v>
      </c>
      <c r="F4" s="0" t="n">
        <v>2.5</v>
      </c>
      <c r="G4" s="0" t="n">
        <f aca="false">B4+273.15</f>
        <v>262.35</v>
      </c>
    </row>
    <row r="5" customFormat="false" ht="15" hidden="false" customHeight="false" outlineLevel="0" collapsed="false">
      <c r="A5" s="20" t="n">
        <v>16</v>
      </c>
      <c r="B5" s="21" t="n">
        <v>-13.8</v>
      </c>
      <c r="C5" s="16" t="n">
        <f aca="false">AVERAGEA(320,302)</f>
        <v>311</v>
      </c>
      <c r="E5" s="16" t="n">
        <f aca="false">AVERAGEA(18.6,13.4)</f>
        <v>16</v>
      </c>
      <c r="F5" s="0" t="n">
        <v>3</v>
      </c>
      <c r="G5" s="0" t="n">
        <f aca="false">B5+273.15</f>
        <v>259.35</v>
      </c>
    </row>
    <row r="6" customFormat="false" ht="15" hidden="false" customHeight="false" outlineLevel="0" collapsed="false">
      <c r="A6" s="20" t="n">
        <v>13</v>
      </c>
      <c r="B6" s="21" t="n">
        <v>-14.4</v>
      </c>
      <c r="C6" s="16" t="n">
        <f aca="false">AVERAGEA(263,242,263)</f>
        <v>256</v>
      </c>
      <c r="E6" s="16" t="n">
        <f aca="false">AVERAGEA(16.1,13.8)</f>
        <v>14.95</v>
      </c>
      <c r="F6" s="0" t="n">
        <v>3</v>
      </c>
      <c r="G6" s="0" t="n">
        <f aca="false">B6+273.15</f>
        <v>258.75</v>
      </c>
    </row>
    <row r="7" customFormat="false" ht="15" hidden="false" customHeight="false" outlineLevel="0" collapsed="false">
      <c r="A7" s="20" t="n">
        <v>10</v>
      </c>
      <c r="B7" s="21" t="n">
        <v>-14.9</v>
      </c>
      <c r="C7" s="16" t="n">
        <f aca="false">AVERAGEA(246,261)</f>
        <v>253.5</v>
      </c>
      <c r="E7" s="16" t="n">
        <f aca="false">AVERAGEA(10.7,14.4)</f>
        <v>12.55</v>
      </c>
      <c r="F7" s="0" t="n">
        <v>3</v>
      </c>
      <c r="G7" s="0" t="n">
        <f aca="false">B7+273.15</f>
        <v>258.25</v>
      </c>
    </row>
    <row r="8" customFormat="false" ht="15" hidden="false" customHeight="false" outlineLevel="0" collapsed="false">
      <c r="A8" s="20" t="n">
        <v>7</v>
      </c>
      <c r="B8" s="21" t="n">
        <v>-15.2</v>
      </c>
      <c r="C8" s="16" t="n">
        <f aca="false">AVERAGEA(268)</f>
        <v>268</v>
      </c>
      <c r="E8" s="16" t="n">
        <f aca="false">AVERAGEA(17.6,11.3)</f>
        <v>14.45</v>
      </c>
      <c r="F8" s="0" t="n">
        <v>3</v>
      </c>
      <c r="G8" s="0" t="n">
        <f aca="false">B8+273.15</f>
        <v>257.95</v>
      </c>
    </row>
    <row r="9" customFormat="false" ht="15" hidden="false" customHeight="false" outlineLevel="0" collapsed="false">
      <c r="A9" s="20" t="n">
        <v>4</v>
      </c>
      <c r="B9" s="21" t="n">
        <v>-14.9</v>
      </c>
      <c r="C9" s="16" t="n">
        <f aca="false">AVERAGEA(212)</f>
        <v>212</v>
      </c>
      <c r="E9" s="16" t="n">
        <f aca="false">AVERAGEA(10.1,8.2)</f>
        <v>9.15</v>
      </c>
      <c r="F9" s="0" t="n">
        <v>4</v>
      </c>
      <c r="G9" s="0" t="n">
        <f aca="false">B9+273.15</f>
        <v>258.25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43</v>
      </c>
      <c r="B2" s="1" t="n">
        <v>-7.6</v>
      </c>
      <c r="C2" s="1" t="n">
        <v>162.107396149949</v>
      </c>
      <c r="D2" s="1" t="s">
        <v>61</v>
      </c>
      <c r="E2" s="1" t="n">
        <v>54.5684479596027</v>
      </c>
      <c r="F2" s="1" t="n">
        <v>3</v>
      </c>
      <c r="G2" s="1" t="n">
        <v>265.55</v>
      </c>
      <c r="H2" s="1" t="n">
        <v>0.000197844625576399</v>
      </c>
      <c r="I2" s="1" t="n">
        <v>0.03</v>
      </c>
      <c r="J2" s="1" t="n">
        <v>271.25</v>
      </c>
    </row>
    <row r="3" customFormat="false" ht="12.75" hidden="false" customHeight="false" outlineLevel="0" collapsed="false">
      <c r="A3" s="1" t="n">
        <v>40</v>
      </c>
      <c r="B3" s="1" t="n">
        <v>-8.1</v>
      </c>
      <c r="C3" s="1" t="n">
        <v>233.029381965552</v>
      </c>
      <c r="D3" s="1" t="s">
        <v>62</v>
      </c>
      <c r="E3" s="1" t="n">
        <v>22.342534830162</v>
      </c>
      <c r="F3" s="1" t="n">
        <v>5</v>
      </c>
      <c r="G3" s="1" t="n">
        <v>265.05</v>
      </c>
      <c r="H3" s="1" t="n">
        <v>0.000483207220528902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-8.5</v>
      </c>
      <c r="C4" s="1" t="n">
        <v>233.029381965552</v>
      </c>
      <c r="D4" s="1" t="s">
        <v>63</v>
      </c>
      <c r="E4" s="1" t="n">
        <v>23.3428864710074</v>
      </c>
      <c r="F4" s="1" t="n">
        <v>5</v>
      </c>
      <c r="G4" s="1" t="n">
        <v>264.65</v>
      </c>
      <c r="H4" s="1" t="n">
        <v>0.000462499535704886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-7.9</v>
      </c>
      <c r="C5" s="1" t="n">
        <v>212.765957446808</v>
      </c>
      <c r="D5" s="1" t="s">
        <v>64</v>
      </c>
      <c r="E5" s="1" t="n">
        <v>18.5165312418532</v>
      </c>
      <c r="F5" s="1" t="n">
        <v>5</v>
      </c>
      <c r="G5" s="1" t="n">
        <v>265.25</v>
      </c>
      <c r="H5" s="1" t="n">
        <v>0.000583050573233191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-7.2</v>
      </c>
      <c r="C6" s="1" t="n">
        <v>217.831813576494</v>
      </c>
      <c r="D6" s="1" t="s">
        <v>65</v>
      </c>
      <c r="E6" s="1" t="n">
        <v>19.3945167348084</v>
      </c>
      <c r="F6" s="1" t="n">
        <v>5</v>
      </c>
      <c r="G6" s="1" t="n">
        <v>265.95</v>
      </c>
      <c r="H6" s="1" t="n">
        <v>0.000556656002439931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-6.6</v>
      </c>
      <c r="C7" s="1" t="n">
        <v>202.634245187437</v>
      </c>
      <c r="D7" s="1" t="s">
        <v>66</v>
      </c>
      <c r="E7" s="1" t="n">
        <v>12.9794060619093</v>
      </c>
      <c r="F7" s="1" t="n">
        <v>5</v>
      </c>
      <c r="G7" s="1" t="n">
        <v>266.55</v>
      </c>
      <c r="H7" s="1" t="n">
        <v>0.000831784913990481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15</v>
      </c>
      <c r="B8" s="1" t="n">
        <v>-6.2</v>
      </c>
      <c r="C8" s="1" t="n">
        <v>157.041540020263</v>
      </c>
      <c r="D8" s="1" t="s">
        <v>67</v>
      </c>
      <c r="E8" s="1" t="n">
        <v>12.8652029537594</v>
      </c>
      <c r="F8" s="1" t="n">
        <v>4</v>
      </c>
      <c r="G8" s="1" t="n">
        <v>266.95</v>
      </c>
      <c r="H8" s="1" t="n">
        <v>0.00083916858472085</v>
      </c>
      <c r="I8" s="1" t="n">
        <v>0.04</v>
      </c>
      <c r="J8" s="0" t="s">
        <v>12</v>
      </c>
    </row>
    <row r="9" customFormat="false" ht="12.75" hidden="false" customHeight="false" outlineLevel="0" collapsed="false">
      <c r="A9" s="1" t="n">
        <v>11</v>
      </c>
      <c r="B9" s="1" t="n">
        <v>-5.8</v>
      </c>
      <c r="C9" s="1" t="n">
        <v>900</v>
      </c>
      <c r="D9" s="1"/>
      <c r="E9" s="1" t="n">
        <v>1000</v>
      </c>
      <c r="F9" s="1" t="n">
        <v>1</v>
      </c>
      <c r="G9" s="1" t="n">
        <v>267.35</v>
      </c>
      <c r="H9" s="1" t="n">
        <v>1.07960741548528E-005</v>
      </c>
      <c r="I9" s="1" t="n">
        <v>0.01</v>
      </c>
      <c r="J9" s="0" t="s">
        <v>12</v>
      </c>
    </row>
    <row r="10" customFormat="false" ht="12.75" hidden="false" customHeight="false" outlineLevel="0" collapsed="false">
      <c r="A10" s="1" t="n">
        <v>10</v>
      </c>
      <c r="B10" s="1" t="n">
        <v>-4.8</v>
      </c>
      <c r="C10" s="1" t="n">
        <v>217.831813576494</v>
      </c>
      <c r="D10" s="1" t="s">
        <v>68</v>
      </c>
      <c r="E10" s="1" t="n">
        <v>13.3396218474308</v>
      </c>
      <c r="F10" s="1" t="n">
        <v>5</v>
      </c>
      <c r="G10" s="1" t="n">
        <v>268.35</v>
      </c>
      <c r="H10" s="1" t="n">
        <v>0.000809323853279404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5</v>
      </c>
      <c r="B11" s="1" t="n">
        <v>-4</v>
      </c>
      <c r="C11" s="1" t="n">
        <v>278.622087132725</v>
      </c>
      <c r="D11" s="1" t="s">
        <v>68</v>
      </c>
      <c r="E11" s="1" t="n">
        <v>13.3396218474308</v>
      </c>
      <c r="F11" s="1" t="n">
        <v>5</v>
      </c>
      <c r="G11" s="1" t="n">
        <v>269.15</v>
      </c>
      <c r="H11" s="1" t="n">
        <v>0.000809323853279404</v>
      </c>
      <c r="I11" s="1" t="n">
        <v>0.05</v>
      </c>
      <c r="J11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6" t="n">
        <v>20</v>
      </c>
      <c r="B2" s="0" t="n">
        <v>-10.5</v>
      </c>
      <c r="C2" s="16" t="n">
        <v>40</v>
      </c>
      <c r="E2" s="0" t="n">
        <v>42.666630556422</v>
      </c>
      <c r="F2" s="16" t="n">
        <v>3</v>
      </c>
      <c r="G2" s="0" t="n">
        <f aca="false">B2+273.15</f>
        <v>262.65</v>
      </c>
      <c r="J2" s="0" t="n">
        <f aca="false">-15.5+273.15</f>
        <v>257.65</v>
      </c>
    </row>
    <row r="3" customFormat="false" ht="15" hidden="false" customHeight="false" outlineLevel="0" collapsed="false">
      <c r="A3" s="17" t="s">
        <v>390</v>
      </c>
      <c r="B3" s="0" t="n">
        <v>-12.3</v>
      </c>
      <c r="C3" s="16" t="n">
        <v>40</v>
      </c>
      <c r="E3" s="0" t="n">
        <v>19.6255266218567</v>
      </c>
      <c r="F3" s="16" t="n">
        <v>3</v>
      </c>
      <c r="G3" s="0" t="n">
        <f aca="false">B3+273.15</f>
        <v>260.85</v>
      </c>
    </row>
    <row r="4" customFormat="false" ht="15" hidden="false" customHeight="false" outlineLevel="0" collapsed="false">
      <c r="A4" s="17" t="s">
        <v>391</v>
      </c>
      <c r="B4" s="0" t="n">
        <v>-12.5</v>
      </c>
      <c r="C4" s="16" t="n">
        <v>900</v>
      </c>
      <c r="E4" s="0" t="n">
        <v>1000</v>
      </c>
      <c r="F4" s="16" t="n">
        <v>0.15</v>
      </c>
      <c r="G4" s="0" t="n">
        <f aca="false">B4+273.15</f>
        <v>260.65</v>
      </c>
    </row>
    <row r="5" customFormat="false" ht="15" hidden="false" customHeight="false" outlineLevel="0" collapsed="false">
      <c r="A5" s="17" t="s">
        <v>392</v>
      </c>
      <c r="B5" s="0" t="n">
        <v>-13.2</v>
      </c>
      <c r="C5" s="16" t="n">
        <v>160</v>
      </c>
      <c r="E5" s="0" t="n">
        <v>19.3141769535782</v>
      </c>
      <c r="F5" s="16" t="n">
        <v>2.85</v>
      </c>
      <c r="G5" s="0" t="n">
        <f aca="false">B5+273.15</f>
        <v>259.95</v>
      </c>
    </row>
    <row r="6" customFormat="false" ht="15" hidden="false" customHeight="false" outlineLevel="0" collapsed="false">
      <c r="A6" s="17" t="s">
        <v>393</v>
      </c>
      <c r="B6" s="0" t="n">
        <v>-13.4</v>
      </c>
      <c r="C6" s="16" t="n">
        <v>240</v>
      </c>
      <c r="E6" s="0" t="n">
        <v>19.3141769535782</v>
      </c>
      <c r="F6" s="16" t="n">
        <v>3</v>
      </c>
      <c r="G6" s="0" t="n">
        <f aca="false">B6+273.15</f>
        <v>259.75</v>
      </c>
    </row>
    <row r="7" customFormat="false" ht="15" hidden="false" customHeight="false" outlineLevel="0" collapsed="false">
      <c r="A7" s="17" t="s">
        <v>394</v>
      </c>
      <c r="B7" s="0" t="n">
        <v>-15.2</v>
      </c>
      <c r="C7" s="16" t="n">
        <v>250</v>
      </c>
      <c r="E7" s="0" t="n">
        <v>10.2634352549432</v>
      </c>
      <c r="F7" s="16" t="n">
        <v>3</v>
      </c>
      <c r="G7" s="0" t="n">
        <f aca="false">B7+273.15</f>
        <v>257.95</v>
      </c>
    </row>
    <row r="8" customFormat="false" ht="15" hidden="false" customHeight="false" outlineLevel="0" collapsed="false">
      <c r="A8" s="17" t="s">
        <v>395</v>
      </c>
      <c r="B8" s="0" t="n">
        <v>-15.6</v>
      </c>
      <c r="C8" s="16" t="n">
        <v>250</v>
      </c>
      <c r="E8" s="0" t="n">
        <v>9.58808426182237</v>
      </c>
      <c r="F8" s="16" t="n">
        <v>3</v>
      </c>
      <c r="G8" s="0" t="n">
        <f aca="false">B8+273.15</f>
        <v>257.55</v>
      </c>
    </row>
    <row r="9" customFormat="false" ht="15" hidden="false" customHeight="false" outlineLevel="0" collapsed="false">
      <c r="A9" s="17" t="s">
        <v>396</v>
      </c>
      <c r="B9" s="0" t="n">
        <v>-15.5</v>
      </c>
      <c r="C9" s="16" t="n">
        <v>250</v>
      </c>
      <c r="E9" s="0" t="n">
        <v>10.7629974916366</v>
      </c>
      <c r="F9" s="16" t="n">
        <v>2</v>
      </c>
      <c r="G9" s="0" t="n">
        <f aca="false">B9+273.15</f>
        <v>257.65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42</v>
      </c>
      <c r="B2" s="21" t="n">
        <v>-11</v>
      </c>
      <c r="C2" s="0" t="n">
        <v>52</v>
      </c>
      <c r="E2" s="0" t="n">
        <v>48.75</v>
      </c>
      <c r="F2" s="0" t="n">
        <v>3</v>
      </c>
      <c r="G2" s="0" t="n">
        <f aca="false">B2+273.15</f>
        <v>262.15</v>
      </c>
      <c r="J2" s="0" t="n">
        <f aca="false">-10+273.15</f>
        <v>263.15</v>
      </c>
    </row>
    <row r="3" customFormat="false" ht="15" hidden="false" customHeight="false" outlineLevel="0" collapsed="false">
      <c r="A3" s="20" t="n">
        <v>39</v>
      </c>
      <c r="B3" s="21" t="n">
        <v>-12</v>
      </c>
      <c r="C3" s="0" t="n">
        <v>49.5</v>
      </c>
      <c r="E3" s="0" t="n">
        <v>39.7</v>
      </c>
      <c r="F3" s="0" t="n">
        <v>3</v>
      </c>
      <c r="G3" s="0" t="n">
        <f aca="false">B3+273.15</f>
        <v>261.15</v>
      </c>
    </row>
    <row r="4" customFormat="false" ht="15" hidden="false" customHeight="false" outlineLevel="0" collapsed="false">
      <c r="A4" s="20" t="n">
        <v>36</v>
      </c>
      <c r="B4" s="21" t="n">
        <v>-12</v>
      </c>
      <c r="C4" s="0" t="n">
        <v>123.5</v>
      </c>
      <c r="E4" s="0" t="n">
        <v>46.3</v>
      </c>
      <c r="F4" s="0" t="n">
        <v>3</v>
      </c>
      <c r="G4" s="0" t="n">
        <f aca="false">B4+273.15</f>
        <v>261.15</v>
      </c>
    </row>
    <row r="5" customFormat="false" ht="15" hidden="false" customHeight="false" outlineLevel="0" collapsed="false">
      <c r="A5" s="20" t="n">
        <v>33</v>
      </c>
      <c r="B5" s="21" t="n">
        <v>-13</v>
      </c>
      <c r="C5" s="0" t="n">
        <v>409.5</v>
      </c>
      <c r="E5" s="0" t="n">
        <v>44</v>
      </c>
      <c r="F5" s="0" t="n">
        <v>3</v>
      </c>
      <c r="G5" s="0" t="n">
        <f aca="false">B5+273.15</f>
        <v>260.15</v>
      </c>
    </row>
    <row r="6" customFormat="false" ht="15" hidden="false" customHeight="false" outlineLevel="0" collapsed="false">
      <c r="A6" s="20" t="n">
        <v>30</v>
      </c>
      <c r="B6" s="21" t="n">
        <v>-13</v>
      </c>
      <c r="C6" s="0" t="n">
        <v>344</v>
      </c>
      <c r="E6" s="0" t="n">
        <v>15.1</v>
      </c>
      <c r="F6" s="0" t="n">
        <v>1</v>
      </c>
      <c r="G6" s="0" t="n">
        <f aca="false">B6+273.15</f>
        <v>260.15</v>
      </c>
    </row>
    <row r="7" customFormat="false" ht="15" hidden="false" customHeight="false" outlineLevel="0" collapsed="false">
      <c r="A7" s="20" t="n">
        <v>29</v>
      </c>
      <c r="B7" s="21" t="n">
        <v>-13</v>
      </c>
      <c r="C7" s="0" t="n">
        <v>900</v>
      </c>
      <c r="E7" s="0" t="n">
        <v>1000</v>
      </c>
      <c r="F7" s="0" t="n">
        <v>1</v>
      </c>
      <c r="G7" s="0" t="n">
        <f aca="false">B7+273.15</f>
        <v>260.15</v>
      </c>
    </row>
    <row r="8" customFormat="false" ht="15" hidden="false" customHeight="false" outlineLevel="0" collapsed="false">
      <c r="A8" s="20" t="n">
        <v>28</v>
      </c>
      <c r="B8" s="21" t="n">
        <v>-13</v>
      </c>
      <c r="C8" s="0" t="n">
        <v>344</v>
      </c>
      <c r="E8" s="0" t="n">
        <v>15.1</v>
      </c>
      <c r="F8" s="0" t="n">
        <v>1</v>
      </c>
      <c r="G8" s="0" t="n">
        <f aca="false">B8+273.15</f>
        <v>260.15</v>
      </c>
    </row>
    <row r="9" customFormat="false" ht="15" hidden="false" customHeight="false" outlineLevel="0" collapsed="false">
      <c r="A9" s="20" t="n">
        <v>27</v>
      </c>
      <c r="B9" s="21" t="n">
        <v>-12</v>
      </c>
      <c r="C9" s="0" t="n">
        <v>241</v>
      </c>
      <c r="E9" s="0" t="n">
        <v>18.9</v>
      </c>
      <c r="F9" s="0" t="n">
        <v>3</v>
      </c>
      <c r="G9" s="0" t="n">
        <f aca="false">B9+273.15</f>
        <v>261.15</v>
      </c>
    </row>
    <row r="10" customFormat="false" ht="15" hidden="false" customHeight="false" outlineLevel="0" collapsed="false">
      <c r="A10" s="20" t="n">
        <v>24</v>
      </c>
      <c r="B10" s="21" t="n">
        <v>-13</v>
      </c>
      <c r="C10" s="0" t="n">
        <v>231</v>
      </c>
      <c r="E10" s="0" t="n">
        <v>9.05</v>
      </c>
      <c r="F10" s="0" t="n">
        <v>3</v>
      </c>
      <c r="G10" s="0" t="n">
        <f aca="false">B10+273.15</f>
        <v>260.15</v>
      </c>
    </row>
    <row r="11" customFormat="false" ht="15" hidden="false" customHeight="false" outlineLevel="0" collapsed="false">
      <c r="A11" s="20" t="n">
        <v>21</v>
      </c>
      <c r="B11" s="21" t="n">
        <v>-12</v>
      </c>
      <c r="C11" s="0" t="n">
        <v>243.5</v>
      </c>
      <c r="E11" s="0" t="n">
        <v>7.45</v>
      </c>
      <c r="F11" s="0" t="n">
        <v>3</v>
      </c>
      <c r="G11" s="0" t="n">
        <f aca="false">B11+273.15</f>
        <v>261.15</v>
      </c>
    </row>
    <row r="12" customFormat="false" ht="15" hidden="false" customHeight="false" outlineLevel="0" collapsed="false">
      <c r="A12" s="20" t="n">
        <v>18</v>
      </c>
      <c r="B12" s="21" t="n">
        <v>-11</v>
      </c>
      <c r="C12" s="0" t="n">
        <v>260</v>
      </c>
      <c r="E12" s="0" t="n">
        <v>7.45</v>
      </c>
      <c r="F12" s="0" t="n">
        <v>18</v>
      </c>
      <c r="G12" s="0" t="n">
        <f aca="false">B12+273.15</f>
        <v>262.15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109</v>
      </c>
      <c r="B2" s="21" t="n">
        <v>-11</v>
      </c>
      <c r="C2" s="0" t="n">
        <v>57</v>
      </c>
      <c r="E2" s="0" t="n">
        <v>47.6</v>
      </c>
      <c r="F2" s="0" t="n">
        <v>3</v>
      </c>
      <c r="G2" s="0" t="n">
        <f aca="false">B2+273.15</f>
        <v>262.15</v>
      </c>
      <c r="J2" s="0" t="n">
        <f aca="false">-10+273.15</f>
        <v>263.15</v>
      </c>
    </row>
    <row r="3" customFormat="false" ht="15" hidden="false" customHeight="false" outlineLevel="0" collapsed="false">
      <c r="A3" s="20" t="n">
        <v>106</v>
      </c>
      <c r="B3" s="21" t="n">
        <v>-12</v>
      </c>
      <c r="C3" s="0" t="n">
        <v>168.5</v>
      </c>
      <c r="E3" s="0" t="n">
        <v>39.35</v>
      </c>
      <c r="F3" s="0" t="n">
        <v>3</v>
      </c>
      <c r="G3" s="0" t="n">
        <f aca="false">B3+273.15</f>
        <v>261.15</v>
      </c>
    </row>
    <row r="4" customFormat="false" ht="15" hidden="false" customHeight="false" outlineLevel="0" collapsed="false">
      <c r="A4" s="20" t="n">
        <v>103</v>
      </c>
      <c r="B4" s="21" t="n">
        <v>-12</v>
      </c>
      <c r="C4" s="0" t="n">
        <v>171.5</v>
      </c>
      <c r="E4" s="0" t="n">
        <v>41</v>
      </c>
      <c r="F4" s="0" t="n">
        <v>3</v>
      </c>
      <c r="G4" s="0" t="n">
        <f aca="false">B4+273.15</f>
        <v>261.15</v>
      </c>
    </row>
    <row r="5" customFormat="false" ht="15" hidden="false" customHeight="false" outlineLevel="0" collapsed="false">
      <c r="A5" s="20" t="n">
        <v>100</v>
      </c>
      <c r="B5" s="21" t="n">
        <v>-12</v>
      </c>
      <c r="C5" s="0" t="n">
        <v>312</v>
      </c>
      <c r="E5" s="0" t="n">
        <v>47.35</v>
      </c>
      <c r="F5" s="0" t="n">
        <v>3</v>
      </c>
      <c r="G5" s="0" t="n">
        <f aca="false">B5+273.15</f>
        <v>261.15</v>
      </c>
    </row>
    <row r="6" customFormat="false" ht="15" hidden="false" customHeight="false" outlineLevel="0" collapsed="false">
      <c r="A6" s="20" t="n">
        <v>97</v>
      </c>
      <c r="B6" s="21" t="n">
        <v>-12</v>
      </c>
      <c r="C6" s="0" t="n">
        <v>345.5</v>
      </c>
      <c r="E6" s="0" t="n">
        <v>48.75</v>
      </c>
      <c r="F6" s="0" t="n">
        <v>3</v>
      </c>
      <c r="G6" s="0" t="n">
        <f aca="false">B6+273.15</f>
        <v>261.15</v>
      </c>
    </row>
    <row r="7" customFormat="false" ht="15" hidden="false" customHeight="false" outlineLevel="0" collapsed="false">
      <c r="A7" s="20" t="n">
        <v>94</v>
      </c>
      <c r="B7" s="21" t="n">
        <v>-12</v>
      </c>
      <c r="C7" s="0" t="n">
        <v>343.5</v>
      </c>
      <c r="E7" s="0" t="n">
        <v>39.15</v>
      </c>
      <c r="F7" s="0" t="n">
        <v>3</v>
      </c>
      <c r="G7" s="0" t="n">
        <f aca="false">B7+273.15</f>
        <v>261.15</v>
      </c>
    </row>
    <row r="8" customFormat="false" ht="15" hidden="false" customHeight="false" outlineLevel="0" collapsed="false">
      <c r="A8" s="20" t="n">
        <v>91</v>
      </c>
      <c r="B8" s="21" t="n">
        <v>-12</v>
      </c>
      <c r="C8" s="0" t="n">
        <v>355</v>
      </c>
      <c r="E8" s="0" t="n">
        <v>37.1</v>
      </c>
      <c r="F8" s="0" t="n">
        <v>3</v>
      </c>
      <c r="G8" s="0" t="n">
        <f aca="false">B8+273.15</f>
        <v>261.15</v>
      </c>
    </row>
    <row r="9" customFormat="false" ht="15" hidden="false" customHeight="false" outlineLevel="0" collapsed="false">
      <c r="A9" s="20" t="n">
        <v>88</v>
      </c>
      <c r="B9" s="21" t="n">
        <v>-13</v>
      </c>
      <c r="C9" s="0" t="n">
        <v>393</v>
      </c>
      <c r="E9" s="0" t="n">
        <v>35.75</v>
      </c>
      <c r="F9" s="0" t="n">
        <v>3</v>
      </c>
      <c r="G9" s="0" t="n">
        <f aca="false">B9+273.15</f>
        <v>260.15</v>
      </c>
    </row>
    <row r="10" customFormat="false" ht="15" hidden="false" customHeight="false" outlineLevel="0" collapsed="false">
      <c r="A10" s="20" t="n">
        <v>85</v>
      </c>
      <c r="B10" s="21" t="n">
        <v>-12</v>
      </c>
      <c r="C10" s="0" t="n">
        <v>388.5</v>
      </c>
      <c r="E10" s="0" t="n">
        <v>35.6</v>
      </c>
      <c r="F10" s="0" t="n">
        <v>3</v>
      </c>
      <c r="G10" s="0" t="n">
        <f aca="false">B10+273.15</f>
        <v>261.15</v>
      </c>
    </row>
    <row r="11" customFormat="false" ht="15" hidden="false" customHeight="false" outlineLevel="0" collapsed="false">
      <c r="A11" s="20" t="n">
        <v>82</v>
      </c>
      <c r="B11" s="21" t="n">
        <v>-12</v>
      </c>
      <c r="C11" s="0" t="n">
        <v>378</v>
      </c>
      <c r="E11" s="0" t="n">
        <v>34.75</v>
      </c>
      <c r="F11" s="0" t="n">
        <v>3</v>
      </c>
      <c r="G11" s="0" t="n">
        <f aca="false">B11+273.15</f>
        <v>261.15</v>
      </c>
    </row>
    <row r="12" customFormat="false" ht="15" hidden="false" customHeight="false" outlineLevel="0" collapsed="false">
      <c r="A12" s="20" t="n">
        <v>79</v>
      </c>
      <c r="B12" s="21" t="n">
        <v>-11</v>
      </c>
      <c r="C12" s="0" t="n">
        <v>372</v>
      </c>
      <c r="E12" s="0" t="n">
        <v>33.05</v>
      </c>
      <c r="F12" s="0" t="n">
        <v>3</v>
      </c>
      <c r="G12" s="0" t="n">
        <f aca="false">B12+273.15</f>
        <v>262.15</v>
      </c>
    </row>
    <row r="13" customFormat="false" ht="15" hidden="false" customHeight="false" outlineLevel="0" collapsed="false">
      <c r="A13" s="20" t="n">
        <v>76</v>
      </c>
      <c r="B13" s="21" t="n">
        <v>-11</v>
      </c>
      <c r="C13" s="0" t="n">
        <v>340</v>
      </c>
      <c r="E13" s="0" t="n">
        <v>28.8</v>
      </c>
      <c r="F13" s="0" t="n">
        <v>3</v>
      </c>
      <c r="G13" s="0" t="n">
        <f aca="false">B13+273.15</f>
        <v>262.15</v>
      </c>
    </row>
    <row r="14" customFormat="false" ht="15" hidden="false" customHeight="false" outlineLevel="0" collapsed="false">
      <c r="A14" s="20" t="n">
        <v>73</v>
      </c>
      <c r="B14" s="21" t="n">
        <v>-11</v>
      </c>
      <c r="C14" s="0" t="n">
        <v>327</v>
      </c>
      <c r="E14" s="0" t="n">
        <v>30.2</v>
      </c>
      <c r="F14" s="0" t="n">
        <v>3</v>
      </c>
      <c r="G14" s="0" t="n">
        <f aca="false">B14+273.15</f>
        <v>262.15</v>
      </c>
    </row>
    <row r="15" customFormat="false" ht="15" hidden="false" customHeight="false" outlineLevel="0" collapsed="false">
      <c r="A15" s="20" t="n">
        <v>70</v>
      </c>
      <c r="B15" s="21" t="n">
        <v>-12</v>
      </c>
      <c r="C15" s="0" t="n">
        <v>324</v>
      </c>
      <c r="E15" s="0" t="n">
        <v>28.15</v>
      </c>
      <c r="F15" s="0" t="n">
        <v>3</v>
      </c>
      <c r="G15" s="0" t="n">
        <f aca="false">B15+273.15</f>
        <v>261.15</v>
      </c>
    </row>
    <row r="16" customFormat="false" ht="15" hidden="false" customHeight="false" outlineLevel="0" collapsed="false">
      <c r="A16" s="20" t="n">
        <v>67</v>
      </c>
      <c r="B16" s="21" t="n">
        <v>-12</v>
      </c>
      <c r="C16" s="0" t="n">
        <v>302</v>
      </c>
      <c r="E16" s="0" t="n">
        <v>27.2</v>
      </c>
      <c r="F16" s="0" t="n">
        <v>3</v>
      </c>
      <c r="G16" s="0" t="n">
        <f aca="false">B16+273.15</f>
        <v>261.15</v>
      </c>
    </row>
    <row r="17" customFormat="false" ht="15" hidden="false" customHeight="false" outlineLevel="0" collapsed="false">
      <c r="A17" s="20" t="n">
        <v>64</v>
      </c>
      <c r="B17" s="21" t="n">
        <v>-12</v>
      </c>
      <c r="C17" s="0" t="n">
        <v>368</v>
      </c>
      <c r="E17" s="0" t="n">
        <v>29.35</v>
      </c>
      <c r="F17" s="0" t="n">
        <v>3</v>
      </c>
      <c r="G17" s="0" t="n">
        <f aca="false">B17+273.15</f>
        <v>261.15</v>
      </c>
    </row>
    <row r="18" customFormat="false" ht="15" hidden="false" customHeight="false" outlineLevel="0" collapsed="false">
      <c r="A18" s="20" t="n">
        <v>61</v>
      </c>
      <c r="B18" s="21" t="n">
        <v>-12</v>
      </c>
      <c r="C18" s="0" t="n">
        <v>397.5</v>
      </c>
      <c r="E18" s="0" t="n">
        <v>30.55</v>
      </c>
      <c r="F18" s="0" t="n">
        <v>3</v>
      </c>
      <c r="G18" s="0" t="n">
        <f aca="false">B18+273.15</f>
        <v>261.15</v>
      </c>
    </row>
    <row r="19" customFormat="false" ht="15" hidden="false" customHeight="false" outlineLevel="0" collapsed="false">
      <c r="A19" s="20" t="n">
        <v>58</v>
      </c>
      <c r="B19" s="21" t="n">
        <v>-12</v>
      </c>
      <c r="C19" s="0" t="n">
        <v>364</v>
      </c>
      <c r="E19" s="0" t="n">
        <v>26.7</v>
      </c>
      <c r="F19" s="0" t="n">
        <v>3</v>
      </c>
      <c r="G19" s="0" t="n">
        <f aca="false">B19+273.15</f>
        <v>261.15</v>
      </c>
    </row>
    <row r="20" customFormat="false" ht="15" hidden="false" customHeight="false" outlineLevel="0" collapsed="false">
      <c r="A20" s="20" t="n">
        <v>55</v>
      </c>
      <c r="B20" s="21" t="n">
        <v>-12</v>
      </c>
      <c r="C20" s="0" t="n">
        <v>375</v>
      </c>
      <c r="E20" s="0" t="n">
        <v>28.85</v>
      </c>
      <c r="F20" s="0" t="n">
        <v>3</v>
      </c>
      <c r="G20" s="0" t="n">
        <f aca="false">B20+273.15</f>
        <v>261.15</v>
      </c>
    </row>
    <row r="21" customFormat="false" ht="15" hidden="false" customHeight="false" outlineLevel="0" collapsed="false">
      <c r="A21" s="20" t="n">
        <v>52</v>
      </c>
      <c r="B21" s="21" t="n">
        <v>-12</v>
      </c>
      <c r="C21" s="0" t="n">
        <v>362</v>
      </c>
      <c r="E21" s="0" t="n">
        <v>26.4</v>
      </c>
      <c r="F21" s="0" t="n">
        <v>3</v>
      </c>
      <c r="G21" s="0" t="n">
        <f aca="false">B21+273.15</f>
        <v>261.15</v>
      </c>
    </row>
    <row r="22" customFormat="false" ht="15" hidden="false" customHeight="false" outlineLevel="0" collapsed="false">
      <c r="A22" s="20" t="n">
        <v>49</v>
      </c>
      <c r="B22" s="22" t="n">
        <v>-11</v>
      </c>
      <c r="C22" s="0" t="n">
        <v>353</v>
      </c>
      <c r="E22" s="0" t="n">
        <v>26.5</v>
      </c>
      <c r="F22" s="0" t="n">
        <v>3</v>
      </c>
      <c r="G22" s="0" t="n">
        <f aca="false">B22+273.15</f>
        <v>262.15</v>
      </c>
    </row>
    <row r="23" customFormat="false" ht="15" hidden="false" customHeight="false" outlineLevel="0" collapsed="false">
      <c r="A23" s="20" t="n">
        <v>46</v>
      </c>
      <c r="B23" s="22" t="n">
        <v>-11</v>
      </c>
      <c r="C23" s="0" t="n">
        <v>356.5</v>
      </c>
      <c r="E23" s="0" t="n">
        <v>21.85</v>
      </c>
      <c r="F23" s="0" t="n">
        <v>3</v>
      </c>
      <c r="G23" s="0" t="n">
        <f aca="false">B23+273.15</f>
        <v>262.15</v>
      </c>
    </row>
    <row r="24" customFormat="false" ht="15" hidden="false" customHeight="false" outlineLevel="0" collapsed="false">
      <c r="A24" s="20" t="n">
        <v>43</v>
      </c>
      <c r="B24" s="23" t="n">
        <v>-11</v>
      </c>
      <c r="C24" s="0" t="n">
        <v>389.5</v>
      </c>
      <c r="E24" s="0" t="n">
        <v>22.9</v>
      </c>
      <c r="F24" s="0" t="n">
        <v>3</v>
      </c>
      <c r="G24" s="0" t="n">
        <f aca="false">B24+273.15</f>
        <v>262.15</v>
      </c>
    </row>
    <row r="25" customFormat="false" ht="15.75" hidden="false" customHeight="false" outlineLevel="0" collapsed="false">
      <c r="A25" s="20" t="n">
        <v>40</v>
      </c>
      <c r="B25" s="24" t="n">
        <v>-11</v>
      </c>
      <c r="C25" s="0" t="n">
        <v>418</v>
      </c>
      <c r="E25" s="0" t="n">
        <v>21.7</v>
      </c>
      <c r="F25" s="0" t="n">
        <v>3</v>
      </c>
      <c r="G25" s="0" t="n">
        <f aca="false">B25+273.15</f>
        <v>262.15</v>
      </c>
    </row>
    <row r="26" customFormat="false" ht="15.75" hidden="false" customHeight="false" outlineLevel="0" collapsed="false">
      <c r="A26" s="20" t="n">
        <v>37</v>
      </c>
      <c r="B26" s="25" t="n">
        <v>-12</v>
      </c>
      <c r="C26" s="0" t="n">
        <v>456.5</v>
      </c>
      <c r="E26" s="0" t="n">
        <v>20.3</v>
      </c>
      <c r="F26" s="0" t="n">
        <v>3</v>
      </c>
      <c r="G26" s="0" t="n">
        <f aca="false">B26+273.15</f>
        <v>261.15</v>
      </c>
    </row>
    <row r="27" customFormat="false" ht="15" hidden="false" customHeight="false" outlineLevel="0" collapsed="false">
      <c r="A27" s="20" t="n">
        <v>34</v>
      </c>
      <c r="B27" s="25" t="n">
        <v>-11</v>
      </c>
      <c r="C27" s="0" t="n">
        <v>439</v>
      </c>
      <c r="E27" s="0" t="n">
        <v>21.55</v>
      </c>
      <c r="F27" s="0" t="n">
        <v>3</v>
      </c>
      <c r="G27" s="0" t="n">
        <f aca="false">B27+273.15</f>
        <v>262.15</v>
      </c>
    </row>
    <row r="28" customFormat="false" ht="15" hidden="false" customHeight="false" outlineLevel="0" collapsed="false">
      <c r="A28" s="20" t="n">
        <v>31</v>
      </c>
      <c r="B28" s="25" t="n">
        <v>-10</v>
      </c>
      <c r="C28" s="0" t="n">
        <v>281.5</v>
      </c>
      <c r="E28" s="0" t="n">
        <v>19.45</v>
      </c>
      <c r="F28" s="0" t="n">
        <v>3</v>
      </c>
      <c r="G28" s="0" t="n">
        <f aca="false">B28+273.15</f>
        <v>263.15</v>
      </c>
    </row>
    <row r="29" customFormat="false" ht="15" hidden="false" customHeight="false" outlineLevel="0" collapsed="false">
      <c r="A29" s="20" t="n">
        <v>28</v>
      </c>
      <c r="B29" s="25" t="n">
        <v>-10</v>
      </c>
      <c r="C29" s="0" t="n">
        <v>280</v>
      </c>
      <c r="E29" s="0" t="n">
        <v>18.75</v>
      </c>
      <c r="F29" s="0" t="n">
        <v>1</v>
      </c>
      <c r="G29" s="0" t="n">
        <f aca="false">B29+273.15</f>
        <v>263.15</v>
      </c>
    </row>
    <row r="30" customFormat="false" ht="15" hidden="false" customHeight="false" outlineLevel="0" collapsed="false">
      <c r="A30" s="20" t="n">
        <v>27</v>
      </c>
      <c r="B30" s="25" t="n">
        <v>-10</v>
      </c>
      <c r="C30" s="0" t="n">
        <v>900</v>
      </c>
      <c r="E30" s="0" t="n">
        <v>1000</v>
      </c>
      <c r="F30" s="0" t="n">
        <v>0.300000000000001</v>
      </c>
      <c r="G30" s="0" t="n">
        <f aca="false">B30+273.15</f>
        <v>263.15</v>
      </c>
    </row>
    <row r="31" customFormat="false" ht="15" hidden="false" customHeight="false" outlineLevel="0" collapsed="false">
      <c r="A31" s="20" t="n">
        <v>26.7</v>
      </c>
      <c r="B31" s="25" t="n">
        <v>-10</v>
      </c>
      <c r="C31" s="0" t="n">
        <v>280</v>
      </c>
      <c r="E31" s="0" t="n">
        <v>18.75</v>
      </c>
      <c r="F31" s="0" t="n">
        <v>1.7</v>
      </c>
      <c r="G31" s="0" t="n">
        <f aca="false">B31+273.15</f>
        <v>263.15</v>
      </c>
    </row>
    <row r="32" customFormat="false" ht="15" hidden="false" customHeight="false" outlineLevel="0" collapsed="false">
      <c r="A32" s="20" t="n">
        <v>25</v>
      </c>
      <c r="B32" s="25" t="n">
        <v>-10</v>
      </c>
      <c r="C32" s="0" t="n">
        <v>274</v>
      </c>
      <c r="E32" s="0" t="n">
        <v>13.8</v>
      </c>
      <c r="F32" s="0" t="n">
        <v>3</v>
      </c>
      <c r="G32" s="0" t="n">
        <f aca="false">B32+273.15</f>
        <v>263.15</v>
      </c>
    </row>
    <row r="33" customFormat="false" ht="15" hidden="false" customHeight="false" outlineLevel="0" collapsed="false">
      <c r="A33" s="20" t="n">
        <v>22</v>
      </c>
      <c r="B33" s="25" t="n">
        <v>-10</v>
      </c>
      <c r="C33" s="0" t="n">
        <v>276</v>
      </c>
      <c r="E33" s="0" t="n">
        <v>13.85</v>
      </c>
      <c r="F33" s="0" t="n">
        <v>3</v>
      </c>
      <c r="G33" s="0" t="n">
        <f aca="false">B33+273.15</f>
        <v>263.15</v>
      </c>
    </row>
    <row r="34" customFormat="false" ht="15" hidden="false" customHeight="false" outlineLevel="0" collapsed="false">
      <c r="A34" s="20" t="n">
        <v>19</v>
      </c>
      <c r="B34" s="25" t="n">
        <v>-10</v>
      </c>
      <c r="C34" s="0" t="n">
        <v>274</v>
      </c>
      <c r="E34" s="0" t="n">
        <v>11.3</v>
      </c>
      <c r="F34" s="0" t="n">
        <v>3</v>
      </c>
      <c r="G34" s="0" t="n">
        <f aca="false">B34+273.15</f>
        <v>263.15</v>
      </c>
    </row>
    <row r="35" customFormat="false" ht="15" hidden="false" customHeight="false" outlineLevel="0" collapsed="false">
      <c r="A35" s="20" t="n">
        <v>16</v>
      </c>
      <c r="B35" s="25" t="n">
        <v>-10</v>
      </c>
      <c r="C35" s="0" t="n">
        <v>282.5</v>
      </c>
      <c r="E35" s="0" t="n">
        <v>11.25</v>
      </c>
      <c r="F35" s="0" t="n">
        <v>3</v>
      </c>
      <c r="G35" s="0" t="n">
        <f aca="false">B35+273.15</f>
        <v>263.15</v>
      </c>
    </row>
    <row r="36" customFormat="false" ht="15" hidden="false" customHeight="false" outlineLevel="0" collapsed="false">
      <c r="A36" s="20" t="n">
        <v>13</v>
      </c>
      <c r="B36" s="25" t="n">
        <v>-9</v>
      </c>
      <c r="C36" s="0" t="n">
        <v>235</v>
      </c>
      <c r="E36" s="0" t="n">
        <v>9.75</v>
      </c>
      <c r="F36" s="0" t="n">
        <v>3</v>
      </c>
      <c r="G36" s="0" t="n">
        <f aca="false">B36+273.15</f>
        <v>264.15</v>
      </c>
    </row>
    <row r="37" customFormat="false" ht="15" hidden="false" customHeight="false" outlineLevel="0" collapsed="false">
      <c r="A37" s="20" t="n">
        <v>10</v>
      </c>
      <c r="B37" s="25" t="n">
        <v>-10</v>
      </c>
      <c r="C37" s="0" t="n">
        <v>253.5</v>
      </c>
      <c r="E37" s="0" t="n">
        <v>7.3</v>
      </c>
      <c r="F37" s="0" t="n">
        <v>3</v>
      </c>
      <c r="G37" s="0" t="n">
        <f aca="false">B37+273.15</f>
        <v>263.15</v>
      </c>
    </row>
    <row r="38" customFormat="false" ht="15" hidden="false" customHeight="false" outlineLevel="0" collapsed="false">
      <c r="A38" s="20" t="n">
        <v>7</v>
      </c>
      <c r="B38" s="25" t="n">
        <v>-9</v>
      </c>
      <c r="C38" s="0" t="n">
        <v>253.5</v>
      </c>
      <c r="E38" s="0" t="n">
        <v>7.3</v>
      </c>
      <c r="F38" s="0" t="n">
        <v>3</v>
      </c>
      <c r="G38" s="0" t="n">
        <f aca="false">B38+273.15</f>
        <v>264.15</v>
      </c>
    </row>
    <row r="39" customFormat="false" ht="15" hidden="false" customHeight="false" outlineLevel="0" collapsed="false">
      <c r="A39" s="20" t="n">
        <v>4</v>
      </c>
      <c r="B39" s="25" t="n">
        <v>-9</v>
      </c>
      <c r="C39" s="0" t="n">
        <v>253.5</v>
      </c>
      <c r="E39" s="0" t="n">
        <v>7.3</v>
      </c>
      <c r="F39" s="0" t="n">
        <v>4</v>
      </c>
      <c r="G39" s="0" t="n">
        <f aca="false">B39+273.15</f>
        <v>264.15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31</v>
      </c>
      <c r="B2" s="21" t="n">
        <v>-13.7</v>
      </c>
      <c r="C2" s="0" t="n">
        <v>327.5</v>
      </c>
      <c r="E2" s="0" t="n">
        <v>27.9</v>
      </c>
      <c r="F2" s="0" t="n">
        <v>3</v>
      </c>
      <c r="G2" s="0" t="n">
        <f aca="false">B2+273.15</f>
        <v>259.45</v>
      </c>
      <c r="J2" s="0" t="n">
        <f aca="false">-10+273.15</f>
        <v>263.15</v>
      </c>
    </row>
    <row r="3" customFormat="false" ht="15" hidden="false" customHeight="false" outlineLevel="0" collapsed="false">
      <c r="A3" s="20" t="n">
        <v>28</v>
      </c>
      <c r="B3" s="21" t="n">
        <v>-12.2</v>
      </c>
      <c r="C3" s="0" t="n">
        <v>300</v>
      </c>
      <c r="E3" s="0" t="n">
        <v>17.6</v>
      </c>
      <c r="F3" s="0" t="n">
        <v>3</v>
      </c>
      <c r="G3" s="0" t="n">
        <f aca="false">B3+273.15</f>
        <v>260.95</v>
      </c>
    </row>
    <row r="4" customFormat="false" ht="15" hidden="false" customHeight="false" outlineLevel="0" collapsed="false">
      <c r="A4" s="20" t="n">
        <v>25</v>
      </c>
      <c r="B4" s="21" t="n">
        <v>-11.9</v>
      </c>
      <c r="C4" s="0" t="n">
        <v>301.5</v>
      </c>
      <c r="E4" s="0" t="n">
        <v>14.95</v>
      </c>
      <c r="F4" s="0" t="n">
        <v>2</v>
      </c>
      <c r="G4" s="0" t="n">
        <f aca="false">B4+273.15</f>
        <v>261.25</v>
      </c>
    </row>
    <row r="5" customFormat="false" ht="15" hidden="false" customHeight="false" outlineLevel="0" collapsed="false">
      <c r="A5" s="20" t="n">
        <v>23</v>
      </c>
      <c r="B5" s="21" t="n">
        <v>-11.9</v>
      </c>
      <c r="C5" s="0" t="n">
        <v>900</v>
      </c>
      <c r="E5" s="0" t="n">
        <v>1000</v>
      </c>
      <c r="F5" s="0" t="n">
        <v>0.199999999999999</v>
      </c>
      <c r="G5" s="0" t="n">
        <f aca="false">B5+273.15</f>
        <v>261.25</v>
      </c>
    </row>
    <row r="6" customFormat="false" ht="15" hidden="false" customHeight="false" outlineLevel="0" collapsed="false">
      <c r="A6" s="20" t="n">
        <v>22.8</v>
      </c>
      <c r="B6" s="21" t="n">
        <v>-11.9</v>
      </c>
      <c r="C6" s="0" t="n">
        <v>301.5</v>
      </c>
      <c r="E6" s="0" t="n">
        <v>14.95</v>
      </c>
      <c r="F6" s="0" t="n">
        <v>0.800000000000001</v>
      </c>
      <c r="G6" s="0" t="n">
        <f aca="false">B6+273.15</f>
        <v>261.25</v>
      </c>
    </row>
    <row r="7" customFormat="false" ht="15" hidden="false" customHeight="false" outlineLevel="0" collapsed="false">
      <c r="A7" s="20" t="n">
        <v>22</v>
      </c>
      <c r="B7" s="21" t="n">
        <v>-11.9</v>
      </c>
      <c r="C7" s="0" t="n">
        <v>242.5</v>
      </c>
      <c r="E7" s="0" t="n">
        <v>14.55</v>
      </c>
      <c r="F7" s="0" t="n">
        <v>3</v>
      </c>
      <c r="G7" s="0" t="n">
        <f aca="false">B7+273.15</f>
        <v>261.25</v>
      </c>
    </row>
    <row r="8" customFormat="false" ht="15" hidden="false" customHeight="false" outlineLevel="0" collapsed="false">
      <c r="A8" s="20" t="n">
        <v>19</v>
      </c>
      <c r="B8" s="21" t="n">
        <v>-11.4</v>
      </c>
      <c r="C8" s="0" t="n">
        <v>236.5</v>
      </c>
      <c r="E8" s="0" t="n">
        <v>16.45</v>
      </c>
      <c r="F8" s="0" t="n">
        <v>3</v>
      </c>
      <c r="G8" s="0" t="n">
        <f aca="false">B8+273.15</f>
        <v>261.75</v>
      </c>
    </row>
    <row r="9" customFormat="false" ht="15" hidden="false" customHeight="false" outlineLevel="0" collapsed="false">
      <c r="A9" s="20" t="n">
        <v>16</v>
      </c>
      <c r="B9" s="21" t="n">
        <v>-11.4</v>
      </c>
      <c r="C9" s="0" t="n">
        <v>191.5</v>
      </c>
      <c r="E9" s="0" t="n">
        <v>10.3</v>
      </c>
      <c r="F9" s="0" t="n">
        <v>3</v>
      </c>
      <c r="G9" s="0" t="n">
        <f aca="false">B9+273.15</f>
        <v>261.75</v>
      </c>
    </row>
    <row r="10" customFormat="false" ht="15" hidden="false" customHeight="false" outlineLevel="0" collapsed="false">
      <c r="A10" s="20" t="n">
        <v>13</v>
      </c>
      <c r="B10" s="21" t="n">
        <v>-11</v>
      </c>
      <c r="C10" s="0" t="n">
        <v>194.5</v>
      </c>
      <c r="E10" s="0" t="n">
        <v>9.6</v>
      </c>
      <c r="F10" s="0" t="n">
        <v>3</v>
      </c>
      <c r="G10" s="0" t="n">
        <f aca="false">B10+273.15</f>
        <v>262.15</v>
      </c>
    </row>
    <row r="11" customFormat="false" ht="15" hidden="false" customHeight="false" outlineLevel="0" collapsed="false">
      <c r="A11" s="20" t="n">
        <v>10</v>
      </c>
      <c r="B11" s="21" t="n">
        <v>-11</v>
      </c>
      <c r="C11" s="0" t="n">
        <v>184.5</v>
      </c>
      <c r="E11" s="0" t="n">
        <v>9.4</v>
      </c>
      <c r="F11" s="0" t="n">
        <v>3</v>
      </c>
      <c r="G11" s="0" t="n">
        <f aca="false">B11+273.15</f>
        <v>262.15</v>
      </c>
    </row>
    <row r="12" customFormat="false" ht="15" hidden="false" customHeight="false" outlineLevel="0" collapsed="false">
      <c r="A12" s="20" t="n">
        <v>7</v>
      </c>
      <c r="B12" s="21" t="n">
        <v>-10</v>
      </c>
      <c r="C12" s="0" t="n">
        <v>231.5</v>
      </c>
      <c r="E12" s="0" t="n">
        <v>9</v>
      </c>
      <c r="F12" s="0" t="n">
        <v>7</v>
      </c>
      <c r="G12" s="0" t="n">
        <f aca="false">B12+273.15</f>
        <v>263.15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6" t="n">
        <v>27</v>
      </c>
      <c r="B2" s="12" t="n">
        <v>-12.8</v>
      </c>
      <c r="C2" s="0" t="n">
        <v>264</v>
      </c>
      <c r="E2" s="0" t="n">
        <v>33.2777520990753</v>
      </c>
      <c r="F2" s="0" t="n">
        <v>5</v>
      </c>
      <c r="G2" s="0" t="n">
        <f aca="false">B2+273.15</f>
        <v>260.35</v>
      </c>
      <c r="J2" s="0" t="n">
        <f aca="false">-9.5+273.15</f>
        <v>263.65</v>
      </c>
    </row>
    <row r="3" customFormat="false" ht="12.75" hidden="false" customHeight="false" outlineLevel="0" collapsed="false">
      <c r="A3" s="17" t="s">
        <v>382</v>
      </c>
      <c r="B3" s="12" t="n">
        <v>-12</v>
      </c>
      <c r="C3" s="0" t="n">
        <v>278</v>
      </c>
      <c r="E3" s="0" t="n">
        <v>20.8318589754632</v>
      </c>
      <c r="F3" s="0" t="n">
        <v>3</v>
      </c>
      <c r="G3" s="0" t="n">
        <f aca="false">B3+273.15</f>
        <v>261.15</v>
      </c>
    </row>
    <row r="4" customFormat="false" ht="12.75" hidden="false" customHeight="false" outlineLevel="0" collapsed="false">
      <c r="A4" s="17" t="s">
        <v>383</v>
      </c>
      <c r="B4" s="12" t="n">
        <v>-11.8</v>
      </c>
      <c r="C4" s="0" t="n">
        <v>900</v>
      </c>
      <c r="E4" s="0" t="n">
        <v>1000</v>
      </c>
      <c r="F4" s="0" t="n">
        <v>0.149999999999999</v>
      </c>
      <c r="G4" s="0" t="n">
        <f aca="false">B4+273.15</f>
        <v>261.35</v>
      </c>
    </row>
    <row r="5" customFormat="false" ht="12.75" hidden="false" customHeight="false" outlineLevel="0" collapsed="false">
      <c r="A5" s="17" t="s">
        <v>397</v>
      </c>
      <c r="B5" s="12" t="n">
        <v>-11.8</v>
      </c>
      <c r="C5" s="0" t="n">
        <v>328</v>
      </c>
      <c r="E5" s="0" t="n">
        <v>13.3315000416699</v>
      </c>
      <c r="F5" s="0" t="n">
        <v>6.85</v>
      </c>
      <c r="G5" s="0" t="n">
        <f aca="false">B5+273.15</f>
        <v>261.35</v>
      </c>
    </row>
    <row r="6" customFormat="false" ht="12.75" hidden="false" customHeight="false" outlineLevel="0" collapsed="false">
      <c r="A6" s="17" t="s">
        <v>398</v>
      </c>
      <c r="B6" s="12" t="n">
        <v>-11.3</v>
      </c>
      <c r="C6" s="0" t="n">
        <v>304</v>
      </c>
      <c r="E6" s="0" t="n">
        <v>8.12903417405606</v>
      </c>
      <c r="F6" s="0" t="n">
        <v>5</v>
      </c>
      <c r="G6" s="0" t="n">
        <f aca="false">B6+273.15</f>
        <v>261.85</v>
      </c>
    </row>
    <row r="7" customFormat="false" ht="12.75" hidden="false" customHeight="false" outlineLevel="0" collapsed="false">
      <c r="A7" s="17" t="s">
        <v>387</v>
      </c>
      <c r="B7" s="12" t="n">
        <v>-10.8</v>
      </c>
      <c r="C7" s="0" t="n">
        <v>260</v>
      </c>
      <c r="E7" s="0" t="n">
        <v>8.79971037086695</v>
      </c>
      <c r="F7" s="0" t="n">
        <v>7</v>
      </c>
      <c r="G7" s="0" t="n">
        <f aca="false">B7+273.15</f>
        <v>262.35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26" t="n">
        <v>27</v>
      </c>
      <c r="B2" s="26" t="n">
        <v>-7.5</v>
      </c>
      <c r="C2" s="0" t="n">
        <v>900</v>
      </c>
      <c r="E2" s="0" t="n">
        <v>1000</v>
      </c>
      <c r="F2" s="0" t="n">
        <v>0.199999999999999</v>
      </c>
      <c r="G2" s="0" t="n">
        <f aca="false">B2+273.15</f>
        <v>265.65</v>
      </c>
      <c r="J2" s="0" t="n">
        <f aca="false">-10+273.15</f>
        <v>263.15</v>
      </c>
    </row>
    <row r="3" customFormat="false" ht="15" hidden="false" customHeight="false" outlineLevel="0" collapsed="false">
      <c r="A3" s="20" t="n">
        <v>26.8</v>
      </c>
      <c r="B3" s="21" t="n">
        <v>-7.5</v>
      </c>
      <c r="C3" s="0" t="n">
        <v>284</v>
      </c>
      <c r="E3" s="0" t="n">
        <v>15.55</v>
      </c>
      <c r="F3" s="0" t="n">
        <v>2.8</v>
      </c>
      <c r="G3" s="0" t="n">
        <f aca="false">B3+273.15</f>
        <v>265.65</v>
      </c>
    </row>
    <row r="4" customFormat="false" ht="15" hidden="false" customHeight="false" outlineLevel="0" collapsed="false">
      <c r="A4" s="20" t="n">
        <v>24</v>
      </c>
      <c r="B4" s="21" t="n">
        <v>-7.5</v>
      </c>
      <c r="C4" s="0" t="n">
        <v>900</v>
      </c>
      <c r="E4" s="0" t="n">
        <v>1000</v>
      </c>
      <c r="F4" s="0" t="n">
        <v>0.199999999999999</v>
      </c>
      <c r="G4" s="0" t="n">
        <f aca="false">B4+273.15</f>
        <v>265.65</v>
      </c>
    </row>
    <row r="5" customFormat="false" ht="15" hidden="false" customHeight="false" outlineLevel="0" collapsed="false">
      <c r="A5" s="20" t="n">
        <v>23.8</v>
      </c>
      <c r="B5" s="21" t="n">
        <v>-8.5</v>
      </c>
      <c r="C5" s="0" t="n">
        <v>347</v>
      </c>
      <c r="E5" s="0" t="n">
        <v>15.75</v>
      </c>
      <c r="F5" s="0" t="n">
        <v>2.8</v>
      </c>
      <c r="G5" s="0" t="n">
        <f aca="false">B5+273.15</f>
        <v>264.65</v>
      </c>
    </row>
    <row r="6" customFormat="false" ht="15" hidden="false" customHeight="false" outlineLevel="0" collapsed="false">
      <c r="A6" s="20" t="n">
        <v>21</v>
      </c>
      <c r="B6" s="21" t="n">
        <v>-8.5</v>
      </c>
      <c r="C6" s="0" t="n">
        <v>276.5</v>
      </c>
      <c r="E6" s="0" t="n">
        <v>16.3</v>
      </c>
      <c r="F6" s="0" t="n">
        <v>3</v>
      </c>
      <c r="G6" s="0" t="n">
        <f aca="false">B6+273.15</f>
        <v>264.65</v>
      </c>
    </row>
    <row r="7" customFormat="false" ht="15" hidden="false" customHeight="false" outlineLevel="0" collapsed="false">
      <c r="A7" s="20" t="n">
        <v>18</v>
      </c>
      <c r="B7" s="21" t="n">
        <v>-9</v>
      </c>
      <c r="C7" s="0" t="n">
        <v>219.5</v>
      </c>
      <c r="E7" s="0" t="n">
        <v>14.9</v>
      </c>
      <c r="F7" s="0" t="n">
        <v>3</v>
      </c>
      <c r="G7" s="0" t="n">
        <f aca="false">B7+273.15</f>
        <v>264.15</v>
      </c>
    </row>
    <row r="8" customFormat="false" ht="15" hidden="false" customHeight="false" outlineLevel="0" collapsed="false">
      <c r="A8" s="20" t="n">
        <v>15</v>
      </c>
      <c r="B8" s="21" t="n">
        <v>-9</v>
      </c>
      <c r="C8" s="0" t="n">
        <v>270</v>
      </c>
      <c r="E8" s="0" t="n">
        <v>9.5</v>
      </c>
      <c r="F8" s="0" t="n">
        <v>3</v>
      </c>
      <c r="G8" s="0" t="n">
        <f aca="false">B8+273.15</f>
        <v>264.15</v>
      </c>
    </row>
    <row r="9" customFormat="false" ht="15" hidden="false" customHeight="false" outlineLevel="0" collapsed="false">
      <c r="A9" s="20" t="n">
        <v>12</v>
      </c>
      <c r="B9" s="21" t="n">
        <v>-10</v>
      </c>
      <c r="C9" s="0" t="n">
        <v>282</v>
      </c>
      <c r="E9" s="0" t="n">
        <v>9.3</v>
      </c>
      <c r="F9" s="0" t="n">
        <v>3</v>
      </c>
      <c r="G9" s="0" t="n">
        <f aca="false">B9+273.15</f>
        <v>263.15</v>
      </c>
    </row>
    <row r="10" customFormat="false" ht="15" hidden="false" customHeight="false" outlineLevel="0" collapsed="false">
      <c r="A10" s="20" t="n">
        <v>9</v>
      </c>
      <c r="B10" s="21" t="n">
        <v>-10</v>
      </c>
      <c r="C10" s="0" t="n">
        <v>293.5</v>
      </c>
      <c r="E10" s="0" t="n">
        <v>9.6</v>
      </c>
      <c r="F10" s="0" t="n">
        <v>3</v>
      </c>
      <c r="G10" s="0" t="n">
        <f aca="false">B10+273.15</f>
        <v>263.15</v>
      </c>
    </row>
    <row r="11" customFormat="false" ht="15" hidden="false" customHeight="false" outlineLevel="0" collapsed="false">
      <c r="A11" s="20" t="n">
        <v>6</v>
      </c>
      <c r="B11" s="21" t="n">
        <v>-10</v>
      </c>
      <c r="C11" s="0" t="n">
        <v>297.5</v>
      </c>
      <c r="E11" s="0" t="n">
        <v>8.65</v>
      </c>
      <c r="F11" s="0" t="n">
        <v>6</v>
      </c>
      <c r="G11" s="0" t="n">
        <f aca="false">B11+273.15</f>
        <v>263.15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6" t="n">
        <v>24</v>
      </c>
      <c r="B2" s="12" t="n">
        <v>-12</v>
      </c>
      <c r="C2" s="0" t="n">
        <v>900</v>
      </c>
      <c r="E2" s="0" t="n">
        <v>1000</v>
      </c>
      <c r="F2" s="0" t="n">
        <v>0.199999999999999</v>
      </c>
      <c r="G2" s="0" t="n">
        <f aca="false">B2+273.15</f>
        <v>261.15</v>
      </c>
      <c r="J2" s="0" t="n">
        <f aca="false">-8.4+273.15</f>
        <v>264.75</v>
      </c>
    </row>
    <row r="3" customFormat="false" ht="12.75" hidden="false" customHeight="false" outlineLevel="0" collapsed="false">
      <c r="A3" s="17" t="s">
        <v>399</v>
      </c>
      <c r="B3" s="12" t="n">
        <v>-10.8</v>
      </c>
      <c r="C3" s="0" t="n">
        <v>232</v>
      </c>
      <c r="E3" s="0" t="n">
        <v>33.1621500091284</v>
      </c>
      <c r="F3" s="0" t="n">
        <v>2.8</v>
      </c>
      <c r="G3" s="0" t="n">
        <f aca="false">B3+273.15</f>
        <v>262.35</v>
      </c>
    </row>
    <row r="4" customFormat="false" ht="12.75" hidden="false" customHeight="false" outlineLevel="0" collapsed="false">
      <c r="A4" s="17" t="s">
        <v>400</v>
      </c>
      <c r="B4" s="12" t="n">
        <v>-11</v>
      </c>
      <c r="C4" s="0" t="n">
        <v>900</v>
      </c>
      <c r="E4" s="0" t="n">
        <v>1000</v>
      </c>
      <c r="F4" s="0" t="n">
        <v>0.149999999999999</v>
      </c>
      <c r="G4" s="0" t="n">
        <f aca="false">B4+273.15</f>
        <v>262.15</v>
      </c>
    </row>
    <row r="5" customFormat="false" ht="12.75" hidden="false" customHeight="false" outlineLevel="0" collapsed="false">
      <c r="A5" s="17" t="s">
        <v>401</v>
      </c>
      <c r="B5" s="12" t="n">
        <v>-11.3</v>
      </c>
      <c r="C5" s="0" t="n">
        <v>295.2</v>
      </c>
      <c r="E5" s="0" t="n">
        <v>19.5405687150546</v>
      </c>
      <c r="F5" s="0" t="n">
        <v>4.85</v>
      </c>
      <c r="G5" s="0" t="n">
        <f aca="false">B5+273.15</f>
        <v>261.85</v>
      </c>
    </row>
    <row r="6" customFormat="false" ht="12.75" hidden="false" customHeight="false" outlineLevel="0" collapsed="false">
      <c r="A6" s="17" t="s">
        <v>384</v>
      </c>
      <c r="B6" s="12" t="n">
        <v>-10.6</v>
      </c>
      <c r="C6" s="0" t="n">
        <v>249.333333333333</v>
      </c>
      <c r="E6" s="0" t="n">
        <v>18.6992649660396</v>
      </c>
      <c r="F6" s="0" t="n">
        <v>6</v>
      </c>
      <c r="G6" s="0" t="n">
        <f aca="false">B6+273.15</f>
        <v>262.55</v>
      </c>
    </row>
    <row r="7" customFormat="false" ht="12.75" hidden="false" customHeight="false" outlineLevel="0" collapsed="false">
      <c r="A7" s="17" t="s">
        <v>386</v>
      </c>
      <c r="B7" s="12" t="n">
        <v>-9.4</v>
      </c>
      <c r="C7" s="0" t="n">
        <v>249.333333333333</v>
      </c>
      <c r="E7" s="0" t="n">
        <v>16.6565783984537</v>
      </c>
      <c r="F7" s="0" t="n">
        <v>10</v>
      </c>
      <c r="G7" s="0" t="n">
        <f aca="false">B7+273.15</f>
        <v>263.75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38</v>
      </c>
      <c r="B2" s="21" t="n">
        <v>-17</v>
      </c>
      <c r="C2" s="0" t="n">
        <v>366.5</v>
      </c>
      <c r="E2" s="0" t="n">
        <v>25.8</v>
      </c>
      <c r="F2" s="0" t="n">
        <v>3</v>
      </c>
      <c r="G2" s="0" t="n">
        <f aca="false">B2+273.15</f>
        <v>256.15</v>
      </c>
      <c r="J2" s="0" t="n">
        <f aca="false">-10+273.15</f>
        <v>263.15</v>
      </c>
    </row>
    <row r="3" customFormat="false" ht="15" hidden="false" customHeight="false" outlineLevel="0" collapsed="false">
      <c r="A3" s="20" t="n">
        <v>35</v>
      </c>
      <c r="B3" s="21" t="n">
        <v>-16</v>
      </c>
      <c r="C3" s="0" t="n">
        <v>297</v>
      </c>
      <c r="E3" s="0" t="n">
        <v>26.3</v>
      </c>
      <c r="F3" s="0" t="n">
        <v>3</v>
      </c>
      <c r="G3" s="0" t="n">
        <f aca="false">B3+273.15</f>
        <v>257.15</v>
      </c>
    </row>
    <row r="4" customFormat="false" ht="15" hidden="false" customHeight="false" outlineLevel="0" collapsed="false">
      <c r="A4" s="20" t="n">
        <v>32</v>
      </c>
      <c r="B4" s="21" t="n">
        <v>-15</v>
      </c>
      <c r="C4" s="0" t="n">
        <v>241.5</v>
      </c>
      <c r="E4" s="0" t="n">
        <v>21.55</v>
      </c>
      <c r="F4" s="0" t="n">
        <v>3</v>
      </c>
      <c r="G4" s="0" t="n">
        <f aca="false">B4+273.15</f>
        <v>258.15</v>
      </c>
    </row>
    <row r="5" customFormat="false" ht="15" hidden="false" customHeight="false" outlineLevel="0" collapsed="false">
      <c r="A5" s="20" t="n">
        <v>29</v>
      </c>
      <c r="B5" s="21" t="n">
        <v>-13</v>
      </c>
      <c r="C5" s="0" t="n">
        <v>316</v>
      </c>
      <c r="E5" s="0" t="n">
        <v>15.7</v>
      </c>
      <c r="F5" s="0" t="n">
        <v>2</v>
      </c>
      <c r="G5" s="0" t="n">
        <f aca="false">B5+273.15</f>
        <v>260.15</v>
      </c>
    </row>
    <row r="6" customFormat="false" ht="15" hidden="false" customHeight="false" outlineLevel="0" collapsed="false">
      <c r="A6" s="20" t="n">
        <v>27</v>
      </c>
      <c r="B6" s="21" t="n">
        <v>-13</v>
      </c>
      <c r="C6" s="0" t="n">
        <v>900</v>
      </c>
      <c r="E6" s="0" t="n">
        <v>1000</v>
      </c>
      <c r="F6" s="0" t="n">
        <v>0.199999999999999</v>
      </c>
      <c r="G6" s="0" t="n">
        <f aca="false">B6+273.15</f>
        <v>260.15</v>
      </c>
    </row>
    <row r="7" customFormat="false" ht="15" hidden="false" customHeight="false" outlineLevel="0" collapsed="false">
      <c r="A7" s="20" t="n">
        <v>26.8</v>
      </c>
      <c r="B7" s="21" t="n">
        <v>-13</v>
      </c>
      <c r="C7" s="0" t="n">
        <v>316</v>
      </c>
      <c r="E7" s="0" t="n">
        <v>15.7</v>
      </c>
      <c r="F7" s="0" t="n">
        <v>0.800000000000001</v>
      </c>
      <c r="G7" s="0" t="n">
        <f aca="false">B7+273.15</f>
        <v>260.15</v>
      </c>
    </row>
    <row r="8" customFormat="false" ht="15" hidden="false" customHeight="false" outlineLevel="0" collapsed="false">
      <c r="A8" s="20" t="n">
        <v>26</v>
      </c>
      <c r="B8" s="21" t="n">
        <v>-12</v>
      </c>
      <c r="C8" s="0" t="n">
        <v>320</v>
      </c>
      <c r="E8" s="0" t="n">
        <v>15.15</v>
      </c>
      <c r="F8" s="0" t="n">
        <v>3</v>
      </c>
      <c r="G8" s="0" t="n">
        <f aca="false">B8+273.15</f>
        <v>261.15</v>
      </c>
    </row>
    <row r="9" customFormat="false" ht="15" hidden="false" customHeight="false" outlineLevel="0" collapsed="false">
      <c r="A9" s="20" t="n">
        <v>23</v>
      </c>
      <c r="B9" s="21" t="n">
        <v>-11</v>
      </c>
      <c r="C9" s="0" t="n">
        <v>303.5</v>
      </c>
      <c r="E9" s="0" t="n">
        <v>15.3</v>
      </c>
      <c r="F9" s="0" t="n">
        <v>3</v>
      </c>
      <c r="G9" s="0" t="n">
        <f aca="false">B9+273.15</f>
        <v>262.15</v>
      </c>
    </row>
    <row r="10" customFormat="false" ht="15" hidden="false" customHeight="false" outlineLevel="0" collapsed="false">
      <c r="A10" s="20" t="n">
        <v>20</v>
      </c>
      <c r="B10" s="21" t="n">
        <v>-10</v>
      </c>
      <c r="C10" s="0" t="n">
        <v>213</v>
      </c>
      <c r="E10" s="0" t="n">
        <v>14.25</v>
      </c>
      <c r="F10" s="0" t="n">
        <v>3</v>
      </c>
      <c r="G10" s="0" t="n">
        <f aca="false">B10+273.15</f>
        <v>263.15</v>
      </c>
    </row>
    <row r="11" customFormat="false" ht="15" hidden="false" customHeight="false" outlineLevel="0" collapsed="false">
      <c r="A11" s="20" t="n">
        <v>17</v>
      </c>
      <c r="B11" s="21" t="n">
        <v>-9</v>
      </c>
      <c r="C11" s="0" t="n">
        <v>253.5</v>
      </c>
      <c r="E11" s="0" t="n">
        <v>11.85</v>
      </c>
      <c r="F11" s="0" t="n">
        <v>3</v>
      </c>
      <c r="G11" s="0" t="n">
        <f aca="false">B11+273.15</f>
        <v>264.15</v>
      </c>
    </row>
    <row r="12" customFormat="false" ht="15" hidden="false" customHeight="false" outlineLevel="0" collapsed="false">
      <c r="A12" s="20" t="n">
        <v>14</v>
      </c>
      <c r="B12" s="21" t="n">
        <v>-10</v>
      </c>
      <c r="C12" s="0" t="n">
        <v>205</v>
      </c>
      <c r="E12" s="0" t="n">
        <v>9.1</v>
      </c>
      <c r="F12" s="0" t="n">
        <v>3</v>
      </c>
      <c r="G12" s="0" t="n">
        <f aca="false">B12+273.15</f>
        <v>263.15</v>
      </c>
    </row>
    <row r="13" customFormat="false" ht="15" hidden="false" customHeight="false" outlineLevel="0" collapsed="false">
      <c r="A13" s="20" t="n">
        <v>11</v>
      </c>
      <c r="B13" s="21" t="n">
        <v>-9</v>
      </c>
      <c r="C13" s="0" t="n">
        <v>243.5</v>
      </c>
      <c r="E13" s="0" t="n">
        <v>8.8</v>
      </c>
      <c r="F13" s="0" t="n">
        <v>3</v>
      </c>
      <c r="G13" s="0" t="n">
        <f aca="false">B13+273.15</f>
        <v>264.15</v>
      </c>
    </row>
    <row r="14" customFormat="false" ht="15" hidden="false" customHeight="false" outlineLevel="0" collapsed="false">
      <c r="A14" s="20" t="n">
        <v>8</v>
      </c>
      <c r="B14" s="21" t="n">
        <v>-10</v>
      </c>
      <c r="C14" s="0" t="n">
        <v>220.5</v>
      </c>
      <c r="E14" s="0" t="n">
        <v>9.2</v>
      </c>
      <c r="F14" s="0" t="n">
        <v>8</v>
      </c>
      <c r="G14" s="0" t="n">
        <f aca="false">B14+273.15</f>
        <v>263.15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6" t="n">
        <v>40</v>
      </c>
      <c r="B2" s="12" t="n">
        <v>-12.7</v>
      </c>
      <c r="C2" s="0" t="n">
        <v>320</v>
      </c>
      <c r="E2" s="0" t="n">
        <v>28.2809984104504</v>
      </c>
      <c r="F2" s="0" t="n">
        <v>5</v>
      </c>
      <c r="G2" s="0" t="n">
        <f aca="false">B2+273.15</f>
        <v>260.45</v>
      </c>
      <c r="J2" s="0" t="n">
        <f aca="false">-8.3+273.15</f>
        <v>264.85</v>
      </c>
    </row>
    <row r="3" customFormat="false" ht="12.75" hidden="false" customHeight="false" outlineLevel="0" collapsed="false">
      <c r="A3" s="17" t="s">
        <v>402</v>
      </c>
      <c r="B3" s="12" t="n">
        <v>-12.1</v>
      </c>
      <c r="C3" s="0" t="n">
        <v>360</v>
      </c>
      <c r="E3" s="0" t="n">
        <v>28.9328326422025</v>
      </c>
      <c r="F3" s="0" t="n">
        <v>5</v>
      </c>
      <c r="G3" s="0" t="n">
        <f aca="false">B3+273.15</f>
        <v>261.05</v>
      </c>
    </row>
    <row r="4" customFormat="false" ht="12.75" hidden="false" customHeight="false" outlineLevel="0" collapsed="false">
      <c r="A4" s="17" t="s">
        <v>403</v>
      </c>
      <c r="B4" s="12" t="n">
        <v>-10.5</v>
      </c>
      <c r="C4" s="0" t="n">
        <v>244</v>
      </c>
      <c r="E4" s="0" t="n">
        <v>14.1529298428216</v>
      </c>
      <c r="F4" s="0" t="n">
        <v>5</v>
      </c>
      <c r="G4" s="0" t="n">
        <f aca="false">B4+273.15</f>
        <v>262.65</v>
      </c>
    </row>
    <row r="5" customFormat="false" ht="15" hidden="false" customHeight="false" outlineLevel="0" collapsed="false">
      <c r="A5" s="16" t="n">
        <v>25</v>
      </c>
      <c r="B5" s="12" t="n">
        <v>-10</v>
      </c>
      <c r="C5" s="0" t="n">
        <v>900</v>
      </c>
      <c r="E5" s="0" t="n">
        <v>1000</v>
      </c>
      <c r="F5" s="0" t="n">
        <v>0.149999999999999</v>
      </c>
      <c r="G5" s="0" t="n">
        <f aca="false">B5+273.15</f>
        <v>263.15</v>
      </c>
    </row>
    <row r="6" customFormat="false" ht="15" hidden="false" customHeight="false" outlineLevel="0" collapsed="false">
      <c r="A6" s="16" t="n">
        <v>24.85</v>
      </c>
      <c r="B6" s="12" t="n">
        <v>-9.7</v>
      </c>
      <c r="C6" s="0" t="n">
        <v>320</v>
      </c>
      <c r="E6" s="0" t="n">
        <v>15.188659498038</v>
      </c>
      <c r="F6" s="0" t="n">
        <v>4.85</v>
      </c>
      <c r="G6" s="0" t="n">
        <f aca="false">B6+273.15</f>
        <v>263.45</v>
      </c>
    </row>
    <row r="7" customFormat="false" ht="12.75" hidden="false" customHeight="false" outlineLevel="0" collapsed="false">
      <c r="A7" s="17" t="s">
        <v>404</v>
      </c>
      <c r="B7" s="12" t="n">
        <v>-9.8</v>
      </c>
      <c r="C7" s="0" t="n">
        <v>284</v>
      </c>
      <c r="E7" s="0" t="n">
        <v>13.6534020385016</v>
      </c>
      <c r="F7" s="0" t="n">
        <v>5</v>
      </c>
      <c r="G7" s="0" t="n">
        <f aca="false">B7+273.15</f>
        <v>263.35</v>
      </c>
    </row>
    <row r="8" customFormat="false" ht="12.75" hidden="false" customHeight="false" outlineLevel="0" collapsed="false">
      <c r="A8" s="17" t="s">
        <v>405</v>
      </c>
      <c r="B8" s="12" t="n">
        <v>-8.8</v>
      </c>
      <c r="C8" s="0" t="n">
        <v>280</v>
      </c>
      <c r="E8" s="0" t="n">
        <v>13.0454995793408</v>
      </c>
      <c r="F8" s="0" t="n">
        <v>5</v>
      </c>
      <c r="G8" s="0" t="n">
        <f aca="false">B8+273.15</f>
        <v>264.35</v>
      </c>
    </row>
    <row r="9" customFormat="false" ht="15" hidden="false" customHeight="false" outlineLevel="0" collapsed="false">
      <c r="A9" s="16" t="n">
        <v>10</v>
      </c>
      <c r="B9" s="12" t="n">
        <v>-8.8</v>
      </c>
      <c r="C9" s="0" t="n">
        <v>228</v>
      </c>
      <c r="E9" s="0" t="n">
        <v>11.5464031098158</v>
      </c>
      <c r="F9" s="0" t="n">
        <v>5</v>
      </c>
      <c r="G9" s="0" t="n">
        <f aca="false">B9+273.15</f>
        <v>264.35</v>
      </c>
    </row>
    <row r="10" customFormat="false" ht="12.75" hidden="false" customHeight="false" outlineLevel="0" collapsed="false">
      <c r="A10" s="17" t="s">
        <v>395</v>
      </c>
      <c r="B10" s="12" t="n">
        <v>-8.8</v>
      </c>
      <c r="C10" s="0" t="n">
        <v>200</v>
      </c>
      <c r="E10" s="0" t="n">
        <v>11.8822789858651</v>
      </c>
      <c r="F10" s="0" t="n">
        <v>5</v>
      </c>
      <c r="G10" s="0" t="n">
        <f aca="false">B10+273.15</f>
        <v>264.35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66</v>
      </c>
      <c r="B2" s="0" t="n">
        <v>-21.5</v>
      </c>
      <c r="C2" s="0" t="n">
        <v>50</v>
      </c>
      <c r="E2" s="0" t="n">
        <v>34.8635508842673</v>
      </c>
      <c r="F2" s="0" t="n">
        <v>3</v>
      </c>
      <c r="G2" s="0" t="n">
        <f aca="false">B2+273.15</f>
        <v>251.65</v>
      </c>
      <c r="J2" s="0" t="n">
        <f aca="false">-5+273.15</f>
        <v>268.15</v>
      </c>
    </row>
    <row r="3" customFormat="false" ht="12.75" hidden="false" customHeight="false" outlineLevel="0" collapsed="false">
      <c r="A3" s="0" t="n">
        <v>63</v>
      </c>
      <c r="B3" s="0" t="n">
        <v>-12.6</v>
      </c>
      <c r="C3" s="0" t="n">
        <v>50</v>
      </c>
      <c r="E3" s="0" t="n">
        <v>31.2588003062763</v>
      </c>
      <c r="F3" s="0" t="n">
        <v>3</v>
      </c>
      <c r="G3" s="0" t="n">
        <f aca="false">B3+273.15</f>
        <v>260.55</v>
      </c>
    </row>
    <row r="4" customFormat="false" ht="12.75" hidden="false" customHeight="false" outlineLevel="0" collapsed="false">
      <c r="A4" s="0" t="n">
        <v>60</v>
      </c>
      <c r="B4" s="0" t="n">
        <v>-12.2</v>
      </c>
      <c r="C4" s="0" t="n">
        <v>80</v>
      </c>
      <c r="E4" s="0" t="n">
        <v>30.7721645298388</v>
      </c>
      <c r="F4" s="0" t="n">
        <v>3</v>
      </c>
      <c r="G4" s="0" t="n">
        <f aca="false">B4+273.15</f>
        <v>260.95</v>
      </c>
    </row>
    <row r="5" customFormat="false" ht="12.75" hidden="false" customHeight="false" outlineLevel="0" collapsed="false">
      <c r="A5" s="0" t="n">
        <v>57</v>
      </c>
      <c r="B5" s="0" t="n">
        <v>-11.7</v>
      </c>
      <c r="C5" s="0" t="n">
        <v>200</v>
      </c>
      <c r="E5" s="0" t="n">
        <v>24.2247078873356</v>
      </c>
      <c r="F5" s="0" t="n">
        <v>3</v>
      </c>
      <c r="G5" s="0" t="n">
        <f aca="false">B5+273.15</f>
        <v>261.45</v>
      </c>
    </row>
    <row r="6" customFormat="false" ht="12.75" hidden="false" customHeight="false" outlineLevel="0" collapsed="false">
      <c r="A6" s="0" t="n">
        <v>54</v>
      </c>
      <c r="B6" s="0" t="n">
        <v>-11.9</v>
      </c>
      <c r="C6" s="0" t="n">
        <v>340</v>
      </c>
      <c r="E6" s="0" t="n">
        <v>26.8974005208839</v>
      </c>
      <c r="F6" s="0" t="n">
        <v>3</v>
      </c>
      <c r="G6" s="0" t="n">
        <f aca="false">B6+273.15</f>
        <v>261.25</v>
      </c>
    </row>
    <row r="7" customFormat="false" ht="12.75" hidden="false" customHeight="false" outlineLevel="0" collapsed="false">
      <c r="A7" s="0" t="n">
        <v>51</v>
      </c>
      <c r="B7" s="0" t="n">
        <v>-12</v>
      </c>
      <c r="C7" s="0" t="n">
        <v>360</v>
      </c>
      <c r="E7" s="0" t="n">
        <v>24.8206982480033</v>
      </c>
      <c r="F7" s="0" t="n">
        <v>3</v>
      </c>
      <c r="G7" s="0" t="n">
        <f aca="false">B7+273.15</f>
        <v>261.15</v>
      </c>
    </row>
    <row r="8" customFormat="false" ht="12.75" hidden="false" customHeight="false" outlineLevel="0" collapsed="false">
      <c r="A8" s="0" t="n">
        <v>48</v>
      </c>
      <c r="B8" s="0" t="n">
        <v>-12</v>
      </c>
      <c r="C8" s="0" t="n">
        <v>360</v>
      </c>
      <c r="E8" s="0" t="n">
        <v>24.4220286593048</v>
      </c>
      <c r="F8" s="0" t="n">
        <v>3</v>
      </c>
      <c r="G8" s="0" t="n">
        <f aca="false">B8+273.15</f>
        <v>261.15</v>
      </c>
    </row>
    <row r="9" customFormat="false" ht="12.75" hidden="false" customHeight="false" outlineLevel="0" collapsed="false">
      <c r="A9" s="0" t="n">
        <v>45</v>
      </c>
      <c r="B9" s="0" t="n">
        <v>-11.9</v>
      </c>
      <c r="C9" s="0" t="n">
        <v>360</v>
      </c>
      <c r="E9" s="0" t="n">
        <v>21.9576246208219</v>
      </c>
      <c r="F9" s="0" t="n">
        <v>3</v>
      </c>
      <c r="G9" s="0" t="n">
        <f aca="false">B9+273.15</f>
        <v>261.25</v>
      </c>
    </row>
    <row r="10" customFormat="false" ht="12.75" hidden="false" customHeight="false" outlineLevel="0" collapsed="false">
      <c r="A10" s="0" t="n">
        <v>42</v>
      </c>
      <c r="B10" s="0" t="n">
        <v>-11.7</v>
      </c>
      <c r="C10" s="0" t="n">
        <v>280</v>
      </c>
      <c r="E10" s="0" t="n">
        <v>20.890524644007</v>
      </c>
      <c r="F10" s="0" t="n">
        <v>3</v>
      </c>
      <c r="G10" s="0" t="n">
        <f aca="false">B10+273.15</f>
        <v>261.45</v>
      </c>
    </row>
    <row r="11" customFormat="false" ht="12.75" hidden="false" customHeight="false" outlineLevel="0" collapsed="false">
      <c r="A11" s="0" t="n">
        <v>39</v>
      </c>
      <c r="B11" s="0" t="n">
        <v>-11.5</v>
      </c>
      <c r="C11" s="0" t="n">
        <v>280</v>
      </c>
      <c r="E11" s="0" t="n">
        <v>15.3003760013024</v>
      </c>
      <c r="F11" s="0" t="n">
        <v>3</v>
      </c>
      <c r="G11" s="0" t="n">
        <f aca="false">B11+273.15</f>
        <v>261.65</v>
      </c>
    </row>
    <row r="12" customFormat="false" ht="12.75" hidden="false" customHeight="false" outlineLevel="0" collapsed="false">
      <c r="A12" s="0" t="n">
        <v>36</v>
      </c>
      <c r="B12" s="0" t="n">
        <v>-11.2</v>
      </c>
      <c r="C12" s="0" t="n">
        <v>290</v>
      </c>
      <c r="E12" s="0" t="n">
        <v>14.8906479484133</v>
      </c>
      <c r="F12" s="0" t="n">
        <v>3</v>
      </c>
      <c r="G12" s="0" t="n">
        <f aca="false">B12+273.15</f>
        <v>261.95</v>
      </c>
    </row>
    <row r="13" customFormat="false" ht="12.75" hidden="false" customHeight="false" outlineLevel="0" collapsed="false">
      <c r="A13" s="0" t="n">
        <v>33</v>
      </c>
      <c r="B13" s="0" t="n">
        <v>-10.8</v>
      </c>
      <c r="C13" s="0" t="n">
        <v>290</v>
      </c>
      <c r="E13" s="0" t="n">
        <v>15.026353918882</v>
      </c>
      <c r="F13" s="0" t="n">
        <v>2</v>
      </c>
      <c r="G13" s="0" t="n">
        <f aca="false">B13+273.15</f>
        <v>262.35</v>
      </c>
    </row>
    <row r="14" customFormat="false" ht="12.75" hidden="false" customHeight="false" outlineLevel="0" collapsed="false">
      <c r="A14" s="0" t="n">
        <v>31</v>
      </c>
      <c r="B14" s="0" t="n">
        <v>-10.8</v>
      </c>
      <c r="C14" s="0" t="n">
        <v>900</v>
      </c>
      <c r="E14" s="0" t="n">
        <v>1000</v>
      </c>
      <c r="F14" s="0" t="n">
        <v>0.100000000000001</v>
      </c>
      <c r="G14" s="0" t="n">
        <f aca="false">B14+273.15</f>
        <v>262.35</v>
      </c>
    </row>
    <row r="15" customFormat="false" ht="12.75" hidden="false" customHeight="false" outlineLevel="0" collapsed="false">
      <c r="A15" s="0" t="n">
        <v>30.9</v>
      </c>
      <c r="B15" s="0" t="n">
        <v>-10.3</v>
      </c>
      <c r="C15" s="0" t="n">
        <v>250</v>
      </c>
      <c r="E15" s="0" t="n">
        <v>8.11254353654868</v>
      </c>
      <c r="F15" s="0" t="n">
        <v>3.9</v>
      </c>
      <c r="G15" s="0" t="n">
        <f aca="false">B15+273.15</f>
        <v>262.85</v>
      </c>
    </row>
    <row r="16" customFormat="false" ht="12.75" hidden="false" customHeight="false" outlineLevel="0" collapsed="false">
      <c r="A16" s="0" t="n">
        <v>27</v>
      </c>
      <c r="B16" s="0" t="n">
        <v>-9.9</v>
      </c>
      <c r="C16" s="0" t="n">
        <v>250</v>
      </c>
      <c r="E16" s="0" t="n">
        <v>9.58405160813732</v>
      </c>
      <c r="F16" s="0" t="n">
        <v>3</v>
      </c>
      <c r="G16" s="0" t="n">
        <f aca="false">B16+273.15</f>
        <v>263.25</v>
      </c>
    </row>
    <row r="17" customFormat="false" ht="12.75" hidden="false" customHeight="false" outlineLevel="0" collapsed="false">
      <c r="A17" s="0" t="n">
        <v>24</v>
      </c>
      <c r="B17" s="0" t="n">
        <v>-9.3</v>
      </c>
      <c r="C17" s="0" t="n">
        <v>240</v>
      </c>
      <c r="E17" s="0" t="n">
        <v>10.7491070136082</v>
      </c>
      <c r="F17" s="0" t="n">
        <v>3</v>
      </c>
      <c r="G17" s="0" t="n">
        <f aca="false">B17+273.15</f>
        <v>263.85</v>
      </c>
    </row>
    <row r="18" customFormat="false" ht="12.75" hidden="false" customHeight="false" outlineLevel="0" collapsed="false">
      <c r="A18" s="0" t="n">
        <v>21</v>
      </c>
      <c r="B18" s="0" t="n">
        <v>-8.7</v>
      </c>
      <c r="C18" s="0" t="n">
        <v>220</v>
      </c>
      <c r="E18" s="0" t="n">
        <v>7.92576938261083</v>
      </c>
      <c r="F18" s="0" t="n">
        <v>3</v>
      </c>
      <c r="G18" s="0" t="n">
        <f aca="false">B18+273.15</f>
        <v>264.45</v>
      </c>
    </row>
    <row r="19" customFormat="false" ht="12.75" hidden="false" customHeight="false" outlineLevel="0" collapsed="false">
      <c r="A19" s="0" t="n">
        <v>18</v>
      </c>
      <c r="B19" s="0" t="n">
        <v>-8.2</v>
      </c>
      <c r="C19" s="0" t="n">
        <v>300</v>
      </c>
      <c r="E19" s="0" t="n">
        <v>10.1041019802833</v>
      </c>
      <c r="F19" s="0" t="n">
        <v>3</v>
      </c>
      <c r="G19" s="0" t="n">
        <f aca="false">B19+273.15</f>
        <v>264.95</v>
      </c>
    </row>
    <row r="20" customFormat="false" ht="12.75" hidden="false" customHeight="false" outlineLevel="0" collapsed="false">
      <c r="A20" s="0" t="n">
        <v>15</v>
      </c>
      <c r="B20" s="0" t="n">
        <v>-8.1</v>
      </c>
      <c r="C20" s="0" t="n">
        <v>230</v>
      </c>
      <c r="E20" s="0" t="n">
        <v>9.38031976265842</v>
      </c>
      <c r="F20" s="0" t="n">
        <v>3</v>
      </c>
      <c r="G20" s="0" t="n">
        <f aca="false">B20+273.15</f>
        <v>265.05</v>
      </c>
    </row>
    <row r="21" customFormat="false" ht="12.75" hidden="false" customHeight="false" outlineLevel="0" collapsed="false">
      <c r="A21" s="0" t="n">
        <v>12</v>
      </c>
      <c r="B21" s="0" t="n">
        <v>-7.9</v>
      </c>
      <c r="C21" s="0" t="n">
        <v>220</v>
      </c>
      <c r="E21" s="0" t="n">
        <v>6.93485097302453</v>
      </c>
      <c r="F21" s="0" t="n">
        <v>3</v>
      </c>
      <c r="G21" s="0" t="n">
        <f aca="false">B21+273.15</f>
        <v>265.25</v>
      </c>
    </row>
    <row r="22" customFormat="false" ht="12.75" hidden="false" customHeight="false" outlineLevel="0" collapsed="false">
      <c r="A22" s="0" t="n">
        <v>9</v>
      </c>
      <c r="B22" s="0" t="n">
        <v>-7.3</v>
      </c>
      <c r="C22" s="0" t="n">
        <v>220</v>
      </c>
      <c r="E22" s="0" t="n">
        <v>6.41863434755125</v>
      </c>
      <c r="F22" s="0" t="n">
        <v>3</v>
      </c>
      <c r="G22" s="0" t="n">
        <f aca="false">B22+273.15</f>
        <v>265.85</v>
      </c>
    </row>
    <row r="23" customFormat="false" ht="12.75" hidden="false" customHeight="false" outlineLevel="0" collapsed="false">
      <c r="A23" s="0" t="n">
        <v>6</v>
      </c>
      <c r="B23" s="0" t="n">
        <v>-6.4</v>
      </c>
      <c r="C23" s="0" t="n">
        <v>220</v>
      </c>
      <c r="E23" s="0" t="n">
        <v>6.58890552763308</v>
      </c>
      <c r="F23" s="0" t="n">
        <v>3</v>
      </c>
      <c r="G23" s="0" t="n">
        <f aca="false">B23+273.15</f>
        <v>266.75</v>
      </c>
    </row>
    <row r="24" customFormat="false" ht="12.75" hidden="false" customHeight="false" outlineLevel="0" collapsed="false">
      <c r="A24" s="0" t="n">
        <v>3</v>
      </c>
      <c r="B24" s="0" t="n">
        <v>-6</v>
      </c>
      <c r="C24" s="0" t="n">
        <v>220</v>
      </c>
      <c r="E24" s="0" t="n">
        <v>6.50354925362125</v>
      </c>
      <c r="F24" s="0" t="n">
        <v>3</v>
      </c>
      <c r="G24" s="0" t="n">
        <f aca="false">B24+273.15</f>
        <v>267.15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45</v>
      </c>
      <c r="B2" s="1" t="n">
        <v>-7.9</v>
      </c>
      <c r="C2" s="1" t="n">
        <v>162.107396149949</v>
      </c>
      <c r="D2" s="1" t="s">
        <v>69</v>
      </c>
      <c r="E2" s="1" t="n">
        <v>60.4242078481947</v>
      </c>
      <c r="F2" s="1" t="n">
        <v>5</v>
      </c>
      <c r="G2" s="1" t="n">
        <v>265.25</v>
      </c>
      <c r="H2" s="1" t="n">
        <v>0.000178671339506445</v>
      </c>
      <c r="I2" s="1" t="n">
        <v>0.05</v>
      </c>
      <c r="J2" s="1" t="n">
        <v>272.15</v>
      </c>
    </row>
    <row r="3" customFormat="false" ht="12.75" hidden="false" customHeight="false" outlineLevel="0" collapsed="false">
      <c r="A3" s="1" t="n">
        <v>40</v>
      </c>
      <c r="B3" s="1" t="n">
        <v>-8.2</v>
      </c>
      <c r="C3" s="1" t="n">
        <v>141.843971631206</v>
      </c>
      <c r="D3" s="1" t="s">
        <v>70</v>
      </c>
      <c r="E3" s="1" t="n">
        <v>23.4021117211723</v>
      </c>
      <c r="F3" s="1" t="n">
        <v>5</v>
      </c>
      <c r="G3" s="1" t="n">
        <v>264.95</v>
      </c>
      <c r="H3" s="1" t="n">
        <v>0.00046132905797067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35</v>
      </c>
      <c r="B4" s="1" t="n">
        <v>-7.9</v>
      </c>
      <c r="C4" s="1" t="n">
        <v>182.370820668693</v>
      </c>
      <c r="D4" s="1" t="s">
        <v>71</v>
      </c>
      <c r="E4" s="1" t="n">
        <v>22.2148599231093</v>
      </c>
      <c r="F4" s="1" t="n">
        <v>5</v>
      </c>
      <c r="G4" s="1" t="n">
        <v>265.25</v>
      </c>
      <c r="H4" s="1" t="n">
        <v>0.000485984345263507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30</v>
      </c>
      <c r="B5" s="1" t="n">
        <v>-6.5</v>
      </c>
      <c r="C5" s="1" t="n">
        <v>243.161094224924</v>
      </c>
      <c r="D5" s="1" t="s">
        <v>72</v>
      </c>
      <c r="E5" s="1" t="n">
        <v>20.4223623402982</v>
      </c>
      <c r="F5" s="1" t="n">
        <v>5</v>
      </c>
      <c r="G5" s="1" t="n">
        <v>266.65</v>
      </c>
      <c r="H5" s="1" t="n">
        <v>0.000528639829954908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25</v>
      </c>
      <c r="B6" s="1" t="n">
        <v>-5.7</v>
      </c>
      <c r="C6" s="1" t="n">
        <v>227.963525835866</v>
      </c>
      <c r="D6" s="1" t="s">
        <v>73</v>
      </c>
      <c r="E6" s="1" t="n">
        <v>18.2962003258168</v>
      </c>
      <c r="F6" s="1" t="n">
        <v>5</v>
      </c>
      <c r="G6" s="1" t="n">
        <v>267.45</v>
      </c>
      <c r="H6" s="1" t="n">
        <v>0.000590071925459792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20</v>
      </c>
      <c r="B7" s="1" t="n">
        <v>-4.2</v>
      </c>
      <c r="C7" s="1" t="n">
        <v>253.292806484296</v>
      </c>
      <c r="D7" s="1" t="s">
        <v>74</v>
      </c>
      <c r="E7" s="1" t="n">
        <v>12.6130585795653</v>
      </c>
      <c r="F7" s="1" t="n">
        <v>4</v>
      </c>
      <c r="G7" s="1" t="n">
        <v>268.95</v>
      </c>
      <c r="H7" s="1" t="n">
        <v>0.000855944185682589</v>
      </c>
      <c r="I7" s="1" t="n">
        <v>0.04</v>
      </c>
      <c r="J7" s="0" t="s">
        <v>12</v>
      </c>
    </row>
    <row r="8" customFormat="false" ht="12.75" hidden="false" customHeight="false" outlineLevel="0" collapsed="false">
      <c r="A8" s="1" t="n">
        <v>16</v>
      </c>
      <c r="B8" s="1" t="n">
        <v>-3.8</v>
      </c>
      <c r="C8" s="1" t="n">
        <v>900</v>
      </c>
      <c r="D8" s="1"/>
      <c r="E8" s="1" t="n">
        <v>1000</v>
      </c>
      <c r="F8" s="1" t="n">
        <v>1</v>
      </c>
      <c r="G8" s="1" t="n">
        <v>269.35</v>
      </c>
      <c r="H8" s="1" t="n">
        <v>1.07960741548528E-005</v>
      </c>
      <c r="I8" s="1" t="n">
        <v>0.01</v>
      </c>
      <c r="J8" s="0" t="s">
        <v>12</v>
      </c>
    </row>
    <row r="9" customFormat="false" ht="12.75" hidden="false" customHeight="false" outlineLevel="0" collapsed="false">
      <c r="A9" s="1" t="n">
        <v>15</v>
      </c>
      <c r="B9" s="1" t="n">
        <v>-3.4</v>
      </c>
      <c r="C9" s="1" t="n">
        <v>233.029381965552</v>
      </c>
      <c r="D9" s="1" t="s">
        <v>75</v>
      </c>
      <c r="E9" s="1" t="n">
        <v>13.4581111800199</v>
      </c>
      <c r="F9" s="1" t="n">
        <v>5</v>
      </c>
      <c r="G9" s="1" t="n">
        <v>269.75</v>
      </c>
      <c r="H9" s="1" t="n">
        <v>0.000802198318206851</v>
      </c>
      <c r="I9" s="1" t="n">
        <v>0.05</v>
      </c>
      <c r="J9" s="0" t="s">
        <v>12</v>
      </c>
    </row>
    <row r="10" customFormat="false" ht="12.75" hidden="false" customHeight="false" outlineLevel="0" collapsed="false">
      <c r="A10" s="1" t="n">
        <v>10</v>
      </c>
      <c r="B10" s="1" t="n">
        <v>-2.5</v>
      </c>
      <c r="C10" s="1" t="n">
        <v>172.239108409321</v>
      </c>
      <c r="D10" s="1" t="s">
        <v>76</v>
      </c>
      <c r="E10" s="1" t="n">
        <v>11.1710560475752</v>
      </c>
      <c r="F10" s="1" t="n">
        <v>5</v>
      </c>
      <c r="G10" s="1" t="n">
        <v>270.65</v>
      </c>
      <c r="H10" s="1" t="n">
        <v>0.000966432726581494</v>
      </c>
      <c r="I10" s="1" t="n">
        <v>0.05</v>
      </c>
      <c r="J10" s="0" t="s">
        <v>12</v>
      </c>
    </row>
    <row r="11" customFormat="false" ht="12.75" hidden="false" customHeight="false" outlineLevel="0" collapsed="false">
      <c r="A11" s="1" t="n">
        <v>5</v>
      </c>
      <c r="B11" s="1" t="n">
        <v>-1.7</v>
      </c>
      <c r="C11" s="1" t="n">
        <v>222.89766970618</v>
      </c>
      <c r="D11" s="1" t="s">
        <v>76</v>
      </c>
      <c r="E11" s="1" t="n">
        <v>11.1710560475752</v>
      </c>
      <c r="F11" s="1" t="n">
        <v>5</v>
      </c>
      <c r="G11" s="1" t="n">
        <v>271.45</v>
      </c>
      <c r="H11" s="1" t="n">
        <v>0.000966432726581494</v>
      </c>
      <c r="I11" s="1" t="n">
        <v>0.05</v>
      </c>
      <c r="J11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47</v>
      </c>
      <c r="B2" s="0" t="n">
        <v>-18.3</v>
      </c>
      <c r="C2" s="0" t="n">
        <v>60</v>
      </c>
      <c r="E2" s="0" t="n">
        <v>35.9613510162841</v>
      </c>
      <c r="F2" s="0" t="n">
        <v>3</v>
      </c>
      <c r="G2" s="0" t="n">
        <f aca="false">B2+273.15</f>
        <v>254.85</v>
      </c>
      <c r="J2" s="0" t="n">
        <f aca="false">-8.2+273.15</f>
        <v>264.95</v>
      </c>
    </row>
    <row r="3" customFormat="false" ht="12.75" hidden="false" customHeight="false" outlineLevel="0" collapsed="false">
      <c r="A3" s="0" t="n">
        <v>44</v>
      </c>
      <c r="B3" s="0" t="n">
        <v>-14.3</v>
      </c>
      <c r="C3" s="0" t="n">
        <v>70</v>
      </c>
      <c r="E3" s="0" t="n">
        <v>46.9806457377885</v>
      </c>
      <c r="F3" s="0" t="n">
        <v>2</v>
      </c>
      <c r="G3" s="0" t="n">
        <f aca="false">B3+273.15</f>
        <v>258.85</v>
      </c>
    </row>
    <row r="4" customFormat="false" ht="12.75" hidden="false" customHeight="false" outlineLevel="0" collapsed="false">
      <c r="A4" s="0" t="n">
        <v>42</v>
      </c>
      <c r="B4" s="0" t="n">
        <v>-13</v>
      </c>
      <c r="C4" s="0" t="n">
        <v>900</v>
      </c>
      <c r="E4" s="0" t="n">
        <v>1000</v>
      </c>
      <c r="F4" s="0" t="n">
        <v>0.100000000000001</v>
      </c>
      <c r="G4" s="0" t="n">
        <f aca="false">B4+273.15</f>
        <v>260.15</v>
      </c>
    </row>
    <row r="5" customFormat="false" ht="12.75" hidden="false" customHeight="false" outlineLevel="0" collapsed="false">
      <c r="A5" s="0" t="n">
        <v>41.9</v>
      </c>
      <c r="B5" s="0" t="n">
        <v>-12.3</v>
      </c>
      <c r="C5" s="0" t="n">
        <v>340</v>
      </c>
      <c r="E5" s="0" t="n">
        <v>20.6487479228899</v>
      </c>
      <c r="F5" s="0" t="n">
        <v>3.9</v>
      </c>
      <c r="G5" s="0" t="n">
        <f aca="false">B5+273.15</f>
        <v>260.85</v>
      </c>
    </row>
    <row r="6" customFormat="false" ht="12.75" hidden="false" customHeight="false" outlineLevel="0" collapsed="false">
      <c r="A6" s="0" t="n">
        <v>38</v>
      </c>
      <c r="B6" s="0" t="n">
        <v>-12</v>
      </c>
      <c r="C6" s="0" t="n">
        <v>300</v>
      </c>
      <c r="E6" s="0" t="n">
        <v>18.7874762787421</v>
      </c>
      <c r="F6" s="0" t="n">
        <v>3</v>
      </c>
      <c r="G6" s="0" t="n">
        <f aca="false">B6+273.15</f>
        <v>261.15</v>
      </c>
    </row>
    <row r="7" customFormat="false" ht="12.75" hidden="false" customHeight="false" outlineLevel="0" collapsed="false">
      <c r="A7" s="0" t="n">
        <v>35</v>
      </c>
      <c r="B7" s="0" t="n">
        <v>-12</v>
      </c>
      <c r="C7" s="0" t="n">
        <v>290</v>
      </c>
      <c r="E7" s="0" t="n">
        <v>14.2269969933609</v>
      </c>
      <c r="F7" s="0" t="n">
        <v>3</v>
      </c>
      <c r="G7" s="0" t="n">
        <f aca="false">B7+273.15</f>
        <v>261.15</v>
      </c>
    </row>
    <row r="8" customFormat="false" ht="12.75" hidden="false" customHeight="false" outlineLevel="0" collapsed="false">
      <c r="A8" s="0" t="n">
        <v>32</v>
      </c>
      <c r="B8" s="0" t="n">
        <v>-12</v>
      </c>
      <c r="C8" s="0" t="n">
        <v>280</v>
      </c>
      <c r="E8" s="0" t="n">
        <v>16.9092799086615</v>
      </c>
      <c r="F8" s="0" t="n">
        <v>3</v>
      </c>
      <c r="G8" s="0" t="n">
        <f aca="false">B8+273.15</f>
        <v>261.15</v>
      </c>
    </row>
    <row r="9" customFormat="false" ht="12.75" hidden="false" customHeight="false" outlineLevel="0" collapsed="false">
      <c r="A9" s="0" t="n">
        <v>29</v>
      </c>
      <c r="B9" s="0" t="n">
        <v>-12</v>
      </c>
      <c r="C9" s="0" t="n">
        <v>340</v>
      </c>
      <c r="E9" s="0" t="n">
        <v>16.4629268443351</v>
      </c>
      <c r="F9" s="0" t="n">
        <v>3</v>
      </c>
      <c r="G9" s="0" t="n">
        <f aca="false">B9+273.15</f>
        <v>261.15</v>
      </c>
    </row>
    <row r="10" customFormat="false" ht="12.75" hidden="false" customHeight="false" outlineLevel="0" collapsed="false">
      <c r="A10" s="0" t="n">
        <v>26</v>
      </c>
      <c r="B10" s="0" t="n">
        <v>-12</v>
      </c>
      <c r="C10" s="0" t="n">
        <v>350</v>
      </c>
      <c r="E10" s="0" t="n">
        <v>15.1761699953019</v>
      </c>
      <c r="F10" s="0" t="n">
        <v>3</v>
      </c>
      <c r="G10" s="0" t="n">
        <f aca="false">B10+273.15</f>
        <v>261.15</v>
      </c>
    </row>
    <row r="11" customFormat="false" ht="12.75" hidden="false" customHeight="false" outlineLevel="0" collapsed="false">
      <c r="A11" s="0" t="n">
        <v>23</v>
      </c>
      <c r="B11" s="0" t="n">
        <v>-11.9</v>
      </c>
      <c r="C11" s="0" t="n">
        <v>290</v>
      </c>
      <c r="E11" s="0" t="n">
        <v>16.3161198793796</v>
      </c>
      <c r="F11" s="0" t="n">
        <v>3</v>
      </c>
      <c r="G11" s="0" t="n">
        <f aca="false">B11+273.15</f>
        <v>261.25</v>
      </c>
    </row>
    <row r="12" customFormat="false" ht="12.75" hidden="false" customHeight="false" outlineLevel="0" collapsed="false">
      <c r="A12" s="0" t="n">
        <v>20</v>
      </c>
      <c r="B12" s="0" t="n">
        <v>-11.9</v>
      </c>
      <c r="C12" s="0" t="n">
        <v>310</v>
      </c>
      <c r="E12" s="0" t="n">
        <v>16.0254262034849</v>
      </c>
      <c r="F12" s="0" t="n">
        <v>3</v>
      </c>
      <c r="G12" s="0" t="n">
        <f aca="false">B12+273.15</f>
        <v>261.25</v>
      </c>
    </row>
    <row r="13" customFormat="false" ht="12.75" hidden="false" customHeight="false" outlineLevel="0" collapsed="false">
      <c r="A13" s="0" t="n">
        <v>17</v>
      </c>
      <c r="B13" s="0" t="n">
        <v>-11.6</v>
      </c>
      <c r="C13" s="0" t="n">
        <v>250</v>
      </c>
      <c r="E13" s="0" t="n">
        <v>11.3959603642541</v>
      </c>
      <c r="F13" s="0" t="n">
        <v>3</v>
      </c>
      <c r="G13" s="0" t="n">
        <f aca="false">B13+273.15</f>
        <v>261.55</v>
      </c>
    </row>
    <row r="14" customFormat="false" ht="12.75" hidden="false" customHeight="false" outlineLevel="0" collapsed="false">
      <c r="A14" s="0" t="n">
        <v>14</v>
      </c>
      <c r="B14" s="0" t="n">
        <v>-11.3</v>
      </c>
      <c r="C14" s="0" t="n">
        <v>280</v>
      </c>
      <c r="E14" s="0" t="n">
        <v>10.9447788185771</v>
      </c>
      <c r="F14" s="0" t="n">
        <v>3</v>
      </c>
      <c r="G14" s="0" t="n">
        <f aca="false">B14+273.15</f>
        <v>261.85</v>
      </c>
    </row>
    <row r="15" customFormat="false" ht="12.75" hidden="false" customHeight="false" outlineLevel="0" collapsed="false">
      <c r="A15" s="0" t="n">
        <v>11</v>
      </c>
      <c r="B15" s="0" t="n">
        <v>-11</v>
      </c>
      <c r="C15" s="0" t="n">
        <v>220</v>
      </c>
      <c r="E15" s="0" t="n">
        <v>12.5754389260046</v>
      </c>
      <c r="F15" s="0" t="n">
        <v>3</v>
      </c>
      <c r="G15" s="0" t="n">
        <f aca="false">B15+273.15</f>
        <v>262.15</v>
      </c>
    </row>
    <row r="16" customFormat="false" ht="12.75" hidden="false" customHeight="false" outlineLevel="0" collapsed="false">
      <c r="A16" s="0" t="n">
        <v>8</v>
      </c>
      <c r="B16" s="0" t="n">
        <v>-10.7</v>
      </c>
      <c r="C16" s="0" t="n">
        <v>220</v>
      </c>
      <c r="E16" s="0" t="n">
        <v>11.1689443122392</v>
      </c>
      <c r="F16" s="0" t="n">
        <v>3</v>
      </c>
      <c r="G16" s="0" t="n">
        <f aca="false">B16+273.15</f>
        <v>262.45</v>
      </c>
    </row>
    <row r="17" customFormat="false" ht="12.75" hidden="false" customHeight="false" outlineLevel="0" collapsed="false">
      <c r="A17" s="0" t="n">
        <v>5</v>
      </c>
      <c r="B17" s="0" t="n">
        <v>-10.2</v>
      </c>
      <c r="C17" s="0" t="n">
        <v>190</v>
      </c>
      <c r="E17" s="0" t="n">
        <v>7.98727425886009</v>
      </c>
      <c r="F17" s="0" t="n">
        <v>3</v>
      </c>
      <c r="G17" s="0" t="n">
        <f aca="false">B17+273.15</f>
        <v>262.95</v>
      </c>
    </row>
    <row r="18" customFormat="false" ht="12.75" hidden="false" customHeight="false" outlineLevel="0" collapsed="false">
      <c r="A18" s="0" t="n">
        <v>2</v>
      </c>
      <c r="B18" s="0" t="n">
        <v>-9.3</v>
      </c>
      <c r="C18" s="0" t="n">
        <v>200</v>
      </c>
      <c r="E18" s="0" t="n">
        <v>8.75188572144775</v>
      </c>
      <c r="F18" s="0" t="n">
        <v>2</v>
      </c>
      <c r="G18" s="0" t="n">
        <f aca="false">B18+273.15</f>
        <v>263.85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6" t="n">
        <v>94</v>
      </c>
      <c r="B2" s="16" t="n">
        <v>-19</v>
      </c>
      <c r="C2" s="0" t="n">
        <v>50</v>
      </c>
      <c r="E2" s="0" t="n">
        <v>45.0565782783419</v>
      </c>
      <c r="F2" s="0" t="n">
        <v>3</v>
      </c>
      <c r="G2" s="0" t="n">
        <f aca="false">B2+273.15</f>
        <v>254.15</v>
      </c>
      <c r="J2" s="0" t="n">
        <f aca="false">-5.4+273.15</f>
        <v>267.75</v>
      </c>
    </row>
    <row r="3" customFormat="false" ht="15" hidden="false" customHeight="false" outlineLevel="0" collapsed="false">
      <c r="A3" s="16" t="n">
        <v>91</v>
      </c>
      <c r="B3" s="16" t="n">
        <v>-15.3</v>
      </c>
      <c r="C3" s="0" t="n">
        <v>70</v>
      </c>
      <c r="E3" s="0" t="n">
        <v>46.7968523155466</v>
      </c>
      <c r="F3" s="0" t="n">
        <v>3</v>
      </c>
      <c r="G3" s="0" t="n">
        <f aca="false">B3+273.15</f>
        <v>257.85</v>
      </c>
    </row>
    <row r="4" customFormat="false" ht="15" hidden="false" customHeight="false" outlineLevel="0" collapsed="false">
      <c r="A4" s="16" t="n">
        <v>88</v>
      </c>
      <c r="B4" s="16" t="n">
        <v>-14.4</v>
      </c>
      <c r="C4" s="0" t="n">
        <v>90</v>
      </c>
      <c r="E4" s="0" t="n">
        <v>51.6359269274685</v>
      </c>
      <c r="F4" s="0" t="n">
        <v>3</v>
      </c>
      <c r="G4" s="0" t="n">
        <f aca="false">B4+273.15</f>
        <v>258.75</v>
      </c>
    </row>
    <row r="5" customFormat="false" ht="15" hidden="false" customHeight="false" outlineLevel="0" collapsed="false">
      <c r="A5" s="16" t="n">
        <v>85</v>
      </c>
      <c r="B5" s="16" t="n">
        <v>-13</v>
      </c>
      <c r="C5" s="0" t="n">
        <v>90</v>
      </c>
      <c r="E5" s="0" t="n">
        <v>40.8190934235998</v>
      </c>
      <c r="F5" s="0" t="n">
        <v>3</v>
      </c>
      <c r="G5" s="0" t="n">
        <f aca="false">B5+273.15</f>
        <v>260.15</v>
      </c>
    </row>
    <row r="6" customFormat="false" ht="15" hidden="false" customHeight="false" outlineLevel="0" collapsed="false">
      <c r="A6" s="16" t="n">
        <v>82</v>
      </c>
      <c r="B6" s="16" t="n">
        <v>-13.4</v>
      </c>
      <c r="C6" s="0" t="n">
        <v>350</v>
      </c>
      <c r="E6" s="0" t="n">
        <v>44.7161442772892</v>
      </c>
      <c r="F6" s="0" t="n">
        <v>3</v>
      </c>
      <c r="G6" s="0" t="n">
        <f aca="false">B6+273.15</f>
        <v>259.75</v>
      </c>
    </row>
    <row r="7" customFormat="false" ht="15" hidden="false" customHeight="false" outlineLevel="0" collapsed="false">
      <c r="A7" s="16" t="n">
        <v>79</v>
      </c>
      <c r="B7" s="16" t="n">
        <v>-13.4</v>
      </c>
      <c r="C7" s="0" t="n">
        <v>350</v>
      </c>
      <c r="E7" s="0" t="n">
        <v>35.8447900069711</v>
      </c>
      <c r="F7" s="0" t="n">
        <v>3</v>
      </c>
      <c r="G7" s="0" t="n">
        <f aca="false">B7+273.15</f>
        <v>259.75</v>
      </c>
    </row>
    <row r="8" customFormat="false" ht="15" hidden="false" customHeight="false" outlineLevel="0" collapsed="false">
      <c r="A8" s="16" t="n">
        <v>76</v>
      </c>
      <c r="B8" s="16" t="n">
        <v>-13.2</v>
      </c>
      <c r="C8" s="0" t="n">
        <v>360</v>
      </c>
      <c r="E8" s="0" t="n">
        <v>35.8447900069711</v>
      </c>
      <c r="F8" s="0" t="n">
        <v>3</v>
      </c>
      <c r="G8" s="0" t="n">
        <f aca="false">B8+273.15</f>
        <v>259.95</v>
      </c>
    </row>
    <row r="9" customFormat="false" ht="15" hidden="false" customHeight="false" outlineLevel="0" collapsed="false">
      <c r="A9" s="16" t="n">
        <v>73</v>
      </c>
      <c r="B9" s="16" t="n">
        <v>-13</v>
      </c>
      <c r="C9" s="0" t="n">
        <v>310</v>
      </c>
      <c r="E9" s="0" t="n">
        <v>34.492563823139</v>
      </c>
      <c r="F9" s="0" t="n">
        <v>3</v>
      </c>
      <c r="G9" s="0" t="n">
        <f aca="false">B9+273.15</f>
        <v>260.15</v>
      </c>
    </row>
    <row r="10" customFormat="false" ht="15" hidden="false" customHeight="false" outlineLevel="0" collapsed="false">
      <c r="A10" s="16" t="n">
        <v>70</v>
      </c>
      <c r="B10" s="16" t="n">
        <v>-12.8</v>
      </c>
      <c r="C10" s="0" t="n">
        <v>330</v>
      </c>
      <c r="E10" s="0" t="n">
        <v>35.5705142032492</v>
      </c>
      <c r="F10" s="0" t="n">
        <v>3</v>
      </c>
      <c r="G10" s="0" t="n">
        <f aca="false">B10+273.15</f>
        <v>260.35</v>
      </c>
    </row>
    <row r="11" customFormat="false" ht="15" hidden="false" customHeight="false" outlineLevel="0" collapsed="false">
      <c r="A11" s="16" t="n">
        <v>67</v>
      </c>
      <c r="B11" s="16" t="n">
        <v>-12.6</v>
      </c>
      <c r="C11" s="0" t="n">
        <v>330</v>
      </c>
      <c r="E11" s="0" t="n">
        <v>35.5705142032492</v>
      </c>
      <c r="F11" s="0" t="n">
        <v>3</v>
      </c>
      <c r="G11" s="0" t="n">
        <f aca="false">B11+273.15</f>
        <v>260.55</v>
      </c>
    </row>
    <row r="12" customFormat="false" ht="15" hidden="false" customHeight="false" outlineLevel="0" collapsed="false">
      <c r="A12" s="16" t="n">
        <v>64</v>
      </c>
      <c r="B12" s="16" t="n">
        <v>-12.2</v>
      </c>
      <c r="C12" s="0" t="n">
        <v>320</v>
      </c>
      <c r="E12" s="0" t="n">
        <v>27.2978414078994</v>
      </c>
      <c r="F12" s="0" t="n">
        <v>3</v>
      </c>
      <c r="G12" s="0" t="n">
        <f aca="false">B12+273.15</f>
        <v>260.95</v>
      </c>
    </row>
    <row r="13" customFormat="false" ht="15" hidden="false" customHeight="false" outlineLevel="0" collapsed="false">
      <c r="A13" s="16" t="n">
        <v>61</v>
      </c>
      <c r="B13" s="16" t="n">
        <v>-11.8</v>
      </c>
      <c r="C13" s="0" t="n">
        <v>330</v>
      </c>
      <c r="E13" s="0" t="n">
        <v>27.0826387351827</v>
      </c>
      <c r="F13" s="0" t="n">
        <v>3</v>
      </c>
      <c r="G13" s="0" t="n">
        <f aca="false">B13+273.15</f>
        <v>261.35</v>
      </c>
    </row>
    <row r="14" customFormat="false" ht="15" hidden="false" customHeight="false" outlineLevel="0" collapsed="false">
      <c r="A14" s="16" t="n">
        <v>58</v>
      </c>
      <c r="B14" s="16" t="n">
        <v>-11.5</v>
      </c>
      <c r="C14" s="0" t="n">
        <v>370</v>
      </c>
      <c r="E14" s="0" t="n">
        <v>26.8688932127415</v>
      </c>
      <c r="F14" s="0" t="n">
        <v>3</v>
      </c>
      <c r="G14" s="0" t="n">
        <f aca="false">B14+273.15</f>
        <v>261.65</v>
      </c>
    </row>
    <row r="15" customFormat="false" ht="15" hidden="false" customHeight="false" outlineLevel="0" collapsed="false">
      <c r="A15" s="16" t="n">
        <v>55</v>
      </c>
      <c r="B15" s="16" t="n">
        <v>-11.2</v>
      </c>
      <c r="C15" s="0" t="n">
        <v>400</v>
      </c>
      <c r="E15" s="0" t="n">
        <v>29.302169151124</v>
      </c>
      <c r="F15" s="0" t="n">
        <v>3</v>
      </c>
      <c r="G15" s="0" t="n">
        <f aca="false">B15+273.15</f>
        <v>261.95</v>
      </c>
    </row>
    <row r="16" customFormat="false" ht="15" hidden="false" customHeight="false" outlineLevel="0" collapsed="false">
      <c r="A16" s="16" t="n">
        <v>52</v>
      </c>
      <c r="B16" s="16" t="n">
        <v>-11</v>
      </c>
      <c r="C16" s="0" t="n">
        <v>380</v>
      </c>
      <c r="E16" s="0" t="n">
        <v>27.2978414078994</v>
      </c>
      <c r="F16" s="0" t="n">
        <v>3</v>
      </c>
      <c r="G16" s="0" t="n">
        <f aca="false">B16+273.15</f>
        <v>262.15</v>
      </c>
    </row>
    <row r="17" customFormat="false" ht="15" hidden="false" customHeight="false" outlineLevel="0" collapsed="false">
      <c r="A17" s="16" t="n">
        <v>49</v>
      </c>
      <c r="B17" s="16" t="n">
        <v>-11</v>
      </c>
      <c r="C17" s="0" t="n">
        <v>300</v>
      </c>
      <c r="E17" s="0" t="n">
        <v>23.070034787008</v>
      </c>
      <c r="F17" s="0" t="n">
        <v>3</v>
      </c>
      <c r="G17" s="0" t="n">
        <f aca="false">B17+273.15</f>
        <v>262.15</v>
      </c>
    </row>
    <row r="18" customFormat="false" ht="15" hidden="false" customHeight="false" outlineLevel="0" collapsed="false">
      <c r="A18" s="16" t="n">
        <v>46</v>
      </c>
      <c r="B18" s="16" t="n">
        <v>-10.7</v>
      </c>
      <c r="C18" s="0" t="n">
        <v>310</v>
      </c>
      <c r="E18" s="0" t="n">
        <v>19.3938360056792</v>
      </c>
      <c r="F18" s="0" t="n">
        <v>3</v>
      </c>
      <c r="G18" s="0" t="n">
        <f aca="false">B18+273.15</f>
        <v>262.45</v>
      </c>
    </row>
    <row r="19" customFormat="false" ht="15" hidden="false" customHeight="false" outlineLevel="0" collapsed="false">
      <c r="A19" s="16" t="n">
        <v>43</v>
      </c>
      <c r="B19" s="16" t="n">
        <v>-10.5</v>
      </c>
      <c r="C19" s="0" t="n">
        <v>280</v>
      </c>
      <c r="E19" s="0" t="n">
        <v>16.9123687022335</v>
      </c>
      <c r="F19" s="0" t="n">
        <v>4</v>
      </c>
      <c r="G19" s="0" t="n">
        <f aca="false">B19+273.15</f>
        <v>262.65</v>
      </c>
    </row>
    <row r="20" customFormat="false" ht="15" hidden="false" customHeight="false" outlineLevel="0" collapsed="false">
      <c r="A20" s="16" t="n">
        <v>39</v>
      </c>
      <c r="B20" s="0" t="n">
        <v>-10.3</v>
      </c>
      <c r="C20" s="0" t="n">
        <v>900</v>
      </c>
      <c r="E20" s="0" t="n">
        <v>1000</v>
      </c>
      <c r="F20" s="0" t="n">
        <v>0.100000000000001</v>
      </c>
      <c r="G20" s="0" t="n">
        <f aca="false">B20+273.15</f>
        <v>262.85</v>
      </c>
    </row>
    <row r="21" customFormat="false" ht="15" hidden="false" customHeight="false" outlineLevel="0" collapsed="false">
      <c r="A21" s="16" t="n">
        <v>38.9</v>
      </c>
      <c r="B21" s="16" t="n">
        <v>-10.1</v>
      </c>
      <c r="C21" s="0" t="n">
        <v>260</v>
      </c>
      <c r="E21" s="0" t="n">
        <v>14.9404628731848</v>
      </c>
      <c r="F21" s="0" t="n">
        <v>1.9</v>
      </c>
      <c r="G21" s="0" t="n">
        <f aca="false">B21+273.15</f>
        <v>263.05</v>
      </c>
    </row>
    <row r="22" customFormat="false" ht="15" hidden="false" customHeight="false" outlineLevel="0" collapsed="false">
      <c r="A22" s="16" t="n">
        <v>37</v>
      </c>
      <c r="B22" s="16" t="n">
        <v>-9.6</v>
      </c>
      <c r="C22" s="0" t="n">
        <v>390</v>
      </c>
      <c r="E22" s="0" t="n">
        <v>15.9044667809317</v>
      </c>
      <c r="F22" s="0" t="n">
        <v>3</v>
      </c>
      <c r="G22" s="0" t="n">
        <f aca="false">B22+273.15</f>
        <v>263.55</v>
      </c>
    </row>
    <row r="23" customFormat="false" ht="15" hidden="false" customHeight="false" outlineLevel="0" collapsed="false">
      <c r="A23" s="16" t="n">
        <v>34</v>
      </c>
      <c r="B23" s="16" t="n">
        <v>-9.4</v>
      </c>
      <c r="C23" s="0" t="n">
        <v>290</v>
      </c>
      <c r="E23" s="0" t="n">
        <v>19.3938360056792</v>
      </c>
      <c r="F23" s="0" t="n">
        <v>3</v>
      </c>
      <c r="G23" s="0" t="n">
        <f aca="false">B23+273.15</f>
        <v>263.75</v>
      </c>
    </row>
    <row r="24" customFormat="false" ht="15" hidden="false" customHeight="false" outlineLevel="0" collapsed="false">
      <c r="A24" s="16" t="n">
        <v>31</v>
      </c>
      <c r="B24" s="16" t="n">
        <v>-9.3</v>
      </c>
      <c r="C24" s="0" t="n">
        <v>230</v>
      </c>
      <c r="E24" s="0" t="n">
        <v>14.1474178308458</v>
      </c>
      <c r="F24" s="0" t="n">
        <v>3</v>
      </c>
      <c r="G24" s="0" t="n">
        <f aca="false">B24+273.15</f>
        <v>263.85</v>
      </c>
    </row>
    <row r="25" customFormat="false" ht="15" hidden="false" customHeight="false" outlineLevel="0" collapsed="false">
      <c r="A25" s="16" t="n">
        <v>28</v>
      </c>
      <c r="B25" s="16" t="n">
        <v>-8.8</v>
      </c>
      <c r="C25" s="0" t="n">
        <v>270</v>
      </c>
      <c r="E25" s="0" t="n">
        <v>11.8231408114065</v>
      </c>
      <c r="F25" s="0" t="n">
        <v>3</v>
      </c>
      <c r="G25" s="0" t="n">
        <f aca="false">B25+273.15</f>
        <v>264.35</v>
      </c>
    </row>
    <row r="26" customFormat="false" ht="15" hidden="false" customHeight="false" outlineLevel="0" collapsed="false">
      <c r="A26" s="16" t="n">
        <v>25</v>
      </c>
      <c r="B26" s="16" t="n">
        <v>-8.9</v>
      </c>
      <c r="C26" s="0" t="n">
        <v>240</v>
      </c>
      <c r="E26" s="0" t="n">
        <v>11.255305935972</v>
      </c>
      <c r="F26" s="0" t="n">
        <v>3</v>
      </c>
      <c r="G26" s="0" t="n">
        <f aca="false">B26+273.15</f>
        <v>264.25</v>
      </c>
    </row>
    <row r="27" customFormat="false" ht="15" hidden="false" customHeight="false" outlineLevel="0" collapsed="false">
      <c r="A27" s="16" t="n">
        <v>22</v>
      </c>
      <c r="B27" s="16" t="n">
        <v>-8</v>
      </c>
      <c r="C27" s="0" t="n">
        <v>110</v>
      </c>
      <c r="E27" s="0" t="n">
        <v>9.54894234660138</v>
      </c>
      <c r="F27" s="0" t="n">
        <v>3</v>
      </c>
      <c r="G27" s="0" t="n">
        <f aca="false">B27+273.15</f>
        <v>265.15</v>
      </c>
    </row>
    <row r="28" customFormat="false" ht="15" hidden="false" customHeight="false" outlineLevel="0" collapsed="false">
      <c r="A28" s="16" t="n">
        <v>19</v>
      </c>
      <c r="B28" s="16" t="n">
        <v>-7.7</v>
      </c>
      <c r="C28" s="0" t="n">
        <v>110</v>
      </c>
      <c r="E28" s="0" t="n">
        <v>11.9387994592186</v>
      </c>
      <c r="F28" s="0" t="n">
        <v>3</v>
      </c>
      <c r="G28" s="0" t="n">
        <f aca="false">B28+273.15</f>
        <v>265.45</v>
      </c>
    </row>
    <row r="29" customFormat="false" ht="15" hidden="false" customHeight="false" outlineLevel="0" collapsed="false">
      <c r="A29" s="16" t="n">
        <v>16</v>
      </c>
      <c r="B29" s="16" t="n">
        <v>-7.3</v>
      </c>
      <c r="C29" s="0" t="n">
        <v>110</v>
      </c>
      <c r="E29" s="0" t="n">
        <v>9.96041222020119</v>
      </c>
      <c r="F29" s="0" t="n">
        <v>3</v>
      </c>
      <c r="G29" s="0" t="n">
        <f aca="false">B29+273.15</f>
        <v>265.85</v>
      </c>
    </row>
    <row r="30" customFormat="false" ht="15" hidden="false" customHeight="false" outlineLevel="0" collapsed="false">
      <c r="A30" s="16" t="n">
        <v>13</v>
      </c>
      <c r="B30" s="16" t="n">
        <v>-7.1</v>
      </c>
      <c r="C30" s="0" t="n">
        <v>200</v>
      </c>
      <c r="E30" s="0" t="n">
        <v>12.4085861150649</v>
      </c>
      <c r="F30" s="0" t="n">
        <v>3</v>
      </c>
      <c r="G30" s="0" t="n">
        <f aca="false">B30+273.15</f>
        <v>266.05</v>
      </c>
    </row>
    <row r="31" customFormat="false" ht="15" hidden="false" customHeight="false" outlineLevel="0" collapsed="false">
      <c r="A31" s="16" t="n">
        <v>10</v>
      </c>
      <c r="B31" s="16" t="n">
        <v>-6.6</v>
      </c>
      <c r="C31" s="0" t="n">
        <v>220</v>
      </c>
      <c r="E31" s="0" t="n">
        <v>8.75433852368523</v>
      </c>
      <c r="F31" s="0" t="n">
        <v>3</v>
      </c>
      <c r="G31" s="0" t="n">
        <f aca="false">B31+273.15</f>
        <v>266.55</v>
      </c>
    </row>
    <row r="32" customFormat="false" ht="15" hidden="false" customHeight="false" outlineLevel="0" collapsed="false">
      <c r="A32" s="16" t="n">
        <v>7</v>
      </c>
      <c r="B32" s="16" t="n">
        <v>-6</v>
      </c>
      <c r="C32" s="0" t="n">
        <v>220</v>
      </c>
      <c r="E32" s="0" t="n">
        <v>11.5939312140719</v>
      </c>
      <c r="F32" s="0" t="n">
        <v>3</v>
      </c>
      <c r="G32" s="0" t="n">
        <f aca="false">B32+273.15</f>
        <v>267.15</v>
      </c>
    </row>
    <row r="33" customFormat="false" ht="15" hidden="false" customHeight="false" outlineLevel="0" collapsed="false">
      <c r="A33" s="16" t="n">
        <v>4</v>
      </c>
      <c r="B33" s="16" t="n">
        <v>-6</v>
      </c>
      <c r="C33" s="0" t="n">
        <v>220</v>
      </c>
      <c r="E33" s="0" t="n">
        <v>10.8132705311658</v>
      </c>
      <c r="F33" s="0" t="n">
        <v>4</v>
      </c>
      <c r="G33" s="0" t="n">
        <f aca="false">B33+273.15</f>
        <v>267.15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25</v>
      </c>
      <c r="B2" s="21" t="n">
        <v>-21</v>
      </c>
      <c r="C2" s="0" t="n">
        <v>58</v>
      </c>
      <c r="E2" s="0" t="n">
        <v>25</v>
      </c>
      <c r="F2" s="0" t="n">
        <v>3</v>
      </c>
      <c r="G2" s="0" t="n">
        <f aca="false">B2+273.15</f>
        <v>252.15</v>
      </c>
      <c r="J2" s="0" t="n">
        <f aca="false">-15+273.15</f>
        <v>258.15</v>
      </c>
    </row>
    <row r="3" customFormat="false" ht="15" hidden="false" customHeight="false" outlineLevel="0" collapsed="false">
      <c r="A3" s="20" t="n">
        <v>22</v>
      </c>
      <c r="B3" s="21" t="n">
        <v>-19</v>
      </c>
      <c r="C3" s="0" t="n">
        <v>188</v>
      </c>
      <c r="E3" s="0" t="n">
        <v>22</v>
      </c>
      <c r="F3" s="0" t="n">
        <v>3</v>
      </c>
      <c r="G3" s="0" t="n">
        <f aca="false">B3+273.15</f>
        <v>254.15</v>
      </c>
    </row>
    <row r="4" customFormat="false" ht="15" hidden="false" customHeight="false" outlineLevel="0" collapsed="false">
      <c r="A4" s="20" t="n">
        <v>19</v>
      </c>
      <c r="B4" s="21" t="n">
        <v>-16</v>
      </c>
      <c r="C4" s="0" t="n">
        <v>318</v>
      </c>
      <c r="E4" s="0" t="n">
        <v>19</v>
      </c>
      <c r="F4" s="0" t="n">
        <v>4</v>
      </c>
      <c r="G4" s="0" t="n">
        <f aca="false">B4+273.15</f>
        <v>257.15</v>
      </c>
    </row>
    <row r="5" customFormat="false" ht="15" hidden="false" customHeight="false" outlineLevel="0" collapsed="false">
      <c r="A5" s="20" t="n">
        <v>15</v>
      </c>
      <c r="B5" s="21" t="n">
        <v>-15</v>
      </c>
      <c r="C5" s="0" t="n">
        <v>900</v>
      </c>
      <c r="E5" s="0" t="n">
        <v>1000</v>
      </c>
      <c r="F5" s="0" t="n">
        <v>0.4</v>
      </c>
      <c r="G5" s="0" t="n">
        <f aca="false">B5+273.15</f>
        <v>258.15</v>
      </c>
    </row>
    <row r="6" customFormat="false" ht="15" hidden="false" customHeight="false" outlineLevel="0" collapsed="false">
      <c r="A6" s="20" t="n">
        <v>14.6</v>
      </c>
      <c r="B6" s="21" t="n">
        <v>-14</v>
      </c>
      <c r="C6" s="0" t="n">
        <v>301</v>
      </c>
      <c r="E6" s="0" t="n">
        <v>16</v>
      </c>
      <c r="F6" s="0" t="n">
        <v>1.6</v>
      </c>
      <c r="G6" s="0" t="n">
        <f aca="false">B6+273.15</f>
        <v>259.15</v>
      </c>
    </row>
    <row r="7" customFormat="false" ht="15" hidden="false" customHeight="false" outlineLevel="0" collapsed="false">
      <c r="A7" s="20" t="n">
        <v>13</v>
      </c>
      <c r="B7" s="21" t="n">
        <v>-14</v>
      </c>
      <c r="C7" s="0" t="n">
        <v>259</v>
      </c>
      <c r="E7" s="0" t="n">
        <v>13</v>
      </c>
      <c r="F7" s="0" t="n">
        <v>3</v>
      </c>
      <c r="G7" s="0" t="n">
        <f aca="false">B7+273.15</f>
        <v>259.15</v>
      </c>
    </row>
    <row r="8" customFormat="false" ht="15" hidden="false" customHeight="false" outlineLevel="0" collapsed="false">
      <c r="A8" s="20" t="n">
        <v>10</v>
      </c>
      <c r="B8" s="21" t="n">
        <v>-14</v>
      </c>
      <c r="C8" s="0" t="n">
        <v>255.5</v>
      </c>
      <c r="E8" s="0" t="n">
        <v>10</v>
      </c>
      <c r="F8" s="0" t="n">
        <v>3</v>
      </c>
      <c r="G8" s="0" t="n">
        <f aca="false">B8+273.15</f>
        <v>259.15</v>
      </c>
    </row>
    <row r="9" customFormat="false" ht="15" hidden="false" customHeight="false" outlineLevel="0" collapsed="false">
      <c r="A9" s="20" t="n">
        <v>7</v>
      </c>
      <c r="B9" s="21" t="n">
        <v>-15</v>
      </c>
      <c r="C9" s="0" t="n">
        <v>218</v>
      </c>
      <c r="E9" s="0" t="n">
        <v>7</v>
      </c>
      <c r="F9" s="0" t="n">
        <v>3</v>
      </c>
      <c r="G9" s="0" t="n">
        <f aca="false">B9+273.15</f>
        <v>258.15</v>
      </c>
    </row>
    <row r="10" customFormat="false" ht="15" hidden="false" customHeight="false" outlineLevel="0" collapsed="false">
      <c r="A10" s="20" t="n">
        <v>4</v>
      </c>
      <c r="B10" s="21" t="n">
        <v>-16</v>
      </c>
      <c r="C10" s="0" t="n">
        <v>218</v>
      </c>
      <c r="E10" s="0" t="n">
        <v>6</v>
      </c>
      <c r="F10" s="0" t="n">
        <v>4</v>
      </c>
      <c r="G10" s="0" t="n">
        <f aca="false">B10+273.15</f>
        <v>257.15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0" t="n">
        <v>24</v>
      </c>
      <c r="B2" s="21" t="n">
        <v>-17</v>
      </c>
      <c r="C2" s="0" t="n">
        <v>80.5</v>
      </c>
      <c r="E2" s="0" t="n">
        <v>60.6</v>
      </c>
      <c r="F2" s="0" t="n">
        <v>3</v>
      </c>
      <c r="G2" s="0" t="n">
        <f aca="false">B2+273.15</f>
        <v>256.15</v>
      </c>
      <c r="J2" s="0" t="n">
        <f aca="false">-16+273.15</f>
        <v>257.15</v>
      </c>
    </row>
    <row r="3" customFormat="false" ht="15" hidden="false" customHeight="false" outlineLevel="0" collapsed="false">
      <c r="A3" s="20" t="n">
        <v>21</v>
      </c>
      <c r="B3" s="21" t="n">
        <v>-16</v>
      </c>
      <c r="C3" s="0" t="n">
        <v>23</v>
      </c>
      <c r="E3" s="0" t="n">
        <v>36.25</v>
      </c>
      <c r="F3" s="0" t="n">
        <v>3</v>
      </c>
      <c r="G3" s="0" t="n">
        <f aca="false">B3+273.15</f>
        <v>257.15</v>
      </c>
    </row>
    <row r="4" customFormat="false" ht="15" hidden="false" customHeight="false" outlineLevel="0" collapsed="false">
      <c r="A4" s="20" t="n">
        <v>18</v>
      </c>
      <c r="B4" s="21" t="n">
        <v>-15.5</v>
      </c>
      <c r="C4" s="0" t="n">
        <v>900</v>
      </c>
      <c r="E4" s="0" t="n">
        <v>1000</v>
      </c>
      <c r="F4" s="0" t="n">
        <v>0.300000000000001</v>
      </c>
      <c r="G4" s="0" t="n">
        <f aca="false">B4+273.15</f>
        <v>257.65</v>
      </c>
    </row>
    <row r="5" customFormat="false" ht="15" hidden="false" customHeight="false" outlineLevel="0" collapsed="false">
      <c r="A5" s="20" t="n">
        <v>17.7</v>
      </c>
      <c r="B5" s="21" t="n">
        <v>-15</v>
      </c>
      <c r="C5" s="0" t="n">
        <v>222.5</v>
      </c>
      <c r="E5" s="0" t="n">
        <v>51.65</v>
      </c>
      <c r="F5" s="0" t="n">
        <v>2.7</v>
      </c>
      <c r="G5" s="0" t="n">
        <f aca="false">B5+273.15</f>
        <v>258.15</v>
      </c>
    </row>
    <row r="6" customFormat="false" ht="15" hidden="false" customHeight="false" outlineLevel="0" collapsed="false">
      <c r="A6" s="20" t="n">
        <v>15</v>
      </c>
      <c r="B6" s="21" t="n">
        <v>-14</v>
      </c>
      <c r="C6" s="0" t="n">
        <v>237</v>
      </c>
      <c r="E6" s="0" t="n">
        <v>19.1</v>
      </c>
      <c r="F6" s="0" t="n">
        <v>3</v>
      </c>
      <c r="G6" s="0" t="n">
        <f aca="false">B6+273.15</f>
        <v>259.15</v>
      </c>
    </row>
    <row r="7" customFormat="false" ht="15" hidden="false" customHeight="false" outlineLevel="0" collapsed="false">
      <c r="A7" s="20" t="n">
        <v>12</v>
      </c>
      <c r="B7" s="21" t="n">
        <v>-14</v>
      </c>
      <c r="C7" s="0" t="n">
        <v>239</v>
      </c>
      <c r="E7" s="0" t="n">
        <v>16.4</v>
      </c>
      <c r="F7" s="0" t="n">
        <v>3</v>
      </c>
      <c r="G7" s="0" t="n">
        <f aca="false">B7+273.15</f>
        <v>259.15</v>
      </c>
    </row>
    <row r="8" customFormat="false" ht="15" hidden="false" customHeight="false" outlineLevel="0" collapsed="false">
      <c r="A8" s="20" t="n">
        <v>9</v>
      </c>
      <c r="B8" s="21" t="n">
        <v>-14</v>
      </c>
      <c r="C8" s="0" t="n">
        <v>185</v>
      </c>
      <c r="E8" s="0" t="n">
        <v>8.25</v>
      </c>
      <c r="F8" s="0" t="n">
        <v>3</v>
      </c>
      <c r="G8" s="0" t="n">
        <f aca="false">B8+273.15</f>
        <v>259.15</v>
      </c>
    </row>
    <row r="9" customFormat="false" ht="15" hidden="false" customHeight="false" outlineLevel="0" collapsed="false">
      <c r="A9" s="20" t="n">
        <v>6</v>
      </c>
      <c r="B9" s="21" t="n">
        <v>-15</v>
      </c>
      <c r="C9" s="0" t="n">
        <v>201</v>
      </c>
      <c r="E9" s="0" t="n">
        <v>8.9</v>
      </c>
      <c r="F9" s="0" t="n">
        <v>3</v>
      </c>
      <c r="G9" s="0" t="n">
        <f aca="false">B9+273.15</f>
        <v>258.15</v>
      </c>
    </row>
    <row r="10" customFormat="false" ht="15" hidden="false" customHeight="false" outlineLevel="0" collapsed="false">
      <c r="A10" s="20" t="n">
        <v>3</v>
      </c>
      <c r="B10" s="21" t="n">
        <v>-17</v>
      </c>
      <c r="C10" s="0" t="n">
        <v>201</v>
      </c>
      <c r="E10" s="0" t="n">
        <v>8.9</v>
      </c>
      <c r="F10" s="0" t="n">
        <v>3</v>
      </c>
      <c r="G10" s="0" t="n">
        <f aca="false">B10+273.15</f>
        <v>256.15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6" t="n">
        <v>24</v>
      </c>
      <c r="B2" s="12" t="n">
        <v>-18</v>
      </c>
      <c r="C2" s="0" t="n">
        <v>60</v>
      </c>
      <c r="E2" s="0" t="n">
        <v>49.8041647449403</v>
      </c>
      <c r="F2" s="0" t="n">
        <v>3</v>
      </c>
      <c r="G2" s="0" t="n">
        <f aca="false">B2+273.15</f>
        <v>255.15</v>
      </c>
      <c r="J2" s="0" t="n">
        <f aca="false">-9.7+273.15</f>
        <v>263.45</v>
      </c>
    </row>
    <row r="3" customFormat="false" ht="12.75" hidden="false" customHeight="false" outlineLevel="0" collapsed="false">
      <c r="A3" s="17" t="s">
        <v>400</v>
      </c>
      <c r="B3" s="12" t="n">
        <v>-15.4</v>
      </c>
      <c r="C3" s="0" t="n">
        <v>60</v>
      </c>
      <c r="E3" s="0" t="n">
        <v>26.6300048500091</v>
      </c>
      <c r="F3" s="0" t="n">
        <v>2</v>
      </c>
      <c r="G3" s="0" t="n">
        <f aca="false">B3+273.15</f>
        <v>257.75</v>
      </c>
    </row>
    <row r="4" customFormat="false" ht="12.75" hidden="false" customHeight="false" outlineLevel="0" collapsed="false">
      <c r="A4" s="17" t="s">
        <v>383</v>
      </c>
      <c r="B4" s="12" t="n">
        <v>-15.3</v>
      </c>
      <c r="C4" s="0" t="n">
        <v>900</v>
      </c>
      <c r="E4" s="0" t="n">
        <v>1000</v>
      </c>
      <c r="F4" s="0" t="n">
        <v>0.199999999999999</v>
      </c>
      <c r="G4" s="0" t="n">
        <f aca="false">B4+273.15</f>
        <v>257.85</v>
      </c>
    </row>
    <row r="5" customFormat="false" ht="12.75" hidden="false" customHeight="false" outlineLevel="0" collapsed="false">
      <c r="A5" s="17" t="s">
        <v>406</v>
      </c>
      <c r="B5" s="12" t="n">
        <v>-15.2</v>
      </c>
      <c r="C5" s="0" t="n">
        <v>310</v>
      </c>
      <c r="E5" s="0" t="n">
        <v>11.2686715790672</v>
      </c>
      <c r="F5" s="0" t="n">
        <v>2.8</v>
      </c>
      <c r="G5" s="0" t="n">
        <f aca="false">B5+273.15</f>
        <v>257.95</v>
      </c>
    </row>
    <row r="6" customFormat="false" ht="12.75" hidden="false" customHeight="false" outlineLevel="0" collapsed="false">
      <c r="A6" s="17" t="s">
        <v>384</v>
      </c>
      <c r="B6" s="12" t="n">
        <v>-15</v>
      </c>
      <c r="C6" s="0" t="n">
        <v>260</v>
      </c>
      <c r="E6" s="0" t="n">
        <v>14.4561141210424</v>
      </c>
      <c r="F6" s="0" t="n">
        <v>3</v>
      </c>
      <c r="G6" s="0" t="n">
        <f aca="false">B6+273.15</f>
        <v>258.15</v>
      </c>
    </row>
    <row r="7" customFormat="false" ht="12.75" hidden="false" customHeight="false" outlineLevel="0" collapsed="false">
      <c r="A7" s="17" t="s">
        <v>385</v>
      </c>
      <c r="B7" s="12" t="n">
        <v>-14.1</v>
      </c>
      <c r="C7" s="0" t="n">
        <v>230</v>
      </c>
      <c r="E7" s="0" t="n">
        <v>9.54418156781783</v>
      </c>
      <c r="F7" s="0" t="n">
        <v>3</v>
      </c>
      <c r="G7" s="0" t="n">
        <f aca="false">B7+273.15</f>
        <v>259.05</v>
      </c>
    </row>
    <row r="8" customFormat="false" ht="12.75" hidden="false" customHeight="false" outlineLevel="0" collapsed="false">
      <c r="A8" s="17" t="s">
        <v>386</v>
      </c>
      <c r="B8" s="12" t="n">
        <v>-13.6</v>
      </c>
      <c r="C8" s="0" t="n">
        <v>220</v>
      </c>
      <c r="E8" s="0" t="n">
        <v>8.64348213044349</v>
      </c>
      <c r="F8" s="0" t="n">
        <v>3</v>
      </c>
      <c r="G8" s="0" t="n">
        <f aca="false">B8+273.15</f>
        <v>259.55</v>
      </c>
    </row>
    <row r="9" customFormat="false" ht="12.75" hidden="false" customHeight="false" outlineLevel="0" collapsed="false">
      <c r="A9" s="17" t="s">
        <v>387</v>
      </c>
      <c r="B9" s="12" t="n">
        <v>-12.6</v>
      </c>
      <c r="C9" s="0" t="n">
        <v>220</v>
      </c>
      <c r="E9" s="0" t="n">
        <v>9.54418156781783</v>
      </c>
      <c r="F9" s="0" t="n">
        <v>3</v>
      </c>
      <c r="G9" s="0" t="n">
        <f aca="false">B9+273.15</f>
        <v>260.55</v>
      </c>
    </row>
    <row r="10" customFormat="false" ht="12.75" hidden="false" customHeight="false" outlineLevel="0" collapsed="false">
      <c r="A10" s="17" t="s">
        <v>388</v>
      </c>
      <c r="B10" s="12" t="n">
        <v>-12</v>
      </c>
      <c r="C10" s="0" t="n">
        <v>220</v>
      </c>
      <c r="E10" s="0" t="n">
        <v>9.75085759550974</v>
      </c>
      <c r="F10" s="0" t="n">
        <v>4</v>
      </c>
      <c r="G10" s="0" t="n">
        <f aca="false">B10+273.15</f>
        <v>261.15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31</v>
      </c>
      <c r="B2" s="0" t="n">
        <v>-16.5</v>
      </c>
      <c r="C2" s="0" t="n">
        <v>80</v>
      </c>
      <c r="E2" s="0" t="n">
        <v>47.1170137070218</v>
      </c>
      <c r="F2" s="0" t="n">
        <v>3</v>
      </c>
      <c r="G2" s="0" t="n">
        <f aca="false">B2+273.15</f>
        <v>256.65</v>
      </c>
      <c r="J2" s="0" t="n">
        <f aca="false">-9.8+273.15</f>
        <v>263.35</v>
      </c>
    </row>
    <row r="3" customFormat="false" ht="12.75" hidden="false" customHeight="false" outlineLevel="0" collapsed="false">
      <c r="A3" s="0" t="n">
        <v>28</v>
      </c>
      <c r="B3" s="0" t="n">
        <v>-15.3</v>
      </c>
      <c r="C3" s="0" t="n">
        <v>100</v>
      </c>
      <c r="E3" s="0" t="n">
        <v>50.0931530026612</v>
      </c>
      <c r="F3" s="0" t="n">
        <v>3</v>
      </c>
      <c r="G3" s="0" t="n">
        <f aca="false">B3+273.15</f>
        <v>257.85</v>
      </c>
    </row>
    <row r="4" customFormat="false" ht="12.75" hidden="false" customHeight="false" outlineLevel="0" collapsed="false">
      <c r="A4" s="0" t="n">
        <v>25</v>
      </c>
      <c r="B4" s="0" t="n">
        <v>-13.8</v>
      </c>
      <c r="C4" s="0" t="n">
        <v>200</v>
      </c>
      <c r="E4" s="0" t="n">
        <v>24.0759637206417</v>
      </c>
      <c r="F4" s="0" t="n">
        <v>3</v>
      </c>
      <c r="G4" s="0" t="n">
        <f aca="false">B4+273.15</f>
        <v>259.35</v>
      </c>
    </row>
    <row r="5" customFormat="false" ht="12.75" hidden="false" customHeight="false" outlineLevel="0" collapsed="false">
      <c r="A5" s="0" t="n">
        <v>22</v>
      </c>
      <c r="B5" s="0" t="n">
        <v>-13.9</v>
      </c>
      <c r="C5" s="0" t="n">
        <v>360</v>
      </c>
      <c r="E5" s="0" t="n">
        <v>16.5511858213459</v>
      </c>
      <c r="F5" s="0" t="n">
        <v>3</v>
      </c>
      <c r="G5" s="0" t="n">
        <f aca="false">B5+273.15</f>
        <v>259.25</v>
      </c>
    </row>
    <row r="6" customFormat="false" ht="12.75" hidden="false" customHeight="false" outlineLevel="0" collapsed="false">
      <c r="A6" s="0" t="n">
        <v>19</v>
      </c>
      <c r="B6" s="0" t="n">
        <v>-13.8</v>
      </c>
      <c r="C6" s="0" t="n">
        <v>300</v>
      </c>
      <c r="E6" s="0" t="n">
        <v>15.6678833804412</v>
      </c>
      <c r="F6" s="0" t="n">
        <v>3</v>
      </c>
      <c r="G6" s="0" t="n">
        <f aca="false">B6+273.15</f>
        <v>259.35</v>
      </c>
    </row>
    <row r="7" customFormat="false" ht="12.75" hidden="false" customHeight="false" outlineLevel="0" collapsed="false">
      <c r="A7" s="0" t="n">
        <v>16</v>
      </c>
      <c r="B7" s="0" t="n">
        <v>-13.4</v>
      </c>
      <c r="C7" s="0" t="n">
        <v>330</v>
      </c>
      <c r="E7" s="0" t="n">
        <v>15.8122342553242</v>
      </c>
      <c r="F7" s="0" t="n">
        <v>3</v>
      </c>
      <c r="G7" s="0" t="n">
        <f aca="false">B7+273.15</f>
        <v>259.75</v>
      </c>
    </row>
    <row r="8" customFormat="false" ht="12.75" hidden="false" customHeight="false" outlineLevel="0" collapsed="false">
      <c r="A8" s="0" t="n">
        <v>13</v>
      </c>
      <c r="B8" s="0" t="n">
        <v>-13</v>
      </c>
      <c r="C8" s="0" t="n">
        <v>230</v>
      </c>
      <c r="E8" s="0" t="n">
        <v>11.2548393769065</v>
      </c>
      <c r="F8" s="0" t="n">
        <v>3</v>
      </c>
      <c r="G8" s="0" t="n">
        <f aca="false">B8+273.15</f>
        <v>260.15</v>
      </c>
    </row>
    <row r="9" customFormat="false" ht="12.75" hidden="false" customHeight="false" outlineLevel="0" collapsed="false">
      <c r="A9" s="0" t="n">
        <v>10</v>
      </c>
      <c r="B9" s="0" t="n">
        <v>-12.9</v>
      </c>
      <c r="C9" s="0" t="n">
        <v>210</v>
      </c>
      <c r="E9" s="0" t="n">
        <v>11.2548393769065</v>
      </c>
      <c r="F9" s="0" t="n">
        <v>3</v>
      </c>
      <c r="G9" s="0" t="n">
        <f aca="false">B9+273.15</f>
        <v>260.25</v>
      </c>
    </row>
    <row r="10" customFormat="false" ht="12.75" hidden="false" customHeight="false" outlineLevel="0" collapsed="false">
      <c r="A10" s="0" t="n">
        <v>7</v>
      </c>
      <c r="B10" s="0" t="n">
        <v>-12.8</v>
      </c>
      <c r="C10" s="0" t="n">
        <v>210</v>
      </c>
      <c r="E10" s="0" t="n">
        <v>10.8205765817338</v>
      </c>
      <c r="F10" s="0" t="n">
        <v>3</v>
      </c>
      <c r="G10" s="0" t="n">
        <f aca="false">B10+273.15</f>
        <v>260.35</v>
      </c>
    </row>
    <row r="11" customFormat="false" ht="12.75" hidden="false" customHeight="false" outlineLevel="0" collapsed="false">
      <c r="A11" s="0" t="n">
        <v>4</v>
      </c>
      <c r="B11" s="0" t="n">
        <v>-11.8</v>
      </c>
      <c r="C11" s="0" t="n">
        <v>210</v>
      </c>
      <c r="E11" s="0" t="n">
        <v>10.8205765817338</v>
      </c>
      <c r="F11" s="0" t="n">
        <v>4</v>
      </c>
      <c r="G11" s="0" t="n">
        <f aca="false">B11+273.15</f>
        <v>261.35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n">
        <v>24</v>
      </c>
      <c r="B2" s="0" t="n">
        <v>-16.6</v>
      </c>
      <c r="C2" s="0" t="n">
        <v>60</v>
      </c>
      <c r="E2" s="0" t="n">
        <v>56.018359803232</v>
      </c>
      <c r="F2" s="0" t="n">
        <v>3</v>
      </c>
      <c r="G2" s="0" t="n">
        <f aca="false">B2+273.15</f>
        <v>256.55</v>
      </c>
      <c r="J2" s="0" t="n">
        <f aca="false">-10.1+273.15</f>
        <v>263.05</v>
      </c>
    </row>
    <row r="3" customFormat="false" ht="12.75" hidden="false" customHeight="false" outlineLevel="0" collapsed="false">
      <c r="A3" s="0" t="n">
        <v>21</v>
      </c>
      <c r="B3" s="0" t="n">
        <v>-15.6</v>
      </c>
      <c r="C3" s="0" t="n">
        <v>100</v>
      </c>
      <c r="E3" s="0" t="n">
        <v>56.7743878803971</v>
      </c>
      <c r="F3" s="0" t="n">
        <v>3</v>
      </c>
      <c r="G3" s="0" t="n">
        <f aca="false">B3+273.15</f>
        <v>257.55</v>
      </c>
    </row>
    <row r="4" customFormat="false" ht="12.75" hidden="false" customHeight="false" outlineLevel="0" collapsed="false">
      <c r="A4" s="0" t="n">
        <v>18</v>
      </c>
      <c r="B4" s="0" t="n">
        <v>-15.2</v>
      </c>
      <c r="C4" s="0" t="n">
        <v>205</v>
      </c>
      <c r="E4" s="0" t="n">
        <v>17.7600227706349</v>
      </c>
      <c r="F4" s="0" t="n">
        <v>3</v>
      </c>
      <c r="G4" s="0" t="n">
        <f aca="false">B4+273.15</f>
        <v>257.95</v>
      </c>
    </row>
    <row r="5" customFormat="false" ht="12.75" hidden="false" customHeight="false" outlineLevel="0" collapsed="false">
      <c r="A5" s="0" t="n">
        <v>15</v>
      </c>
      <c r="B5" s="0" t="n">
        <v>-14.8</v>
      </c>
      <c r="C5" s="0" t="n">
        <v>900</v>
      </c>
      <c r="E5" s="0" t="n">
        <v>1000</v>
      </c>
      <c r="F5" s="0" t="n">
        <v>0.0999999999999996</v>
      </c>
      <c r="G5" s="0" t="n">
        <f aca="false">B5+273.15</f>
        <v>258.35</v>
      </c>
    </row>
    <row r="6" customFormat="false" ht="12.75" hidden="false" customHeight="false" outlineLevel="0" collapsed="false">
      <c r="A6" s="0" t="n">
        <v>14.9</v>
      </c>
      <c r="B6" s="0" t="n">
        <v>-14.5</v>
      </c>
      <c r="C6" s="0" t="n">
        <v>340</v>
      </c>
      <c r="E6" s="0" t="n">
        <v>13.6076447024979</v>
      </c>
      <c r="F6" s="0" t="n">
        <v>2.9</v>
      </c>
      <c r="G6" s="0" t="n">
        <f aca="false">B6+273.15</f>
        <v>258.65</v>
      </c>
    </row>
    <row r="7" customFormat="false" ht="12.75" hidden="false" customHeight="false" outlineLevel="0" collapsed="false">
      <c r="A7" s="0" t="n">
        <v>12</v>
      </c>
      <c r="B7" s="0" t="n">
        <v>-13.6</v>
      </c>
      <c r="C7" s="0" t="n">
        <v>240</v>
      </c>
      <c r="E7" s="0" t="n">
        <v>8.51185081398289</v>
      </c>
      <c r="F7" s="0" t="n">
        <v>3</v>
      </c>
      <c r="G7" s="0" t="n">
        <f aca="false">B7+273.15</f>
        <v>259.55</v>
      </c>
    </row>
    <row r="8" customFormat="false" ht="12.75" hidden="false" customHeight="false" outlineLevel="0" collapsed="false">
      <c r="A8" s="0" t="n">
        <v>9</v>
      </c>
      <c r="B8" s="0" t="n">
        <v>-12.6</v>
      </c>
      <c r="C8" s="0" t="n">
        <v>250</v>
      </c>
      <c r="E8" s="0" t="n">
        <v>9.15620241994602</v>
      </c>
      <c r="F8" s="0" t="n">
        <v>3</v>
      </c>
      <c r="G8" s="0" t="n">
        <f aca="false">B8+273.15</f>
        <v>260.55</v>
      </c>
    </row>
    <row r="9" customFormat="false" ht="12.75" hidden="false" customHeight="false" outlineLevel="0" collapsed="false">
      <c r="A9" s="0" t="n">
        <v>6</v>
      </c>
      <c r="B9" s="0" t="n">
        <v>-12</v>
      </c>
      <c r="C9" s="0" t="n">
        <v>230</v>
      </c>
      <c r="E9" s="0" t="n">
        <v>8.30140481349415</v>
      </c>
      <c r="F9" s="0" t="n">
        <v>3</v>
      </c>
      <c r="G9" s="0" t="n">
        <f aca="false">B9+273.15</f>
        <v>261.15</v>
      </c>
    </row>
    <row r="10" customFormat="false" ht="12.75" hidden="false" customHeight="false" outlineLevel="0" collapsed="false">
      <c r="A10" s="0" t="n">
        <v>3</v>
      </c>
      <c r="B10" s="0" t="n">
        <v>-11</v>
      </c>
      <c r="C10" s="0" t="n">
        <v>230</v>
      </c>
      <c r="E10" s="0" t="n">
        <v>9.93353286115291</v>
      </c>
      <c r="F10" s="0" t="n">
        <v>3</v>
      </c>
      <c r="G10" s="0" t="n">
        <f aca="false">B10+273.15</f>
        <v>262.15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n">
        <v>53</v>
      </c>
      <c r="B2" s="1" t="n">
        <v>-7.8</v>
      </c>
      <c r="C2" s="1" t="n">
        <v>263.424518743668</v>
      </c>
      <c r="D2" s="1" t="s">
        <v>77</v>
      </c>
      <c r="E2" s="1" t="n">
        <v>64.4276291810302</v>
      </c>
      <c r="F2" s="1" t="n">
        <v>3</v>
      </c>
      <c r="G2" s="1" t="n">
        <v>265.35</v>
      </c>
      <c r="H2" s="1" t="n">
        <v>0.000167569011805754</v>
      </c>
      <c r="I2" s="1" t="n">
        <v>0.03</v>
      </c>
      <c r="J2" s="1" t="n">
        <v>272.65</v>
      </c>
    </row>
    <row r="3" customFormat="false" ht="12.75" hidden="false" customHeight="false" outlineLevel="0" collapsed="false">
      <c r="A3" s="1" t="n">
        <v>50</v>
      </c>
      <c r="B3" s="1" t="n">
        <v>-9.1</v>
      </c>
      <c r="C3" s="1" t="n">
        <v>192.502532928065</v>
      </c>
      <c r="D3" s="1" t="s">
        <v>78</v>
      </c>
      <c r="E3" s="1" t="n">
        <v>70.1543699753401</v>
      </c>
      <c r="F3" s="1" t="n">
        <v>5</v>
      </c>
      <c r="G3" s="1" t="n">
        <v>264.05</v>
      </c>
      <c r="H3" s="1" t="n">
        <v>0.000153890258848418</v>
      </c>
      <c r="I3" s="1" t="n">
        <v>0.05</v>
      </c>
      <c r="J3" s="0" t="s">
        <v>12</v>
      </c>
    </row>
    <row r="4" customFormat="false" ht="12.75" hidden="false" customHeight="false" outlineLevel="0" collapsed="false">
      <c r="A4" s="1" t="n">
        <v>45</v>
      </c>
      <c r="B4" s="1" t="n">
        <v>-9.3</v>
      </c>
      <c r="C4" s="1" t="n">
        <v>187.436676798379</v>
      </c>
      <c r="D4" s="1" t="s">
        <v>79</v>
      </c>
      <c r="E4" s="1" t="n">
        <v>27.5221263575029</v>
      </c>
      <c r="F4" s="1" t="n">
        <v>5</v>
      </c>
      <c r="G4" s="1" t="n">
        <v>263.85</v>
      </c>
      <c r="H4" s="1" t="n">
        <v>0.000392268897199857</v>
      </c>
      <c r="I4" s="1" t="n">
        <v>0.05</v>
      </c>
      <c r="J4" s="0" t="s">
        <v>12</v>
      </c>
    </row>
    <row r="5" customFormat="false" ht="12.75" hidden="false" customHeight="false" outlineLevel="0" collapsed="false">
      <c r="A5" s="1" t="n">
        <v>40</v>
      </c>
      <c r="B5" s="1" t="n">
        <v>-8.6</v>
      </c>
      <c r="C5" s="1" t="n">
        <v>268.490374873354</v>
      </c>
      <c r="D5" s="1" t="s">
        <v>80</v>
      </c>
      <c r="E5" s="1" t="n">
        <v>21.9108344393275</v>
      </c>
      <c r="F5" s="1" t="n">
        <v>5</v>
      </c>
      <c r="G5" s="1" t="n">
        <v>264.55</v>
      </c>
      <c r="H5" s="1" t="n">
        <v>0.000492727658763879</v>
      </c>
      <c r="I5" s="1" t="n">
        <v>0.05</v>
      </c>
      <c r="J5" s="0" t="s">
        <v>12</v>
      </c>
    </row>
    <row r="6" customFormat="false" ht="12.75" hidden="false" customHeight="false" outlineLevel="0" collapsed="false">
      <c r="A6" s="1" t="n">
        <v>35</v>
      </c>
      <c r="B6" s="1" t="n">
        <v>-7.8</v>
      </c>
      <c r="C6" s="1" t="n">
        <v>233.029381965552</v>
      </c>
      <c r="D6" s="1" t="s">
        <v>81</v>
      </c>
      <c r="E6" s="1" t="n">
        <v>22.8818266830927</v>
      </c>
      <c r="F6" s="1" t="n">
        <v>5</v>
      </c>
      <c r="G6" s="1" t="n">
        <v>265.35</v>
      </c>
      <c r="H6" s="1" t="n">
        <v>0.000471818719037407</v>
      </c>
      <c r="I6" s="1" t="n">
        <v>0.05</v>
      </c>
      <c r="J6" s="0" t="s">
        <v>12</v>
      </c>
    </row>
    <row r="7" customFormat="false" ht="12.75" hidden="false" customHeight="false" outlineLevel="0" collapsed="false">
      <c r="A7" s="1" t="n">
        <v>30</v>
      </c>
      <c r="B7" s="1" t="n">
        <v>-6.8</v>
      </c>
      <c r="C7" s="1" t="n">
        <v>329.280648429585</v>
      </c>
      <c r="D7" s="1" t="s">
        <v>82</v>
      </c>
      <c r="E7" s="1" t="n">
        <v>19.1467329611205</v>
      </c>
      <c r="F7" s="1" t="n">
        <v>5</v>
      </c>
      <c r="G7" s="1" t="n">
        <v>266.35</v>
      </c>
      <c r="H7" s="1" t="n">
        <v>0.000563859859370023</v>
      </c>
      <c r="I7" s="1" t="n">
        <v>0.05</v>
      </c>
      <c r="J7" s="0" t="s">
        <v>12</v>
      </c>
    </row>
    <row r="8" customFormat="false" ht="12.75" hidden="false" customHeight="false" outlineLevel="0" collapsed="false">
      <c r="A8" s="1" t="n">
        <v>25</v>
      </c>
      <c r="B8" s="1" t="n">
        <v>-5.6</v>
      </c>
      <c r="C8" s="1" t="n">
        <v>268.490374873354</v>
      </c>
      <c r="D8" s="1" t="s">
        <v>83</v>
      </c>
      <c r="E8" s="1" t="n">
        <v>15.0292544017419</v>
      </c>
      <c r="F8" s="1" t="n">
        <v>5</v>
      </c>
      <c r="G8" s="1" t="n">
        <v>267.55</v>
      </c>
      <c r="H8" s="1" t="n">
        <v>0.000718337308443027</v>
      </c>
      <c r="I8" s="1" t="n">
        <v>0.05</v>
      </c>
      <c r="J8" s="0" t="s">
        <v>12</v>
      </c>
    </row>
    <row r="9" customFormat="false" ht="12.75" hidden="false" customHeight="false" outlineLevel="0" collapsed="false">
      <c r="A9" s="1" t="n">
        <v>20</v>
      </c>
      <c r="B9" s="1" t="n">
        <v>-5.1</v>
      </c>
      <c r="C9" s="1" t="n">
        <v>900</v>
      </c>
      <c r="D9" s="1"/>
      <c r="E9" s="1" t="n">
        <v>1000</v>
      </c>
      <c r="F9" s="1" t="n">
        <v>2</v>
      </c>
      <c r="G9" s="1" t="n">
        <v>268.05</v>
      </c>
      <c r="H9" s="1" t="n">
        <v>1.07960741548528E-005</v>
      </c>
      <c r="I9" s="1" t="n">
        <v>0.02</v>
      </c>
      <c r="J9" s="0" t="s">
        <v>12</v>
      </c>
    </row>
    <row r="10" customFormat="false" ht="12.75" hidden="false" customHeight="false" outlineLevel="0" collapsed="false">
      <c r="A10" s="1" t="n">
        <v>18</v>
      </c>
      <c r="B10" s="1" t="n">
        <v>-4.4</v>
      </c>
      <c r="C10" s="1" t="n">
        <v>197.568389057751</v>
      </c>
      <c r="D10" s="1" t="s">
        <v>84</v>
      </c>
      <c r="E10" s="1" t="n">
        <v>11.3853618642418</v>
      </c>
      <c r="F10" s="1" t="n">
        <v>3</v>
      </c>
      <c r="G10" s="1" t="n">
        <v>268.75</v>
      </c>
      <c r="H10" s="1" t="n">
        <v>0.000948241635495155</v>
      </c>
      <c r="I10" s="1" t="n">
        <v>0.03</v>
      </c>
      <c r="J10" s="0" t="s">
        <v>12</v>
      </c>
    </row>
    <row r="11" customFormat="false" ht="12.75" hidden="false" customHeight="false" outlineLevel="0" collapsed="false">
      <c r="A11" s="1" t="n">
        <v>15</v>
      </c>
      <c r="B11" s="1" t="n">
        <v>-3.3</v>
      </c>
      <c r="C11" s="1" t="n">
        <v>273.556231003039</v>
      </c>
      <c r="D11" s="1" t="s">
        <v>85</v>
      </c>
      <c r="E11" s="1" t="n">
        <v>14.2578853333769</v>
      </c>
      <c r="F11" s="1" t="n">
        <v>5</v>
      </c>
      <c r="G11" s="1" t="n">
        <v>269.85</v>
      </c>
      <c r="H11" s="1" t="n">
        <v>0.000757200237091246</v>
      </c>
      <c r="I11" s="1" t="n">
        <v>0.05</v>
      </c>
      <c r="J11" s="0" t="s">
        <v>12</v>
      </c>
    </row>
    <row r="12" customFormat="false" ht="12.75" hidden="false" customHeight="false" outlineLevel="0" collapsed="false">
      <c r="A12" s="1" t="n">
        <v>10</v>
      </c>
      <c r="B12" s="1" t="n">
        <v>-2.6</v>
      </c>
      <c r="C12" s="1" t="n">
        <v>238.095238095238</v>
      </c>
      <c r="D12" s="1" t="s">
        <v>86</v>
      </c>
      <c r="E12" s="1" t="n">
        <v>12.7839727484983</v>
      </c>
      <c r="F12" s="1" t="n">
        <v>5</v>
      </c>
      <c r="G12" s="1" t="n">
        <v>270.55</v>
      </c>
      <c r="H12" s="1" t="n">
        <v>0.000844500717206311</v>
      </c>
      <c r="I12" s="1" t="n">
        <v>0.05</v>
      </c>
      <c r="J12" s="0" t="s">
        <v>12</v>
      </c>
    </row>
    <row r="13" customFormat="false" ht="12.75" hidden="false" customHeight="false" outlineLevel="0" collapsed="false">
      <c r="A13" s="1" t="n">
        <v>5</v>
      </c>
      <c r="B13" s="1" t="n">
        <v>-1.3</v>
      </c>
      <c r="C13" s="1" t="n">
        <v>238.095238095238</v>
      </c>
      <c r="D13" s="1" t="s">
        <v>86</v>
      </c>
      <c r="E13" s="1" t="n">
        <v>12.7839727484983</v>
      </c>
      <c r="F13" s="1" t="n">
        <v>5</v>
      </c>
      <c r="G13" s="1" t="n">
        <v>271.85</v>
      </c>
      <c r="H13" s="1" t="n">
        <v>0.000844500717206311</v>
      </c>
      <c r="I13" s="1" t="n">
        <v>0.05</v>
      </c>
      <c r="J13" s="0" t="s">
        <v>12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1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36572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2022-04-27T16:36:27Z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