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smrutiranjan.gochhayat/Downloads/Assignment3_5/"/>
    </mc:Choice>
  </mc:AlternateContent>
  <xr:revisionPtr revIDLastSave="0" documentId="13_ncr:1_{2F666035-C33F-BC42-8416-4964E40B4F84}" xr6:coauthVersionLast="47" xr6:coauthVersionMax="47" xr10:uidLastSave="{00000000-0000-0000-0000-000000000000}"/>
  <bookViews>
    <workbookView xWindow="0" yWindow="760" windowWidth="30240" windowHeight="17820" firstSheet="1" activeTab="8" xr2:uid="{00000000-000D-0000-FFFF-FFFF00000000}"/>
  </bookViews>
  <sheets>
    <sheet name="Sales Analysis" sheetId="1" r:id="rId1"/>
    <sheet name="Sales Analysis PT" sheetId="6" r:id="rId2"/>
    <sheet name="HR Attrition" sheetId="2" r:id="rId3"/>
    <sheet name="HR Attrition PT" sheetId="7" r:id="rId4"/>
    <sheet name="Inventory" sheetId="3" r:id="rId5"/>
    <sheet name="Inventory PT" sheetId="8" r:id="rId6"/>
    <sheet name="Expense Tracking" sheetId="4" r:id="rId7"/>
    <sheet name="Expense Tracking PT" sheetId="9" r:id="rId8"/>
    <sheet name="Sheet5" sheetId="10" r:id="rId9"/>
    <sheet name="Customer Orders" sheetId="5" r:id="rId10"/>
  </sheets>
  <definedNames>
    <definedName name="NativeTimeline_Date">#N/A</definedName>
    <definedName name="Slicer_Delivery_Status">#N/A</definedName>
    <definedName name="Slicer_Product">#N/A</definedName>
    <definedName name="Slicer_Product1">#N/A</definedName>
    <definedName name="Slicer_Region">#N/A</definedName>
    <definedName name="Slicer_Warehouse">#N/A</definedName>
  </definedNames>
  <calcPr calcId="191029"/>
  <pivotCaches>
    <pivotCache cacheId="6" r:id="rId11"/>
    <pivotCache cacheId="14" r:id="rId12"/>
    <pivotCache cacheId="23" r:id="rId13"/>
    <pivotCache cacheId="31" r:id="rId14"/>
    <pivotCache cacheId="3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3" i="4" l="1"/>
  <c r="L3" i="4"/>
  <c r="J3" i="4"/>
  <c r="M3" i="2"/>
  <c r="L3" i="2"/>
  <c r="K3" i="2"/>
</calcChain>
</file>

<file path=xl/sharedStrings.xml><?xml version="1.0" encoding="utf-8"?>
<sst xmlns="http://schemas.openxmlformats.org/spreadsheetml/2006/main" count="798" uniqueCount="238">
  <si>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</si>
  <si>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</si>
  <si>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</si>
  <si>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</si>
  <si>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</si>
  <si>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</si>
  <si>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</si>
  <si>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</si>
  <si>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</si>
  <si>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</si>
  <si>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</si>
  <si>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</si>
  <si>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</si>
  <si>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</si>
  <si>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</si>
  <si>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</si>
  <si>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</si>
  <si>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</si>
  <si>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</si>
  <si>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</si>
  <si>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</si>
  <si>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</si>
  <si>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Employee ID</t>
  </si>
  <si>
    <t>Department</t>
  </si>
  <si>
    <t>Gender</t>
  </si>
  <si>
    <t>Age</t>
  </si>
  <si>
    <t>Join Date</t>
  </si>
  <si>
    <t>Exit Date</t>
  </si>
  <si>
    <t>Status</t>
  </si>
  <si>
    <t>Salary</t>
  </si>
  <si>
    <t>E1000</t>
  </si>
  <si>
    <t>HR</t>
  </si>
  <si>
    <t>Female</t>
  </si>
  <si>
    <t>Resigned</t>
  </si>
  <si>
    <t>E1001</t>
  </si>
  <si>
    <t>IT</t>
  </si>
  <si>
    <t>E1002</t>
  </si>
  <si>
    <t>Male</t>
  </si>
  <si>
    <t>Active</t>
  </si>
  <si>
    <t>E1003</t>
  </si>
  <si>
    <t>E1004</t>
  </si>
  <si>
    <t>E1005</t>
  </si>
  <si>
    <t>E1006</t>
  </si>
  <si>
    <t>Finance</t>
  </si>
  <si>
    <t>E1007</t>
  </si>
  <si>
    <t>E1008</t>
  </si>
  <si>
    <t>Sales</t>
  </si>
  <si>
    <t>E1009</t>
  </si>
  <si>
    <t>E1010</t>
  </si>
  <si>
    <t>Support</t>
  </si>
  <si>
    <t>E1011</t>
  </si>
  <si>
    <t>E1012</t>
  </si>
  <si>
    <t>E1013</t>
  </si>
  <si>
    <t>E1014</t>
  </si>
  <si>
    <t>E1015</t>
  </si>
  <si>
    <t>E1016</t>
  </si>
  <si>
    <t>E1017</t>
  </si>
  <si>
    <t>E1018</t>
  </si>
  <si>
    <t>E1019</t>
  </si>
  <si>
    <t>E1020</t>
  </si>
  <si>
    <t>E1021</t>
  </si>
  <si>
    <t>E1022</t>
  </si>
  <si>
    <t>E1023</t>
  </si>
  <si>
    <t>E1024</t>
  </si>
  <si>
    <t>E1025</t>
  </si>
  <si>
    <t>E1026</t>
  </si>
  <si>
    <t>E1027</t>
  </si>
  <si>
    <t>E1028</t>
  </si>
  <si>
    <t>E1029</t>
  </si>
  <si>
    <t>Product ID</t>
  </si>
  <si>
    <t>Product Category</t>
  </si>
  <si>
    <t>Warehouse</t>
  </si>
  <si>
    <t>Opening Stock</t>
  </si>
  <si>
    <t>Quantity Sold</t>
  </si>
  <si>
    <t>Quantity Purchased</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</si>
  <si>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</si>
  <si>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</si>
  <si>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</si>
  <si>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</si>
  <si>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</si>
  <si>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</si>
  <si>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</si>
  <si>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</si>
  <si>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</si>
  <si>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</si>
  <si>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</si>
  <si>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</si>
  <si>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</si>
  <si>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</si>
  <si>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</si>
  <si>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</si>
  <si>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</si>
  <si>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</si>
  <si>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</si>
  <si>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</si>
  <si>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</si>
  <si>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</si>
  <si>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</si>
  <si>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</si>
  <si>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</si>
  <si>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</si>
  <si>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</si>
  <si>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</si>
  <si>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</si>
  <si>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</si>
  <si>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</si>
  <si>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</si>
  <si>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</si>
  <si>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</si>
  <si>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</si>
  <si>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</si>
  <si>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</si>
  <si>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Expense Category</t>
  </si>
  <si>
    <t>Expense Amount</t>
  </si>
  <si>
    <t>Budget</t>
  </si>
  <si>
    <t>Project Name</t>
  </si>
  <si>
    <t>Consulting</t>
  </si>
  <si>
    <t>Delta</t>
  </si>
  <si>
    <t>Admin</t>
  </si>
  <si>
    <t>Travel</t>
  </si>
  <si>
    <t>Alpha</t>
  </si>
  <si>
    <t>Operations</t>
  </si>
  <si>
    <t>Supplies</t>
  </si>
  <si>
    <t>Gamma</t>
  </si>
  <si>
    <t>Software</t>
  </si>
  <si>
    <t>Beta</t>
  </si>
  <si>
    <t>Marketing</t>
  </si>
  <si>
    <t>Order ID</t>
  </si>
  <si>
    <t>Customer Name</t>
  </si>
  <si>
    <t>Order Date</t>
  </si>
  <si>
    <t>Delivery Date</t>
  </si>
  <si>
    <t>Order Value</t>
  </si>
  <si>
    <t>Delivery Status</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</si>
  <si>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</si>
  <si>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</si>
  <si>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</si>
  <si>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</si>
  <si>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</si>
  <si>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</si>
  <si>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</si>
  <si>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</si>
  <si>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</si>
  <si>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</si>
  <si>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</si>
  <si>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</si>
  <si>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</si>
  <si>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</si>
  <si>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</si>
  <si>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</si>
  <si>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</si>
  <si>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</si>
  <si>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</si>
  <si>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</si>
  <si>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</si>
  <si>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</si>
  <si>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</si>
  <si>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</si>
  <si>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</si>
  <si>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</si>
  <si>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</si>
  <si>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</si>
  <si>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</si>
  <si>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</si>
  <si>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</si>
  <si>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</si>
  <si>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</si>
  <si>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</si>
  <si>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</si>
  <si>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</si>
  <si>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</si>
  <si>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</si>
  <si>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</si>
  <si>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</si>
  <si>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</si>
  <si>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</si>
  <si>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Row Labels</t>
  </si>
  <si>
    <t>Grand Total</t>
  </si>
  <si>
    <t>Sum of Revenue</t>
  </si>
  <si>
    <t>Sum of Profit</t>
  </si>
  <si>
    <t>Feb</t>
  </si>
  <si>
    <t>Jul</t>
  </si>
  <si>
    <t>Aug</t>
  </si>
  <si>
    <t>Jan</t>
  </si>
  <si>
    <t>Mar</t>
  </si>
  <si>
    <t>Apr</t>
  </si>
  <si>
    <t>May</t>
  </si>
  <si>
    <t>Jun</t>
  </si>
  <si>
    <t>Sep</t>
  </si>
  <si>
    <t>Nov</t>
  </si>
  <si>
    <t>Oct</t>
  </si>
  <si>
    <t>(All)</t>
  </si>
  <si>
    <t>Count of Employee ID</t>
  </si>
  <si>
    <t>Average of Age</t>
  </si>
  <si>
    <t>Average of Salary</t>
  </si>
  <si>
    <t>&lt;02/05/21</t>
  </si>
  <si>
    <t>2021</t>
  </si>
  <si>
    <t>2023</t>
  </si>
  <si>
    <t>2024</t>
  </si>
  <si>
    <t>2025</t>
  </si>
  <si>
    <t>2026</t>
  </si>
  <si>
    <t>2022</t>
  </si>
  <si>
    <t>Head Count</t>
  </si>
  <si>
    <t>Avg Age</t>
  </si>
  <si>
    <t>Avg Salary</t>
  </si>
  <si>
    <t>Sum of Net Movement</t>
  </si>
  <si>
    <t>Sum of Closing Stock</t>
  </si>
  <si>
    <t>11/01/23 - 17/01/23</t>
  </si>
  <si>
    <t>18/01/23 - 24/01/23</t>
  </si>
  <si>
    <t>15/02/23 - 21/02/23</t>
  </si>
  <si>
    <t>22/02/23 - 28/02/23</t>
  </si>
  <si>
    <t>01/03/23 - 07/03/23</t>
  </si>
  <si>
    <t>15/03/23 - 21/03/23</t>
  </si>
  <si>
    <t>05/04/23 - 11/04/23</t>
  </si>
  <si>
    <t>19/04/23 - 25/04/23</t>
  </si>
  <si>
    <t>03/05/23 - 09/05/23</t>
  </si>
  <si>
    <t>14/06/23 - 20/06/23</t>
  </si>
  <si>
    <t>21/06/23 - 27/06/23</t>
  </si>
  <si>
    <t>12/07/23 - 18/07/23</t>
  </si>
  <si>
    <t>09/08/23 - 15/08/23</t>
  </si>
  <si>
    <t>16/08/23 - 22/08/23</t>
  </si>
  <si>
    <t>23/08/23 - 29/08/23</t>
  </si>
  <si>
    <t>20/09/23 - 26/09/23</t>
  </si>
  <si>
    <t>11/10/23 - 17/10/23</t>
  </si>
  <si>
    <t>25/10/23 - 31/10/23</t>
  </si>
  <si>
    <t>15/11/23 - 21/11/23</t>
  </si>
  <si>
    <t>29/11/23 - 05/12/23</t>
  </si>
  <si>
    <t>06/12/23 - 12/12/23</t>
  </si>
  <si>
    <t>13/12/23 - 19/12/23</t>
  </si>
  <si>
    <t>20/12/23 - 26/12/23</t>
  </si>
  <si>
    <t>Sum of Opening Stock</t>
  </si>
  <si>
    <t>Sum of Expense Amount</t>
  </si>
  <si>
    <t>Sum of Budget</t>
  </si>
  <si>
    <t>Sum of % Budget Used</t>
  </si>
  <si>
    <t>Total Budget</t>
  </si>
  <si>
    <t>Total Expense</t>
  </si>
  <si>
    <t>Count of Order ID</t>
  </si>
  <si>
    <t>Average of Delivery Duration (Days)</t>
  </si>
  <si>
    <t>Sum of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</si>
</sst>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hh:mm:ss"/>
    <numFmt numFmtId="166" formatCode="&quot;₹&quot;#,##0.00"/>
  </numFmts>
  <fonts count="3" x14ac:knownFonts="1">
    <font>
      <sz val="11"/>
      <color theme="1"/>
      <name val="Calibri"/>
      <family val="2"/>
      <scheme val="minor"/>
    </font>
    <font>
      <b/>
      <sz val="11"/>
      <name val="Calibri"/>
      <family val="2"/>
    </font>
    <font>
      <sz val="16"/>
      <color rgb="FFFFFFFF"/>
      <name val="Courier New"/>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applyAlignment="1">
      <alignment horizontal="left"/>
    </xf>
    <xf numFmtId="166" fontId="0" fillId="0" borderId="0" xfId="0" applyNumberFormat="1"/>
    <xf numFmtId="10" fontId="0" fillId="0" borderId="0" xfId="0" applyNumberFormat="1"/>
    <xf numFmtId="0" fontId="2"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[Assignment_5_Data.xlsx]Sales Analysis PT!PivotTable3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PT'!$K$3</c:f>
              <c:strCache>
                <c:ptCount val="1"/>
                <c:pt idx="0">
                  <c:v>Total</c:v>
                </c:pt>
              </c:strCache>
            </c:strRef>
          </c:tx>
          <c:spPr>
            <a:solidFill>
              <a:schemeClr val="accent1"/>
            </a:solidFill>
            <a:ln>
              <a:noFill/>
            </a:ln>
            <a:effectLst/>
          </c:spPr>
          <c:invertIfNegative val="0"/>
          <c:cat>
            <c:strRef>
              <c:f>'Sales Analysis PT'!$J$4:$J$9</c:f>
              <c:strCache>
                <c:ptCount val="5"/>
                <c:pt idx="0">
                  <c:v>Feb</c:v>
                </c:pt>
                <c:pt idx="1">
                  <c:v>Mar</c:v>
                </c:pt>
                <c:pt idx="2">
                  <c:v>Jun</c:v>
                </c:pt>
                <c:pt idx="3">
                  <c:v>Jul</c:v>
                </c:pt>
                <c:pt idx="4">
                  <c:v>Nov</c:v>
                </c:pt>
              </c:strCache>
            </c:strRef>
          </c:cat>
          <c:val>
            <c:numRef>
              <c:f>'Sales Analysis PT'!$K$4:$K$9</c:f>
              <c:numCache>
                <c:formatCode>General</c:formatCode>
                <c:ptCount val="5"/>
                <c:pt idx="0">
                  <c:v>10041</c:v>
                </c:pt>
                <c:pt idx="1">
                  <c:v>16663</c:v>
                </c:pt>
                <c:pt idx="2">
                  <c:v>3780</c:v>
                </c:pt>
                <c:pt idx="3">
                  <c:v>970</c:v>
                </c:pt>
                <c:pt idx="4">
                  <c:v>27740</c:v>
                </c:pt>
              </c:numCache>
            </c:numRef>
          </c:val>
          <c:extLst>
            <c:ext xmlns:c16="http://schemas.microsoft.com/office/drawing/2014/chart" uri="{C3380CC4-5D6E-409C-BE32-E72D297353CC}">
              <c16:uniqueId val="{00000000-3360-3845-BCB4-B5F9F7EF2851}"/>
            </c:ext>
          </c:extLst>
        </c:ser>
        <c:dLbls>
          <c:showLegendKey val="0"/>
          <c:showVal val="0"/>
          <c:showCatName val="0"/>
          <c:showSerName val="0"/>
          <c:showPercent val="0"/>
          <c:showBubbleSize val="0"/>
        </c:dLbls>
        <c:gapWidth val="219"/>
        <c:overlap val="-27"/>
        <c:axId val="1873349200"/>
        <c:axId val="742831328"/>
      </c:barChart>
      <c:catAx>
        <c:axId val="187334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31328"/>
        <c:crosses val="autoZero"/>
        <c:auto val="1"/>
        <c:lblAlgn val="ctr"/>
        <c:lblOffset val="100"/>
        <c:noMultiLvlLbl val="0"/>
      </c:catAx>
      <c:valAx>
        <c:axId val="7428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[Assignment_5_Data.xlsx]Sheet5!PivotTable21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Sheet5!$C$34</c:f>
              <c:strCache>
                <c:ptCount val="1"/>
                <c:pt idx="0">
                  <c:v>Total</c:v>
                </c:pt>
              </c:strCache>
            </c:strRef>
          </c:tx>
          <c:spPr>
            <a:solidFill>
              <a:schemeClr val="accent1"/>
            </a:solidFill>
            <a:ln>
              <a:noFill/>
            </a:ln>
            <a:effectLst/>
          </c:spPr>
          <c:invertIfNegative val="0"/>
          <c:cat>
            <c:strRef>
              <c:f>Sheet5!$B$35:$B$40</c:f>
              <c:strCache>
                <c:ptCount val="5"/>
                <c:pt idx="0">
                  <c:v>Adani</c:v>
                </c:pt>
                <c:pt idx="1">
                  <c:v>Flipkart</c:v>
                </c:pt>
                <c:pt idx="2">
                  <c:v>HUL</c:v>
                </c:pt>
                <c:pt idx="3">
                  <c:v>Reliance</c:v>
                </c:pt>
                <c:pt idx="4">
                  <c:v>Tata</c:v>
                </c:pt>
              </c:strCache>
            </c:strRef>
          </c:cat>
          <c:val>
            <c:numRef>
              <c:f>Sheet5!$C$35:$C$40</c:f>
              <c:numCache>
                <c:formatCode>General</c:formatCode>
                <c:ptCount val="5"/>
                <c:pt idx="0">
                  <c:v>5</c:v>
                </c:pt>
                <c:pt idx="1">
                  <c:v>5</c:v>
                </c:pt>
                <c:pt idx="2">
                  <c:v>9</c:v>
                </c:pt>
                <c:pt idx="3">
                  <c:v>4</c:v>
                </c:pt>
                <c:pt idx="4">
                  <c:v>7</c:v>
                </c:pt>
              </c:numCache>
            </c:numRef>
          </c:val>
          <c:extLst>
            <c:ext xmlns:c16="http://schemas.microsoft.com/office/drawing/2014/chart" uri="{C3380CC4-5D6E-409C-BE32-E72D297353CC}">
              <c16:uniqueId val="{00000000-EE62-074C-928D-05899A8D20DF}"/>
            </c:ext>
          </c:extLst>
        </c:ser>
        <c:dLbls>
          <c:showLegendKey val="0"/>
          <c:showVal val="0"/>
          <c:showCatName val="0"/>
          <c:showSerName val="0"/>
          <c:showPercent val="0"/>
          <c:showBubbleSize val="0"/>
        </c:dLbls>
        <c:gapWidth val="219"/>
        <c:overlap val="-27"/>
        <c:axId val="1514309504"/>
        <c:axId val="1514311776"/>
      </c:barChart>
      <c:catAx>
        <c:axId val="15143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11776"/>
        <c:crosses val="autoZero"/>
        <c:auto val="1"/>
        <c:lblAlgn val="ctr"/>
        <c:lblOffset val="100"/>
        <c:noMultiLvlLbl val="0"/>
      </c:catAx>
      <c:valAx>
        <c:axId val="15143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[Assignment_5_Data.xlsx]Sales Analysis 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region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PT'!$B$3</c:f>
              <c:strCache>
                <c:ptCount val="1"/>
                <c:pt idx="0">
                  <c:v>Total</c:v>
                </c:pt>
              </c:strCache>
            </c:strRef>
          </c:tx>
          <c:spPr>
            <a:solidFill>
              <a:schemeClr val="accent1"/>
            </a:solidFill>
            <a:ln>
              <a:noFill/>
            </a:ln>
            <a:effectLst/>
          </c:spPr>
          <c:invertIfNegative val="0"/>
          <c:cat>
            <c:strRef>
              <c:f>'Sales Analysis PT'!$A$4:$A$8</c:f>
              <c:strCache>
                <c:ptCount val="4"/>
                <c:pt idx="0">
                  <c:v>East</c:v>
                </c:pt>
                <c:pt idx="1">
                  <c:v>North</c:v>
                </c:pt>
                <c:pt idx="2">
                  <c:v>South</c:v>
                </c:pt>
                <c:pt idx="3">
                  <c:v>West</c:v>
                </c:pt>
              </c:strCache>
            </c:strRef>
          </c:cat>
          <c:val>
            <c:numRef>
              <c:f>'Sales Analysis PT'!$B$4:$B$8</c:f>
              <c:numCache>
                <c:formatCode>General</c:formatCode>
                <c:ptCount val="4"/>
                <c:pt idx="0">
                  <c:v>970</c:v>
                </c:pt>
                <c:pt idx="1">
                  <c:v>28683</c:v>
                </c:pt>
                <c:pt idx="2">
                  <c:v>27357</c:v>
                </c:pt>
                <c:pt idx="3">
                  <c:v>2184</c:v>
                </c:pt>
              </c:numCache>
            </c:numRef>
          </c:val>
          <c:extLst>
            <c:ext xmlns:c16="http://schemas.microsoft.com/office/drawing/2014/chart" uri="{C3380CC4-5D6E-409C-BE32-E72D297353CC}">
              <c16:uniqueId val="{00000000-46F9-0440-8DC9-75602B8BCBD3}"/>
            </c:ext>
          </c:extLst>
        </c:ser>
        <c:dLbls>
          <c:showLegendKey val="0"/>
          <c:showVal val="0"/>
          <c:showCatName val="0"/>
          <c:showSerName val="0"/>
          <c:showPercent val="0"/>
          <c:showBubbleSize val="0"/>
        </c:dLbls>
        <c:gapWidth val="219"/>
        <c:overlap val="-27"/>
        <c:axId val="1069111040"/>
        <c:axId val="1069112768"/>
      </c:barChart>
      <c:catAx>
        <c:axId val="106911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12768"/>
        <c:crosses val="autoZero"/>
        <c:auto val="1"/>
        <c:lblAlgn val="ctr"/>
        <c:lblOffset val="100"/>
        <c:noMultiLvlLbl val="0"/>
      </c:catAx>
      <c:valAx>
        <c:axId val="10691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[Assignment_5_Data.xlsx]HR Attrition PT!PivotTable9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r>
              <a:rPr lang="en-GB" baseline="0"/>
              <a:t> Split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'HR Attrition PT'!$N$17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'HR Attrition PT'!$M$18:$M$20</c:f>
              <c:strCache>
                <c:ptCount val="2"/>
                <c:pt idx="0">
                  <c:v>Female</c:v>
                </c:pt>
                <c:pt idx="1">
                  <c:v>Male</c:v>
                </c:pt>
              </c:strCache>
            </c:strRef>
          </c:cat>
          <c:val>
            <c:numRef>
              <c:f>'HR Attrition PT'!$N$18:$N$20</c:f>
              <c:numCache>
                <c:formatCode>General</c:formatCode>
                <c:ptCount val="2"/>
                <c:pt idx="0">
                  <c:v>13</c:v>
                </c:pt>
                <c:pt idx="1">
                  <c:v>17</c:v>
                </c:pt>
              </c:numCache>
            </c:numRef>
          </c:val>
          <c:extLst>
            <c:ext xmlns:c16="http://schemas.microsoft.com/office/drawing/2014/chart" uri="{C3380CC4-5D6E-409C-BE32-E72D297353CC}">
              <c16:uniqueId val="{00000000-D042-454F-A910-1E567A3DD0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[Assignment_5_Data.xlsx]HR Attrition PT!PivotTable6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Attrition by Department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Attrition PT'!$E$3</c:f>
              <c:strCache>
                <c:ptCount val="1"/>
                <c:pt idx="0">
                  <c:v>Total</c:v>
                </c:pt>
              </c:strCache>
            </c:strRef>
          </c:tx>
          <c:spPr>
            <a:solidFill>
              <a:schemeClr val="accent1"/>
            </a:solidFill>
            <a:ln>
              <a:noFill/>
            </a:ln>
            <a:effectLst/>
          </c:spPr>
          <c:invertIfNegative val="0"/>
          <c:cat>
            <c:multiLvlStrRef>
              <c:f>'HR Attrition PT'!$D$4:$D$18</c:f>
              <c:multiLvlStrCache>
                <c:ptCount val="9"/>
                <c:lvl>
                  <c:pt idx="0">
                    <c:v>Female</c:v>
                  </c:pt>
                  <c:pt idx="1">
                    <c:v>Male</c:v>
                  </c:pt>
                  <c:pt idx="2">
                    <c:v>Female</c:v>
                  </c:pt>
                  <c:pt idx="3">
                    <c:v>Male</c:v>
                  </c:pt>
                  <c:pt idx="4">
                    <c:v>Female</c:v>
                  </c:pt>
                  <c:pt idx="5">
                    <c:v>Female</c:v>
                  </c:pt>
                  <c:pt idx="6">
                    <c:v>Male</c:v>
                  </c:pt>
                  <c:pt idx="7">
                    <c:v>Female</c:v>
                  </c:pt>
                  <c:pt idx="8">
                    <c:v>Male</c:v>
                  </c:pt>
                </c:lvl>
                <c:lvl>
                  <c:pt idx="0">
                    <c:v>Finance</c:v>
                  </c:pt>
                  <c:pt idx="2">
                    <c:v>HR</c:v>
                  </c:pt>
                  <c:pt idx="4">
                    <c:v>IT</c:v>
                  </c:pt>
                  <c:pt idx="5">
                    <c:v>Sales</c:v>
                  </c:pt>
                  <c:pt idx="7">
                    <c:v>Support</c:v>
                  </c:pt>
                </c:lvl>
              </c:multiLvlStrCache>
            </c:multiLvlStrRef>
          </c:cat>
          <c:val>
            <c:numRef>
              <c:f>'HR Attrition PT'!$E$4:$E$18</c:f>
              <c:numCache>
                <c:formatCode>General</c:formatCode>
                <c:ptCount val="9"/>
                <c:pt idx="0">
                  <c:v>2</c:v>
                </c:pt>
                <c:pt idx="1">
                  <c:v>6</c:v>
                </c:pt>
                <c:pt idx="2">
                  <c:v>1</c:v>
                </c:pt>
                <c:pt idx="3">
                  <c:v>1</c:v>
                </c:pt>
                <c:pt idx="4">
                  <c:v>2</c:v>
                </c:pt>
                <c:pt idx="5">
                  <c:v>1</c:v>
                </c:pt>
                <c:pt idx="6">
                  <c:v>3</c:v>
                </c:pt>
                <c:pt idx="7">
                  <c:v>3</c:v>
                </c:pt>
                <c:pt idx="8">
                  <c:v>1</c:v>
                </c:pt>
              </c:numCache>
            </c:numRef>
          </c:val>
          <c:extLst>
            <c:ext xmlns:c16="http://schemas.microsoft.com/office/drawing/2014/chart" uri="{C3380CC4-5D6E-409C-BE32-E72D297353CC}">
              <c16:uniqueId val="{00000000-20EB-8346-B45B-F5ACBF5CC4E7}"/>
            </c:ext>
          </c:extLst>
        </c:ser>
        <c:dLbls>
          <c:showLegendKey val="0"/>
          <c:showVal val="0"/>
          <c:showCatName val="0"/>
          <c:showSerName val="0"/>
          <c:showPercent val="0"/>
          <c:showBubbleSize val="0"/>
        </c:dLbls>
        <c:gapWidth val="219"/>
        <c:overlap val="-27"/>
        <c:axId val="1517748448"/>
        <c:axId val="855201392"/>
      </c:barChart>
      <c:catAx>
        <c:axId val="151774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01392"/>
        <c:crosses val="autoZero"/>
        <c:auto val="1"/>
        <c:lblAlgn val="ctr"/>
        <c:lblOffset val="100"/>
        <c:noMultiLvlLbl val="0"/>
      </c:catAx>
      <c:valAx>
        <c:axId val="8552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[Assignment_5_Data.xlsx]Inventory PT!PivotTable13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'Inventory PT'!$K$3</c:f>
              <c:strCache>
                <c:ptCount val="1"/>
                <c:pt idx="0">
                  <c:v>Sum of Closing Stock</c:v>
                </c:pt>
              </c:strCache>
            </c:strRef>
          </c:tx>
          <c:spPr>
            <a:solidFill>
              <a:schemeClr val="accent1"/>
            </a:solidFill>
            <a:ln>
              <a:noFill/>
            </a:ln>
            <a:effectLst/>
          </c:spPr>
          <c:invertIfNegative val="0"/>
          <c:cat>
            <c:strRef>
              <c:f>'Inventory PT'!$J$4:$J$7</c:f>
              <c:strCache>
                <c:ptCount val="3"/>
                <c:pt idx="0">
                  <c:v>Electronics</c:v>
                </c:pt>
                <c:pt idx="1">
                  <c:v>Furniture</c:v>
                </c:pt>
                <c:pt idx="2">
                  <c:v>Stationery</c:v>
                </c:pt>
              </c:strCache>
            </c:strRef>
          </c:cat>
          <c:val>
            <c:numRef>
              <c:f>'Inventory PT'!$K$4:$K$7</c:f>
              <c:numCache>
                <c:formatCode>General</c:formatCode>
                <c:ptCount val="3"/>
                <c:pt idx="0">
                  <c:v>1874</c:v>
                </c:pt>
                <c:pt idx="1">
                  <c:v>592</c:v>
                </c:pt>
                <c:pt idx="2">
                  <c:v>1343</c:v>
                </c:pt>
              </c:numCache>
            </c:numRef>
          </c:val>
          <c:extLst>
            <c:ext xmlns:c16="http://schemas.microsoft.com/office/drawing/2014/chart" uri="{C3380CC4-5D6E-409C-BE32-E72D297353CC}">
              <c16:uniqueId val="{00000000-00C2-BD4B-A340-330DB45B5057}"/>
            </c:ext>
          </c:extLst>
        </c:ser>
        <c:ser>
          <c:idx val="1"/>
          <c:order val="1"/>
          <c:tx>
            <c:strRef>
              <c:f>'Inventory PT'!$L$3</c:f>
              <c:strCache>
                <c:ptCount val="1"/>
                <c:pt idx="0">
                  <c:v>Sum of Opening Stock</c:v>
                </c:pt>
              </c:strCache>
            </c:strRef>
          </c:tx>
          <c:spPr>
            <a:solidFill>
              <a:schemeClr val="accent2"/>
            </a:solidFill>
            <a:ln>
              <a:noFill/>
            </a:ln>
            <a:effectLst/>
          </c:spPr>
          <c:invertIfNegative val="0"/>
          <c:cat>
            <c:strRef>
              <c:f>'Inventory PT'!$J$4:$J$7</c:f>
              <c:strCache>
                <c:ptCount val="3"/>
                <c:pt idx="0">
                  <c:v>Electronics</c:v>
                </c:pt>
                <c:pt idx="1">
                  <c:v>Furniture</c:v>
                </c:pt>
                <c:pt idx="2">
                  <c:v>Stationery</c:v>
                </c:pt>
              </c:strCache>
            </c:strRef>
          </c:cat>
          <c:val>
            <c:numRef>
              <c:f>'Inventory PT'!$L$4:$L$7</c:f>
              <c:numCache>
                <c:formatCode>General</c:formatCode>
                <c:ptCount val="3"/>
                <c:pt idx="0">
                  <c:v>1850</c:v>
                </c:pt>
                <c:pt idx="1">
                  <c:v>652</c:v>
                </c:pt>
                <c:pt idx="2">
                  <c:v>1232</c:v>
                </c:pt>
              </c:numCache>
            </c:numRef>
          </c:val>
          <c:extLst>
            <c:ext xmlns:c16="http://schemas.microsoft.com/office/drawing/2014/chart" uri="{C3380CC4-5D6E-409C-BE32-E72D297353CC}">
              <c16:uniqueId val="{00000001-00C2-BD4B-A340-330DB45B5057}"/>
            </c:ext>
          </c:extLst>
        </c:ser>
        <c:dLbls>
          <c:showLegendKey val="0"/>
          <c:showVal val="0"/>
          <c:showCatName val="0"/>
          <c:showSerName val="0"/>
          <c:showPercent val="0"/>
          <c:showBubbleSize val="0"/>
        </c:dLbls>
        <c:gapWidth val="150"/>
        <c:overlap val="100"/>
        <c:axId val="1189083696"/>
        <c:axId val="1305789072"/>
      </c:barChart>
      <c:catAx>
        <c:axId val="11890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89072"/>
        <c:crosses val="autoZero"/>
        <c:auto val="1"/>
        <c:lblAlgn val="ctr"/>
        <c:lblOffset val="100"/>
        <c:noMultiLvlLbl val="0"/>
      </c:catAx>
      <c:valAx>
        <c:axId val="130578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8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[Assignment_5_Data.xlsx]Inventory PT!PivotTable12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'Inventory PT'!$H$3</c:f>
              <c:strCache>
                <c:ptCount val="1"/>
                <c:pt idx="0">
                  <c:v>Total</c:v>
                </c:pt>
              </c:strCache>
            </c:strRef>
          </c:tx>
          <c:spPr>
            <a:ln w="28575" cap="rnd">
              <a:solidFill>
                <a:schemeClr val="accent1"/>
              </a:solidFill>
              <a:round/>
            </a:ln>
            <a:effectLst/>
          </c:spPr>
          <c:marker>
            <c:symbol val="none"/>
          </c:marker>
          <c:cat>
            <c:strRef>
              <c:f>'Inventory PT'!$G$4:$G$27</c:f>
              <c:strCache>
                <c:ptCount val="23"/>
                <c:pt idx="0">
                  <c:v>11/01/23 - 17/01/23</c:v>
                </c:pt>
                <c:pt idx="1">
                  <c:v>18/01/23 - 24/01/23</c:v>
                </c:pt>
                <c:pt idx="2">
                  <c:v>15/02/23 - 21/02/23</c:v>
                </c:pt>
                <c:pt idx="3">
                  <c:v>22/02/23 - 28/02/23</c:v>
                </c:pt>
                <c:pt idx="4">
                  <c:v>01/03/23 - 07/03/23</c:v>
                </c:pt>
                <c:pt idx="5">
                  <c:v>15/03/23 - 21/03/23</c:v>
                </c:pt>
                <c:pt idx="6">
                  <c:v>05/04/23 - 11/04/23</c:v>
                </c:pt>
                <c:pt idx="7">
                  <c:v>19/04/23 - 25/04/23</c:v>
                </c:pt>
                <c:pt idx="8">
                  <c:v>03/05/23 - 09/05/23</c:v>
                </c:pt>
                <c:pt idx="9">
                  <c:v>14/06/23 - 20/06/23</c:v>
                </c:pt>
                <c:pt idx="10">
                  <c:v>21/06/23 - 27/06/23</c:v>
                </c:pt>
                <c:pt idx="11">
                  <c:v>12/07/23 - 18/07/23</c:v>
                </c:pt>
                <c:pt idx="12">
                  <c:v>09/08/23 - 15/08/23</c:v>
                </c:pt>
                <c:pt idx="13">
                  <c:v>16/08/23 - 22/08/23</c:v>
                </c:pt>
                <c:pt idx="14">
                  <c:v>23/08/23 - 29/08/23</c:v>
                </c:pt>
                <c:pt idx="15">
                  <c:v>20/09/23 - 26/09/23</c:v>
                </c:pt>
                <c:pt idx="16">
                  <c:v>11/10/23 - 17/10/23</c:v>
                </c:pt>
                <c:pt idx="17">
                  <c:v>25/10/23 - 31/10/23</c:v>
                </c:pt>
                <c:pt idx="18">
                  <c:v>15/11/23 - 21/11/23</c:v>
                </c:pt>
                <c:pt idx="19">
                  <c:v>29/11/23 - 05/12/23</c:v>
                </c:pt>
                <c:pt idx="20">
                  <c:v>06/12/23 - 12/12/23</c:v>
                </c:pt>
                <c:pt idx="21">
                  <c:v>13/12/23 - 19/12/23</c:v>
                </c:pt>
                <c:pt idx="22">
                  <c:v>20/12/23 - 26/12/23</c:v>
                </c:pt>
              </c:strCache>
            </c:strRef>
          </c:cat>
          <c:val>
            <c:numRef>
              <c:f>'Inventory PT'!$H$4:$H$27</c:f>
              <c:numCache>
                <c:formatCode>General</c:formatCode>
                <c:ptCount val="23"/>
                <c:pt idx="0">
                  <c:v>-31</c:v>
                </c:pt>
                <c:pt idx="1">
                  <c:v>52</c:v>
                </c:pt>
                <c:pt idx="2">
                  <c:v>44</c:v>
                </c:pt>
                <c:pt idx="3">
                  <c:v>-54</c:v>
                </c:pt>
                <c:pt idx="4">
                  <c:v>-11</c:v>
                </c:pt>
                <c:pt idx="5">
                  <c:v>13</c:v>
                </c:pt>
                <c:pt idx="6">
                  <c:v>-16</c:v>
                </c:pt>
                <c:pt idx="7">
                  <c:v>13</c:v>
                </c:pt>
                <c:pt idx="8">
                  <c:v>20</c:v>
                </c:pt>
                <c:pt idx="9">
                  <c:v>34</c:v>
                </c:pt>
                <c:pt idx="10">
                  <c:v>14</c:v>
                </c:pt>
                <c:pt idx="11">
                  <c:v>5</c:v>
                </c:pt>
                <c:pt idx="12">
                  <c:v>-11</c:v>
                </c:pt>
                <c:pt idx="13">
                  <c:v>4</c:v>
                </c:pt>
                <c:pt idx="14">
                  <c:v>-12</c:v>
                </c:pt>
                <c:pt idx="15">
                  <c:v>-46</c:v>
                </c:pt>
                <c:pt idx="16">
                  <c:v>6</c:v>
                </c:pt>
                <c:pt idx="17">
                  <c:v>74</c:v>
                </c:pt>
                <c:pt idx="18">
                  <c:v>39</c:v>
                </c:pt>
                <c:pt idx="19">
                  <c:v>-22</c:v>
                </c:pt>
                <c:pt idx="20">
                  <c:v>-4</c:v>
                </c:pt>
                <c:pt idx="21">
                  <c:v>-15</c:v>
                </c:pt>
                <c:pt idx="22">
                  <c:v>-21</c:v>
                </c:pt>
              </c:numCache>
            </c:numRef>
          </c:val>
          <c:smooth val="0"/>
          <c:extLst>
            <c:ext xmlns:c16="http://schemas.microsoft.com/office/drawing/2014/chart" uri="{C3380CC4-5D6E-409C-BE32-E72D297353CC}">
              <c16:uniqueId val="{00000000-5605-1E4A-88B6-25EFE12A6BEC}"/>
            </c:ext>
          </c:extLst>
        </c:ser>
        <c:dLbls>
          <c:showLegendKey val="0"/>
          <c:showVal val="0"/>
          <c:showCatName val="0"/>
          <c:showSerName val="0"/>
          <c:showPercent val="0"/>
          <c:showBubbleSize val="0"/>
        </c:dLbls>
        <c:smooth val="0"/>
        <c:axId val="899888928"/>
        <c:axId val="1711135488"/>
      </c:lineChart>
      <c:catAx>
        <c:axId val="8998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35488"/>
        <c:crosses val="autoZero"/>
        <c:auto val="1"/>
        <c:lblAlgn val="ctr"/>
        <c:lblOffset val="100"/>
        <c:noMultiLvlLbl val="0"/>
      </c:catAx>
      <c:valAx>
        <c:axId val="17111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88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[Assignment_5_Data.xlsx]Expense Tracking PT!PivotTable15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Tracking PT'!$B$3</c:f>
              <c:strCache>
                <c:ptCount val="1"/>
                <c:pt idx="0">
                  <c:v>Sum of Expense Amount</c:v>
                </c:pt>
              </c:strCache>
            </c:strRef>
          </c:tx>
          <c:spPr>
            <a:solidFill>
              <a:schemeClr val="accent1"/>
            </a:solidFill>
            <a:ln>
              <a:noFill/>
            </a:ln>
            <a:effectLst/>
          </c:spPr>
          <c:invertIfNegative val="0"/>
          <c:cat>
            <c:strRef>
              <c:f>'Expense Tracking PT'!$A$4:$A$5</c:f>
              <c:strCache>
                <c:ptCount val="1"/>
                <c:pt idx="0">
                  <c:v>IT</c:v>
                </c:pt>
              </c:strCache>
            </c:strRef>
          </c:cat>
          <c:val>
            <c:numRef>
              <c:f>'Expense Tracking PT'!$B$4:$B$5</c:f>
              <c:numCache>
                <c:formatCode>General</c:formatCode>
                <c:ptCount val="1"/>
                <c:pt idx="0">
                  <c:v>3137</c:v>
                </c:pt>
              </c:numCache>
            </c:numRef>
          </c:val>
          <c:extLst>
            <c:ext xmlns:c16="http://schemas.microsoft.com/office/drawing/2014/chart" uri="{C3380CC4-5D6E-409C-BE32-E72D297353CC}">
              <c16:uniqueId val="{00000000-FC81-9B47-A6E3-72C95CAEDE04}"/>
            </c:ext>
          </c:extLst>
        </c:ser>
        <c:ser>
          <c:idx val="1"/>
          <c:order val="1"/>
          <c:tx>
            <c:strRef>
              <c:f>'Expense Tracking PT'!$C$3</c:f>
              <c:strCache>
                <c:ptCount val="1"/>
                <c:pt idx="0">
                  <c:v>Sum of Budget</c:v>
                </c:pt>
              </c:strCache>
            </c:strRef>
          </c:tx>
          <c:spPr>
            <a:solidFill>
              <a:schemeClr val="accent2"/>
            </a:solidFill>
            <a:ln>
              <a:noFill/>
            </a:ln>
            <a:effectLst/>
          </c:spPr>
          <c:invertIfNegative val="0"/>
          <c:cat>
            <c:strRef>
              <c:f>'Expense Tracking PT'!$A$4:$A$5</c:f>
              <c:strCache>
                <c:ptCount val="1"/>
                <c:pt idx="0">
                  <c:v>IT</c:v>
                </c:pt>
              </c:strCache>
            </c:strRef>
          </c:cat>
          <c:val>
            <c:numRef>
              <c:f>'Expense Tracking PT'!$C$4:$C$5</c:f>
              <c:numCache>
                <c:formatCode>General</c:formatCode>
                <c:ptCount val="1"/>
                <c:pt idx="0">
                  <c:v>10509</c:v>
                </c:pt>
              </c:numCache>
            </c:numRef>
          </c:val>
          <c:extLst>
            <c:ext xmlns:c16="http://schemas.microsoft.com/office/drawing/2014/chart" uri="{C3380CC4-5D6E-409C-BE32-E72D297353CC}">
              <c16:uniqueId val="{00000001-FC81-9B47-A6E3-72C95CAEDE04}"/>
            </c:ext>
          </c:extLst>
        </c:ser>
        <c:dLbls>
          <c:showLegendKey val="0"/>
          <c:showVal val="0"/>
          <c:showCatName val="0"/>
          <c:showSerName val="0"/>
          <c:showPercent val="0"/>
          <c:showBubbleSize val="0"/>
        </c:dLbls>
        <c:gapWidth val="219"/>
        <c:overlap val="-27"/>
        <c:axId val="268401887"/>
        <c:axId val="1711063968"/>
      </c:barChart>
      <c:catAx>
        <c:axId val="26840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063968"/>
        <c:crosses val="autoZero"/>
        <c:auto val="1"/>
        <c:lblAlgn val="ctr"/>
        <c:lblOffset val="100"/>
        <c:noMultiLvlLbl val="0"/>
      </c:catAx>
      <c:valAx>
        <c:axId val="171106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0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[Assignment_5_Data.xlsx]Sheet5!PivotTable20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Sheet5!$H$3</c:f>
              <c:strCache>
                <c:ptCount val="1"/>
                <c:pt idx="0">
                  <c:v>Count of Order ID</c:v>
                </c:pt>
              </c:strCache>
            </c:strRef>
          </c:tx>
          <c:spPr>
            <a:solidFill>
              <a:schemeClr val="accent1"/>
            </a:solidFill>
            <a:ln>
              <a:noFill/>
            </a:ln>
            <a:effectLst/>
          </c:spPr>
          <c:invertIfNegative val="0"/>
          <c:cat>
            <c:strRef>
              <c:f>Sheet5!$G$4:$G$14</c:f>
              <c:strCache>
                <c:ptCount val="10"/>
                <c:pt idx="0">
                  <c:v>Feb</c:v>
                </c:pt>
                <c:pt idx="1">
                  <c:v>Mar</c:v>
                </c:pt>
                <c:pt idx="2">
                  <c:v>Apr</c:v>
                </c:pt>
                <c:pt idx="3">
                  <c:v>May</c:v>
                </c:pt>
                <c:pt idx="4">
                  <c:v>Jun</c:v>
                </c:pt>
                <c:pt idx="5">
                  <c:v>Jul</c:v>
                </c:pt>
                <c:pt idx="6">
                  <c:v>Aug</c:v>
                </c:pt>
                <c:pt idx="7">
                  <c:v>Sep</c:v>
                </c:pt>
                <c:pt idx="8">
                  <c:v>Oct</c:v>
                </c:pt>
                <c:pt idx="9">
                  <c:v>Nov</c:v>
                </c:pt>
              </c:strCache>
            </c:strRef>
          </c:cat>
          <c:val>
            <c:numRef>
              <c:f>Sheet5!$H$4:$H$14</c:f>
              <c:numCache>
                <c:formatCode>General</c:formatCode>
                <c:ptCount val="10"/>
                <c:pt idx="0">
                  <c:v>3</c:v>
                </c:pt>
                <c:pt idx="1">
                  <c:v>1</c:v>
                </c:pt>
                <c:pt idx="2">
                  <c:v>1</c:v>
                </c:pt>
                <c:pt idx="3">
                  <c:v>5</c:v>
                </c:pt>
                <c:pt idx="4">
                  <c:v>2</c:v>
                </c:pt>
                <c:pt idx="5">
                  <c:v>4</c:v>
                </c:pt>
                <c:pt idx="6">
                  <c:v>2</c:v>
                </c:pt>
                <c:pt idx="7">
                  <c:v>3</c:v>
                </c:pt>
                <c:pt idx="8">
                  <c:v>5</c:v>
                </c:pt>
                <c:pt idx="9">
                  <c:v>4</c:v>
                </c:pt>
              </c:numCache>
            </c:numRef>
          </c:val>
          <c:extLst>
            <c:ext xmlns:c16="http://schemas.microsoft.com/office/drawing/2014/chart" uri="{C3380CC4-5D6E-409C-BE32-E72D297353CC}">
              <c16:uniqueId val="{00000000-023D-0440-B77B-07E2C8848605}"/>
            </c:ext>
          </c:extLst>
        </c:ser>
        <c:ser>
          <c:idx val="1"/>
          <c:order val="1"/>
          <c:tx>
            <c:strRef>
              <c:f>Sheet5!$I$3</c:f>
              <c:strCache>
                <c:ptCount val="1"/>
                <c:pt idx="0">
                  <c:v>Sum of Order Value</c:v>
                </c:pt>
              </c:strCache>
            </c:strRef>
          </c:tx>
          <c:spPr>
            <a:solidFill>
              <a:schemeClr val="accent2"/>
            </a:solidFill>
            <a:ln>
              <a:noFill/>
            </a:ln>
            <a:effectLst/>
          </c:spPr>
          <c:invertIfNegative val="0"/>
          <c:cat>
            <c:strRef>
              <c:f>Sheet5!$G$4:$G$14</c:f>
              <c:strCache>
                <c:ptCount val="10"/>
                <c:pt idx="0">
                  <c:v>Feb</c:v>
                </c:pt>
                <c:pt idx="1">
                  <c:v>Mar</c:v>
                </c:pt>
                <c:pt idx="2">
                  <c:v>Apr</c:v>
                </c:pt>
                <c:pt idx="3">
                  <c:v>May</c:v>
                </c:pt>
                <c:pt idx="4">
                  <c:v>Jun</c:v>
                </c:pt>
                <c:pt idx="5">
                  <c:v>Jul</c:v>
                </c:pt>
                <c:pt idx="6">
                  <c:v>Aug</c:v>
                </c:pt>
                <c:pt idx="7">
                  <c:v>Sep</c:v>
                </c:pt>
                <c:pt idx="8">
                  <c:v>Oct</c:v>
                </c:pt>
                <c:pt idx="9">
                  <c:v>Nov</c:v>
                </c:pt>
              </c:strCache>
            </c:strRef>
          </c:cat>
          <c:val>
            <c:numRef>
              <c:f>Sheet5!$I$4:$I$14</c:f>
              <c:numCache>
                <c:formatCode>General</c:formatCode>
                <c:ptCount val="10"/>
                <c:pt idx="0">
                  <c:v>91056</c:v>
                </c:pt>
                <c:pt idx="1">
                  <c:v>14341</c:v>
                </c:pt>
                <c:pt idx="2">
                  <c:v>43861</c:v>
                </c:pt>
                <c:pt idx="3">
                  <c:v>115886</c:v>
                </c:pt>
                <c:pt idx="4">
                  <c:v>45803</c:v>
                </c:pt>
                <c:pt idx="5">
                  <c:v>140518</c:v>
                </c:pt>
                <c:pt idx="6">
                  <c:v>15431</c:v>
                </c:pt>
                <c:pt idx="7">
                  <c:v>87783</c:v>
                </c:pt>
                <c:pt idx="8">
                  <c:v>150393</c:v>
                </c:pt>
                <c:pt idx="9">
                  <c:v>80469</c:v>
                </c:pt>
              </c:numCache>
            </c:numRef>
          </c:val>
          <c:extLst>
            <c:ext xmlns:c16="http://schemas.microsoft.com/office/drawing/2014/chart" uri="{C3380CC4-5D6E-409C-BE32-E72D297353CC}">
              <c16:uniqueId val="{00000001-023D-0440-B77B-07E2C8848605}"/>
            </c:ext>
          </c:extLst>
        </c:ser>
        <c:dLbls>
          <c:showLegendKey val="0"/>
          <c:showVal val="0"/>
          <c:showCatName val="0"/>
          <c:showSerName val="0"/>
          <c:showPercent val="0"/>
          <c:showBubbleSize val="0"/>
        </c:dLbls>
        <c:gapWidth val="219"/>
        <c:overlap val="-27"/>
        <c:axId val="1673369056"/>
        <c:axId val="1673328848"/>
      </c:barChart>
      <c:catAx>
        <c:axId val="167336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28848"/>
        <c:crosses val="autoZero"/>
        <c:auto val="1"/>
        <c:lblAlgn val="ctr"/>
        <c:lblOffset val="100"/>
        <c:noMultiLvlLbl val="0"/>
      </c:catAx>
      <c:valAx>
        <c:axId val="167332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[Assignment_5_Data.xlsx]Sheet5!PivotTable20</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Sheet5!$H$3</c:f>
              <c:strCache>
                <c:ptCount val="1"/>
                <c:pt idx="0">
                  <c:v>Count of Order ID</c:v>
                </c:pt>
              </c:strCache>
            </c:strRef>
          </c:tx>
          <c:spPr>
            <a:ln w="28575" cap="rnd">
              <a:solidFill>
                <a:schemeClr val="accent1"/>
              </a:solidFill>
              <a:round/>
            </a:ln>
            <a:effectLst/>
          </c:spPr>
          <c:marker>
            <c:symbol val="none"/>
          </c:marker>
          <c:cat>
            <c:strRef>
              <c:f>Sheet5!$G$4:$G$14</c:f>
              <c:strCache>
                <c:ptCount val="10"/>
                <c:pt idx="0">
                  <c:v>Feb</c:v>
                </c:pt>
                <c:pt idx="1">
                  <c:v>Mar</c:v>
                </c:pt>
                <c:pt idx="2">
                  <c:v>Apr</c:v>
                </c:pt>
                <c:pt idx="3">
                  <c:v>May</c:v>
                </c:pt>
                <c:pt idx="4">
                  <c:v>Jun</c:v>
                </c:pt>
                <c:pt idx="5">
                  <c:v>Jul</c:v>
                </c:pt>
                <c:pt idx="6">
                  <c:v>Aug</c:v>
                </c:pt>
                <c:pt idx="7">
                  <c:v>Sep</c:v>
                </c:pt>
                <c:pt idx="8">
                  <c:v>Oct</c:v>
                </c:pt>
                <c:pt idx="9">
                  <c:v>Nov</c:v>
                </c:pt>
              </c:strCache>
            </c:strRef>
          </c:cat>
          <c:val>
            <c:numRef>
              <c:f>Sheet5!$H$4:$H$14</c:f>
              <c:numCache>
                <c:formatCode>General</c:formatCode>
                <c:ptCount val="10"/>
                <c:pt idx="0">
                  <c:v>3</c:v>
                </c:pt>
                <c:pt idx="1">
                  <c:v>1</c:v>
                </c:pt>
                <c:pt idx="2">
                  <c:v>1</c:v>
                </c:pt>
                <c:pt idx="3">
                  <c:v>5</c:v>
                </c:pt>
                <c:pt idx="4">
                  <c:v>2</c:v>
                </c:pt>
                <c:pt idx="5">
                  <c:v>4</c:v>
                </c:pt>
                <c:pt idx="6">
                  <c:v>2</c:v>
                </c:pt>
                <c:pt idx="7">
                  <c:v>3</c:v>
                </c:pt>
                <c:pt idx="8">
                  <c:v>5</c:v>
                </c:pt>
                <c:pt idx="9">
                  <c:v>4</c:v>
                </c:pt>
              </c:numCache>
            </c:numRef>
          </c:val>
          <c:smooth val="0"/>
          <c:extLst>
            <c:ext xmlns:c16="http://schemas.microsoft.com/office/drawing/2014/chart" uri="{C3380CC4-5D6E-409C-BE32-E72D297353CC}">
              <c16:uniqueId val="{00000000-1CE3-E64C-98F6-18BD9746323D}"/>
            </c:ext>
          </c:extLst>
        </c:ser>
        <c:ser>
          <c:idx val="1"/>
          <c:order val="1"/>
          <c:tx>
            <c:strRef>
              <c:f>Sheet5!$I$3</c:f>
              <c:strCache>
                <c:ptCount val="1"/>
                <c:pt idx="0">
                  <c:v>Sum of Order Value</c:v>
                </c:pt>
              </c:strCache>
            </c:strRef>
          </c:tx>
          <c:spPr>
            <a:ln w="28575" cap="rnd">
              <a:solidFill>
                <a:schemeClr val="accent2"/>
              </a:solidFill>
              <a:round/>
            </a:ln>
            <a:effectLst/>
          </c:spPr>
          <c:marker>
            <c:symbol val="none"/>
          </c:marker>
          <c:cat>
            <c:strRef>
              <c:f>Sheet5!$G$4:$G$14</c:f>
              <c:strCache>
                <c:ptCount val="10"/>
                <c:pt idx="0">
                  <c:v>Feb</c:v>
                </c:pt>
                <c:pt idx="1">
                  <c:v>Mar</c:v>
                </c:pt>
                <c:pt idx="2">
                  <c:v>Apr</c:v>
                </c:pt>
                <c:pt idx="3">
                  <c:v>May</c:v>
                </c:pt>
                <c:pt idx="4">
                  <c:v>Jun</c:v>
                </c:pt>
                <c:pt idx="5">
                  <c:v>Jul</c:v>
                </c:pt>
                <c:pt idx="6">
                  <c:v>Aug</c:v>
                </c:pt>
                <c:pt idx="7">
                  <c:v>Sep</c:v>
                </c:pt>
                <c:pt idx="8">
                  <c:v>Oct</c:v>
                </c:pt>
                <c:pt idx="9">
                  <c:v>Nov</c:v>
                </c:pt>
              </c:strCache>
            </c:strRef>
          </c:cat>
          <c:val>
            <c:numRef>
              <c:f>Sheet5!$I$4:$I$14</c:f>
              <c:numCache>
                <c:formatCode>General</c:formatCode>
                <c:ptCount val="10"/>
                <c:pt idx="0">
                  <c:v>91056</c:v>
                </c:pt>
                <c:pt idx="1">
                  <c:v>14341</c:v>
                </c:pt>
                <c:pt idx="2">
                  <c:v>43861</c:v>
                </c:pt>
                <c:pt idx="3">
                  <c:v>115886</c:v>
                </c:pt>
                <c:pt idx="4">
                  <c:v>45803</c:v>
                </c:pt>
                <c:pt idx="5">
                  <c:v>140518</c:v>
                </c:pt>
                <c:pt idx="6">
                  <c:v>15431</c:v>
                </c:pt>
                <c:pt idx="7">
                  <c:v>87783</c:v>
                </c:pt>
                <c:pt idx="8">
                  <c:v>150393</c:v>
                </c:pt>
                <c:pt idx="9">
                  <c:v>80469</c:v>
                </c:pt>
              </c:numCache>
            </c:numRef>
          </c:val>
          <c:smooth val="0"/>
          <c:extLst>
            <c:ext xmlns:c16="http://schemas.microsoft.com/office/drawing/2014/chart" uri="{C3380CC4-5D6E-409C-BE32-E72D297353CC}">
              <c16:uniqueId val="{00000001-1CE3-E64C-98F6-18BD9746323D}"/>
            </c:ext>
          </c:extLst>
        </c:ser>
        <c:dLbls>
          <c:showLegendKey val="0"/>
          <c:showVal val="0"/>
          <c:showCatName val="0"/>
          <c:showSerName val="0"/>
          <c:showPercent val="0"/>
          <c:showBubbleSize val="0"/>
        </c:dLbls>
        <c:smooth val="0"/>
        <c:axId val="2113007456"/>
        <c:axId val="2115302384"/>
      </c:lineChart>
      <c:catAx>
        <c:axId val="21130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02384"/>
        <c:crosses val="autoZero"/>
        <c:auto val="1"/>
        <c:lblAlgn val="ctr"/>
        <c:lblOffset val="100"/>
        <c:noMultiLvlLbl val="0"/>
      </c:catAx>
      <c:valAx>
        <c:axId val="211530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63500</xdr:colOff>
      <xdr:row>17</xdr:row>
      <xdr:rowOff>165100</xdr:rowOff>
    </xdr:from>
    <xdr:to>
      <xdr:col>12</xdr:col>
      <xdr:colOff>203200</xdr:colOff>
      <xdr:row>32</xdr:row>
      <xdr:rowOff>50800</xdr:rowOff>
    </xdr:to>
    <xdr:graphicFrame macro="">
      <xdr:nvGraphicFramePr>
        <xdr:cNvPr id="2" name="Chart 1">
          <a:extLst>
            <a:ext uri="{FF2B5EF4-FFF2-40B4-BE49-F238E27FC236}">
              <a16:creationId xmlns:a16="http://schemas.microsoft.com/office/drawing/2014/main" id="{7DDAB80C-6C82-2CE4-26B1-B174D0F3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13</xdr:row>
      <xdr:rowOff>0</xdr:rowOff>
    </xdr:from>
    <xdr:to>
      <xdr:col>5</xdr:col>
      <xdr:colOff>63500</xdr:colOff>
      <xdr:row>27</xdr:row>
      <xdr:rowOff>76200</xdr:rowOff>
    </xdr:to>
    <xdr:graphicFrame macro="">
      <xdr:nvGraphicFramePr>
        <xdr:cNvPr id="3" name="Chart 2">
          <a:extLst>
            <a:ext uri="{FF2B5EF4-FFF2-40B4-BE49-F238E27FC236}">
              <a16:creationId xmlns:a16="http://schemas.microsoft.com/office/drawing/2014/main" id="{3E31E2AE-B6B4-6FD7-C304-F19EAC493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228600</xdr:colOff>
      <xdr:row>29</xdr:row>
      <xdr:rowOff>88900</xdr:rowOff>
    </xdr:from>
    <xdr:to>
      <xdr:col>2</xdr:col>
      <xdr:colOff>101600</xdr:colOff>
      <xdr:row>42</xdr:row>
      <xdr:rowOff>41269</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7AFF2F8-0447-DC2A-D03A-593C574300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0" y="5613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29</xdr:row>
      <xdr:rowOff>88900</xdr:rowOff>
    </xdr:from>
    <xdr:to>
      <xdr:col>4</xdr:col>
      <xdr:colOff>774700</xdr:colOff>
      <xdr:row>42</xdr:row>
      <xdr:rowOff>41269</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BBE29C8B-BFC1-80E2-22E8-26AA0338AD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552700" y="5613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38100</xdr:colOff>
      <xdr:row>12</xdr:row>
      <xdr:rowOff>101600</xdr:rowOff>
    </xdr:from>
    <xdr:ext cx="1079500" cy="264431"/>
    <xdr:sp macro="" textlink="$K$3">
      <xdr:nvSpPr>
        <xdr:cNvPr id="3" name="TextBox 2">
          <a:extLst>
            <a:ext uri="{FF2B5EF4-FFF2-40B4-BE49-F238E27FC236}">
              <a16:creationId xmlns:a16="http://schemas.microsoft.com/office/drawing/2014/main" id="{C327B4CA-3DC8-513E-8498-97E241FAF7BE}"/>
            </a:ext>
          </a:extLst>
        </xdr:cNvPr>
        <xdr:cNvSpPr txBox="1"/>
      </xdr:nvSpPr>
      <xdr:spPr>
        <a:xfrm>
          <a:off x="8826500" y="2387600"/>
          <a:ext cx="1079500" cy="264431"/>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8117E2D-D70E-AD49-8CB2-F98248151191}" type="TxLink">
            <a:rPr lang="en-US" sz="1100" b="0" i="0" u="none" strike="noStrike">
              <a:solidFill>
                <a:srgbClr val="000000"/>
              </a:solidFill>
              <a:latin typeface="Calibri"/>
              <a:cs typeface="Calibri"/>
            </a:rPr>
            <a:t>10</a:t>
          </a:fld>
          <a:endParaRPr lang="en-GB" sz="1100"/>
        </a:p>
      </xdr:txBody>
    </xdr:sp>
    <xdr:clientData/>
  </xdr:oneCellAnchor>
  <xdr:oneCellAnchor>
    <xdr:from>
      <xdr:col>9</xdr:col>
      <xdr:colOff>596900</xdr:colOff>
      <xdr:row>10</xdr:row>
      <xdr:rowOff>152400</xdr:rowOff>
    </xdr:from>
    <xdr:ext cx="1536700" cy="264431"/>
    <xdr:sp macro="" textlink="">
      <xdr:nvSpPr>
        <xdr:cNvPr id="4" name="TextBox 3">
          <a:extLst>
            <a:ext uri="{FF2B5EF4-FFF2-40B4-BE49-F238E27FC236}">
              <a16:creationId xmlns:a16="http://schemas.microsoft.com/office/drawing/2014/main" id="{CC58C560-EEAA-E6DE-8996-9D346A58EBC1}"/>
            </a:ext>
          </a:extLst>
        </xdr:cNvPr>
        <xdr:cNvSpPr txBox="1"/>
      </xdr:nvSpPr>
      <xdr:spPr>
        <a:xfrm>
          <a:off x="8712200" y="2057400"/>
          <a:ext cx="1536700" cy="264431"/>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Active Head Count</a:t>
          </a:r>
        </a:p>
      </xdr:txBody>
    </xdr:sp>
    <xdr:clientData/>
  </xdr:oneCellAnchor>
  <xdr:oneCellAnchor>
    <xdr:from>
      <xdr:col>13</xdr:col>
      <xdr:colOff>254000</xdr:colOff>
      <xdr:row>12</xdr:row>
      <xdr:rowOff>139701</xdr:rowOff>
    </xdr:from>
    <xdr:ext cx="1079500" cy="264431"/>
    <xdr:sp macro="" textlink="$L$3">
      <xdr:nvSpPr>
        <xdr:cNvPr id="5" name="TextBox 4">
          <a:extLst>
            <a:ext uri="{FF2B5EF4-FFF2-40B4-BE49-F238E27FC236}">
              <a16:creationId xmlns:a16="http://schemas.microsoft.com/office/drawing/2014/main" id="{DE25DDF0-203E-628D-4B51-8F3303C8D868}"/>
            </a:ext>
          </a:extLst>
        </xdr:cNvPr>
        <xdr:cNvSpPr txBox="1"/>
      </xdr:nvSpPr>
      <xdr:spPr>
        <a:xfrm>
          <a:off x="11061700" y="2425701"/>
          <a:ext cx="1079500" cy="264431"/>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2701542-4B85-DF4B-B382-D21364A7FA7E}" type="TxLink">
            <a:rPr lang="en-US" sz="1100" b="0" i="0" u="none" strike="noStrike">
              <a:solidFill>
                <a:srgbClr val="000000"/>
              </a:solidFill>
              <a:latin typeface="Calibri"/>
              <a:cs typeface="Calibri"/>
            </a:rPr>
            <a:t>36.13333333</a:t>
          </a:fld>
          <a:endParaRPr lang="en-GB" sz="1100"/>
        </a:p>
      </xdr:txBody>
    </xdr:sp>
    <xdr:clientData/>
  </xdr:oneCellAnchor>
  <xdr:oneCellAnchor>
    <xdr:from>
      <xdr:col>12</xdr:col>
      <xdr:colOff>635000</xdr:colOff>
      <xdr:row>11</xdr:row>
      <xdr:rowOff>0</xdr:rowOff>
    </xdr:from>
    <xdr:ext cx="1536700" cy="264431"/>
    <xdr:sp macro="" textlink="">
      <xdr:nvSpPr>
        <xdr:cNvPr id="6" name="TextBox 5">
          <a:extLst>
            <a:ext uri="{FF2B5EF4-FFF2-40B4-BE49-F238E27FC236}">
              <a16:creationId xmlns:a16="http://schemas.microsoft.com/office/drawing/2014/main" id="{8413E50B-1869-3044-8BCC-21FB72818EA7}"/>
            </a:ext>
          </a:extLst>
        </xdr:cNvPr>
        <xdr:cNvSpPr txBox="1"/>
      </xdr:nvSpPr>
      <xdr:spPr>
        <a:xfrm>
          <a:off x="10769600" y="2095500"/>
          <a:ext cx="1536700" cy="264431"/>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Average Age</a:t>
          </a:r>
        </a:p>
      </xdr:txBody>
    </xdr:sp>
    <xdr:clientData/>
  </xdr:oneCellAnchor>
  <xdr:oneCellAnchor>
    <xdr:from>
      <xdr:col>16</xdr:col>
      <xdr:colOff>127000</xdr:colOff>
      <xdr:row>12</xdr:row>
      <xdr:rowOff>152400</xdr:rowOff>
    </xdr:from>
    <xdr:ext cx="984831" cy="264431"/>
    <xdr:sp macro="" textlink="$M$3">
      <xdr:nvSpPr>
        <xdr:cNvPr id="7" name="TextBox 6">
          <a:extLst>
            <a:ext uri="{FF2B5EF4-FFF2-40B4-BE49-F238E27FC236}">
              <a16:creationId xmlns:a16="http://schemas.microsoft.com/office/drawing/2014/main" id="{53C1EA08-354A-85A1-A001-4E66582713B7}"/>
            </a:ext>
          </a:extLst>
        </xdr:cNvPr>
        <xdr:cNvSpPr txBox="1"/>
      </xdr:nvSpPr>
      <xdr:spPr>
        <a:xfrm>
          <a:off x="12954000" y="2438400"/>
          <a:ext cx="984831" cy="264431"/>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3B35D39-57B8-AD4F-B243-63332506F01E}" type="TxLink">
            <a:rPr lang="en-US" sz="1100" b="0" i="0" u="none" strike="noStrike">
              <a:solidFill>
                <a:srgbClr val="000000"/>
              </a:solidFill>
              <a:latin typeface="Calibri"/>
              <a:cs typeface="Calibri"/>
            </a:rPr>
            <a:t>66992.53333</a:t>
          </a:fld>
          <a:endParaRPr lang="en-GB" sz="1100"/>
        </a:p>
      </xdr:txBody>
    </xdr:sp>
    <xdr:clientData/>
  </xdr:oneCellAnchor>
  <xdr:oneCellAnchor>
    <xdr:from>
      <xdr:col>16</xdr:col>
      <xdr:colOff>50800</xdr:colOff>
      <xdr:row>11</xdr:row>
      <xdr:rowOff>0</xdr:rowOff>
    </xdr:from>
    <xdr:ext cx="1536700" cy="264431"/>
    <xdr:sp macro="" textlink="">
      <xdr:nvSpPr>
        <xdr:cNvPr id="8" name="TextBox 7">
          <a:extLst>
            <a:ext uri="{FF2B5EF4-FFF2-40B4-BE49-F238E27FC236}">
              <a16:creationId xmlns:a16="http://schemas.microsoft.com/office/drawing/2014/main" id="{77636EAC-D738-0F4D-B599-2D2B819E4587}"/>
            </a:ext>
          </a:extLst>
        </xdr:cNvPr>
        <xdr:cNvSpPr txBox="1"/>
      </xdr:nvSpPr>
      <xdr:spPr>
        <a:xfrm>
          <a:off x="12877800" y="2095500"/>
          <a:ext cx="1536700" cy="264431"/>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Average</a:t>
          </a:r>
          <a:r>
            <a:rPr lang="en-GB" sz="1100" baseline="0"/>
            <a:t> Salary</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444500</xdr:colOff>
      <xdr:row>21</xdr:row>
      <xdr:rowOff>152400</xdr:rowOff>
    </xdr:from>
    <xdr:to>
      <xdr:col>15</xdr:col>
      <xdr:colOff>546100</xdr:colOff>
      <xdr:row>36</xdr:row>
      <xdr:rowOff>38100</xdr:rowOff>
    </xdr:to>
    <xdr:graphicFrame macro="">
      <xdr:nvGraphicFramePr>
        <xdr:cNvPr id="3" name="Chart 2">
          <a:extLst>
            <a:ext uri="{FF2B5EF4-FFF2-40B4-BE49-F238E27FC236}">
              <a16:creationId xmlns:a16="http://schemas.microsoft.com/office/drawing/2014/main" id="{440F0DAB-70E9-CE34-55EF-30E831DA1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101600</xdr:colOff>
      <xdr:row>20</xdr:row>
      <xdr:rowOff>127000</xdr:rowOff>
    </xdr:from>
    <xdr:to>
      <xdr:col>6</xdr:col>
      <xdr:colOff>736600</xdr:colOff>
      <xdr:row>35</xdr:row>
      <xdr:rowOff>12700</xdr:rowOff>
    </xdr:to>
    <xdr:graphicFrame macro="">
      <xdr:nvGraphicFramePr>
        <xdr:cNvPr id="4" name="Chart 3">
          <a:extLst>
            <a:ext uri="{FF2B5EF4-FFF2-40B4-BE49-F238E27FC236}">
              <a16:creationId xmlns:a16="http://schemas.microsoft.com/office/drawing/2014/main" id="{A9763371-2E85-8B1A-4076-D96D0DFB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774700</xdr:colOff>
      <xdr:row>8</xdr:row>
      <xdr:rowOff>114300</xdr:rowOff>
    </xdr:from>
    <xdr:to>
      <xdr:col>13</xdr:col>
      <xdr:colOff>127000</xdr:colOff>
      <xdr:row>23</xdr:row>
      <xdr:rowOff>0</xdr:rowOff>
    </xdr:to>
    <xdr:graphicFrame macro="">
      <xdr:nvGraphicFramePr>
        <xdr:cNvPr id="3" name="Chart 2">
          <a:extLst>
            <a:ext uri="{FF2B5EF4-FFF2-40B4-BE49-F238E27FC236}">
              <a16:creationId xmlns:a16="http://schemas.microsoft.com/office/drawing/2014/main" id="{3A203A64-7894-11A7-6DB3-98E7153CA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508000</xdr:colOff>
      <xdr:row>27</xdr:row>
      <xdr:rowOff>139700</xdr:rowOff>
    </xdr:from>
    <xdr:to>
      <xdr:col>9</xdr:col>
      <xdr:colOff>698500</xdr:colOff>
      <xdr:row>42</xdr:row>
      <xdr:rowOff>25400</xdr:rowOff>
    </xdr:to>
    <xdr:graphicFrame macro="">
      <xdr:nvGraphicFramePr>
        <xdr:cNvPr id="6" name="Chart 5">
          <a:extLst>
            <a:ext uri="{FF2B5EF4-FFF2-40B4-BE49-F238E27FC236}">
              <a16:creationId xmlns:a16="http://schemas.microsoft.com/office/drawing/2014/main" id="{078AA542-09B9-A987-7F4C-7123A101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546100</xdr:colOff>
      <xdr:row>28</xdr:row>
      <xdr:rowOff>88900</xdr:rowOff>
    </xdr:from>
    <xdr:to>
      <xdr:col>11</xdr:col>
      <xdr:colOff>1092200</xdr:colOff>
      <xdr:row>41</xdr:row>
      <xdr:rowOff>41269</xdr:rowOff>
    </xdr:to>
    <mc:AlternateContent xmlns:mc="http://schemas.openxmlformats.org/markup-compatibility/2006">
      <mc:Choice xmlns:a14="http://schemas.microsoft.com/office/drawing/2010/main" Requires="a14">
        <xdr:graphicFrame macro="">
          <xdr:nvGraphicFramePr>
            <xdr:cNvPr id="7" name="Warehouse">
              <a:extLst>
                <a:ext uri="{FF2B5EF4-FFF2-40B4-BE49-F238E27FC236}">
                  <a16:creationId xmlns:a16="http://schemas.microsoft.com/office/drawing/2014/main" id="{1F644B29-4CDC-3C3F-CFFC-C057CBF2AC25}"/>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11239500" y="5422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8</xdr:col>
      <xdr:colOff>635000</xdr:colOff>
      <xdr:row>5</xdr:row>
      <xdr:rowOff>12700</xdr:rowOff>
    </xdr:from>
    <xdr:ext cx="635000" cy="264431"/>
    <xdr:sp macro="" textlink="$J$3">
      <xdr:nvSpPr>
        <xdr:cNvPr id="2" name="TextBox 1">
          <a:extLst>
            <a:ext uri="{FF2B5EF4-FFF2-40B4-BE49-F238E27FC236}">
              <a16:creationId xmlns:a16="http://schemas.microsoft.com/office/drawing/2014/main" id="{01E70398-CB43-1008-4AF1-70EE89614842}"/>
            </a:ext>
          </a:extLst>
        </xdr:cNvPr>
        <xdr:cNvSpPr txBox="1"/>
      </xdr:nvSpPr>
      <xdr:spPr>
        <a:xfrm>
          <a:off x="7734300" y="1054100"/>
          <a:ext cx="635000" cy="264431"/>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9ACC864-49D9-9648-8017-48E467FBCC98}" type="TxLink">
            <a:rPr lang="en-US" sz="1100" b="0" i="0" u="none" strike="noStrike">
              <a:solidFill>
                <a:srgbClr val="000000"/>
              </a:solidFill>
              <a:latin typeface="Calibri"/>
              <a:cs typeface="Calibri"/>
            </a:rPr>
            <a:t>291137</a:t>
          </a:fld>
          <a:endParaRPr lang="en-GB" sz="1100"/>
        </a:p>
      </xdr:txBody>
    </xdr:sp>
    <xdr:clientData/>
  </xdr:oneCellAnchor>
  <xdr:oneCellAnchor>
    <xdr:from>
      <xdr:col>11</xdr:col>
      <xdr:colOff>139700</xdr:colOff>
      <xdr:row>5</xdr:row>
      <xdr:rowOff>12701</xdr:rowOff>
    </xdr:from>
    <xdr:ext cx="622300" cy="264431"/>
    <xdr:sp macro="" textlink="$L$3">
      <xdr:nvSpPr>
        <xdr:cNvPr id="3" name="TextBox 2">
          <a:extLst>
            <a:ext uri="{FF2B5EF4-FFF2-40B4-BE49-F238E27FC236}">
              <a16:creationId xmlns:a16="http://schemas.microsoft.com/office/drawing/2014/main" id="{F1D2B3AF-1DD8-A87A-DFF9-A08A13D01E03}"/>
            </a:ext>
          </a:extLst>
        </xdr:cNvPr>
        <xdr:cNvSpPr txBox="1"/>
      </xdr:nvSpPr>
      <xdr:spPr>
        <a:xfrm>
          <a:off x="9258300" y="1054101"/>
          <a:ext cx="622300" cy="264431"/>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86F73CC-BF95-8A46-A630-F0829514FA82}" type="TxLink">
            <a:rPr lang="en-US" sz="1100" b="0" i="0" u="none" strike="noStrike">
              <a:solidFill>
                <a:srgbClr val="000000"/>
              </a:solidFill>
              <a:latin typeface="Calibri"/>
              <a:cs typeface="Calibri"/>
            </a:rPr>
            <a:t>154861</a:t>
          </a:fld>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292100</xdr:colOff>
      <xdr:row>14</xdr:row>
      <xdr:rowOff>50800</xdr:rowOff>
    </xdr:from>
    <xdr:to>
      <xdr:col>4</xdr:col>
      <xdr:colOff>673100</xdr:colOff>
      <xdr:row>28</xdr:row>
      <xdr:rowOff>127000</xdr:rowOff>
    </xdr:to>
    <xdr:graphicFrame macro="">
      <xdr:nvGraphicFramePr>
        <xdr:cNvPr id="2" name="Chart 1">
          <a:extLst>
            <a:ext uri="{FF2B5EF4-FFF2-40B4-BE49-F238E27FC236}">
              <a16:creationId xmlns:a16="http://schemas.microsoft.com/office/drawing/2014/main" id="{BC90DD3F-7B82-2AA8-146A-37DB18637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711200</xdr:colOff>
      <xdr:row>19</xdr:row>
      <xdr:rowOff>114300</xdr:rowOff>
    </xdr:from>
    <xdr:to>
      <xdr:col>8</xdr:col>
      <xdr:colOff>812800</xdr:colOff>
      <xdr:row>26</xdr:row>
      <xdr:rowOff>101600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E33C495E-5123-513B-0A82-8FBAB178AF3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829300" y="37338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xdr:row>
      <xdr:rowOff>114300</xdr:rowOff>
    </xdr:from>
    <xdr:to>
      <xdr:col>14</xdr:col>
      <xdr:colOff>431800</xdr:colOff>
      <xdr:row>16</xdr:row>
      <xdr:rowOff>0</xdr:rowOff>
    </xdr:to>
    <xdr:graphicFrame macro="">
      <xdr:nvGraphicFramePr>
        <xdr:cNvPr id="2" name="Chart 1">
          <a:extLst>
            <a:ext uri="{FF2B5EF4-FFF2-40B4-BE49-F238E27FC236}">
              <a16:creationId xmlns:a16="http://schemas.microsoft.com/office/drawing/2014/main" id="{585B79EF-4B3B-D1BF-8DE0-40C8A686D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17</xdr:row>
      <xdr:rowOff>12700</xdr:rowOff>
    </xdr:from>
    <xdr:to>
      <xdr:col>14</xdr:col>
      <xdr:colOff>406400</xdr:colOff>
      <xdr:row>31</xdr:row>
      <xdr:rowOff>88900</xdr:rowOff>
    </xdr:to>
    <xdr:graphicFrame macro="">
      <xdr:nvGraphicFramePr>
        <xdr:cNvPr id="3" name="Chart 2">
          <a:extLst>
            <a:ext uri="{FF2B5EF4-FFF2-40B4-BE49-F238E27FC236}">
              <a16:creationId xmlns:a16="http://schemas.microsoft.com/office/drawing/2014/main" id="{B419FEF9-6623-D209-DD12-234C69B17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577850</xdr:colOff>
      <xdr:row>30</xdr:row>
      <xdr:rowOff>76200</xdr:rowOff>
    </xdr:from>
    <xdr:to>
      <xdr:col>7</xdr:col>
      <xdr:colOff>285750</xdr:colOff>
      <xdr:row>44</xdr:row>
      <xdr:rowOff>152400</xdr:rowOff>
    </xdr:to>
    <xdr:graphicFrame macro="">
      <xdr:nvGraphicFramePr>
        <xdr:cNvPr id="8" name="Chart 7">
          <a:extLst>
            <a:ext uri="{FF2B5EF4-FFF2-40B4-BE49-F238E27FC236}">
              <a16:creationId xmlns:a16="http://schemas.microsoft.com/office/drawing/2014/main" id="{355DAC1A-C675-08C1-1C5A-A5C496912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711200</xdr:colOff>
      <xdr:row>15</xdr:row>
      <xdr:rowOff>139700</xdr:rowOff>
    </xdr:from>
    <xdr:to>
      <xdr:col>4</xdr:col>
      <xdr:colOff>508000</xdr:colOff>
      <xdr:row>28</xdr:row>
      <xdr:rowOff>92069</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7394B5D4-A1D5-C19E-DD79-5E4E276DE07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743200" y="2997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1511300</xdr:colOff>
      <xdr:row>15</xdr:row>
      <xdr:rowOff>165100</xdr:rowOff>
    </xdr:from>
    <xdr:to>
      <xdr:col>6</xdr:col>
      <xdr:colOff>330200</xdr:colOff>
      <xdr:row>28</xdr:row>
      <xdr:rowOff>117469</xdr:rowOff>
    </xdr:to>
    <mc:AlternateContent xmlns:mc="http://schemas.openxmlformats.org/markup-compatibility/2006">
      <mc:Choice xmlns:a14="http://schemas.microsoft.com/office/drawing/2010/main" Requires="a14">
        <xdr:graphicFrame macro="">
          <xdr:nvGraphicFramePr>
            <xdr:cNvPr id="10" name="Delivery Status">
              <a:extLst>
                <a:ext uri="{FF2B5EF4-FFF2-40B4-BE49-F238E27FC236}">
                  <a16:creationId xmlns:a16="http://schemas.microsoft.com/office/drawing/2014/main" id="{CB6E6B66-6B9A-BE23-1D23-B8D1BB34F9CC}"/>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dr:sp macro="" textlink="">
          <xdr:nvSpPr>
            <xdr:cNvPr id="0" name=""/>
            <xdr:cNvSpPr>
              <a:spLocks noTextEdit="1"/>
            </xdr:cNvSpPr>
          </xdr:nvSpPr>
          <xdr:spPr>
            <a:xfrm>
              <a:off x="5575300" y="3022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6.733278587963" createdVersion="8" refreshedVersion="8" minRefreshableVersion="3" recordCount="30" xr:uid="{716FB21A-09EB-8E46-A5D2-9E90E2638EF2}">
  <cacheSource type="worksheet">
    <worksheetSource ref="A1:H31" sheet="Sales Analysis"/>
  </cacheSource>
  <cacheFields count="8">
    <cacheField name="Date" numFmtId="165">
      <sharedItems containsSemiMixedTypes="0" containsNonDate="0" containsDate="1" containsString="0" minDate="2023-01-26T00:00:00" maxDate="2023-12-23T00:00:00" count="27">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sharedItems>
      <fieldGroup base="0">
        <rangePr groupBy="months" startDate="2023-01-26T00:00:00" endDate="2023-12-23T00:00:00"/>
        <groupItems count="14">
          <s v="&lt;26/01/23"/>
          <s v="Jan"/>
          <s v="Feb"/>
          <s v="Mar"/>
          <s v="Apr"/>
          <s v="May"/>
          <s v="Jun"/>
          <s v="Jul"/>
          <s v="Aug"/>
          <s v="Sep"/>
          <s v="Oct"/>
          <s v="Nov"/>
          <s v="Dec"/>
          <s v="&gt;23/12/23"/>
        </groupItems>
      </fieldGroup>
    </cacheField>
    <cacheField name="Region" numFmtId="0">
      <sharedItems count="4">
        <s v="West"/>
        <s v="South"/>
        <s v="North"/>
        <s v="East"/>
      </sharedItems>
    </cacheField>
    <cacheField name="Salesperson" numFmtId="0">
      <sharedItems count="5">
        <s v="Bob"/>
        <s v="Alice"/>
        <s v="Eva"/>
        <s v="David"/>
        <s v="Charlie"/>
      </sharedItems>
    </cacheField>
    <cacheField name="Product" numFmtId="0">
      <sharedItems count="5">
        <s v="Tablet"/>
        <s v="Phone"/>
        <s v="Keyboard"/>
        <s v="Laptop"/>
        <s v="Moni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64" maxValue="995"/>
    </cacheField>
    <cacheField name="Revenue" numFmtId="0">
      <sharedItems containsSemiMixedTypes="0" containsString="0" containsNumber="1" containsInteger="1" minValue="970" maxValue="19500"/>
    </cacheField>
    <cacheField name="Profit" numFmtId="0">
      <sharedItems containsSemiMixedTypes="0" containsString="0" containsNumber="1" minValue="194" maxValue="3900"/>
    </cacheField>
  </cacheFields>
  <extLst>
    <ext xmlns:x14="http://schemas.microsoft.com/office/spreadsheetml/2009/9/main" uri="{725AE2AE-9491-48be-B2B4-4EB974FC3084}">
      <x14:pivotCacheDefinition pivotCacheId="10804753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6.747430671297" createdVersion="8" refreshedVersion="8" minRefreshableVersion="3" recordCount="30" xr:uid="{2AA9B610-4BA3-5640-9A34-2A48917A43C6}">
  <cacheSource type="worksheet">
    <worksheetSource ref="A1:H31" sheet="HR Attrition"/>
  </cacheSource>
  <cacheFields count="10">
    <cacheField name="Employee ID" numFmtId="0">
      <sharedItems/>
    </cacheField>
    <cacheField name="Department" numFmtId="0">
      <sharedItems count="5">
        <s v="HR"/>
        <s v="IT"/>
        <s v="Finance"/>
        <s v="Sales"/>
        <s v="Support"/>
      </sharedItems>
    </cacheField>
    <cacheField name="Gender" numFmtId="0">
      <sharedItems count="2">
        <s v="Female"/>
        <s v="Male"/>
      </sharedItems>
    </cacheField>
    <cacheField name="Age" numFmtId="0">
      <sharedItems containsSemiMixedTypes="0" containsString="0" containsNumber="1" containsInteger="1" minValue="22" maxValue="49"/>
    </cacheField>
    <cacheField name="Join Date" numFmtId="165">
      <sharedItems containsSemiMixedTypes="0" containsNonDate="0" containsDate="1" containsString="0" minDate="2020-01-22T00:00:00" maxDate="2023-12-20T00:00:00"/>
    </cacheField>
    <cacheField name="Exit Date" numFmtId="0">
      <sharedItems containsNonDate="0" containsDate="1" containsString="0" containsBlank="1" minDate="2021-05-02T00:00:00" maxDate="2026-02-02T00:00:00" count="21">
        <d v="2024-05-30T00:00:00"/>
        <d v="2024-11-29T00:00:00"/>
        <m/>
        <d v="2023-09-07T00:00:00"/>
        <d v="2024-11-18T00:00:00"/>
        <d v="2025-01-11T00:00:00"/>
        <d v="2023-04-26T00:00:00"/>
        <d v="2021-11-20T00:00:00"/>
        <d v="2025-08-18T00:00:00"/>
        <d v="2024-07-18T00:00:00"/>
        <d v="2021-05-02T00:00:00"/>
        <d v="2021-10-08T00:00:00"/>
        <d v="2023-01-23T00:00:00"/>
        <d v="2022-01-02T00:00:00"/>
        <d v="2021-12-15T00:00:00"/>
        <d v="2023-12-04T00:00:00"/>
        <d v="2024-06-06T00:00:00"/>
        <d v="2024-03-15T00:00:00"/>
        <d v="2025-03-02T00:00:00"/>
        <d v="2023-12-29T00:00:00"/>
        <d v="2026-02-01T00:00:00"/>
      </sharedItems>
      <fieldGroup par="9" base="5">
        <rangePr groupBy="months" startDate="2021-05-02T00:00:00" endDate="2026-02-02T00:00:00"/>
        <groupItems count="14">
          <s v="(blank)"/>
          <s v="Jan"/>
          <s v="Feb"/>
          <s v="Mar"/>
          <s v="Apr"/>
          <s v="May"/>
          <s v="Jun"/>
          <s v="Jul"/>
          <s v="Aug"/>
          <s v="Sep"/>
          <s v="Oct"/>
          <s v="Nov"/>
          <s v="Dec"/>
          <s v="&gt;02/02/26"/>
        </groupItems>
      </fieldGroup>
    </cacheField>
    <cacheField name="Status" numFmtId="0">
      <sharedItems count="2">
        <s v="Resigned"/>
        <s v="Active"/>
      </sharedItems>
    </cacheField>
    <cacheField name="Salary" numFmtId="0">
      <sharedItems containsSemiMixedTypes="0" containsString="0" containsNumber="1" containsInteger="1" minValue="30083" maxValue="107731"/>
    </cacheField>
    <cacheField name="Quarters" numFmtId="0" databaseField="0">
      <fieldGroup base="5">
        <rangePr groupBy="quarters" startDate="2021-05-02T00:00:00" endDate="2026-02-02T00:00:00"/>
        <groupItems count="6">
          <s v="&lt;02/05/21"/>
          <s v="Qtr1"/>
          <s v="Qtr2"/>
          <s v="Qtr3"/>
          <s v="Qtr4"/>
          <s v="&gt;02/02/26"/>
        </groupItems>
      </fieldGroup>
    </cacheField>
    <cacheField name="Years" numFmtId="0" databaseField="0">
      <fieldGroup base="5">
        <rangePr groupBy="years" startDate="2021-05-02T00:00:00" endDate="2026-02-02T00:00:00"/>
        <groupItems count="8">
          <s v="&lt;02/05/21"/>
          <s v="2021"/>
          <s v="2022"/>
          <s v="2023"/>
          <s v="2024"/>
          <s v="2025"/>
          <s v="2026"/>
          <s v="&gt;02/02/2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6.777776041665" createdVersion="8" refreshedVersion="8" minRefreshableVersion="3" recordCount="30" xr:uid="{1CA6BF37-9EE5-9B46-9BA1-7598B3B5DB7B}">
  <cacheSource type="worksheet">
    <worksheetSource ref="A1:H31" sheet="Inventory"/>
  </cacheSource>
  <cacheFields count="9">
    <cacheField name="Product ID" numFmtId="0">
      <sharedItems count="30">
        <s v="P100"/>
        <s v="P101"/>
        <s v="P102"/>
        <s v="P103"/>
        <s v="P104"/>
        <s v="P105"/>
        <s v="P106"/>
        <s v="P107"/>
        <s v="P108"/>
        <s v="P109"/>
        <s v="P110"/>
        <s v="P111"/>
        <s v="P112"/>
        <s v="P113"/>
        <s v="P114"/>
        <s v="P115"/>
        <s v="P116"/>
        <s v="P117"/>
        <s v="P118"/>
        <s v="P119"/>
        <s v="P120"/>
        <s v="P121"/>
        <s v="P122"/>
        <s v="P123"/>
        <s v="P124"/>
        <s v="P125"/>
        <s v="P126"/>
        <s v="P127"/>
        <s v="P128"/>
        <s v="P129"/>
      </sharedItems>
    </cacheField>
    <cacheField name="Product Category" numFmtId="0">
      <sharedItems count="3">
        <s v="Electronics"/>
        <s v="Furniture"/>
        <s v="Stationery"/>
      </sharedItems>
    </cacheField>
    <cacheField name="Warehouse" numFmtId="0">
      <sharedItems count="3">
        <s v="W1"/>
        <s v="W2"/>
        <s v="W3"/>
      </sharedItems>
    </cacheField>
    <cacheField name="Opening Stock" numFmtId="0">
      <sharedItems containsSemiMixedTypes="0" containsString="0" containsNumber="1" containsInteger="1" minValue="54" maxValue="196"/>
    </cacheField>
    <cacheField name="Quantity Sold" numFmtId="0">
      <sharedItems containsSemiMixedTypes="0" containsString="0" containsNumber="1" containsInteger="1" minValue="10" maxValue="80"/>
    </cacheField>
    <cacheField name="Quantity Purchased" numFmtId="0">
      <sharedItems containsSemiMixedTypes="0" containsString="0" containsNumber="1" containsInteger="1" minValue="21" maxValue="91"/>
    </cacheField>
    <cacheField name="Date" numFmtId="165">
      <sharedItems containsSemiMixedTypes="0" containsNonDate="0" containsDate="1" containsString="0" minDate="2023-01-11T00:00:00" maxDate="2023-12-27T00:00:00" count="30">
        <d v="2023-08-17T00:00:00"/>
        <d v="2023-09-20T00:00:00"/>
        <d v="2023-02-26T00:00:00"/>
        <d v="2023-10-15T00:00:00"/>
        <d v="2023-12-18T00:00:00"/>
        <d v="2023-12-09T00:00:00"/>
        <d v="2023-09-22T00:00:00"/>
        <d v="2023-10-25T00:00:00"/>
        <d v="2023-06-17T00:00:00"/>
        <d v="2023-02-15T00:00:00"/>
        <d v="2023-01-21T00:00:00"/>
        <d v="2023-01-15T00:00:00"/>
        <d v="2023-04-25T00:00:00"/>
        <d v="2023-08-15T00:00:00"/>
        <d v="2023-04-10T00:00:00"/>
        <d v="2023-10-31T00:00:00"/>
        <d v="2023-02-21T00:00:00"/>
        <d v="2023-03-18T00:00:00"/>
        <d v="2023-03-19T00:00:00"/>
        <d v="2023-08-28T00:00:00"/>
        <d v="2023-05-06T00:00:00"/>
        <d v="2023-11-17T00:00:00"/>
        <d v="2023-06-23T00:00:00"/>
        <d v="2023-12-26T00:00:00"/>
        <d v="2023-03-02T00:00:00"/>
        <d v="2023-07-16T00:00:00"/>
        <d v="2023-01-11T00:00:00"/>
        <d v="2023-12-01T00:00:00"/>
        <d v="2023-08-09T00:00:00"/>
        <d v="2023-01-18T00:00:00"/>
      </sharedItems>
      <fieldGroup base="6">
        <rangePr groupBy="days" startDate="2023-01-11T00:00:00" endDate="2023-12-27T00:00:00" groupInterval="7"/>
        <groupItems count="52">
          <s v="&lt;11/01/23"/>
          <s v="11/01/23 - 17/01/23"/>
          <s v="18/01/23 - 24/01/23"/>
          <s v="25/01/23 - 31/01/23"/>
          <s v="01/02/23 - 07/02/23"/>
          <s v="08/02/23 - 14/02/23"/>
          <s v="15/02/23 - 21/02/23"/>
          <s v="22/02/23 - 28/02/23"/>
          <s v="01/03/23 - 07/03/23"/>
          <s v="08/03/23 - 14/03/23"/>
          <s v="15/03/23 - 21/03/23"/>
          <s v="22/03/23 - 28/03/23"/>
          <s v="29/03/23 - 04/04/23"/>
          <s v="05/04/23 - 11/04/23"/>
          <s v="12/04/23 - 18/04/23"/>
          <s v="19/04/23 - 25/04/23"/>
          <s v="26/04/23 - 02/05/23"/>
          <s v="03/05/23 - 09/05/23"/>
          <s v="10/05/23 - 16/05/23"/>
          <s v="17/05/23 - 23/05/23"/>
          <s v="24/05/23 - 30/05/23"/>
          <s v="31/05/23 - 06/06/23"/>
          <s v="07/06/23 - 13/06/23"/>
          <s v="14/06/23 - 20/06/23"/>
          <s v="21/06/23 - 27/06/23"/>
          <s v="28/06/23 - 04/07/23"/>
          <s v="05/07/23 - 11/07/23"/>
          <s v="12/07/23 - 18/07/23"/>
          <s v="19/07/23 - 25/07/23"/>
          <s v="26/07/23 - 01/08/23"/>
          <s v="02/08/23 - 08/08/23"/>
          <s v="09/08/23 - 15/08/23"/>
          <s v="16/08/23 - 22/08/23"/>
          <s v="23/08/23 - 29/08/23"/>
          <s v="30/08/23 - 05/09/23"/>
          <s v="06/09/23 - 12/09/23"/>
          <s v="13/09/23 - 19/09/23"/>
          <s v="20/09/23 - 26/09/23"/>
          <s v="27/09/23 - 03/10/23"/>
          <s v="04/10/23 - 10/10/23"/>
          <s v="11/10/23 - 17/10/23"/>
          <s v="18/10/23 - 24/10/23"/>
          <s v="25/10/23 - 31/10/23"/>
          <s v="01/11/23 - 07/11/23"/>
          <s v="08/11/23 - 14/11/23"/>
          <s v="15/11/23 - 21/11/23"/>
          <s v="22/11/23 - 28/11/23"/>
          <s v="29/11/23 - 05/12/23"/>
          <s v="06/12/23 - 12/12/23"/>
          <s v="13/12/23 - 19/12/23"/>
          <s v="20/12/23 - 26/12/23"/>
          <s v="&gt;27/12/23"/>
        </groupItems>
      </fieldGroup>
    </cacheField>
    <cacheField name="Closing Stock" numFmtId="0">
      <sharedItems containsSemiMixedTypes="0" containsString="0" containsNumber="1" containsInteger="1" minValue="0" maxValue="239"/>
    </cacheField>
    <cacheField name="Net Movement" numFmtId="0" formula="'Quantity Purchased' -'Quantity Sold'" databaseField="0"/>
  </cacheFields>
  <extLst>
    <ext xmlns:x14="http://schemas.microsoft.com/office/spreadsheetml/2009/9/main" uri="{725AE2AE-9491-48be-B2B4-4EB974FC3084}">
      <x14:pivotCacheDefinition pivotCacheId="209579315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6.7902525463" createdVersion="8" refreshedVersion="8" minRefreshableVersion="3" recordCount="30" xr:uid="{30DA1BC9-9764-B847-8859-2448DD1D03BA}">
  <cacheSource type="worksheet">
    <worksheetSource ref="A1:F31" sheet="Expense Tracking"/>
  </cacheSource>
  <cacheFields count="7">
    <cacheField name="Department" numFmtId="0">
      <sharedItems count="4">
        <s v="IT"/>
        <s v="Admin"/>
        <s v="Operations"/>
        <s v="Marketing"/>
      </sharedItems>
    </cacheField>
    <cacheField name="Expense Category" numFmtId="0">
      <sharedItems count="4">
        <s v="Consulting"/>
        <s v="Travel"/>
        <s v="Supplies"/>
        <s v="Software"/>
      </sharedItems>
    </cacheField>
    <cacheField name="Expense Amount" numFmtId="0">
      <sharedItems containsSemiMixedTypes="0" containsString="0" containsNumber="1" containsInteger="1" minValue="1399" maxValue="9223"/>
    </cacheField>
    <cacheField name="Budget" numFmtId="0">
      <sharedItems containsSemiMixedTypes="0" containsString="0" containsNumber="1" containsInteger="1" minValue="5074" maxValue="14543"/>
    </cacheField>
    <cacheField name="Date" numFmtId="165">
      <sharedItems containsSemiMixedTypes="0" containsNonDate="0" containsDate="1" containsString="0" minDate="2023-01-15T00:00:00" maxDate="2023-12-21T00:00:00" count="29">
        <d v="2023-06-14T00:00:00"/>
        <d v="2023-07-04T00:00:00"/>
        <d v="2023-07-18T00:00:00"/>
        <d v="2023-12-20T00:00:00"/>
        <d v="2023-04-06T00:00:00"/>
        <d v="2023-04-18T00:00:00"/>
        <d v="2023-06-28T00:00:00"/>
        <d v="2023-11-30T00:00:00"/>
        <d v="2023-09-07T00:00:00"/>
        <d v="2023-01-15T00:00:00"/>
        <d v="2023-09-22T00:00:00"/>
        <d v="2023-08-02T00:00:00"/>
        <d v="2023-02-23T00:00:00"/>
        <d v="2023-08-14T00:00:00"/>
        <d v="2023-09-14T00:00:00"/>
        <d v="2023-11-03T00:00:00"/>
        <d v="2023-07-21T00:00:00"/>
        <d v="2023-10-11T00:00:00"/>
        <d v="2023-04-25T00:00:00"/>
        <d v="2023-07-23T00:00:00"/>
        <d v="2023-08-20T00:00:00"/>
        <d v="2023-05-20T00:00:00"/>
        <d v="2023-09-08T00:00:00"/>
        <d v="2023-03-18T00:00:00"/>
        <d v="2023-05-17T00:00:00"/>
        <d v="2023-11-29T00:00:00"/>
        <d v="2023-07-11T00:00:00"/>
        <d v="2023-12-17T00:00:00"/>
        <d v="2023-07-13T00:00:00"/>
      </sharedItems>
      <fieldGroup base="4">
        <rangePr groupBy="months" startDate="2023-01-15T00:00:00" endDate="2023-12-21T00:00:00"/>
        <groupItems count="14">
          <s v="&lt;15/01/23"/>
          <s v="Jan"/>
          <s v="Feb"/>
          <s v="Mar"/>
          <s v="Apr"/>
          <s v="May"/>
          <s v="Jun"/>
          <s v="Jul"/>
          <s v="Aug"/>
          <s v="Sep"/>
          <s v="Oct"/>
          <s v="Nov"/>
          <s v="Dec"/>
          <s v="&gt;21/12/23"/>
        </groupItems>
      </fieldGroup>
    </cacheField>
    <cacheField name="Project Name" numFmtId="0">
      <sharedItems/>
    </cacheField>
    <cacheField name="% Budget Used" numFmtId="0" formula="'Expense Amount' /Budget" databaseField="0"/>
  </cacheFields>
  <extLst>
    <ext xmlns:x14="http://schemas.microsoft.com/office/spreadsheetml/2009/9/main" uri="{725AE2AE-9491-48be-B2B4-4EB974FC3084}">
      <x14:pivotCacheDefinition pivotCacheId="69337214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6.807768981482" createdVersion="8" refreshedVersion="8" minRefreshableVersion="3" recordCount="30" xr:uid="{04D734EA-3A8B-E545-AB28-2F94FE727FB8}">
  <cacheSource type="worksheet">
    <worksheetSource ref="A1:H31" sheet="Customer Orders"/>
  </cacheSource>
  <cacheFields count="9">
    <cacheField name="Order ID" numFmtId="0">
      <sharedItems/>
    </cacheField>
    <cacheField name="Customer Name" numFmtId="0">
      <sharedItems count="5">
        <s v="Adani"/>
        <s v="Tata"/>
        <s v="HUL"/>
        <s v="Reliance"/>
        <s v="Flipkart"/>
      </sharedItems>
    </cacheField>
    <cacheField name="Order Date" numFmtId="165">
      <sharedItems containsSemiMixedTypes="0" containsNonDate="0" containsDate="1" containsString="0" minDate="2023-02-01T00:00:00" maxDate="2023-11-24T00:00:00" count="30">
        <d v="2023-05-03T00:00:00"/>
        <d v="2023-05-19T00:00:00"/>
        <d v="2023-02-20T00:00:00"/>
        <d v="2023-10-01T00:00:00"/>
        <d v="2023-10-24T00:00:00"/>
        <d v="2023-11-08T00:00:00"/>
        <d v="2023-07-04T00:00:00"/>
        <d v="2023-08-05T00:00:00"/>
        <d v="2023-07-18T00:00:00"/>
        <d v="2023-09-30T00:00:00"/>
        <d v="2023-05-22T00:00:00"/>
        <d v="2023-10-08T00:00:00"/>
        <d v="2023-07-23T00:00:00"/>
        <d v="2023-09-13T00:00:00"/>
        <d v="2023-10-19T00:00:00"/>
        <d v="2023-03-21T00:00:00"/>
        <d v="2023-07-28T00:00:00"/>
        <d v="2023-02-01T00:00:00"/>
        <d v="2023-09-27T00:00:00"/>
        <d v="2023-11-23T00:00:00"/>
        <d v="2023-06-13T00:00:00"/>
        <d v="2023-04-23T00:00:00"/>
        <d v="2023-08-03T00:00:00"/>
        <d v="2023-05-25T00:00:00"/>
        <d v="2023-05-04T00:00:00"/>
        <d v="2023-10-12T00:00:00"/>
        <d v="2023-06-04T00:00:00"/>
        <d v="2023-02-25T00:00:00"/>
        <d v="2023-11-06T00:00:00"/>
        <d v="2023-11-20T00:00:00"/>
      </sharedItems>
      <fieldGroup par="8" base="2">
        <rangePr groupBy="days" startDate="2023-02-01T00:00:00" endDate="2023-11-24T00:00:00"/>
        <groupItems count="368">
          <s v="&lt;01/02/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1/23"/>
        </groupItems>
      </fieldGroup>
    </cacheField>
    <cacheField name="Delivery Date" numFmtId="165">
      <sharedItems containsSemiMixedTypes="0" containsNonDate="0" containsDate="1" containsString="0" minDate="2023-02-02T00:00:00" maxDate="2023-12-02T00:00:00"/>
    </cacheField>
    <cacheField name="Product" numFmtId="0">
      <sharedItems count="4">
        <s v="Switch"/>
        <s v="Access Point"/>
        <s v="Router"/>
        <s v="Modem"/>
      </sharedItems>
    </cacheField>
    <cacheField name="Order Value" numFmtId="0">
      <sharedItems containsSemiMixedTypes="0" containsString="0" containsNumber="1" containsInteger="1" minValue="5730" maxValue="48063"/>
    </cacheField>
    <cacheField name="Delivery Status" numFmtId="0">
      <sharedItems count="2">
        <s v="On Time"/>
        <s v="Delayed"/>
      </sharedItems>
    </cacheField>
    <cacheField name="Delivery Duration (Days)" numFmtId="0">
      <sharedItems containsSemiMixedTypes="0" containsString="0" containsNumber="1" containsInteger="1" minValue="1" maxValue="10"/>
    </cacheField>
    <cacheField name="Months" numFmtId="0" databaseField="0">
      <fieldGroup base="2">
        <rangePr groupBy="months" startDate="2023-02-01T00:00:00" endDate="2023-11-24T00:00:00"/>
        <groupItems count="14">
          <s v="&lt;01/02/23"/>
          <s v="Jan"/>
          <s v="Feb"/>
          <s v="Mar"/>
          <s v="Apr"/>
          <s v="May"/>
          <s v="Jun"/>
          <s v="Jul"/>
          <s v="Aug"/>
          <s v="Sep"/>
          <s v="Oct"/>
          <s v="Nov"/>
          <s v="Dec"/>
          <s v="&gt;24/11/23"/>
        </groupItems>
      </fieldGroup>
    </cacheField>
  </cacheFields>
  <extLst>
    <ext xmlns:x14="http://schemas.microsoft.com/office/spreadsheetml/2009/9/main" uri="{725AE2AE-9491-48be-B2B4-4EB974FC3084}">
      <x14:pivotCacheDefinition pivotCacheId="301371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809"/>
    <n v="9708"/>
    <n v="1941.6"/>
  </r>
  <r>
    <x v="1"/>
    <x v="0"/>
    <x v="1"/>
    <x v="0"/>
    <n v="10"/>
    <n v="418"/>
    <n v="4180"/>
    <n v="836"/>
  </r>
  <r>
    <x v="2"/>
    <x v="1"/>
    <x v="2"/>
    <x v="1"/>
    <n v="12"/>
    <n v="528"/>
    <n v="6336"/>
    <n v="1267.2"/>
  </r>
  <r>
    <x v="3"/>
    <x v="2"/>
    <x v="3"/>
    <x v="2"/>
    <n v="10"/>
    <n v="761"/>
    <n v="7610"/>
    <n v="1522"/>
  </r>
  <r>
    <x v="4"/>
    <x v="1"/>
    <x v="2"/>
    <x v="1"/>
    <n v="20"/>
    <n v="216"/>
    <n v="4320"/>
    <n v="864"/>
  </r>
  <r>
    <x v="5"/>
    <x v="1"/>
    <x v="2"/>
    <x v="3"/>
    <n v="20"/>
    <n v="975"/>
    <n v="19500"/>
    <n v="3900"/>
  </r>
  <r>
    <x v="6"/>
    <x v="2"/>
    <x v="1"/>
    <x v="0"/>
    <n v="14"/>
    <n v="779"/>
    <n v="10906"/>
    <n v="2181.1999999999998"/>
  </r>
  <r>
    <x v="0"/>
    <x v="0"/>
    <x v="0"/>
    <x v="1"/>
    <n v="17"/>
    <n v="637"/>
    <n v="10829"/>
    <n v="2165.8000000000002"/>
  </r>
  <r>
    <x v="7"/>
    <x v="2"/>
    <x v="2"/>
    <x v="3"/>
    <n v="19"/>
    <n v="877"/>
    <n v="16663"/>
    <n v="3332.6"/>
  </r>
  <r>
    <x v="8"/>
    <x v="3"/>
    <x v="1"/>
    <x v="0"/>
    <n v="6"/>
    <n v="579"/>
    <n v="3474"/>
    <n v="694.80000000000007"/>
  </r>
  <r>
    <x v="9"/>
    <x v="2"/>
    <x v="3"/>
    <x v="3"/>
    <n v="4"/>
    <n v="945"/>
    <n v="3780"/>
    <n v="756"/>
  </r>
  <r>
    <x v="10"/>
    <x v="0"/>
    <x v="1"/>
    <x v="3"/>
    <n v="7"/>
    <n v="312"/>
    <n v="2184"/>
    <n v="436.8"/>
  </r>
  <r>
    <x v="11"/>
    <x v="3"/>
    <x v="4"/>
    <x v="1"/>
    <n v="20"/>
    <n v="541"/>
    <n v="10820"/>
    <n v="2164"/>
  </r>
  <r>
    <x v="12"/>
    <x v="3"/>
    <x v="0"/>
    <x v="4"/>
    <n v="20"/>
    <n v="566"/>
    <n v="11320"/>
    <n v="2264"/>
  </r>
  <r>
    <x v="13"/>
    <x v="2"/>
    <x v="0"/>
    <x v="4"/>
    <n v="1"/>
    <n v="995"/>
    <n v="995"/>
    <n v="199"/>
  </r>
  <r>
    <x v="14"/>
    <x v="1"/>
    <x v="0"/>
    <x v="4"/>
    <n v="20"/>
    <n v="877"/>
    <n v="17540"/>
    <n v="3508"/>
  </r>
  <r>
    <x v="15"/>
    <x v="2"/>
    <x v="1"/>
    <x v="0"/>
    <n v="4"/>
    <n v="545"/>
    <n v="2180"/>
    <n v="436"/>
  </r>
  <r>
    <x v="12"/>
    <x v="3"/>
    <x v="4"/>
    <x v="3"/>
    <n v="1"/>
    <n v="970"/>
    <n v="970"/>
    <n v="194"/>
  </r>
  <r>
    <x v="16"/>
    <x v="0"/>
    <x v="3"/>
    <x v="2"/>
    <n v="10"/>
    <n v="267"/>
    <n v="2670"/>
    <n v="534"/>
  </r>
  <r>
    <x v="17"/>
    <x v="2"/>
    <x v="2"/>
    <x v="4"/>
    <n v="17"/>
    <n v="318"/>
    <n v="5406"/>
    <n v="1081.2"/>
  </r>
  <r>
    <x v="18"/>
    <x v="0"/>
    <x v="3"/>
    <x v="0"/>
    <n v="7"/>
    <n v="164"/>
    <n v="1148"/>
    <n v="229.6"/>
  </r>
  <r>
    <x v="19"/>
    <x v="1"/>
    <x v="1"/>
    <x v="4"/>
    <n v="16"/>
    <n v="617"/>
    <n v="9872"/>
    <n v="1974.4"/>
  </r>
  <r>
    <x v="20"/>
    <x v="1"/>
    <x v="2"/>
    <x v="0"/>
    <n v="13"/>
    <n v="281"/>
    <n v="3653"/>
    <n v="730.6"/>
  </r>
  <r>
    <x v="21"/>
    <x v="1"/>
    <x v="2"/>
    <x v="4"/>
    <n v="13"/>
    <n v="895"/>
    <n v="11635"/>
    <n v="2327"/>
  </r>
  <r>
    <x v="22"/>
    <x v="3"/>
    <x v="2"/>
    <x v="0"/>
    <n v="10"/>
    <n v="457"/>
    <n v="4570"/>
    <n v="914"/>
  </r>
  <r>
    <x v="23"/>
    <x v="1"/>
    <x v="0"/>
    <x v="2"/>
    <n v="8"/>
    <n v="945"/>
    <n v="7560"/>
    <n v="1512"/>
  </r>
  <r>
    <x v="24"/>
    <x v="1"/>
    <x v="2"/>
    <x v="3"/>
    <n v="9"/>
    <n v="873"/>
    <n v="7857"/>
    <n v="1571.4"/>
  </r>
  <r>
    <x v="25"/>
    <x v="3"/>
    <x v="2"/>
    <x v="0"/>
    <n v="17"/>
    <n v="828"/>
    <n v="14076"/>
    <n v="2815.2"/>
  </r>
  <r>
    <x v="26"/>
    <x v="2"/>
    <x v="2"/>
    <x v="3"/>
    <n v="16"/>
    <n v="515"/>
    <n v="8240"/>
    <n v="1648"/>
  </r>
  <r>
    <x v="19"/>
    <x v="1"/>
    <x v="2"/>
    <x v="1"/>
    <n v="2"/>
    <n v="918"/>
    <n v="1836"/>
    <n v="36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E1000"/>
    <x v="0"/>
    <x v="0"/>
    <n v="48"/>
    <d v="2023-01-30T00:00:00"/>
    <x v="0"/>
    <x v="0"/>
    <n v="57360"/>
  </r>
  <r>
    <s v="E1001"/>
    <x v="1"/>
    <x v="0"/>
    <n v="44"/>
    <d v="2023-02-04T00:00:00"/>
    <x v="1"/>
    <x v="0"/>
    <n v="39014"/>
  </r>
  <r>
    <s v="E1002"/>
    <x v="1"/>
    <x v="1"/>
    <n v="44"/>
    <d v="2021-12-04T00:00:00"/>
    <x v="2"/>
    <x v="1"/>
    <n v="30083"/>
  </r>
  <r>
    <s v="E1003"/>
    <x v="0"/>
    <x v="1"/>
    <n v="23"/>
    <d v="2021-05-04T00:00:00"/>
    <x v="3"/>
    <x v="0"/>
    <n v="71032"/>
  </r>
  <r>
    <s v="E1004"/>
    <x v="1"/>
    <x v="0"/>
    <n v="48"/>
    <d v="2022-03-28T00:00:00"/>
    <x v="2"/>
    <x v="1"/>
    <n v="46427"/>
  </r>
  <r>
    <s v="E1005"/>
    <x v="1"/>
    <x v="0"/>
    <n v="36"/>
    <d v="2023-03-15T00:00:00"/>
    <x v="4"/>
    <x v="0"/>
    <n v="104801"/>
  </r>
  <r>
    <s v="E1006"/>
    <x v="2"/>
    <x v="1"/>
    <n v="31"/>
    <d v="2023-03-18T00:00:00"/>
    <x v="5"/>
    <x v="0"/>
    <n v="63913"/>
  </r>
  <r>
    <s v="E1007"/>
    <x v="0"/>
    <x v="1"/>
    <n v="39"/>
    <d v="2020-02-06T00:00:00"/>
    <x v="2"/>
    <x v="1"/>
    <n v="79964"/>
  </r>
  <r>
    <s v="E1008"/>
    <x v="3"/>
    <x v="1"/>
    <n v="41"/>
    <d v="2021-07-18T00:00:00"/>
    <x v="6"/>
    <x v="0"/>
    <n v="71187"/>
  </r>
  <r>
    <s v="E1009"/>
    <x v="2"/>
    <x v="1"/>
    <n v="33"/>
    <d v="2020-11-25T00:00:00"/>
    <x v="7"/>
    <x v="0"/>
    <n v="85778"/>
  </r>
  <r>
    <s v="E1010"/>
    <x v="4"/>
    <x v="0"/>
    <n v="44"/>
    <d v="2023-12-19T00:00:00"/>
    <x v="8"/>
    <x v="0"/>
    <n v="38642"/>
  </r>
  <r>
    <s v="E1011"/>
    <x v="2"/>
    <x v="1"/>
    <n v="39"/>
    <d v="2023-02-03T00:00:00"/>
    <x v="9"/>
    <x v="0"/>
    <n v="52972"/>
  </r>
  <r>
    <s v="E1012"/>
    <x v="4"/>
    <x v="1"/>
    <n v="49"/>
    <d v="2021-01-31T00:00:00"/>
    <x v="10"/>
    <x v="0"/>
    <n v="105379"/>
  </r>
  <r>
    <s v="E1013"/>
    <x v="1"/>
    <x v="1"/>
    <n v="34"/>
    <d v="2023-07-12T00:00:00"/>
    <x v="2"/>
    <x v="1"/>
    <n v="107731"/>
  </r>
  <r>
    <s v="E1014"/>
    <x v="1"/>
    <x v="1"/>
    <n v="27"/>
    <d v="2021-04-13T00:00:00"/>
    <x v="2"/>
    <x v="1"/>
    <n v="32559"/>
  </r>
  <r>
    <s v="E1015"/>
    <x v="2"/>
    <x v="0"/>
    <n v="44"/>
    <d v="2020-02-21T00:00:00"/>
    <x v="11"/>
    <x v="0"/>
    <n v="55865"/>
  </r>
  <r>
    <s v="E1016"/>
    <x v="2"/>
    <x v="1"/>
    <n v="25"/>
    <d v="2022-08-03T00:00:00"/>
    <x v="12"/>
    <x v="0"/>
    <n v="98094"/>
  </r>
  <r>
    <s v="E1017"/>
    <x v="3"/>
    <x v="0"/>
    <n v="33"/>
    <d v="2021-08-28T00:00:00"/>
    <x v="2"/>
    <x v="1"/>
    <n v="90546"/>
  </r>
  <r>
    <s v="E1018"/>
    <x v="3"/>
    <x v="1"/>
    <n v="22"/>
    <d v="2020-01-22T00:00:00"/>
    <x v="13"/>
    <x v="0"/>
    <n v="34566"/>
  </r>
  <r>
    <s v="E1019"/>
    <x v="3"/>
    <x v="0"/>
    <n v="24"/>
    <d v="2020-10-25T00:00:00"/>
    <x v="14"/>
    <x v="0"/>
    <n v="105366"/>
  </r>
  <r>
    <s v="E1020"/>
    <x v="0"/>
    <x v="0"/>
    <n v="30"/>
    <d v="2022-03-04T00:00:00"/>
    <x v="2"/>
    <x v="1"/>
    <n v="63032"/>
  </r>
  <r>
    <s v="E1021"/>
    <x v="1"/>
    <x v="1"/>
    <n v="29"/>
    <d v="2021-09-25T00:00:00"/>
    <x v="2"/>
    <x v="1"/>
    <n v="65831"/>
  </r>
  <r>
    <s v="E1022"/>
    <x v="3"/>
    <x v="1"/>
    <n v="46"/>
    <d v="2022-12-03T00:00:00"/>
    <x v="15"/>
    <x v="0"/>
    <n v="34892"/>
  </r>
  <r>
    <s v="E1023"/>
    <x v="4"/>
    <x v="0"/>
    <n v="31"/>
    <d v="2020-02-23T00:00:00"/>
    <x v="2"/>
    <x v="1"/>
    <n v="31149"/>
  </r>
  <r>
    <s v="E1024"/>
    <x v="2"/>
    <x v="0"/>
    <n v="41"/>
    <d v="2023-10-09T00:00:00"/>
    <x v="16"/>
    <x v="0"/>
    <n v="42901"/>
  </r>
  <r>
    <s v="E1025"/>
    <x v="4"/>
    <x v="1"/>
    <n v="41"/>
    <d v="2023-08-09T00:00:00"/>
    <x v="2"/>
    <x v="1"/>
    <n v="84454"/>
  </r>
  <r>
    <s v="E1026"/>
    <x v="4"/>
    <x v="0"/>
    <n v="32"/>
    <d v="2022-02-09T00:00:00"/>
    <x v="17"/>
    <x v="0"/>
    <n v="57114"/>
  </r>
  <r>
    <s v="E1027"/>
    <x v="2"/>
    <x v="1"/>
    <n v="37"/>
    <d v="2023-09-10T00:00:00"/>
    <x v="18"/>
    <x v="0"/>
    <n v="64488"/>
  </r>
  <r>
    <s v="E1028"/>
    <x v="4"/>
    <x v="0"/>
    <n v="41"/>
    <d v="2022-06-27T00:00:00"/>
    <x v="19"/>
    <x v="0"/>
    <n v="89017"/>
  </r>
  <r>
    <s v="E1029"/>
    <x v="2"/>
    <x v="1"/>
    <n v="28"/>
    <d v="2023-10-11T00:00:00"/>
    <x v="20"/>
    <x v="0"/>
    <n v="1056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120"/>
    <n v="80"/>
    <n v="84"/>
    <x v="0"/>
    <n v="124"/>
  </r>
  <r>
    <x v="1"/>
    <x v="1"/>
    <x v="1"/>
    <n v="132"/>
    <n v="54"/>
    <n v="28"/>
    <x v="1"/>
    <n v="106"/>
  </r>
  <r>
    <x v="2"/>
    <x v="0"/>
    <x v="0"/>
    <n v="54"/>
    <n v="79"/>
    <n v="25"/>
    <x v="2"/>
    <n v="0"/>
  </r>
  <r>
    <x v="3"/>
    <x v="0"/>
    <x v="2"/>
    <n v="184"/>
    <n v="75"/>
    <n v="81"/>
    <x v="3"/>
    <n v="190"/>
  </r>
  <r>
    <x v="4"/>
    <x v="2"/>
    <x v="0"/>
    <n v="100"/>
    <n v="44"/>
    <n v="29"/>
    <x v="4"/>
    <n v="85"/>
  </r>
  <r>
    <x v="5"/>
    <x v="1"/>
    <x v="1"/>
    <n v="163"/>
    <n v="67"/>
    <n v="63"/>
    <x v="5"/>
    <n v="159"/>
  </r>
  <r>
    <x v="6"/>
    <x v="2"/>
    <x v="0"/>
    <n v="196"/>
    <n v="64"/>
    <n v="44"/>
    <x v="6"/>
    <n v="176"/>
  </r>
  <r>
    <x v="7"/>
    <x v="0"/>
    <x v="1"/>
    <n v="194"/>
    <n v="46"/>
    <n v="91"/>
    <x v="7"/>
    <n v="239"/>
  </r>
  <r>
    <x v="8"/>
    <x v="2"/>
    <x v="0"/>
    <n v="95"/>
    <n v="15"/>
    <n v="49"/>
    <x v="8"/>
    <n v="129"/>
  </r>
  <r>
    <x v="9"/>
    <x v="2"/>
    <x v="1"/>
    <n v="97"/>
    <n v="33"/>
    <n v="62"/>
    <x v="9"/>
    <n v="126"/>
  </r>
  <r>
    <x v="10"/>
    <x v="2"/>
    <x v="1"/>
    <n v="177"/>
    <n v="63"/>
    <n v="67"/>
    <x v="10"/>
    <n v="181"/>
  </r>
  <r>
    <x v="11"/>
    <x v="0"/>
    <x v="1"/>
    <n v="114"/>
    <n v="72"/>
    <n v="63"/>
    <x v="11"/>
    <n v="105"/>
  </r>
  <r>
    <x v="12"/>
    <x v="1"/>
    <x v="1"/>
    <n v="122"/>
    <n v="55"/>
    <n v="68"/>
    <x v="12"/>
    <n v="135"/>
  </r>
  <r>
    <x v="13"/>
    <x v="0"/>
    <x v="1"/>
    <n v="188"/>
    <n v="32"/>
    <n v="26"/>
    <x v="13"/>
    <n v="182"/>
  </r>
  <r>
    <x v="14"/>
    <x v="0"/>
    <x v="0"/>
    <n v="181"/>
    <n v="66"/>
    <n v="50"/>
    <x v="14"/>
    <n v="165"/>
  </r>
  <r>
    <x v="15"/>
    <x v="0"/>
    <x v="2"/>
    <n v="71"/>
    <n v="36"/>
    <n v="65"/>
    <x v="15"/>
    <n v="100"/>
  </r>
  <r>
    <x v="16"/>
    <x v="0"/>
    <x v="2"/>
    <n v="106"/>
    <n v="10"/>
    <n v="25"/>
    <x v="16"/>
    <n v="121"/>
  </r>
  <r>
    <x v="17"/>
    <x v="0"/>
    <x v="0"/>
    <n v="129"/>
    <n v="22"/>
    <n v="70"/>
    <x v="17"/>
    <n v="177"/>
  </r>
  <r>
    <x v="18"/>
    <x v="0"/>
    <x v="0"/>
    <n v="170"/>
    <n v="56"/>
    <n v="21"/>
    <x v="18"/>
    <n v="135"/>
  </r>
  <r>
    <x v="19"/>
    <x v="0"/>
    <x v="0"/>
    <n v="128"/>
    <n v="40"/>
    <n v="28"/>
    <x v="19"/>
    <n v="116"/>
  </r>
  <r>
    <x v="20"/>
    <x v="2"/>
    <x v="0"/>
    <n v="56"/>
    <n v="46"/>
    <n v="66"/>
    <x v="20"/>
    <n v="76"/>
  </r>
  <r>
    <x v="21"/>
    <x v="2"/>
    <x v="0"/>
    <n v="136"/>
    <n v="20"/>
    <n v="59"/>
    <x v="21"/>
    <n v="175"/>
  </r>
  <r>
    <x v="22"/>
    <x v="0"/>
    <x v="1"/>
    <n v="68"/>
    <n v="56"/>
    <n v="70"/>
    <x v="22"/>
    <n v="82"/>
  </r>
  <r>
    <x v="23"/>
    <x v="1"/>
    <x v="2"/>
    <n v="165"/>
    <n v="68"/>
    <n v="47"/>
    <x v="23"/>
    <n v="144"/>
  </r>
  <r>
    <x v="24"/>
    <x v="2"/>
    <x v="1"/>
    <n v="71"/>
    <n v="68"/>
    <n v="57"/>
    <x v="24"/>
    <n v="60"/>
  </r>
  <r>
    <x v="25"/>
    <x v="2"/>
    <x v="2"/>
    <n v="56"/>
    <n v="70"/>
    <n v="75"/>
    <x v="25"/>
    <n v="61"/>
  </r>
  <r>
    <x v="26"/>
    <x v="2"/>
    <x v="2"/>
    <n v="80"/>
    <n v="61"/>
    <n v="39"/>
    <x v="26"/>
    <n v="58"/>
  </r>
  <r>
    <x v="27"/>
    <x v="1"/>
    <x v="1"/>
    <n v="70"/>
    <n v="68"/>
    <n v="46"/>
    <x v="27"/>
    <n v="48"/>
  </r>
  <r>
    <x v="28"/>
    <x v="0"/>
    <x v="0"/>
    <n v="143"/>
    <n v="49"/>
    <n v="44"/>
    <x v="28"/>
    <n v="138"/>
  </r>
  <r>
    <x v="29"/>
    <x v="2"/>
    <x v="2"/>
    <n v="168"/>
    <n v="29"/>
    <n v="77"/>
    <x v="29"/>
    <n v="2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707"/>
    <n v="5413"/>
    <x v="0"/>
    <s v="Delta"/>
  </r>
  <r>
    <x v="1"/>
    <x v="1"/>
    <n v="8341"/>
    <n v="10963"/>
    <x v="1"/>
    <s v="Alpha"/>
  </r>
  <r>
    <x v="2"/>
    <x v="2"/>
    <n v="8733"/>
    <n v="8992"/>
    <x v="2"/>
    <s v="Gamma"/>
  </r>
  <r>
    <x v="2"/>
    <x v="3"/>
    <n v="1403"/>
    <n v="7501"/>
    <x v="3"/>
    <s v="Delta"/>
  </r>
  <r>
    <x v="1"/>
    <x v="3"/>
    <n v="5713"/>
    <n v="11398"/>
    <x v="4"/>
    <s v="Delta"/>
  </r>
  <r>
    <x v="2"/>
    <x v="0"/>
    <n v="9223"/>
    <n v="13529"/>
    <x v="5"/>
    <s v="Beta"/>
  </r>
  <r>
    <x v="1"/>
    <x v="1"/>
    <n v="2901"/>
    <n v="12206"/>
    <x v="6"/>
    <s v="Alpha"/>
  </r>
  <r>
    <x v="1"/>
    <x v="2"/>
    <n v="2121"/>
    <n v="11558"/>
    <x v="7"/>
    <s v="Alpha"/>
  </r>
  <r>
    <x v="0"/>
    <x v="2"/>
    <n v="4478"/>
    <n v="12258"/>
    <x v="8"/>
    <s v="Beta"/>
  </r>
  <r>
    <x v="0"/>
    <x v="1"/>
    <n v="3137"/>
    <n v="10509"/>
    <x v="9"/>
    <s v="Beta"/>
  </r>
  <r>
    <x v="2"/>
    <x v="3"/>
    <n v="3272"/>
    <n v="11154"/>
    <x v="10"/>
    <s v="Alpha"/>
  </r>
  <r>
    <x v="0"/>
    <x v="3"/>
    <n v="7552"/>
    <n v="5819"/>
    <x v="11"/>
    <s v="Gamma"/>
  </r>
  <r>
    <x v="1"/>
    <x v="1"/>
    <n v="1399"/>
    <n v="5098"/>
    <x v="12"/>
    <s v="Beta"/>
  </r>
  <r>
    <x v="0"/>
    <x v="2"/>
    <n v="9009"/>
    <n v="8963"/>
    <x v="13"/>
    <s v="Alpha"/>
  </r>
  <r>
    <x v="0"/>
    <x v="0"/>
    <n v="8645"/>
    <n v="8210"/>
    <x v="14"/>
    <s v="Delta"/>
  </r>
  <r>
    <x v="3"/>
    <x v="3"/>
    <n v="2694"/>
    <n v="7831"/>
    <x v="15"/>
    <s v="Gamma"/>
  </r>
  <r>
    <x v="1"/>
    <x v="3"/>
    <n v="3568"/>
    <n v="6065"/>
    <x v="16"/>
    <s v="Delta"/>
  </r>
  <r>
    <x v="2"/>
    <x v="1"/>
    <n v="7045"/>
    <n v="14543"/>
    <x v="17"/>
    <s v="Gamma"/>
  </r>
  <r>
    <x v="0"/>
    <x v="0"/>
    <n v="3754"/>
    <n v="13533"/>
    <x v="18"/>
    <s v="Beta"/>
  </r>
  <r>
    <x v="1"/>
    <x v="1"/>
    <n v="6762"/>
    <n v="5074"/>
    <x v="19"/>
    <s v="Beta"/>
  </r>
  <r>
    <x v="1"/>
    <x v="1"/>
    <n v="5297"/>
    <n v="10525"/>
    <x v="20"/>
    <s v="Delta"/>
  </r>
  <r>
    <x v="3"/>
    <x v="3"/>
    <n v="3504"/>
    <n v="5695"/>
    <x v="21"/>
    <s v="Beta"/>
  </r>
  <r>
    <x v="1"/>
    <x v="2"/>
    <n v="6705"/>
    <n v="8911"/>
    <x v="22"/>
    <s v="Delta"/>
  </r>
  <r>
    <x v="3"/>
    <x v="2"/>
    <n v="5364"/>
    <n v="8292"/>
    <x v="3"/>
    <s v="Beta"/>
  </r>
  <r>
    <x v="2"/>
    <x v="1"/>
    <n v="2771"/>
    <n v="14172"/>
    <x v="23"/>
    <s v="Alpha"/>
  </r>
  <r>
    <x v="1"/>
    <x v="2"/>
    <n v="3886"/>
    <n v="5220"/>
    <x v="24"/>
    <s v="Alpha"/>
  </r>
  <r>
    <x v="1"/>
    <x v="1"/>
    <n v="7567"/>
    <n v="13183"/>
    <x v="25"/>
    <s v="Delta"/>
  </r>
  <r>
    <x v="0"/>
    <x v="1"/>
    <n v="4229"/>
    <n v="7593"/>
    <x v="26"/>
    <s v="Beta"/>
  </r>
  <r>
    <x v="0"/>
    <x v="2"/>
    <n v="3656"/>
    <n v="14541"/>
    <x v="27"/>
    <s v="Alpha"/>
  </r>
  <r>
    <x v="2"/>
    <x v="1"/>
    <n v="8425"/>
    <n v="12388"/>
    <x v="28"/>
    <s v="Alpha"/>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O1000"/>
    <x v="0"/>
    <x v="0"/>
    <d v="2023-05-10T00:00:00"/>
    <x v="0"/>
    <n v="6604"/>
    <x v="0"/>
    <n v="7"/>
  </r>
  <r>
    <s v="O1001"/>
    <x v="0"/>
    <x v="1"/>
    <d v="2023-05-20T00:00:00"/>
    <x v="1"/>
    <n v="32671"/>
    <x v="0"/>
    <n v="1"/>
  </r>
  <r>
    <s v="O1002"/>
    <x v="1"/>
    <x v="2"/>
    <d v="2023-02-26T00:00:00"/>
    <x v="1"/>
    <n v="38799"/>
    <x v="0"/>
    <n v="6"/>
  </r>
  <r>
    <s v="O1003"/>
    <x v="2"/>
    <x v="3"/>
    <d v="2023-10-04T00:00:00"/>
    <x v="2"/>
    <n v="40016"/>
    <x v="0"/>
    <n v="3"/>
  </r>
  <r>
    <s v="O1004"/>
    <x v="2"/>
    <x v="4"/>
    <d v="2023-11-03T00:00:00"/>
    <x v="1"/>
    <n v="15591"/>
    <x v="1"/>
    <n v="10"/>
  </r>
  <r>
    <s v="O1005"/>
    <x v="3"/>
    <x v="5"/>
    <d v="2023-11-13T00:00:00"/>
    <x v="3"/>
    <n v="6929"/>
    <x v="1"/>
    <n v="5"/>
  </r>
  <r>
    <s v="O1006"/>
    <x v="1"/>
    <x v="6"/>
    <d v="2023-07-13T00:00:00"/>
    <x v="1"/>
    <n v="32236"/>
    <x v="0"/>
    <n v="9"/>
  </r>
  <r>
    <s v="O1007"/>
    <x v="1"/>
    <x v="7"/>
    <d v="2023-08-15T00:00:00"/>
    <x v="0"/>
    <n v="7082"/>
    <x v="0"/>
    <n v="10"/>
  </r>
  <r>
    <s v="O1008"/>
    <x v="3"/>
    <x v="8"/>
    <d v="2023-07-25T00:00:00"/>
    <x v="0"/>
    <n v="40232"/>
    <x v="0"/>
    <n v="7"/>
  </r>
  <r>
    <s v="O1009"/>
    <x v="0"/>
    <x v="9"/>
    <d v="2023-10-07T00:00:00"/>
    <x v="2"/>
    <n v="34502"/>
    <x v="0"/>
    <n v="7"/>
  </r>
  <r>
    <s v="O1010"/>
    <x v="1"/>
    <x v="10"/>
    <d v="2023-05-24T00:00:00"/>
    <x v="3"/>
    <n v="22818"/>
    <x v="1"/>
    <n v="2"/>
  </r>
  <r>
    <s v="O1011"/>
    <x v="2"/>
    <x v="11"/>
    <d v="2023-10-18T00:00:00"/>
    <x v="2"/>
    <n v="45236"/>
    <x v="1"/>
    <n v="10"/>
  </r>
  <r>
    <s v="O1012"/>
    <x v="3"/>
    <x v="12"/>
    <d v="2023-07-30T00:00:00"/>
    <x v="3"/>
    <n v="47188"/>
    <x v="0"/>
    <n v="7"/>
  </r>
  <r>
    <s v="O1013"/>
    <x v="2"/>
    <x v="13"/>
    <d v="2023-09-19T00:00:00"/>
    <x v="3"/>
    <n v="40135"/>
    <x v="1"/>
    <n v="6"/>
  </r>
  <r>
    <s v="O1014"/>
    <x v="4"/>
    <x v="14"/>
    <d v="2023-10-22T00:00:00"/>
    <x v="1"/>
    <n v="36682"/>
    <x v="1"/>
    <n v="3"/>
  </r>
  <r>
    <s v="O1015"/>
    <x v="2"/>
    <x v="15"/>
    <d v="2023-03-28T00:00:00"/>
    <x v="0"/>
    <n v="14341"/>
    <x v="1"/>
    <n v="7"/>
  </r>
  <r>
    <s v="O1016"/>
    <x v="4"/>
    <x v="16"/>
    <d v="2023-08-03T00:00:00"/>
    <x v="3"/>
    <n v="20862"/>
    <x v="1"/>
    <n v="6"/>
  </r>
  <r>
    <s v="O1017"/>
    <x v="2"/>
    <x v="17"/>
    <d v="2023-02-02T00:00:00"/>
    <x v="1"/>
    <n v="46396"/>
    <x v="0"/>
    <n v="1"/>
  </r>
  <r>
    <s v="O1018"/>
    <x v="1"/>
    <x v="18"/>
    <d v="2023-09-28T00:00:00"/>
    <x v="1"/>
    <n v="13146"/>
    <x v="1"/>
    <n v="1"/>
  </r>
  <r>
    <s v="O1019"/>
    <x v="4"/>
    <x v="19"/>
    <d v="2023-12-01T00:00:00"/>
    <x v="0"/>
    <n v="30201"/>
    <x v="0"/>
    <n v="8"/>
  </r>
  <r>
    <s v="O1020"/>
    <x v="4"/>
    <x v="20"/>
    <d v="2023-06-19T00:00:00"/>
    <x v="1"/>
    <n v="14442"/>
    <x v="1"/>
    <n v="6"/>
  </r>
  <r>
    <s v="O1021"/>
    <x v="0"/>
    <x v="21"/>
    <d v="2023-05-03T00:00:00"/>
    <x v="0"/>
    <n v="43861"/>
    <x v="0"/>
    <n v="10"/>
  </r>
  <r>
    <s v="O1022"/>
    <x v="2"/>
    <x v="22"/>
    <d v="2023-08-10T00:00:00"/>
    <x v="1"/>
    <n v="8349"/>
    <x v="1"/>
    <n v="7"/>
  </r>
  <r>
    <s v="O1023"/>
    <x v="1"/>
    <x v="23"/>
    <d v="2023-05-26T00:00:00"/>
    <x v="2"/>
    <n v="5730"/>
    <x v="0"/>
    <n v="1"/>
  </r>
  <r>
    <s v="O1024"/>
    <x v="2"/>
    <x v="24"/>
    <d v="2023-05-11T00:00:00"/>
    <x v="0"/>
    <n v="48063"/>
    <x v="1"/>
    <n v="7"/>
  </r>
  <r>
    <s v="O1025"/>
    <x v="0"/>
    <x v="25"/>
    <d v="2023-10-14T00:00:00"/>
    <x v="0"/>
    <n v="12868"/>
    <x v="0"/>
    <n v="2"/>
  </r>
  <r>
    <s v="O1026"/>
    <x v="3"/>
    <x v="26"/>
    <d v="2023-06-13T00:00:00"/>
    <x v="1"/>
    <n v="31361"/>
    <x v="0"/>
    <n v="9"/>
  </r>
  <r>
    <s v="O1027"/>
    <x v="1"/>
    <x v="27"/>
    <d v="2023-03-03T00:00:00"/>
    <x v="0"/>
    <n v="5861"/>
    <x v="1"/>
    <n v="6"/>
  </r>
  <r>
    <s v="O1028"/>
    <x v="4"/>
    <x v="28"/>
    <d v="2023-11-15T00:00:00"/>
    <x v="3"/>
    <n v="30084"/>
    <x v="0"/>
    <n v="9"/>
  </r>
  <r>
    <s v="O1029"/>
    <x v="2"/>
    <x v="29"/>
    <d v="2023-11-23T00:00:00"/>
    <x v="3"/>
    <n v="13255"/>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20A41-7027-4748-8B1E-F6D6494A709D}"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8">
    <pivotField numFmtId="165"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6">
        <item h="1" x="2"/>
        <item x="3"/>
        <item h="1" x="4"/>
        <item h="1" x="1"/>
        <item h="1" x="0"/>
        <item t="default"/>
      </items>
    </pivotField>
    <pivotField showAll="0"/>
    <pivotField showAll="0"/>
    <pivotField dataField="1" showAll="0"/>
    <pivotField showAll="0"/>
  </pivotFields>
  <rowFields count="1">
    <field x="3"/>
  </rowFields>
  <rowItems count="2">
    <i>
      <x v="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50873D-E519-BC43-B63C-6551E99FF4BB}" name="PivotTable1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44" firstHeaderRow="1" firstDataRow="1" firstDataCol="1"/>
  <pivotFields count="9">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4">
        <item x="0"/>
        <item x="1"/>
        <item x="2"/>
        <item t="default"/>
      </items>
    </pivotField>
    <pivotField showAll="0">
      <items count="4">
        <item x="0"/>
        <item x="1"/>
        <item x="2"/>
        <item t="default"/>
      </items>
    </pivotField>
    <pivotField showAll="0"/>
    <pivotField showAll="0"/>
    <pivotField showAll="0"/>
    <pivotField numFmtId="165"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Closing Stock" fld="7" baseField="0" baseItem="0"/>
  </dataFields>
  <conditionalFormats count="1">
    <conditionalFormat priority="1">
      <pivotAreas count="1">
        <pivotArea type="data" collapsedLevelsAreSubtotals="1" fieldPosition="0">
          <references count="2">
            <reference field="4294967294" count="1" selected="0">
              <x v="0"/>
            </reference>
            <reference field="0" count="30">
              <x v="0"/>
              <x v="1"/>
              <x v="2"/>
              <x v="3"/>
              <x v="4"/>
              <x v="5"/>
              <x v="6"/>
              <x v="7"/>
              <x v="8"/>
              <x v="9"/>
              <x v="10"/>
              <x v="11"/>
              <x v="12"/>
              <x v="13"/>
              <x v="14"/>
              <x v="15"/>
              <x v="16"/>
              <x v="17"/>
              <x v="18"/>
              <x v="19"/>
              <x v="20"/>
              <x v="21"/>
              <x v="22"/>
              <x v="23"/>
              <x v="24"/>
              <x v="25"/>
              <x v="26"/>
              <x v="27"/>
              <x v="28"/>
              <x v="2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116693-5EE0-1F4E-B78D-987E7C9DC23C}" name="PivotTable1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L7" firstHeaderRow="0" firstDataRow="1" firstDataCol="1"/>
  <pivotFields count="9">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0"/>
        <item x="1"/>
        <item x="2"/>
        <item t="default"/>
      </items>
    </pivotField>
    <pivotField showAll="0">
      <items count="4">
        <item x="0"/>
        <item x="1"/>
        <item x="2"/>
        <item t="default"/>
      </items>
    </pivotField>
    <pivotField dataField="1" showAll="0"/>
    <pivotField showAll="0"/>
    <pivotField showAll="0"/>
    <pivotField numFmtId="165"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ragToRow="0" dragToCol="0" dragToPage="0" showAll="0" defaultSubtotal="0"/>
  </pivotFields>
  <rowFields count="1">
    <field x="1"/>
  </rowFields>
  <rowItems count="4">
    <i>
      <x/>
    </i>
    <i>
      <x v="1"/>
    </i>
    <i>
      <x v="2"/>
    </i>
    <i t="grand">
      <x/>
    </i>
  </rowItems>
  <colFields count="1">
    <field x="-2"/>
  </colFields>
  <colItems count="2">
    <i>
      <x/>
    </i>
    <i i="1">
      <x v="1"/>
    </i>
  </colItems>
  <dataFields count="2">
    <dataField name="Sum of Closing Stock" fld="7" baseField="0" baseItem="0"/>
    <dataField name="Sum of Opening Stock" fld="3"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9DA494-32DC-7648-9DD8-319AD9A5BD7D}"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27" firstHeaderRow="1" firstDataRow="1" firstDataCol="1"/>
  <pivotFields count="9">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4">
        <item x="0"/>
        <item x="1"/>
        <item x="2"/>
        <item t="default"/>
      </items>
    </pivotField>
    <pivotField showAll="0">
      <items count="4">
        <item x="0"/>
        <item x="1"/>
        <item x="2"/>
        <item t="default"/>
      </items>
    </pivotField>
    <pivotField showAll="0"/>
    <pivotField showAll="0"/>
    <pivotField showAll="0"/>
    <pivotField axis="axisRow" numFmtId="165"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dragToRow="0" dragToCol="0" dragToPage="0" showAll="0" defaultSubtotal="0"/>
  </pivotFields>
  <rowFields count="1">
    <field x="6"/>
  </rowFields>
  <rowItems count="24">
    <i>
      <x v="1"/>
    </i>
    <i>
      <x v="2"/>
    </i>
    <i>
      <x v="6"/>
    </i>
    <i>
      <x v="7"/>
    </i>
    <i>
      <x v="8"/>
    </i>
    <i>
      <x v="10"/>
    </i>
    <i>
      <x v="13"/>
    </i>
    <i>
      <x v="15"/>
    </i>
    <i>
      <x v="17"/>
    </i>
    <i>
      <x v="23"/>
    </i>
    <i>
      <x v="24"/>
    </i>
    <i>
      <x v="27"/>
    </i>
    <i>
      <x v="31"/>
    </i>
    <i>
      <x v="32"/>
    </i>
    <i>
      <x v="33"/>
    </i>
    <i>
      <x v="37"/>
    </i>
    <i>
      <x v="40"/>
    </i>
    <i>
      <x v="42"/>
    </i>
    <i>
      <x v="45"/>
    </i>
    <i>
      <x v="47"/>
    </i>
    <i>
      <x v="48"/>
    </i>
    <i>
      <x v="49"/>
    </i>
    <i>
      <x v="50"/>
    </i>
    <i t="grand">
      <x/>
    </i>
  </rowItems>
  <colItems count="1">
    <i/>
  </colItems>
  <dataFields count="1">
    <dataField name="Sum of Net Movement"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F7A067-CE47-084A-B1F5-E6D201446F27}"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9">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0"/>
        <item x="1"/>
        <item x="2"/>
        <item t="default"/>
      </items>
    </pivotField>
    <pivotField showAll="0">
      <items count="4">
        <item x="0"/>
        <item x="1"/>
        <item x="2"/>
        <item t="default"/>
      </items>
    </pivotField>
    <pivotField showAll="0"/>
    <pivotField showAll="0"/>
    <pivotField showAll="0"/>
    <pivotField numFmtId="165"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ragToRow="0" dragToCol="0" dragToPage="0" showAll="0" defaultSubtotal="0"/>
  </pivotFields>
  <rowFields count="1">
    <field x="1"/>
  </rowFields>
  <rowItems count="4">
    <i>
      <x/>
    </i>
    <i>
      <x v="1"/>
    </i>
    <i>
      <x v="2"/>
    </i>
    <i t="grand">
      <x/>
    </i>
  </rowItems>
  <colItems count="1">
    <i/>
  </colItems>
  <dataFields count="1">
    <dataField name="Sum of Closing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086418-1236-314F-B065-B75741E6ABA4}"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9">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numFmtId="165"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Net Moveme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9FBFC84-81EE-E44B-90A9-209DB70F321F}" name="PivotTable17"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3:I5" firstHeaderRow="1" firstDataRow="1" firstDataCol="1"/>
  <pivotFields count="7">
    <pivotField showAll="0">
      <items count="5">
        <item x="1"/>
        <item x="0"/>
        <item x="3"/>
        <item x="2"/>
        <item t="default"/>
      </items>
    </pivotField>
    <pivotField showAll="0">
      <items count="5">
        <item x="0"/>
        <item x="3"/>
        <item x="2"/>
        <item x="1"/>
        <item t="default"/>
      </items>
    </pivotField>
    <pivotField dataField="1" showAll="0"/>
    <pivotField showAll="0"/>
    <pivotField axis="axisRow" numFmtId="165" showAll="0">
      <items count="15">
        <item x="0"/>
        <item x="1"/>
        <item x="2"/>
        <item x="3"/>
        <item x="4"/>
        <item x="5"/>
        <item x="6"/>
        <item x="7"/>
        <item x="8"/>
        <item x="9"/>
        <item x="10"/>
        <item x="11"/>
        <item x="12"/>
        <item x="13"/>
        <item t="default"/>
      </items>
    </pivotField>
    <pivotField showAll="0"/>
    <pivotField dragToRow="0" dragToCol="0" dragToPage="0" showAll="0" defaultSubtotal="0"/>
  </pivotFields>
  <rowFields count="1">
    <field x="4"/>
  </rowFields>
  <rowItems count="2">
    <i>
      <x v="1"/>
    </i>
    <i t="grand">
      <x/>
    </i>
  </rowItems>
  <colItems count="1">
    <i/>
  </colItems>
  <dataFields count="1">
    <dataField name="Sum of Expense Amount" fld="2" baseField="0" baseItem="0"/>
  </dataFields>
  <pivotTableStyleInfo name="PivotStyleLight16" showRowHeaders="1" showColHeaders="1" showRowStripes="0" showColStripes="0" showLastColumn="1"/>
  <filters count="1">
    <filter fld="4" type="dateBetween" evalOrder="-1" id="24" name="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24B500D-FE2A-6C46-8887-078C53877811}" name="PivotTable16"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3:F5" firstHeaderRow="1" firstDataRow="1" firstDataCol="1"/>
  <pivotFields count="7">
    <pivotField showAll="0">
      <items count="5">
        <item x="1"/>
        <item x="0"/>
        <item x="3"/>
        <item x="2"/>
        <item t="default"/>
      </items>
    </pivotField>
    <pivotField axis="axisRow" showAll="0">
      <items count="5">
        <item x="0"/>
        <item x="3"/>
        <item x="2"/>
        <item x="1"/>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dataField="1" dragToRow="0" dragToCol="0" dragToPage="0" showAll="0" defaultSubtotal="0"/>
  </pivotFields>
  <rowFields count="1">
    <field x="1"/>
  </rowFields>
  <rowItems count="2">
    <i>
      <x v="3"/>
    </i>
    <i t="grand">
      <x/>
    </i>
  </rowItems>
  <colItems count="1">
    <i/>
  </colItems>
  <dataFields count="1">
    <dataField name="Sum of % Budget Used" fld="6" baseField="0" baseItem="0" numFmtId="10"/>
  </dataFields>
  <conditionalFormats count="1">
    <conditionalFormat priority="1">
      <pivotAreas count="1">
        <pivotArea type="data" collapsedLevelsAreSubtotals="1" fieldPosition="0">
          <references count="2">
            <reference field="4294967294" count="1" selected="0">
              <x v="0"/>
            </reference>
            <reference field="1" count="4">
              <x v="0"/>
              <x v="1"/>
              <x v="2"/>
              <x v="3"/>
            </reference>
          </references>
        </pivotArea>
      </pivotAreas>
    </conditionalFormat>
  </conditionalFormats>
  <pivotTableStyleInfo name="PivotStyleLight16" showRowHeaders="1" showColHeaders="1" showRowStripes="0" showColStripes="0" showLastColumn="1"/>
  <filters count="1">
    <filter fld="4" type="dateBetween" evalOrder="-1" id="24" name="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C928460-F765-7843-AE3B-08336251FEB8}" name="PivotTable15"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C5" firstHeaderRow="0" firstDataRow="1" firstDataCol="1"/>
  <pivotFields count="7">
    <pivotField axis="axisRow" showAll="0">
      <items count="5">
        <item x="1"/>
        <item x="0"/>
        <item x="3"/>
        <item x="2"/>
        <item t="default"/>
      </items>
    </pivotField>
    <pivotField showAll="0"/>
    <pivotField dataField="1" showAll="0"/>
    <pivotField dataField="1" showAll="0"/>
    <pivotField numFmtId="165" showAll="0">
      <items count="15">
        <item x="0"/>
        <item x="1"/>
        <item x="2"/>
        <item x="3"/>
        <item x="4"/>
        <item x="5"/>
        <item x="6"/>
        <item x="7"/>
        <item x="8"/>
        <item x="9"/>
        <item x="10"/>
        <item x="11"/>
        <item x="12"/>
        <item x="13"/>
        <item t="default"/>
      </items>
    </pivotField>
    <pivotField showAll="0"/>
    <pivotField dragToRow="0" dragToCol="0" dragToPage="0" showAll="0" defaultSubtotal="0"/>
  </pivotFields>
  <rowFields count="1">
    <field x="0"/>
  </rowFields>
  <rowItems count="2">
    <i>
      <x v="1"/>
    </i>
    <i t="grand">
      <x/>
    </i>
  </rowItems>
  <colFields count="1">
    <field x="-2"/>
  </colFields>
  <colItems count="2">
    <i>
      <x/>
    </i>
    <i i="1">
      <x v="1"/>
    </i>
  </colItems>
  <dataFields count="2">
    <dataField name="Sum of Expense Amount" fld="2" baseField="0" baseItem="0"/>
    <dataField name="Sum of Budget"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dateBetween" evalOrder="-1" id="24" name="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7B9F18B-C0E8-BD4C-AFD6-FF17E8D66EB1}" name="PivotTable2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4:C40" firstHeaderRow="1" firstDataRow="1" firstDataCol="1" rowPageCount="1" colPageCount="1"/>
  <pivotFields count="9">
    <pivotField dataField="1" showAll="0"/>
    <pivotField axis="axisRow" showAll="0">
      <items count="6">
        <item x="0"/>
        <item x="4"/>
        <item x="2"/>
        <item x="3"/>
        <item x="1"/>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items count="5">
        <item x="1"/>
        <item x="3"/>
        <item x="2"/>
        <item x="0"/>
        <item t="default"/>
      </items>
    </pivotField>
    <pivotField showAll="0"/>
    <pivotField axis="axisPage" multipleItemSelectionAllowed="1"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pageFields count="1">
    <pageField fld="6" hier="-1"/>
  </pageFields>
  <dataFields count="1">
    <dataField name="Count of Order ID" fld="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9B2CBB2-8AD4-7B4F-B0B4-1A17AB5B1CB1}" name="PivotTable2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I14" firstHeaderRow="0" firstDataRow="1" firstDataCol="1"/>
  <pivotFields count="9">
    <pivotField dataField="1" showAll="0"/>
    <pivotField showAll="0">
      <items count="6">
        <item x="0"/>
        <item x="4"/>
        <item x="2"/>
        <item x="3"/>
        <item x="1"/>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items count="5">
        <item x="1"/>
        <item x="3"/>
        <item x="2"/>
        <item x="0"/>
        <item t="default"/>
      </items>
    </pivotField>
    <pivotField dataField="1" showAll="0"/>
    <pivotField showAll="0">
      <items count="3">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v="2"/>
    </i>
    <i>
      <x v="3"/>
    </i>
    <i>
      <x v="4"/>
    </i>
    <i>
      <x v="5"/>
    </i>
    <i>
      <x v="6"/>
    </i>
    <i>
      <x v="7"/>
    </i>
    <i>
      <x v="8"/>
    </i>
    <i>
      <x v="9"/>
    </i>
    <i>
      <x v="10"/>
    </i>
    <i>
      <x v="11"/>
    </i>
    <i t="grand">
      <x/>
    </i>
  </rowItems>
  <colFields count="1">
    <field x="-2"/>
  </colFields>
  <colItems count="2">
    <i>
      <x/>
    </i>
    <i i="1">
      <x v="1"/>
    </i>
  </colItems>
  <dataFields count="2">
    <dataField name="Count of Order ID" fld="0" subtotal="count" baseField="0" baseItem="0"/>
    <dataField name="Sum of Order Valu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0D600-6C2D-FA41-9B7C-5D1034264D7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3:K9" firstHeaderRow="1" firstDataRow="1" firstDataCol="1"/>
  <pivotFields count="8">
    <pivotField axis="axisRow" numFmtId="165"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items count="6">
        <item h="1" x="2"/>
        <item x="3"/>
        <item h="1" x="4"/>
        <item h="1" x="1"/>
        <item h="1" x="0"/>
        <item t="default"/>
      </items>
    </pivotField>
    <pivotField showAll="0"/>
    <pivotField showAll="0"/>
    <pivotField dataField="1" showAll="0"/>
    <pivotField showAll="0"/>
  </pivotFields>
  <rowFields count="1">
    <field x="0"/>
  </rowFields>
  <rowItems count="6">
    <i>
      <x v="2"/>
    </i>
    <i>
      <x v="3"/>
    </i>
    <i>
      <x v="6"/>
    </i>
    <i>
      <x v="7"/>
    </i>
    <i>
      <x v="11"/>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FE00EDB-8057-A448-A132-F009164CDD98}" name="PivotTable1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pivotFields count="9">
    <pivotField showAll="0"/>
    <pivotField showAll="0">
      <items count="6">
        <item x="0"/>
        <item x="4"/>
        <item x="2"/>
        <item x="3"/>
        <item x="1"/>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axis="axisRow" showAll="0">
      <items count="5">
        <item x="1"/>
        <item x="3"/>
        <item x="2"/>
        <item x="0"/>
        <item t="default"/>
      </items>
    </pivotField>
    <pivotField showAll="0"/>
    <pivotField showAll="0">
      <items count="3">
        <item x="1"/>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Average of Delivery Duration (Days)" fld="7" subtotal="average" baseField="0" baseItem="0"/>
  </dataFields>
  <conditionalFormats count="1">
    <conditionalFormat priority="1">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EFFF3F5-DED2-294F-AE9C-EAB6AAB60ABA}" name="PivotTable1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9">
    <pivotField dataField="1" showAll="0"/>
    <pivotField axis="axisRow" showAll="0">
      <items count="6">
        <item x="0"/>
        <item x="4"/>
        <item x="2"/>
        <item x="3"/>
        <item x="1"/>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items count="5">
        <item x="1"/>
        <item x="3"/>
        <item x="2"/>
        <item x="0"/>
        <item t="default"/>
      </items>
    </pivotField>
    <pivotField showAll="0"/>
    <pivotField axis="axisRow"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2">
    <field x="1"/>
    <field x="6"/>
  </rowFields>
  <rowItems count="15">
    <i>
      <x/>
    </i>
    <i r="1">
      <x v="1"/>
    </i>
    <i>
      <x v="1"/>
    </i>
    <i r="1">
      <x/>
    </i>
    <i r="1">
      <x v="1"/>
    </i>
    <i>
      <x v="2"/>
    </i>
    <i r="1">
      <x/>
    </i>
    <i r="1">
      <x v="1"/>
    </i>
    <i>
      <x v="3"/>
    </i>
    <i r="1">
      <x/>
    </i>
    <i r="1">
      <x v="1"/>
    </i>
    <i>
      <x v="4"/>
    </i>
    <i r="1">
      <x/>
    </i>
    <i r="1">
      <x v="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D9C3E-BE46-0A4F-9CD1-A7E29A93D8C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8" firstHeaderRow="0" firstDataRow="1" firstDataCol="1"/>
  <pivotFields count="8">
    <pivotField numFmtId="165"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items count="6">
        <item x="1"/>
        <item x="0"/>
        <item x="4"/>
        <item x="3"/>
        <item x="2"/>
        <item t="default"/>
      </items>
    </pivotField>
    <pivotField showAll="0">
      <items count="6">
        <item h="1" x="2"/>
        <item x="3"/>
        <item h="1" x="4"/>
        <item h="1" x="1"/>
        <item h="1" x="0"/>
        <item t="default"/>
      </items>
    </pivotField>
    <pivotField showAll="0"/>
    <pivotField showAll="0"/>
    <pivotField dataField="1" showAll="0"/>
    <pivotField dataField="1" showAll="0"/>
  </pivotFields>
  <rowFields count="1">
    <field x="2"/>
  </rowFields>
  <rowItems count="5">
    <i>
      <x/>
    </i>
    <i>
      <x v="2"/>
    </i>
    <i>
      <x v="3"/>
    </i>
    <i>
      <x v="4"/>
    </i>
    <i t="grand">
      <x/>
    </i>
  </rowItems>
  <colFields count="1">
    <field x="-2"/>
  </colFields>
  <colItems count="2">
    <i>
      <x/>
    </i>
    <i i="1">
      <x v="1"/>
    </i>
  </colItems>
  <dataFields count="2">
    <dataField name="Sum of Revenue"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C41A55-DFCE-EB48-AA4F-023DB12CFCA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8">
    <pivotField numFmtId="165" showAll="0">
      <items count="15">
        <item x="0"/>
        <item x="1"/>
        <item x="2"/>
        <item x="3"/>
        <item x="4"/>
        <item x="5"/>
        <item x="6"/>
        <item x="7"/>
        <item x="8"/>
        <item x="9"/>
        <item x="10"/>
        <item x="11"/>
        <item x="12"/>
        <item x="13"/>
        <item t="default"/>
      </items>
    </pivotField>
    <pivotField axis="axisRow" showAll="0">
      <items count="5">
        <item x="3"/>
        <item x="2"/>
        <item x="1"/>
        <item x="0"/>
        <item t="default"/>
      </items>
    </pivotField>
    <pivotField showAll="0"/>
    <pivotField showAll="0">
      <items count="6">
        <item h="1" x="2"/>
        <item x="3"/>
        <item h="1" x="4"/>
        <item h="1" x="1"/>
        <item h="1" x="0"/>
        <item t="default"/>
      </items>
    </pivotField>
    <pivotField showAll="0"/>
    <pivotField showAll="0"/>
    <pivotField dataField="1" showAll="0"/>
    <pivotField showAll="0"/>
  </pivotFields>
  <rowFields count="1">
    <field x="1"/>
  </rowFields>
  <rowItems count="5">
    <i>
      <x/>
    </i>
    <i>
      <x v="1"/>
    </i>
    <i>
      <x v="2"/>
    </i>
    <i>
      <x v="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7AFD1B-22F5-004E-B672-0814CF699321}"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17:N20" firstHeaderRow="1" firstDataRow="1" firstDataCol="1"/>
  <pivotFields count="10">
    <pivotField dataField="1" showAll="0"/>
    <pivotField showAll="0">
      <items count="6">
        <item x="2"/>
        <item x="0"/>
        <item x="1"/>
        <item x="3"/>
        <item x="4"/>
        <item t="default"/>
      </items>
    </pivotField>
    <pivotField axis="axisRow" showAll="0">
      <items count="3">
        <item x="0"/>
        <item x="1"/>
        <item t="default"/>
      </items>
    </pivotField>
    <pivotField showAll="0"/>
    <pivotField numFmtId="165" showAll="0"/>
    <pivotField showAll="0">
      <items count="15">
        <item x="0"/>
        <item x="1"/>
        <item x="2"/>
        <item x="3"/>
        <item x="4"/>
        <item x="5"/>
        <item x="6"/>
        <item x="7"/>
        <item x="8"/>
        <item x="9"/>
        <item x="10"/>
        <item x="11"/>
        <item x="12"/>
        <item x="13"/>
        <item t="default"/>
      </items>
    </pivotField>
    <pivotField multipleItemSelectionAllowed="1" showAll="0">
      <items count="3">
        <item x="1"/>
        <item h="1" x="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3">
    <i>
      <x/>
    </i>
    <i>
      <x v="1"/>
    </i>
    <i t="grand">
      <x/>
    </i>
  </rowItems>
  <colItems count="1">
    <i/>
  </colItems>
  <dataFields count="1">
    <dataField name="Count of Employee 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33DC82-B0FA-5041-A903-0C66EA84DD0B}"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L13" firstHeaderRow="1" firstDataRow="1" firstDataCol="1"/>
  <pivotFields count="10">
    <pivotField dataField="1" showAll="0"/>
    <pivotField showAll="0">
      <items count="6">
        <item x="2"/>
        <item x="0"/>
        <item x="1"/>
        <item x="3"/>
        <item x="4"/>
        <item t="default"/>
      </items>
    </pivotField>
    <pivotField showAll="0"/>
    <pivotField showAll="0"/>
    <pivotField numFmtId="165" showAll="0"/>
    <pivotField axis="axisRow" showAll="0">
      <items count="15">
        <item x="0"/>
        <item x="1"/>
        <item x="2"/>
        <item x="3"/>
        <item x="4"/>
        <item x="5"/>
        <item x="6"/>
        <item x="7"/>
        <item x="8"/>
        <item x="9"/>
        <item x="10"/>
        <item x="11"/>
        <item x="12"/>
        <item x="13"/>
        <item t="default"/>
      </items>
    </pivotField>
    <pivotField multipleItemSelectionAllowed="1" showAll="0">
      <items count="3">
        <item x="1"/>
        <item h="1" x="0"/>
        <item t="default"/>
      </items>
    </pivotField>
    <pivotField showAll="0"/>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9"/>
    <field x="8"/>
    <field x="5"/>
  </rowFields>
  <rowItems count="8">
    <i>
      <x/>
    </i>
    <i>
      <x v="1"/>
    </i>
    <i>
      <x v="2"/>
    </i>
    <i>
      <x v="3"/>
    </i>
    <i>
      <x v="4"/>
    </i>
    <i>
      <x v="5"/>
    </i>
    <i>
      <x v="6"/>
    </i>
    <i t="grand">
      <x/>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64DB3C-0E9C-9246-987B-0143B7D68EDA}"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9" firstHeaderRow="0" firstDataRow="1" firstDataCol="1"/>
  <pivotFields count="10">
    <pivotField showAll="0"/>
    <pivotField axis="axisRow" showAll="0">
      <items count="6">
        <item x="2"/>
        <item x="0"/>
        <item x="1"/>
        <item x="3"/>
        <item x="4"/>
        <item t="default"/>
      </items>
    </pivotField>
    <pivotField showAll="0"/>
    <pivotField dataField="1" showAll="0"/>
    <pivotField numFmtId="165" showAll="0"/>
    <pivotField showAll="0">
      <items count="15">
        <item x="0"/>
        <item x="1"/>
        <item x="2"/>
        <item x="3"/>
        <item x="4"/>
        <item x="5"/>
        <item x="6"/>
        <item x="7"/>
        <item x="8"/>
        <item x="9"/>
        <item x="10"/>
        <item x="11"/>
        <item x="12"/>
        <item x="13"/>
        <item t="default"/>
      </items>
    </pivotField>
    <pivotField multipleItemSelectionAllowed="1" showAll="0">
      <items count="3">
        <item x="1"/>
        <item h="1" x="0"/>
        <item t="default"/>
      </items>
    </pivotField>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2">
    <i>
      <x/>
    </i>
    <i i="1">
      <x v="1"/>
    </i>
  </colItems>
  <dataFields count="2">
    <dataField name="Average of Age" fld="3" subtotal="average" baseField="0" baseItem="0"/>
    <dataField name="Average of Salary" fld="7"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746B9F-80CC-2343-9EEA-3542964860F7}"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18" firstHeaderRow="1" firstDataRow="1" firstDataCol="1" rowPageCount="1" colPageCount="1"/>
  <pivotFields count="10">
    <pivotField dataField="1" showAll="0"/>
    <pivotField axis="axisRow" showAll="0">
      <items count="6">
        <item x="2"/>
        <item x="0"/>
        <item x="1"/>
        <item x="3"/>
        <item x="4"/>
        <item t="default"/>
      </items>
    </pivotField>
    <pivotField axis="axisRow" showAll="0">
      <items count="3">
        <item x="0"/>
        <item x="1"/>
        <item t="default"/>
      </items>
    </pivotField>
    <pivotField showAll="0"/>
    <pivotField numFmtId="165" showAll="0"/>
    <pivotField showAll="0">
      <items count="15">
        <item x="0"/>
        <item x="1"/>
        <item x="2"/>
        <item x="3"/>
        <item x="4"/>
        <item x="5"/>
        <item x="6"/>
        <item x="7"/>
        <item x="8"/>
        <item x="9"/>
        <item x="10"/>
        <item x="11"/>
        <item x="12"/>
        <item x="13"/>
        <item t="default"/>
      </items>
    </pivotField>
    <pivotField axis="axisPage" multipleItemSelectionAllowed="1" showAll="0">
      <items count="3">
        <item h="1" x="1"/>
        <item x="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2">
    <field x="1"/>
    <field x="2"/>
  </rowFields>
  <rowItems count="15">
    <i>
      <x/>
    </i>
    <i r="1">
      <x/>
    </i>
    <i r="1">
      <x v="1"/>
    </i>
    <i>
      <x v="1"/>
    </i>
    <i r="1">
      <x/>
    </i>
    <i r="1">
      <x v="1"/>
    </i>
    <i>
      <x v="2"/>
    </i>
    <i r="1">
      <x/>
    </i>
    <i>
      <x v="3"/>
    </i>
    <i r="1">
      <x/>
    </i>
    <i r="1">
      <x v="1"/>
    </i>
    <i>
      <x v="4"/>
    </i>
    <i r="1">
      <x/>
    </i>
    <i r="1">
      <x v="1"/>
    </i>
    <i t="grand">
      <x/>
    </i>
  </rowItems>
  <colItems count="1">
    <i/>
  </colItems>
  <pageFields count="1">
    <pageField fld="6" hier="-1"/>
  </pageFields>
  <dataFields count="1">
    <dataField name="Count of Employee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CD3911-D99F-B446-97F7-CB7CE25AE621}"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10">
    <pivotField dataField="1" showAll="0"/>
    <pivotField axis="axisRow" showAll="0">
      <items count="6">
        <item x="2"/>
        <item x="0"/>
        <item x="1"/>
        <item x="3"/>
        <item x="4"/>
        <item t="default"/>
      </items>
    </pivotField>
    <pivotField showAll="0"/>
    <pivotField showAll="0"/>
    <pivotField numFmtId="165" showAll="0"/>
    <pivotField showAll="0">
      <items count="15">
        <item x="0"/>
        <item x="1"/>
        <item x="2"/>
        <item x="3"/>
        <item x="4"/>
        <item x="5"/>
        <item x="6"/>
        <item x="7"/>
        <item x="8"/>
        <item x="9"/>
        <item x="10"/>
        <item x="11"/>
        <item x="12"/>
        <item x="13"/>
        <item t="default"/>
      </items>
    </pivotField>
    <pivotField axis="axisPage" multipleItemSelectionAllowed="1" showAll="0">
      <items count="3">
        <item x="1"/>
        <item h="1" x="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5">
    <i>
      <x v="1"/>
    </i>
    <i>
      <x v="2"/>
    </i>
    <i>
      <x v="3"/>
    </i>
    <i>
      <x v="4"/>
    </i>
    <i t="grand">
      <x/>
    </i>
  </rowItems>
  <colItems count="1">
    <i/>
  </colItems>
  <pageFields count="1">
    <pageField fld="6" hier="-1"/>
  </pageField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8136CD-99DB-2649-82B5-3DF88D96F2E2}" sourceName="Region">
  <pivotTables>
    <pivotTable tabId="6" name="PivotTable1"/>
    <pivotTable tabId="6" name="PivotTable2"/>
    <pivotTable tabId="6" name="PivotTable3"/>
    <pivotTable tabId="6" name="PivotTable4"/>
  </pivotTables>
  <data>
    <tabular pivotCacheId="1080475368">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F5347DC-54A1-0A45-A020-C300BD0386CF}" sourceName="Product">
  <pivotTables>
    <pivotTable tabId="6" name="PivotTable1"/>
    <pivotTable tabId="6" name="PivotTable2"/>
    <pivotTable tabId="6" name="PivotTable3"/>
    <pivotTable tabId="6" name="PivotTable4"/>
  </pivotTables>
  <data>
    <tabular pivotCacheId="1080475368">
      <items count="5">
        <i x="2"/>
        <i x="3" s="1"/>
        <i x="4"/>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6A7DCF33-D79C-7E4A-A126-B1FB4480D322}" sourceName="Warehouse">
  <pivotTables>
    <pivotTable tabId="8" name="PivotTable11"/>
    <pivotTable tabId="8" name="PivotTable12"/>
    <pivotTable tabId="8" name="PivotTable13"/>
    <pivotTable tabId="8" name="PivotTable14"/>
  </pivotTables>
  <data>
    <tabular pivotCacheId="209579315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C9A62F2-5F55-F64F-BACE-21C52C3BC897}" sourceName="Product">
  <pivotTables>
    <pivotTable tabId="10" name="PivotTable18"/>
    <pivotTable tabId="10" name="PivotTable19"/>
    <pivotTable tabId="10" name="PivotTable20"/>
    <pivotTable tabId="10" name="PivotTable21"/>
  </pivotTables>
  <data>
    <tabular pivotCacheId="301371707">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90134F37-7789-0C4F-9F25-9DCD4A93113F}" sourceName="Delivery Status">
  <pivotTables>
    <pivotTable tabId="10" name="PivotTable18"/>
    <pivotTable tabId="10" name="PivotTable19"/>
    <pivotTable tabId="10" name="PivotTable20"/>
    <pivotTable tabId="10" name="PivotTable21"/>
  </pivotTables>
  <data>
    <tabular pivotCacheId="3013717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AFC99C8-091F-9F43-9AA0-E5A461909B06}" cache="Slicer_Region" caption="Region" rowHeight="230716"/>
  <slicer name="Product" xr10:uid="{339C93C5-868E-5340-8D39-4A978AC9A437}" cache="Slicer_Product" caption="Produc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A403754D-15EE-0949-8CC4-1E08D4322E6E}" cache="Slicer_Warehouse" caption="Warehouse"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B8C35E6-5740-EC4E-9913-D4512607D54D}" cache="Slicer_Product1" caption="Product" rowHeight="230716"/>
  <slicer name="Delivery Status" xr10:uid="{A1F36576-9CF1-8145-9136-063C99D3AF00}" cache="Slicer_Delivery_Status" caption="Delivery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2B4D629-4796-1E40-98DF-89AE7EDB333C}" sourceName="Date">
  <pivotTables>
    <pivotTable tabId="9" name="PivotTable15"/>
    <pivotTable tabId="9" name="PivotTable16"/>
    <pivotTable tabId="9" name="PivotTable17"/>
  </pivotTables>
  <state minimalRefreshVersion="6" lastRefreshVersion="6" pivotCacheId="693372142" filterType="dateBetween">
    <selection startDate="2023-01-01T00:00:00" endDate="2023-01-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F9F53E-F22C-684A-8781-CA322538C38F}" cache="NativeTimeline_Date" caption="Date" level="2" selectionLevel="2" scrollPosition="2023-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4.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11/relationships/timeline" Target="../timelines/timeline1.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microsoft.com/office/2007/relationships/slicer" Target="../slicers/slicer3.xml"/><Relationship Id="rId5" Type="http://schemas.openxmlformats.org/officeDocument/2006/relationships/drawing" Target="../drawings/drawing7.xml"/><Relationship Id="rId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J28" sqref="J28"/>
    </sheetView>
  </sheetViews>
  <sheetFormatPr baseColWidth="10" defaultColWidth="8.83203125" defaultRowHeight="15" x14ac:dyDescent="0.2"/>
  <cols>
    <col min="1" max="1" width="22.83203125" customWidth="1"/>
  </cols>
  <sheetData>
    <row r="1" spans="1:8" x14ac:dyDescent="0.2">
      <c r="A1" s="1" t="s">
        <v>0</v>
      </c>
      <c r="B1" s="1" t="s">
        <v>1</v>
      </c>
      <c r="C1" s="1" t="s">
        <v>2</v>
      </c>
      <c r="D1" s="1" t="s">
        <v>3</v>
      </c>
      <c r="E1" s="1" t="s">
        <v>4</v>
      </c>
      <c r="F1" s="1" t="s">
        <v>5</v>
      </c>
      <c r="G1" s="1" t="s">
        <v>6</v>
      </c>
      <c r="H1" s="1" t="s">
        <v>7</v>
      </c>
    </row>
    <row r="2" spans="1:8" x14ac:dyDescent="0.2">
      <c r="A2" s="2">
        <v>45019</v>
      </c>
      <c r="B2" t="s">
        <v>8</v>
      </c>
      <c r="C2" t="s">
        <v>9</v>
      </c>
      <c r="D2" t="s">
        <v>10</v>
      </c>
      <c r="E2">
        <v>12</v>
      </c>
      <c r="F2">
        <v>809</v>
      </c>
      <c r="G2">
        <v>9708</v>
      </c>
      <c r="H2">
        <v>1941.6</v>
      </c>
    </row>
    <row r="3" spans="1:8" x14ac:dyDescent="0.2">
      <c r="A3" s="2">
        <v>45109</v>
      </c>
      <c r="B3" t="s">
        <v>8</v>
      </c>
      <c r="C3" t="s">
        <v>11</v>
      </c>
      <c r="D3" t="s">
        <v>10</v>
      </c>
      <c r="E3">
        <v>10</v>
      </c>
      <c r="F3">
        <v>418</v>
      </c>
      <c r="G3">
        <v>4180</v>
      </c>
      <c r="H3">
        <v>836</v>
      </c>
    </row>
    <row r="4" spans="1:8" x14ac:dyDescent="0.2">
      <c r="A4" s="2">
        <v>45267</v>
      </c>
      <c r="B4" t="s">
        <v>12</v>
      </c>
      <c r="C4" t="s">
        <v>13</v>
      </c>
      <c r="D4" t="s">
        <v>14</v>
      </c>
      <c r="E4">
        <v>12</v>
      </c>
      <c r="F4">
        <v>528</v>
      </c>
      <c r="G4">
        <v>6336</v>
      </c>
      <c r="H4">
        <v>1267.2</v>
      </c>
    </row>
    <row r="5" spans="1:8" x14ac:dyDescent="0.2">
      <c r="A5" s="2">
        <v>44998</v>
      </c>
      <c r="B5" t="s">
        <v>15</v>
      </c>
      <c r="C5" t="s">
        <v>16</v>
      </c>
      <c r="D5" t="s">
        <v>17</v>
      </c>
      <c r="E5">
        <v>10</v>
      </c>
      <c r="F5">
        <v>761</v>
      </c>
      <c r="G5">
        <v>7610</v>
      </c>
      <c r="H5">
        <v>1522</v>
      </c>
    </row>
    <row r="6" spans="1:8" x14ac:dyDescent="0.2">
      <c r="A6" s="2">
        <v>45149</v>
      </c>
      <c r="B6" t="s">
        <v>12</v>
      </c>
      <c r="C6" t="s">
        <v>13</v>
      </c>
      <c r="D6" t="s">
        <v>14</v>
      </c>
      <c r="E6">
        <v>20</v>
      </c>
      <c r="F6">
        <v>216</v>
      </c>
      <c r="G6">
        <v>4320</v>
      </c>
      <c r="H6">
        <v>864</v>
      </c>
    </row>
    <row r="7" spans="1:8" x14ac:dyDescent="0.2">
      <c r="A7" s="2">
        <v>45249</v>
      </c>
      <c r="B7" t="s">
        <v>12</v>
      </c>
      <c r="C7" t="s">
        <v>13</v>
      </c>
      <c r="D7" t="s">
        <v>18</v>
      </c>
      <c r="E7">
        <v>20</v>
      </c>
      <c r="F7">
        <v>975</v>
      </c>
      <c r="G7">
        <v>19500</v>
      </c>
      <c r="H7">
        <v>3900</v>
      </c>
    </row>
    <row r="8" spans="1:8" x14ac:dyDescent="0.2">
      <c r="A8" s="2">
        <v>45024</v>
      </c>
      <c r="B8" t="s">
        <v>15</v>
      </c>
      <c r="C8" t="s">
        <v>11</v>
      </c>
      <c r="D8" t="s">
        <v>10</v>
      </c>
      <c r="E8">
        <v>14</v>
      </c>
      <c r="F8">
        <v>779</v>
      </c>
      <c r="G8">
        <v>10906</v>
      </c>
      <c r="H8">
        <v>2181.1999999999998</v>
      </c>
    </row>
    <row r="9" spans="1:8" x14ac:dyDescent="0.2">
      <c r="A9" s="2">
        <v>45019</v>
      </c>
      <c r="B9" t="s">
        <v>8</v>
      </c>
      <c r="C9" t="s">
        <v>9</v>
      </c>
      <c r="D9" t="s">
        <v>14</v>
      </c>
      <c r="E9">
        <v>17</v>
      </c>
      <c r="F9">
        <v>637</v>
      </c>
      <c r="G9">
        <v>10829</v>
      </c>
      <c r="H9">
        <v>2165.8000000000002</v>
      </c>
    </row>
    <row r="10" spans="1:8" x14ac:dyDescent="0.2">
      <c r="A10" s="2">
        <v>45008</v>
      </c>
      <c r="B10" t="s">
        <v>15</v>
      </c>
      <c r="C10" t="s">
        <v>13</v>
      </c>
      <c r="D10" t="s">
        <v>18</v>
      </c>
      <c r="E10">
        <v>19</v>
      </c>
      <c r="F10">
        <v>877</v>
      </c>
      <c r="G10">
        <v>16663</v>
      </c>
      <c r="H10">
        <v>3332.6</v>
      </c>
    </row>
    <row r="11" spans="1:8" x14ac:dyDescent="0.2">
      <c r="A11" s="2">
        <v>45139</v>
      </c>
      <c r="B11" t="s">
        <v>19</v>
      </c>
      <c r="C11" t="s">
        <v>11</v>
      </c>
      <c r="D11" t="s">
        <v>10</v>
      </c>
      <c r="E11">
        <v>6</v>
      </c>
      <c r="F11">
        <v>579</v>
      </c>
      <c r="G11">
        <v>3474</v>
      </c>
      <c r="H11">
        <v>694.80000000000007</v>
      </c>
    </row>
    <row r="12" spans="1:8" x14ac:dyDescent="0.2">
      <c r="A12" s="2">
        <v>45106</v>
      </c>
      <c r="B12" t="s">
        <v>15</v>
      </c>
      <c r="C12" t="s">
        <v>16</v>
      </c>
      <c r="D12" t="s">
        <v>18</v>
      </c>
      <c r="E12">
        <v>4</v>
      </c>
      <c r="F12">
        <v>945</v>
      </c>
      <c r="G12">
        <v>3780</v>
      </c>
      <c r="H12">
        <v>756</v>
      </c>
    </row>
    <row r="13" spans="1:8" x14ac:dyDescent="0.2">
      <c r="A13" s="2">
        <v>44969</v>
      </c>
      <c r="B13" t="s">
        <v>8</v>
      </c>
      <c r="C13" t="s">
        <v>11</v>
      </c>
      <c r="D13" t="s">
        <v>18</v>
      </c>
      <c r="E13">
        <v>7</v>
      </c>
      <c r="F13">
        <v>312</v>
      </c>
      <c r="G13">
        <v>2184</v>
      </c>
      <c r="H13">
        <v>436.8</v>
      </c>
    </row>
    <row r="14" spans="1:8" x14ac:dyDescent="0.2">
      <c r="A14" s="2">
        <v>45155</v>
      </c>
      <c r="B14" t="s">
        <v>19</v>
      </c>
      <c r="C14" t="s">
        <v>20</v>
      </c>
      <c r="D14" t="s">
        <v>14</v>
      </c>
      <c r="E14">
        <v>20</v>
      </c>
      <c r="F14">
        <v>541</v>
      </c>
      <c r="G14">
        <v>10820</v>
      </c>
      <c r="H14">
        <v>2164</v>
      </c>
    </row>
    <row r="15" spans="1:8" x14ac:dyDescent="0.2">
      <c r="A15" s="2">
        <v>45116</v>
      </c>
      <c r="B15" t="s">
        <v>19</v>
      </c>
      <c r="C15" t="s">
        <v>9</v>
      </c>
      <c r="D15" t="s">
        <v>21</v>
      </c>
      <c r="E15">
        <v>20</v>
      </c>
      <c r="F15">
        <v>566</v>
      </c>
      <c r="G15">
        <v>11320</v>
      </c>
      <c r="H15">
        <v>2264</v>
      </c>
    </row>
    <row r="16" spans="1:8" x14ac:dyDescent="0.2">
      <c r="A16" s="2">
        <v>44954</v>
      </c>
      <c r="B16" t="s">
        <v>15</v>
      </c>
      <c r="C16" t="s">
        <v>9</v>
      </c>
      <c r="D16" t="s">
        <v>21</v>
      </c>
      <c r="E16">
        <v>1</v>
      </c>
      <c r="F16">
        <v>995</v>
      </c>
      <c r="G16">
        <v>995</v>
      </c>
      <c r="H16">
        <v>199</v>
      </c>
    </row>
    <row r="17" spans="1:8" x14ac:dyDescent="0.2">
      <c r="A17" s="2">
        <v>44972</v>
      </c>
      <c r="B17" t="s">
        <v>12</v>
      </c>
      <c r="C17" t="s">
        <v>9</v>
      </c>
      <c r="D17" t="s">
        <v>21</v>
      </c>
      <c r="E17">
        <v>20</v>
      </c>
      <c r="F17">
        <v>877</v>
      </c>
      <c r="G17">
        <v>17540</v>
      </c>
      <c r="H17">
        <v>3508</v>
      </c>
    </row>
    <row r="18" spans="1:8" x14ac:dyDescent="0.2">
      <c r="A18" s="2">
        <v>45049</v>
      </c>
      <c r="B18" t="s">
        <v>15</v>
      </c>
      <c r="C18" t="s">
        <v>11</v>
      </c>
      <c r="D18" t="s">
        <v>10</v>
      </c>
      <c r="E18">
        <v>4</v>
      </c>
      <c r="F18">
        <v>545</v>
      </c>
      <c r="G18">
        <v>2180</v>
      </c>
      <c r="H18">
        <v>436</v>
      </c>
    </row>
    <row r="19" spans="1:8" x14ac:dyDescent="0.2">
      <c r="A19" s="2">
        <v>45116</v>
      </c>
      <c r="B19" t="s">
        <v>19</v>
      </c>
      <c r="C19" t="s">
        <v>20</v>
      </c>
      <c r="D19" t="s">
        <v>18</v>
      </c>
      <c r="E19">
        <v>1</v>
      </c>
      <c r="F19">
        <v>970</v>
      </c>
      <c r="G19">
        <v>970</v>
      </c>
      <c r="H19">
        <v>194</v>
      </c>
    </row>
    <row r="20" spans="1:8" x14ac:dyDescent="0.2">
      <c r="A20" s="2">
        <v>45202</v>
      </c>
      <c r="B20" t="s">
        <v>8</v>
      </c>
      <c r="C20" t="s">
        <v>16</v>
      </c>
      <c r="D20" t="s">
        <v>17</v>
      </c>
      <c r="E20">
        <v>10</v>
      </c>
      <c r="F20">
        <v>267</v>
      </c>
      <c r="G20">
        <v>2670</v>
      </c>
      <c r="H20">
        <v>534</v>
      </c>
    </row>
    <row r="21" spans="1:8" x14ac:dyDescent="0.2">
      <c r="A21" s="2">
        <v>45170</v>
      </c>
      <c r="B21" t="s">
        <v>15</v>
      </c>
      <c r="C21" t="s">
        <v>13</v>
      </c>
      <c r="D21" t="s">
        <v>21</v>
      </c>
      <c r="E21">
        <v>17</v>
      </c>
      <c r="F21">
        <v>318</v>
      </c>
      <c r="G21">
        <v>5406</v>
      </c>
      <c r="H21">
        <v>1081.2</v>
      </c>
    </row>
    <row r="22" spans="1:8" x14ac:dyDescent="0.2">
      <c r="A22" s="2">
        <v>45017</v>
      </c>
      <c r="B22" t="s">
        <v>8</v>
      </c>
      <c r="C22" t="s">
        <v>16</v>
      </c>
      <c r="D22" t="s">
        <v>10</v>
      </c>
      <c r="E22">
        <v>7</v>
      </c>
      <c r="F22">
        <v>164</v>
      </c>
      <c r="G22">
        <v>1148</v>
      </c>
      <c r="H22">
        <v>229.6</v>
      </c>
    </row>
    <row r="23" spans="1:8" x14ac:dyDescent="0.2">
      <c r="A23" s="2">
        <v>45177</v>
      </c>
      <c r="B23" t="s">
        <v>12</v>
      </c>
      <c r="C23" t="s">
        <v>11</v>
      </c>
      <c r="D23" t="s">
        <v>21</v>
      </c>
      <c r="E23">
        <v>16</v>
      </c>
      <c r="F23">
        <v>617</v>
      </c>
      <c r="G23">
        <v>9872</v>
      </c>
      <c r="H23">
        <v>1974.4</v>
      </c>
    </row>
    <row r="24" spans="1:8" x14ac:dyDescent="0.2">
      <c r="A24" s="2">
        <v>45046</v>
      </c>
      <c r="B24" t="s">
        <v>12</v>
      </c>
      <c r="C24" t="s">
        <v>13</v>
      </c>
      <c r="D24" t="s">
        <v>10</v>
      </c>
      <c r="E24">
        <v>13</v>
      </c>
      <c r="F24">
        <v>281</v>
      </c>
      <c r="G24">
        <v>3653</v>
      </c>
      <c r="H24">
        <v>730.6</v>
      </c>
    </row>
    <row r="25" spans="1:8" x14ac:dyDescent="0.2">
      <c r="A25" s="2">
        <v>44952</v>
      </c>
      <c r="B25" t="s">
        <v>12</v>
      </c>
      <c r="C25" t="s">
        <v>13</v>
      </c>
      <c r="D25" t="s">
        <v>21</v>
      </c>
      <c r="E25">
        <v>13</v>
      </c>
      <c r="F25">
        <v>895</v>
      </c>
      <c r="G25">
        <v>11635</v>
      </c>
      <c r="H25">
        <v>2327</v>
      </c>
    </row>
    <row r="26" spans="1:8" x14ac:dyDescent="0.2">
      <c r="A26" s="2">
        <v>44963</v>
      </c>
      <c r="B26" t="s">
        <v>19</v>
      </c>
      <c r="C26" t="s">
        <v>13</v>
      </c>
      <c r="D26" t="s">
        <v>10</v>
      </c>
      <c r="E26">
        <v>10</v>
      </c>
      <c r="F26">
        <v>457</v>
      </c>
      <c r="G26">
        <v>4570</v>
      </c>
      <c r="H26">
        <v>914</v>
      </c>
    </row>
    <row r="27" spans="1:8" x14ac:dyDescent="0.2">
      <c r="A27" s="2">
        <v>45178</v>
      </c>
      <c r="B27" t="s">
        <v>12</v>
      </c>
      <c r="C27" t="s">
        <v>9</v>
      </c>
      <c r="D27" t="s">
        <v>17</v>
      </c>
      <c r="E27">
        <v>8</v>
      </c>
      <c r="F27">
        <v>945</v>
      </c>
      <c r="G27">
        <v>7560</v>
      </c>
      <c r="H27">
        <v>1512</v>
      </c>
    </row>
    <row r="28" spans="1:8" x14ac:dyDescent="0.2">
      <c r="A28" s="2">
        <v>44970</v>
      </c>
      <c r="B28" t="s">
        <v>12</v>
      </c>
      <c r="C28" t="s">
        <v>13</v>
      </c>
      <c r="D28" t="s">
        <v>18</v>
      </c>
      <c r="E28">
        <v>9</v>
      </c>
      <c r="F28">
        <v>873</v>
      </c>
      <c r="G28">
        <v>7857</v>
      </c>
      <c r="H28">
        <v>1571.4</v>
      </c>
    </row>
    <row r="29" spans="1:8" x14ac:dyDescent="0.2">
      <c r="A29" s="2">
        <v>45282</v>
      </c>
      <c r="B29" t="s">
        <v>19</v>
      </c>
      <c r="C29" t="s">
        <v>13</v>
      </c>
      <c r="D29" t="s">
        <v>10</v>
      </c>
      <c r="E29">
        <v>17</v>
      </c>
      <c r="F29">
        <v>828</v>
      </c>
      <c r="G29">
        <v>14076</v>
      </c>
      <c r="H29">
        <v>2815.2</v>
      </c>
    </row>
    <row r="30" spans="1:8" x14ac:dyDescent="0.2">
      <c r="A30" s="2">
        <v>45247</v>
      </c>
      <c r="B30" t="s">
        <v>15</v>
      </c>
      <c r="C30" t="s">
        <v>13</v>
      </c>
      <c r="D30" t="s">
        <v>18</v>
      </c>
      <c r="E30">
        <v>16</v>
      </c>
      <c r="F30">
        <v>515</v>
      </c>
      <c r="G30">
        <v>8240</v>
      </c>
      <c r="H30">
        <v>1648</v>
      </c>
    </row>
    <row r="31" spans="1:8" x14ac:dyDescent="0.2">
      <c r="A31" s="2">
        <v>45177</v>
      </c>
      <c r="B31" t="s">
        <v>12</v>
      </c>
      <c r="C31" t="s">
        <v>13</v>
      </c>
      <c r="D31" t="s">
        <v>14</v>
      </c>
      <c r="E31">
        <v>2</v>
      </c>
      <c r="F31">
        <v>918</v>
      </c>
      <c r="G31">
        <v>1836</v>
      </c>
      <c r="H31">
        <v>367.2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D16" sqref="D16"/>
    </sheetView>
  </sheetViews>
  <sheetFormatPr baseColWidth="10" defaultColWidth="8.83203125" defaultRowHeight="15" x14ac:dyDescent="0.2"/>
  <cols>
    <col min="3" max="3" width="18" customWidth="1"/>
    <col min="4" max="4" width="28" customWidth="1"/>
  </cols>
  <sheetData>
    <row r="1" spans="1:8" x14ac:dyDescent="0.2">
      <c r="A1" s="1" t="s">
        <v>127</v>
      </c>
      <c r="B1" s="1" t="s">
        <v>128</v>
      </c>
      <c r="C1" s="1" t="s">
        <v>129</v>
      </c>
      <c r="D1" s="1" t="s">
        <v>130</v>
      </c>
      <c r="E1" s="1" t="s">
        <v>3</v>
      </c>
      <c r="F1" s="1" t="s">
        <v>131</v>
      </c>
      <c r="G1" s="1" t="s">
        <v>132</v>
      </c>
      <c r="H1" s="1" t="s">
        <v>133</v>
      </c>
    </row>
    <row r="2" spans="1:8" x14ac:dyDescent="0.2">
      <c r="A2" t="s">
        <v>134</v>
      </c>
      <c r="B2" t="s">
        <v>135</v>
      </c>
      <c r="C2" s="2">
        <v>45049</v>
      </c>
      <c r="D2" s="2">
        <v>45056</v>
      </c>
      <c r="E2" t="s">
        <v>136</v>
      </c>
      <c r="F2">
        <v>6604</v>
      </c>
      <c r="G2" t="s">
        <v>137</v>
      </c>
      <c r="H2">
        <v>7</v>
      </c>
    </row>
    <row r="3" spans="1:8" x14ac:dyDescent="0.2">
      <c r="A3" t="s">
        <v>138</v>
      </c>
      <c r="B3" t="s">
        <v>135</v>
      </c>
      <c r="C3" s="2">
        <v>45065</v>
      </c>
      <c r="D3" s="2">
        <v>45066</v>
      </c>
      <c r="E3" t="s">
        <v>139</v>
      </c>
      <c r="F3">
        <v>32671</v>
      </c>
      <c r="G3" t="s">
        <v>137</v>
      </c>
      <c r="H3">
        <v>1</v>
      </c>
    </row>
    <row r="4" spans="1:8" x14ac:dyDescent="0.2">
      <c r="A4" t="s">
        <v>140</v>
      </c>
      <c r="B4" t="s">
        <v>141</v>
      </c>
      <c r="C4" s="2">
        <v>44977</v>
      </c>
      <c r="D4" s="2">
        <v>44983</v>
      </c>
      <c r="E4" t="s">
        <v>139</v>
      </c>
      <c r="F4">
        <v>38799</v>
      </c>
      <c r="G4" t="s">
        <v>137</v>
      </c>
      <c r="H4">
        <v>6</v>
      </c>
    </row>
    <row r="5" spans="1:8" x14ac:dyDescent="0.2">
      <c r="A5" t="s">
        <v>142</v>
      </c>
      <c r="B5" t="s">
        <v>143</v>
      </c>
      <c r="C5" s="2">
        <v>45200</v>
      </c>
      <c r="D5" s="2">
        <v>45203</v>
      </c>
      <c r="E5" t="s">
        <v>144</v>
      </c>
      <c r="F5">
        <v>40016</v>
      </c>
      <c r="G5" t="s">
        <v>137</v>
      </c>
      <c r="H5">
        <v>3</v>
      </c>
    </row>
    <row r="6" spans="1:8" x14ac:dyDescent="0.2">
      <c r="A6" t="s">
        <v>145</v>
      </c>
      <c r="B6" t="s">
        <v>143</v>
      </c>
      <c r="C6" s="2">
        <v>45223</v>
      </c>
      <c r="D6" s="2">
        <v>45233</v>
      </c>
      <c r="E6" t="s">
        <v>139</v>
      </c>
      <c r="F6">
        <v>15591</v>
      </c>
      <c r="G6" t="s">
        <v>146</v>
      </c>
      <c r="H6">
        <v>10</v>
      </c>
    </row>
    <row r="7" spans="1:8" x14ac:dyDescent="0.2">
      <c r="A7" t="s">
        <v>147</v>
      </c>
      <c r="B7" t="s">
        <v>148</v>
      </c>
      <c r="C7" s="2">
        <v>45238</v>
      </c>
      <c r="D7" s="2">
        <v>45243</v>
      </c>
      <c r="E7" t="s">
        <v>149</v>
      </c>
      <c r="F7">
        <v>6929</v>
      </c>
      <c r="G7" t="s">
        <v>146</v>
      </c>
      <c r="H7">
        <v>5</v>
      </c>
    </row>
    <row r="8" spans="1:8" x14ac:dyDescent="0.2">
      <c r="A8" t="s">
        <v>150</v>
      </c>
      <c r="B8" t="s">
        <v>141</v>
      </c>
      <c r="C8" s="2">
        <v>45111</v>
      </c>
      <c r="D8" s="2">
        <v>45120</v>
      </c>
      <c r="E8" t="s">
        <v>139</v>
      </c>
      <c r="F8">
        <v>32236</v>
      </c>
      <c r="G8" t="s">
        <v>137</v>
      </c>
      <c r="H8">
        <v>9</v>
      </c>
    </row>
    <row r="9" spans="1:8" x14ac:dyDescent="0.2">
      <c r="A9" t="s">
        <v>151</v>
      </c>
      <c r="B9" t="s">
        <v>141</v>
      </c>
      <c r="C9" s="2">
        <v>45143</v>
      </c>
      <c r="D9" s="2">
        <v>45153</v>
      </c>
      <c r="E9" t="s">
        <v>136</v>
      </c>
      <c r="F9">
        <v>7082</v>
      </c>
      <c r="G9" t="s">
        <v>137</v>
      </c>
      <c r="H9">
        <v>10</v>
      </c>
    </row>
    <row r="10" spans="1:8" x14ac:dyDescent="0.2">
      <c r="A10" t="s">
        <v>152</v>
      </c>
      <c r="B10" t="s">
        <v>148</v>
      </c>
      <c r="C10" s="2">
        <v>45125</v>
      </c>
      <c r="D10" s="2">
        <v>45132</v>
      </c>
      <c r="E10" t="s">
        <v>136</v>
      </c>
      <c r="F10">
        <v>40232</v>
      </c>
      <c r="G10" t="s">
        <v>137</v>
      </c>
      <c r="H10">
        <v>7</v>
      </c>
    </row>
    <row r="11" spans="1:8" x14ac:dyDescent="0.2">
      <c r="A11" t="s">
        <v>153</v>
      </c>
      <c r="B11" t="s">
        <v>135</v>
      </c>
      <c r="C11" s="2">
        <v>45199</v>
      </c>
      <c r="D11" s="2">
        <v>45206</v>
      </c>
      <c r="E11" t="s">
        <v>144</v>
      </c>
      <c r="F11">
        <v>34502</v>
      </c>
      <c r="G11" t="s">
        <v>137</v>
      </c>
      <c r="H11">
        <v>7</v>
      </c>
    </row>
    <row r="12" spans="1:8" x14ac:dyDescent="0.2">
      <c r="A12" t="s">
        <v>154</v>
      </c>
      <c r="B12" t="s">
        <v>141</v>
      </c>
      <c r="C12" s="2">
        <v>45068</v>
      </c>
      <c r="D12" s="2">
        <v>45070</v>
      </c>
      <c r="E12" t="s">
        <v>149</v>
      </c>
      <c r="F12">
        <v>22818</v>
      </c>
      <c r="G12" t="s">
        <v>146</v>
      </c>
      <c r="H12">
        <v>2</v>
      </c>
    </row>
    <row r="13" spans="1:8" x14ac:dyDescent="0.2">
      <c r="A13" t="s">
        <v>155</v>
      </c>
      <c r="B13" t="s">
        <v>143</v>
      </c>
      <c r="C13" s="2">
        <v>45207</v>
      </c>
      <c r="D13" s="2">
        <v>45217</v>
      </c>
      <c r="E13" t="s">
        <v>144</v>
      </c>
      <c r="F13">
        <v>45236</v>
      </c>
      <c r="G13" t="s">
        <v>146</v>
      </c>
      <c r="H13">
        <v>10</v>
      </c>
    </row>
    <row r="14" spans="1:8" x14ac:dyDescent="0.2">
      <c r="A14" t="s">
        <v>156</v>
      </c>
      <c r="B14" t="s">
        <v>148</v>
      </c>
      <c r="C14" s="2">
        <v>45130</v>
      </c>
      <c r="D14" s="2">
        <v>45137</v>
      </c>
      <c r="E14" t="s">
        <v>149</v>
      </c>
      <c r="F14">
        <v>47188</v>
      </c>
      <c r="G14" t="s">
        <v>137</v>
      </c>
      <c r="H14">
        <v>7</v>
      </c>
    </row>
    <row r="15" spans="1:8" x14ac:dyDescent="0.2">
      <c r="A15" t="s">
        <v>157</v>
      </c>
      <c r="B15" t="s">
        <v>143</v>
      </c>
      <c r="C15" s="2">
        <v>45182</v>
      </c>
      <c r="D15" s="2">
        <v>45188</v>
      </c>
      <c r="E15" t="s">
        <v>149</v>
      </c>
      <c r="F15">
        <v>40135</v>
      </c>
      <c r="G15" t="s">
        <v>146</v>
      </c>
      <c r="H15">
        <v>6</v>
      </c>
    </row>
    <row r="16" spans="1:8" x14ac:dyDescent="0.2">
      <c r="A16" t="s">
        <v>158</v>
      </c>
      <c r="B16" t="s">
        <v>159</v>
      </c>
      <c r="C16" s="2">
        <v>45218</v>
      </c>
      <c r="D16" s="2">
        <v>45221</v>
      </c>
      <c r="E16" t="s">
        <v>139</v>
      </c>
      <c r="F16">
        <v>36682</v>
      </c>
      <c r="G16" t="s">
        <v>146</v>
      </c>
      <c r="H16">
        <v>3</v>
      </c>
    </row>
    <row r="17" spans="1:8" x14ac:dyDescent="0.2">
      <c r="A17" t="s">
        <v>160</v>
      </c>
      <c r="B17" t="s">
        <v>143</v>
      </c>
      <c r="C17" s="2">
        <v>45006</v>
      </c>
      <c r="D17" s="2">
        <v>45013</v>
      </c>
      <c r="E17" t="s">
        <v>136</v>
      </c>
      <c r="F17">
        <v>14341</v>
      </c>
      <c r="G17" t="s">
        <v>146</v>
      </c>
      <c r="H17">
        <v>7</v>
      </c>
    </row>
    <row r="18" spans="1:8" x14ac:dyDescent="0.2">
      <c r="A18" t="s">
        <v>161</v>
      </c>
      <c r="B18" t="s">
        <v>159</v>
      </c>
      <c r="C18" s="2">
        <v>45135</v>
      </c>
      <c r="D18" s="2">
        <v>45141</v>
      </c>
      <c r="E18" t="s">
        <v>149</v>
      </c>
      <c r="F18">
        <v>20862</v>
      </c>
      <c r="G18" t="s">
        <v>146</v>
      </c>
      <c r="H18">
        <v>6</v>
      </c>
    </row>
    <row r="19" spans="1:8" x14ac:dyDescent="0.2">
      <c r="A19" t="s">
        <v>162</v>
      </c>
      <c r="B19" t="s">
        <v>143</v>
      </c>
      <c r="C19" s="2">
        <v>44958</v>
      </c>
      <c r="D19" s="2">
        <v>44959</v>
      </c>
      <c r="E19" t="s">
        <v>139</v>
      </c>
      <c r="F19">
        <v>46396</v>
      </c>
      <c r="G19" t="s">
        <v>137</v>
      </c>
      <c r="H19">
        <v>1</v>
      </c>
    </row>
    <row r="20" spans="1:8" x14ac:dyDescent="0.2">
      <c r="A20" t="s">
        <v>163</v>
      </c>
      <c r="B20" t="s">
        <v>141</v>
      </c>
      <c r="C20" s="2">
        <v>45196</v>
      </c>
      <c r="D20" s="2">
        <v>45197</v>
      </c>
      <c r="E20" t="s">
        <v>139</v>
      </c>
      <c r="F20">
        <v>13146</v>
      </c>
      <c r="G20" t="s">
        <v>146</v>
      </c>
      <c r="H20">
        <v>1</v>
      </c>
    </row>
    <row r="21" spans="1:8" x14ac:dyDescent="0.2">
      <c r="A21" t="s">
        <v>164</v>
      </c>
      <c r="B21" t="s">
        <v>159</v>
      </c>
      <c r="C21" s="2">
        <v>45253</v>
      </c>
      <c r="D21" s="2">
        <v>45261</v>
      </c>
      <c r="E21" t="s">
        <v>136</v>
      </c>
      <c r="F21">
        <v>30201</v>
      </c>
      <c r="G21" t="s">
        <v>137</v>
      </c>
      <c r="H21">
        <v>8</v>
      </c>
    </row>
    <row r="22" spans="1:8" x14ac:dyDescent="0.2">
      <c r="A22" t="s">
        <v>165</v>
      </c>
      <c r="B22" t="s">
        <v>159</v>
      </c>
      <c r="C22" s="2">
        <v>45090</v>
      </c>
      <c r="D22" s="2">
        <v>45096</v>
      </c>
      <c r="E22" t="s">
        <v>139</v>
      </c>
      <c r="F22">
        <v>14442</v>
      </c>
      <c r="G22" t="s">
        <v>146</v>
      </c>
      <c r="H22">
        <v>6</v>
      </c>
    </row>
    <row r="23" spans="1:8" x14ac:dyDescent="0.2">
      <c r="A23" t="s">
        <v>166</v>
      </c>
      <c r="B23" t="s">
        <v>135</v>
      </c>
      <c r="C23" s="2">
        <v>45039</v>
      </c>
      <c r="D23" s="2">
        <v>45049</v>
      </c>
      <c r="E23" t="s">
        <v>136</v>
      </c>
      <c r="F23">
        <v>43861</v>
      </c>
      <c r="G23" t="s">
        <v>137</v>
      </c>
      <c r="H23">
        <v>10</v>
      </c>
    </row>
    <row r="24" spans="1:8" x14ac:dyDescent="0.2">
      <c r="A24" t="s">
        <v>167</v>
      </c>
      <c r="B24" t="s">
        <v>143</v>
      </c>
      <c r="C24" s="2">
        <v>45141</v>
      </c>
      <c r="D24" s="2">
        <v>45148</v>
      </c>
      <c r="E24" t="s">
        <v>139</v>
      </c>
      <c r="F24">
        <v>8349</v>
      </c>
      <c r="G24" t="s">
        <v>146</v>
      </c>
      <c r="H24">
        <v>7</v>
      </c>
    </row>
    <row r="25" spans="1:8" x14ac:dyDescent="0.2">
      <c r="A25" t="s">
        <v>168</v>
      </c>
      <c r="B25" t="s">
        <v>141</v>
      </c>
      <c r="C25" s="2">
        <v>45071</v>
      </c>
      <c r="D25" s="2">
        <v>45072</v>
      </c>
      <c r="E25" t="s">
        <v>144</v>
      </c>
      <c r="F25">
        <v>5730</v>
      </c>
      <c r="G25" t="s">
        <v>137</v>
      </c>
      <c r="H25">
        <v>1</v>
      </c>
    </row>
    <row r="26" spans="1:8" x14ac:dyDescent="0.2">
      <c r="A26" t="s">
        <v>169</v>
      </c>
      <c r="B26" t="s">
        <v>143</v>
      </c>
      <c r="C26" s="2">
        <v>45050</v>
      </c>
      <c r="D26" s="2">
        <v>45057</v>
      </c>
      <c r="E26" t="s">
        <v>136</v>
      </c>
      <c r="F26">
        <v>48063</v>
      </c>
      <c r="G26" t="s">
        <v>146</v>
      </c>
      <c r="H26">
        <v>7</v>
      </c>
    </row>
    <row r="27" spans="1:8" x14ac:dyDescent="0.2">
      <c r="A27" t="s">
        <v>170</v>
      </c>
      <c r="B27" t="s">
        <v>135</v>
      </c>
      <c r="C27" s="2">
        <v>45211</v>
      </c>
      <c r="D27" s="2">
        <v>45213</v>
      </c>
      <c r="E27" t="s">
        <v>136</v>
      </c>
      <c r="F27">
        <v>12868</v>
      </c>
      <c r="G27" t="s">
        <v>137</v>
      </c>
      <c r="H27">
        <v>2</v>
      </c>
    </row>
    <row r="28" spans="1:8" x14ac:dyDescent="0.2">
      <c r="A28" t="s">
        <v>171</v>
      </c>
      <c r="B28" t="s">
        <v>148</v>
      </c>
      <c r="C28" s="2">
        <v>45081</v>
      </c>
      <c r="D28" s="2">
        <v>45090</v>
      </c>
      <c r="E28" t="s">
        <v>139</v>
      </c>
      <c r="F28">
        <v>31361</v>
      </c>
      <c r="G28" t="s">
        <v>137</v>
      </c>
      <c r="H28">
        <v>9</v>
      </c>
    </row>
    <row r="29" spans="1:8" x14ac:dyDescent="0.2">
      <c r="A29" t="s">
        <v>172</v>
      </c>
      <c r="B29" t="s">
        <v>141</v>
      </c>
      <c r="C29" s="2">
        <v>44982</v>
      </c>
      <c r="D29" s="2">
        <v>44988</v>
      </c>
      <c r="E29" t="s">
        <v>136</v>
      </c>
      <c r="F29">
        <v>5861</v>
      </c>
      <c r="G29" t="s">
        <v>146</v>
      </c>
      <c r="H29">
        <v>6</v>
      </c>
    </row>
    <row r="30" spans="1:8" x14ac:dyDescent="0.2">
      <c r="A30" t="s">
        <v>173</v>
      </c>
      <c r="B30" t="s">
        <v>159</v>
      </c>
      <c r="C30" s="2">
        <v>45236</v>
      </c>
      <c r="D30" s="2">
        <v>45245</v>
      </c>
      <c r="E30" t="s">
        <v>149</v>
      </c>
      <c r="F30">
        <v>30084</v>
      </c>
      <c r="G30" t="s">
        <v>137</v>
      </c>
      <c r="H30">
        <v>9</v>
      </c>
    </row>
    <row r="31" spans="1:8" x14ac:dyDescent="0.2">
      <c r="A31" t="s">
        <v>174</v>
      </c>
      <c r="B31" t="s">
        <v>143</v>
      </c>
      <c r="C31" s="2">
        <v>45250</v>
      </c>
      <c r="D31" s="2">
        <v>45253</v>
      </c>
      <c r="E31" t="s">
        <v>149</v>
      </c>
      <c r="F31">
        <v>13255</v>
      </c>
      <c r="G31" t="s">
        <v>137</v>
      </c>
      <c r="H31">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02DC-92E3-C841-B3F6-AA9F9DF886B4}">
  <dimension ref="A3:O9"/>
  <sheetViews>
    <sheetView workbookViewId="0">
      <selection activeCell="N20" sqref="N20"/>
    </sheetView>
  </sheetViews>
  <sheetFormatPr baseColWidth="10" defaultRowHeight="15" x14ac:dyDescent="0.2"/>
  <cols>
    <col min="1" max="1" width="12.1640625" bestFit="1" customWidth="1"/>
    <col min="2" max="2" width="13.5" bestFit="1" customWidth="1"/>
    <col min="5" max="5" width="12.1640625" bestFit="1" customWidth="1"/>
    <col min="6" max="6" width="13.5" bestFit="1" customWidth="1"/>
    <col min="7" max="7" width="11" bestFit="1" customWidth="1"/>
    <col min="10" max="10" width="12.1640625" bestFit="1" customWidth="1"/>
    <col min="11" max="11" width="13.5" bestFit="1" customWidth="1"/>
    <col min="14" max="14" width="12.1640625" bestFit="1" customWidth="1"/>
    <col min="15" max="15" width="13.5" bestFit="1" customWidth="1"/>
  </cols>
  <sheetData>
    <row r="3" spans="1:15" x14ac:dyDescent="0.2">
      <c r="A3" s="3" t="s">
        <v>175</v>
      </c>
      <c r="B3" t="s">
        <v>177</v>
      </c>
      <c r="E3" s="3" t="s">
        <v>175</v>
      </c>
      <c r="F3" t="s">
        <v>177</v>
      </c>
      <c r="G3" t="s">
        <v>178</v>
      </c>
      <c r="J3" s="3" t="s">
        <v>175</v>
      </c>
      <c r="K3" t="s">
        <v>177</v>
      </c>
      <c r="N3" s="3" t="s">
        <v>175</v>
      </c>
      <c r="O3" t="s">
        <v>177</v>
      </c>
    </row>
    <row r="4" spans="1:15" x14ac:dyDescent="0.2">
      <c r="A4" s="4" t="s">
        <v>19</v>
      </c>
      <c r="B4" s="5">
        <v>970</v>
      </c>
      <c r="E4" s="4" t="s">
        <v>11</v>
      </c>
      <c r="F4" s="5">
        <v>2184</v>
      </c>
      <c r="G4" s="5">
        <v>436.8</v>
      </c>
      <c r="J4" s="7" t="s">
        <v>179</v>
      </c>
      <c r="K4" s="5">
        <v>10041</v>
      </c>
      <c r="N4" s="4" t="s">
        <v>18</v>
      </c>
      <c r="O4" s="5">
        <v>59194</v>
      </c>
    </row>
    <row r="5" spans="1:15" x14ac:dyDescent="0.2">
      <c r="A5" s="4" t="s">
        <v>15</v>
      </c>
      <c r="B5" s="5">
        <v>28683</v>
      </c>
      <c r="E5" s="4" t="s">
        <v>20</v>
      </c>
      <c r="F5" s="5">
        <v>970</v>
      </c>
      <c r="G5" s="5">
        <v>194</v>
      </c>
      <c r="J5" s="7" t="s">
        <v>183</v>
      </c>
      <c r="K5" s="5">
        <v>16663</v>
      </c>
      <c r="N5" s="4" t="s">
        <v>176</v>
      </c>
      <c r="O5" s="5">
        <v>59194</v>
      </c>
    </row>
    <row r="6" spans="1:15" x14ac:dyDescent="0.2">
      <c r="A6" s="4" t="s">
        <v>12</v>
      </c>
      <c r="B6" s="5">
        <v>27357</v>
      </c>
      <c r="E6" s="4" t="s">
        <v>16</v>
      </c>
      <c r="F6" s="5">
        <v>3780</v>
      </c>
      <c r="G6" s="5">
        <v>756</v>
      </c>
      <c r="J6" s="7" t="s">
        <v>186</v>
      </c>
      <c r="K6" s="5">
        <v>3780</v>
      </c>
    </row>
    <row r="7" spans="1:15" x14ac:dyDescent="0.2">
      <c r="A7" s="4" t="s">
        <v>8</v>
      </c>
      <c r="B7" s="5">
        <v>2184</v>
      </c>
      <c r="E7" s="4" t="s">
        <v>13</v>
      </c>
      <c r="F7" s="5">
        <v>52260</v>
      </c>
      <c r="G7" s="5">
        <v>10452</v>
      </c>
      <c r="J7" s="7" t="s">
        <v>180</v>
      </c>
      <c r="K7" s="5">
        <v>970</v>
      </c>
    </row>
    <row r="8" spans="1:15" x14ac:dyDescent="0.2">
      <c r="A8" s="4" t="s">
        <v>176</v>
      </c>
      <c r="B8" s="5">
        <v>59194</v>
      </c>
      <c r="E8" s="4" t="s">
        <v>176</v>
      </c>
      <c r="F8" s="5">
        <v>59194</v>
      </c>
      <c r="G8" s="5">
        <v>11838.8</v>
      </c>
      <c r="J8" s="7" t="s">
        <v>188</v>
      </c>
      <c r="K8" s="5">
        <v>27740</v>
      </c>
    </row>
    <row r="9" spans="1:15" x14ac:dyDescent="0.2">
      <c r="J9" s="7" t="s">
        <v>176</v>
      </c>
      <c r="K9" s="5">
        <v>59194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1"/>
  <sheetViews>
    <sheetView workbookViewId="0">
      <selection activeCell="Q22" sqref="Q22"/>
    </sheetView>
  </sheetViews>
  <sheetFormatPr baseColWidth="10" defaultColWidth="8.83203125" defaultRowHeight="15" x14ac:dyDescent="0.2"/>
  <cols>
    <col min="5" max="5" width="21.1640625" customWidth="1"/>
    <col min="6" max="6" width="23.5" customWidth="1"/>
  </cols>
  <sheetData>
    <row r="1" spans="1:13" x14ac:dyDescent="0.2">
      <c r="A1" s="1" t="s">
        <v>22</v>
      </c>
      <c r="B1" s="1" t="s">
        <v>23</v>
      </c>
      <c r="C1" s="1" t="s">
        <v>24</v>
      </c>
      <c r="D1" s="1" t="s">
        <v>25</v>
      </c>
      <c r="E1" s="1" t="s">
        <v>26</v>
      </c>
      <c r="F1" s="1" t="s">
        <v>27</v>
      </c>
      <c r="G1" s="1" t="s">
        <v>28</v>
      </c>
      <c r="H1" s="1" t="s">
        <v>29</v>
      </c>
    </row>
    <row r="2" spans="1:13" x14ac:dyDescent="0.2">
      <c r="A2" t="s">
        <v>30</v>
      </c>
      <c r="B2" t="s">
        <v>31</v>
      </c>
      <c r="C2" t="s">
        <v>32</v>
      </c>
      <c r="D2">
        <v>48</v>
      </c>
      <c r="E2" s="2">
        <v>44956</v>
      </c>
      <c r="F2" s="2">
        <v>45442</v>
      </c>
      <c r="G2" t="s">
        <v>33</v>
      </c>
      <c r="H2">
        <v>57360</v>
      </c>
      <c r="K2" t="s">
        <v>201</v>
      </c>
      <c r="L2" t="s">
        <v>202</v>
      </c>
      <c r="M2" t="s">
        <v>203</v>
      </c>
    </row>
    <row r="3" spans="1:13" x14ac:dyDescent="0.2">
      <c r="A3" t="s">
        <v>34</v>
      </c>
      <c r="B3" t="s">
        <v>35</v>
      </c>
      <c r="C3" t="s">
        <v>32</v>
      </c>
      <c r="D3">
        <v>44</v>
      </c>
      <c r="E3" s="2">
        <v>44961</v>
      </c>
      <c r="F3" s="2">
        <v>45625</v>
      </c>
      <c r="G3" t="s">
        <v>33</v>
      </c>
      <c r="H3">
        <v>39014</v>
      </c>
      <c r="K3">
        <f>COUNTIF(G2:G31,"Active")</f>
        <v>10</v>
      </c>
      <c r="L3">
        <f>AVERAGE(D2:D31)</f>
        <v>36.133333333333333</v>
      </c>
      <c r="M3">
        <f>AVERAGE(H2:H31)</f>
        <v>66992.53333333334</v>
      </c>
    </row>
    <row r="4" spans="1:13" x14ac:dyDescent="0.2">
      <c r="A4" t="s">
        <v>36</v>
      </c>
      <c r="B4" t="s">
        <v>35</v>
      </c>
      <c r="C4" t="s">
        <v>37</v>
      </c>
      <c r="D4">
        <v>44</v>
      </c>
      <c r="E4" s="2">
        <v>44534</v>
      </c>
      <c r="G4" t="s">
        <v>38</v>
      </c>
      <c r="H4">
        <v>30083</v>
      </c>
    </row>
    <row r="5" spans="1:13" x14ac:dyDescent="0.2">
      <c r="A5" t="s">
        <v>39</v>
      </c>
      <c r="B5" t="s">
        <v>31</v>
      </c>
      <c r="C5" t="s">
        <v>37</v>
      </c>
      <c r="D5">
        <v>23</v>
      </c>
      <c r="E5" s="2">
        <v>44320</v>
      </c>
      <c r="F5" s="2">
        <v>45176</v>
      </c>
      <c r="G5" t="s">
        <v>33</v>
      </c>
      <c r="H5">
        <v>71032</v>
      </c>
    </row>
    <row r="6" spans="1:13" x14ac:dyDescent="0.2">
      <c r="A6" t="s">
        <v>40</v>
      </c>
      <c r="B6" t="s">
        <v>35</v>
      </c>
      <c r="C6" t="s">
        <v>32</v>
      </c>
      <c r="D6">
        <v>48</v>
      </c>
      <c r="E6" s="2">
        <v>44648</v>
      </c>
      <c r="G6" t="s">
        <v>38</v>
      </c>
      <c r="H6">
        <v>46427</v>
      </c>
    </row>
    <row r="7" spans="1:13" x14ac:dyDescent="0.2">
      <c r="A7" t="s">
        <v>41</v>
      </c>
      <c r="B7" t="s">
        <v>35</v>
      </c>
      <c r="C7" t="s">
        <v>32</v>
      </c>
      <c r="D7">
        <v>36</v>
      </c>
      <c r="E7" s="2">
        <v>45000</v>
      </c>
      <c r="F7" s="2">
        <v>45614</v>
      </c>
      <c r="G7" t="s">
        <v>33</v>
      </c>
      <c r="H7">
        <v>104801</v>
      </c>
    </row>
    <row r="8" spans="1:13" x14ac:dyDescent="0.2">
      <c r="A8" t="s">
        <v>42</v>
      </c>
      <c r="B8" t="s">
        <v>43</v>
      </c>
      <c r="C8" t="s">
        <v>37</v>
      </c>
      <c r="D8">
        <v>31</v>
      </c>
      <c r="E8" s="2">
        <v>45003</v>
      </c>
      <c r="F8" s="2">
        <v>45668</v>
      </c>
      <c r="G8" t="s">
        <v>33</v>
      </c>
      <c r="H8">
        <v>63913</v>
      </c>
    </row>
    <row r="9" spans="1:13" x14ac:dyDescent="0.2">
      <c r="A9" t="s">
        <v>44</v>
      </c>
      <c r="B9" t="s">
        <v>31</v>
      </c>
      <c r="C9" t="s">
        <v>37</v>
      </c>
      <c r="D9">
        <v>39</v>
      </c>
      <c r="E9" s="2">
        <v>43867</v>
      </c>
      <c r="G9" t="s">
        <v>38</v>
      </c>
      <c r="H9">
        <v>79964</v>
      </c>
    </row>
    <row r="10" spans="1:13" x14ac:dyDescent="0.2">
      <c r="A10" t="s">
        <v>45</v>
      </c>
      <c r="B10" t="s">
        <v>46</v>
      </c>
      <c r="C10" t="s">
        <v>37</v>
      </c>
      <c r="D10">
        <v>41</v>
      </c>
      <c r="E10" s="2">
        <v>44395</v>
      </c>
      <c r="F10" s="2">
        <v>45042</v>
      </c>
      <c r="G10" t="s">
        <v>33</v>
      </c>
      <c r="H10">
        <v>71187</v>
      </c>
    </row>
    <row r="11" spans="1:13" x14ac:dyDescent="0.2">
      <c r="A11" t="s">
        <v>47</v>
      </c>
      <c r="B11" t="s">
        <v>43</v>
      </c>
      <c r="C11" t="s">
        <v>37</v>
      </c>
      <c r="D11">
        <v>33</v>
      </c>
      <c r="E11" s="2">
        <v>44160</v>
      </c>
      <c r="F11" s="2">
        <v>44520</v>
      </c>
      <c r="G11" t="s">
        <v>33</v>
      </c>
      <c r="H11">
        <v>85778</v>
      </c>
    </row>
    <row r="12" spans="1:13" x14ac:dyDescent="0.2">
      <c r="A12" t="s">
        <v>48</v>
      </c>
      <c r="B12" t="s">
        <v>49</v>
      </c>
      <c r="C12" t="s">
        <v>32</v>
      </c>
      <c r="D12">
        <v>44</v>
      </c>
      <c r="E12" s="2">
        <v>45279</v>
      </c>
      <c r="F12" s="2">
        <v>45887</v>
      </c>
      <c r="G12" t="s">
        <v>33</v>
      </c>
      <c r="H12">
        <v>38642</v>
      </c>
    </row>
    <row r="13" spans="1:13" x14ac:dyDescent="0.2">
      <c r="A13" t="s">
        <v>50</v>
      </c>
      <c r="B13" t="s">
        <v>43</v>
      </c>
      <c r="C13" t="s">
        <v>37</v>
      </c>
      <c r="D13">
        <v>39</v>
      </c>
      <c r="E13" s="2">
        <v>44960</v>
      </c>
      <c r="F13" s="2">
        <v>45491</v>
      </c>
      <c r="G13" t="s">
        <v>33</v>
      </c>
      <c r="H13">
        <v>52972</v>
      </c>
    </row>
    <row r="14" spans="1:13" x14ac:dyDescent="0.2">
      <c r="A14" t="s">
        <v>51</v>
      </c>
      <c r="B14" t="s">
        <v>49</v>
      </c>
      <c r="C14" t="s">
        <v>37</v>
      </c>
      <c r="D14">
        <v>49</v>
      </c>
      <c r="E14" s="2">
        <v>44227</v>
      </c>
      <c r="F14" s="2">
        <v>44318</v>
      </c>
      <c r="G14" t="s">
        <v>33</v>
      </c>
      <c r="H14">
        <v>105379</v>
      </c>
    </row>
    <row r="15" spans="1:13" x14ac:dyDescent="0.2">
      <c r="A15" t="s">
        <v>52</v>
      </c>
      <c r="B15" t="s">
        <v>35</v>
      </c>
      <c r="C15" t="s">
        <v>37</v>
      </c>
      <c r="D15">
        <v>34</v>
      </c>
      <c r="E15" s="2">
        <v>45119</v>
      </c>
      <c r="G15" t="s">
        <v>38</v>
      </c>
      <c r="H15">
        <v>107731</v>
      </c>
    </row>
    <row r="16" spans="1:13" x14ac:dyDescent="0.2">
      <c r="A16" t="s">
        <v>53</v>
      </c>
      <c r="B16" t="s">
        <v>35</v>
      </c>
      <c r="C16" t="s">
        <v>37</v>
      </c>
      <c r="D16">
        <v>27</v>
      </c>
      <c r="E16" s="2">
        <v>44299</v>
      </c>
      <c r="G16" t="s">
        <v>38</v>
      </c>
      <c r="H16">
        <v>32559</v>
      </c>
    </row>
    <row r="17" spans="1:8" x14ac:dyDescent="0.2">
      <c r="A17" t="s">
        <v>54</v>
      </c>
      <c r="B17" t="s">
        <v>43</v>
      </c>
      <c r="C17" t="s">
        <v>32</v>
      </c>
      <c r="D17">
        <v>44</v>
      </c>
      <c r="E17" s="2">
        <v>43882</v>
      </c>
      <c r="F17" s="2">
        <v>44477</v>
      </c>
      <c r="G17" t="s">
        <v>33</v>
      </c>
      <c r="H17">
        <v>55865</v>
      </c>
    </row>
    <row r="18" spans="1:8" x14ac:dyDescent="0.2">
      <c r="A18" t="s">
        <v>55</v>
      </c>
      <c r="B18" t="s">
        <v>43</v>
      </c>
      <c r="C18" t="s">
        <v>37</v>
      </c>
      <c r="D18">
        <v>25</v>
      </c>
      <c r="E18" s="2">
        <v>44776</v>
      </c>
      <c r="F18" s="2">
        <v>44949</v>
      </c>
      <c r="G18" t="s">
        <v>33</v>
      </c>
      <c r="H18">
        <v>98094</v>
      </c>
    </row>
    <row r="19" spans="1:8" x14ac:dyDescent="0.2">
      <c r="A19" t="s">
        <v>56</v>
      </c>
      <c r="B19" t="s">
        <v>46</v>
      </c>
      <c r="C19" t="s">
        <v>32</v>
      </c>
      <c r="D19">
        <v>33</v>
      </c>
      <c r="E19" s="2">
        <v>44436</v>
      </c>
      <c r="G19" t="s">
        <v>38</v>
      </c>
      <c r="H19">
        <v>90546</v>
      </c>
    </row>
    <row r="20" spans="1:8" x14ac:dyDescent="0.2">
      <c r="A20" t="s">
        <v>57</v>
      </c>
      <c r="B20" t="s">
        <v>46</v>
      </c>
      <c r="C20" t="s">
        <v>37</v>
      </c>
      <c r="D20">
        <v>22</v>
      </c>
      <c r="E20" s="2">
        <v>43852</v>
      </c>
      <c r="F20" s="2">
        <v>44563</v>
      </c>
      <c r="G20" t="s">
        <v>33</v>
      </c>
      <c r="H20">
        <v>34566</v>
      </c>
    </row>
    <row r="21" spans="1:8" x14ac:dyDescent="0.2">
      <c r="A21" t="s">
        <v>58</v>
      </c>
      <c r="B21" t="s">
        <v>46</v>
      </c>
      <c r="C21" t="s">
        <v>32</v>
      </c>
      <c r="D21">
        <v>24</v>
      </c>
      <c r="E21" s="2">
        <v>44129</v>
      </c>
      <c r="F21" s="2">
        <v>44545</v>
      </c>
      <c r="G21" t="s">
        <v>33</v>
      </c>
      <c r="H21">
        <v>105366</v>
      </c>
    </row>
    <row r="22" spans="1:8" x14ac:dyDescent="0.2">
      <c r="A22" t="s">
        <v>59</v>
      </c>
      <c r="B22" t="s">
        <v>31</v>
      </c>
      <c r="C22" t="s">
        <v>32</v>
      </c>
      <c r="D22">
        <v>30</v>
      </c>
      <c r="E22" s="2">
        <v>44624</v>
      </c>
      <c r="G22" t="s">
        <v>38</v>
      </c>
      <c r="H22">
        <v>63032</v>
      </c>
    </row>
    <row r="23" spans="1:8" x14ac:dyDescent="0.2">
      <c r="A23" t="s">
        <v>60</v>
      </c>
      <c r="B23" t="s">
        <v>35</v>
      </c>
      <c r="C23" t="s">
        <v>37</v>
      </c>
      <c r="D23">
        <v>29</v>
      </c>
      <c r="E23" s="2">
        <v>44464</v>
      </c>
      <c r="G23" t="s">
        <v>38</v>
      </c>
      <c r="H23">
        <v>65831</v>
      </c>
    </row>
    <row r="24" spans="1:8" x14ac:dyDescent="0.2">
      <c r="A24" t="s">
        <v>61</v>
      </c>
      <c r="B24" t="s">
        <v>46</v>
      </c>
      <c r="C24" t="s">
        <v>37</v>
      </c>
      <c r="D24">
        <v>46</v>
      </c>
      <c r="E24" s="2">
        <v>44898</v>
      </c>
      <c r="F24" s="2">
        <v>45264</v>
      </c>
      <c r="G24" t="s">
        <v>33</v>
      </c>
      <c r="H24">
        <v>34892</v>
      </c>
    </row>
    <row r="25" spans="1:8" x14ac:dyDescent="0.2">
      <c r="A25" t="s">
        <v>62</v>
      </c>
      <c r="B25" t="s">
        <v>49</v>
      </c>
      <c r="C25" t="s">
        <v>32</v>
      </c>
      <c r="D25">
        <v>31</v>
      </c>
      <c r="E25" s="2">
        <v>43884</v>
      </c>
      <c r="G25" t="s">
        <v>38</v>
      </c>
      <c r="H25">
        <v>31149</v>
      </c>
    </row>
    <row r="26" spans="1:8" x14ac:dyDescent="0.2">
      <c r="A26" t="s">
        <v>63</v>
      </c>
      <c r="B26" t="s">
        <v>43</v>
      </c>
      <c r="C26" t="s">
        <v>32</v>
      </c>
      <c r="D26">
        <v>41</v>
      </c>
      <c r="E26" s="2">
        <v>45208</v>
      </c>
      <c r="F26" s="2">
        <v>45449</v>
      </c>
      <c r="G26" t="s">
        <v>33</v>
      </c>
      <c r="H26">
        <v>42901</v>
      </c>
    </row>
    <row r="27" spans="1:8" x14ac:dyDescent="0.2">
      <c r="A27" t="s">
        <v>64</v>
      </c>
      <c r="B27" t="s">
        <v>49</v>
      </c>
      <c r="C27" t="s">
        <v>37</v>
      </c>
      <c r="D27">
        <v>41</v>
      </c>
      <c r="E27" s="2">
        <v>45147</v>
      </c>
      <c r="G27" t="s">
        <v>38</v>
      </c>
      <c r="H27">
        <v>84454</v>
      </c>
    </row>
    <row r="28" spans="1:8" x14ac:dyDescent="0.2">
      <c r="A28" t="s">
        <v>65</v>
      </c>
      <c r="B28" t="s">
        <v>49</v>
      </c>
      <c r="C28" t="s">
        <v>32</v>
      </c>
      <c r="D28">
        <v>32</v>
      </c>
      <c r="E28" s="2">
        <v>44601</v>
      </c>
      <c r="F28" s="2">
        <v>45366</v>
      </c>
      <c r="G28" t="s">
        <v>33</v>
      </c>
      <c r="H28">
        <v>57114</v>
      </c>
    </row>
    <row r="29" spans="1:8" x14ac:dyDescent="0.2">
      <c r="A29" t="s">
        <v>66</v>
      </c>
      <c r="B29" t="s">
        <v>43</v>
      </c>
      <c r="C29" t="s">
        <v>37</v>
      </c>
      <c r="D29">
        <v>37</v>
      </c>
      <c r="E29" s="2">
        <v>45179</v>
      </c>
      <c r="F29" s="2">
        <v>45718</v>
      </c>
      <c r="G29" t="s">
        <v>33</v>
      </c>
      <c r="H29">
        <v>64488</v>
      </c>
    </row>
    <row r="30" spans="1:8" x14ac:dyDescent="0.2">
      <c r="A30" t="s">
        <v>67</v>
      </c>
      <c r="B30" t="s">
        <v>49</v>
      </c>
      <c r="C30" t="s">
        <v>32</v>
      </c>
      <c r="D30">
        <v>41</v>
      </c>
      <c r="E30" s="2">
        <v>44739</v>
      </c>
      <c r="F30" s="2">
        <v>45289</v>
      </c>
      <c r="G30" t="s">
        <v>33</v>
      </c>
      <c r="H30">
        <v>89017</v>
      </c>
    </row>
    <row r="31" spans="1:8" x14ac:dyDescent="0.2">
      <c r="A31" t="s">
        <v>68</v>
      </c>
      <c r="B31" t="s">
        <v>43</v>
      </c>
      <c r="C31" t="s">
        <v>37</v>
      </c>
      <c r="D31">
        <v>28</v>
      </c>
      <c r="E31" s="2">
        <v>45210</v>
      </c>
      <c r="F31" s="2">
        <v>46054</v>
      </c>
      <c r="G31" t="s">
        <v>33</v>
      </c>
      <c r="H31">
        <v>105619</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2E2D-B5F5-0C40-BF01-F11E434B63FB}">
  <dimension ref="A1:N20"/>
  <sheetViews>
    <sheetView workbookViewId="0">
      <selection activeCell="H37" sqref="H37"/>
    </sheetView>
  </sheetViews>
  <sheetFormatPr baseColWidth="10" defaultRowHeight="15" x14ac:dyDescent="0.2"/>
  <cols>
    <col min="1" max="1" width="12.1640625" bestFit="1" customWidth="1"/>
    <col min="2" max="2" width="17.83203125" bestFit="1" customWidth="1"/>
    <col min="4" max="4" width="12.1640625" bestFit="1" customWidth="1"/>
    <col min="5" max="5" width="17.83203125" bestFit="1" customWidth="1"/>
    <col min="7" max="7" width="12.1640625" bestFit="1" customWidth="1"/>
    <col min="8" max="8" width="12.6640625" bestFit="1" customWidth="1"/>
    <col min="9" max="9" width="14.1640625" bestFit="1" customWidth="1"/>
    <col min="11" max="11" width="12.1640625" bestFit="1" customWidth="1"/>
    <col min="12" max="12" width="17.83203125" bestFit="1" customWidth="1"/>
    <col min="13" max="13" width="12.1640625" bestFit="1" customWidth="1"/>
    <col min="14" max="14" width="17.83203125" bestFit="1" customWidth="1"/>
  </cols>
  <sheetData>
    <row r="1" spans="1:12" x14ac:dyDescent="0.2">
      <c r="A1" s="3" t="s">
        <v>28</v>
      </c>
      <c r="B1" t="s">
        <v>38</v>
      </c>
      <c r="D1" s="3" t="s">
        <v>28</v>
      </c>
      <c r="E1" t="s">
        <v>33</v>
      </c>
    </row>
    <row r="3" spans="1:12" x14ac:dyDescent="0.2">
      <c r="A3" s="3" t="s">
        <v>175</v>
      </c>
      <c r="B3" t="s">
        <v>191</v>
      </c>
      <c r="D3" s="3" t="s">
        <v>175</v>
      </c>
      <c r="E3" t="s">
        <v>191</v>
      </c>
      <c r="G3" s="3" t="s">
        <v>175</v>
      </c>
      <c r="H3" t="s">
        <v>192</v>
      </c>
      <c r="I3" t="s">
        <v>193</v>
      </c>
    </row>
    <row r="4" spans="1:12" x14ac:dyDescent="0.2">
      <c r="A4" s="4" t="s">
        <v>31</v>
      </c>
      <c r="B4" s="5">
        <v>2</v>
      </c>
      <c r="D4" s="4" t="s">
        <v>43</v>
      </c>
      <c r="E4" s="5">
        <v>8</v>
      </c>
      <c r="G4" s="4" t="s">
        <v>43</v>
      </c>
      <c r="H4" s="5">
        <v>34.75</v>
      </c>
      <c r="I4" s="8">
        <v>71203.75</v>
      </c>
    </row>
    <row r="5" spans="1:12" x14ac:dyDescent="0.2">
      <c r="A5" s="4" t="s">
        <v>35</v>
      </c>
      <c r="B5" s="5">
        <v>5</v>
      </c>
      <c r="D5" s="6" t="s">
        <v>32</v>
      </c>
      <c r="E5" s="5">
        <v>2</v>
      </c>
      <c r="G5" s="4" t="s">
        <v>31</v>
      </c>
      <c r="H5" s="5">
        <v>35</v>
      </c>
      <c r="I5" s="8">
        <v>67847</v>
      </c>
      <c r="K5" s="3" t="s">
        <v>175</v>
      </c>
      <c r="L5" t="s">
        <v>191</v>
      </c>
    </row>
    <row r="6" spans="1:12" x14ac:dyDescent="0.2">
      <c r="A6" s="4" t="s">
        <v>46</v>
      </c>
      <c r="B6" s="5">
        <v>1</v>
      </c>
      <c r="D6" s="6" t="s">
        <v>37</v>
      </c>
      <c r="E6" s="5">
        <v>6</v>
      </c>
      <c r="G6" s="4" t="s">
        <v>35</v>
      </c>
      <c r="H6" s="5">
        <v>37.428571428571431</v>
      </c>
      <c r="I6" s="8">
        <v>60920.857142857145</v>
      </c>
      <c r="K6" s="4" t="s">
        <v>194</v>
      </c>
      <c r="L6" s="5">
        <v>10</v>
      </c>
    </row>
    <row r="7" spans="1:12" x14ac:dyDescent="0.2">
      <c r="A7" s="4" t="s">
        <v>49</v>
      </c>
      <c r="B7" s="5">
        <v>2</v>
      </c>
      <c r="D7" s="4" t="s">
        <v>31</v>
      </c>
      <c r="E7" s="5">
        <v>2</v>
      </c>
      <c r="G7" s="4" t="s">
        <v>46</v>
      </c>
      <c r="H7" s="5">
        <v>33.200000000000003</v>
      </c>
      <c r="I7" s="8">
        <v>67311.399999999994</v>
      </c>
      <c r="K7" s="4" t="s">
        <v>195</v>
      </c>
      <c r="L7" s="5">
        <v>4</v>
      </c>
    </row>
    <row r="8" spans="1:12" x14ac:dyDescent="0.2">
      <c r="A8" s="4" t="s">
        <v>176</v>
      </c>
      <c r="B8" s="5">
        <v>10</v>
      </c>
      <c r="D8" s="6" t="s">
        <v>32</v>
      </c>
      <c r="E8" s="5">
        <v>1</v>
      </c>
      <c r="G8" s="4" t="s">
        <v>49</v>
      </c>
      <c r="H8" s="5">
        <v>39.666666666666664</v>
      </c>
      <c r="I8" s="8">
        <v>67625.833333333328</v>
      </c>
      <c r="K8" s="4" t="s">
        <v>200</v>
      </c>
      <c r="L8" s="5">
        <v>1</v>
      </c>
    </row>
    <row r="9" spans="1:12" x14ac:dyDescent="0.2">
      <c r="D9" s="6" t="s">
        <v>37</v>
      </c>
      <c r="E9" s="5">
        <v>1</v>
      </c>
      <c r="G9" s="4" t="s">
        <v>176</v>
      </c>
      <c r="H9" s="5">
        <v>36.133333333333333</v>
      </c>
      <c r="I9" s="8">
        <v>66992.53333333334</v>
      </c>
      <c r="K9" s="4" t="s">
        <v>196</v>
      </c>
      <c r="L9" s="5">
        <v>5</v>
      </c>
    </row>
    <row r="10" spans="1:12" x14ac:dyDescent="0.2">
      <c r="D10" s="4" t="s">
        <v>35</v>
      </c>
      <c r="E10" s="5">
        <v>2</v>
      </c>
      <c r="K10" s="4" t="s">
        <v>197</v>
      </c>
      <c r="L10" s="5">
        <v>6</v>
      </c>
    </row>
    <row r="11" spans="1:12" x14ac:dyDescent="0.2">
      <c r="D11" s="6" t="s">
        <v>32</v>
      </c>
      <c r="E11" s="5">
        <v>2</v>
      </c>
      <c r="K11" s="4" t="s">
        <v>198</v>
      </c>
      <c r="L11" s="5">
        <v>3</v>
      </c>
    </row>
    <row r="12" spans="1:12" x14ac:dyDescent="0.2">
      <c r="D12" s="4" t="s">
        <v>46</v>
      </c>
      <c r="E12" s="5">
        <v>4</v>
      </c>
      <c r="K12" s="4" t="s">
        <v>199</v>
      </c>
      <c r="L12" s="5">
        <v>1</v>
      </c>
    </row>
    <row r="13" spans="1:12" x14ac:dyDescent="0.2">
      <c r="D13" s="6" t="s">
        <v>32</v>
      </c>
      <c r="E13" s="5">
        <v>1</v>
      </c>
      <c r="K13" s="4" t="s">
        <v>176</v>
      </c>
      <c r="L13" s="5">
        <v>30</v>
      </c>
    </row>
    <row r="14" spans="1:12" x14ac:dyDescent="0.2">
      <c r="D14" s="6" t="s">
        <v>37</v>
      </c>
      <c r="E14" s="5">
        <v>3</v>
      </c>
    </row>
    <row r="15" spans="1:12" x14ac:dyDescent="0.2">
      <c r="D15" s="4" t="s">
        <v>49</v>
      </c>
      <c r="E15" s="5">
        <v>4</v>
      </c>
    </row>
    <row r="16" spans="1:12" x14ac:dyDescent="0.2">
      <c r="D16" s="6" t="s">
        <v>32</v>
      </c>
      <c r="E16" s="5">
        <v>3</v>
      </c>
    </row>
    <row r="17" spans="4:14" x14ac:dyDescent="0.2">
      <c r="D17" s="6" t="s">
        <v>37</v>
      </c>
      <c r="E17" s="5">
        <v>1</v>
      </c>
      <c r="M17" s="3" t="s">
        <v>175</v>
      </c>
      <c r="N17" t="s">
        <v>191</v>
      </c>
    </row>
    <row r="18" spans="4:14" x14ac:dyDescent="0.2">
      <c r="D18" s="4" t="s">
        <v>176</v>
      </c>
      <c r="E18" s="5">
        <v>20</v>
      </c>
      <c r="M18" s="4" t="s">
        <v>32</v>
      </c>
      <c r="N18" s="5">
        <v>13</v>
      </c>
    </row>
    <row r="19" spans="4:14" x14ac:dyDescent="0.2">
      <c r="M19" s="4" t="s">
        <v>37</v>
      </c>
      <c r="N19" s="5">
        <v>17</v>
      </c>
    </row>
    <row r="20" spans="4:14" x14ac:dyDescent="0.2">
      <c r="M20" s="4" t="s">
        <v>176</v>
      </c>
      <c r="N20" s="5">
        <v>30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selection activeCell="O34" sqref="O34"/>
    </sheetView>
  </sheetViews>
  <sheetFormatPr baseColWidth="10" defaultColWidth="8.83203125" defaultRowHeight="15" x14ac:dyDescent="0.2"/>
  <cols>
    <col min="7" max="7" width="23.5" customWidth="1"/>
  </cols>
  <sheetData>
    <row r="1" spans="1:8" x14ac:dyDescent="0.2">
      <c r="A1" s="1" t="s">
        <v>69</v>
      </c>
      <c r="B1" s="1" t="s">
        <v>70</v>
      </c>
      <c r="C1" s="1" t="s">
        <v>71</v>
      </c>
      <c r="D1" s="1" t="s">
        <v>72</v>
      </c>
      <c r="E1" s="1" t="s">
        <v>73</v>
      </c>
      <c r="F1" s="1" t="s">
        <v>74</v>
      </c>
      <c r="G1" s="1" t="s">
        <v>0</v>
      </c>
      <c r="H1" s="1" t="s">
        <v>75</v>
      </c>
    </row>
    <row r="2" spans="1:8" x14ac:dyDescent="0.2">
      <c r="A2" t="s">
        <v>76</v>
      </c>
      <c r="B2" t="s">
        <v>77</v>
      </c>
      <c r="C2" t="s">
        <v>78</v>
      </c>
      <c r="D2">
        <v>120</v>
      </c>
      <c r="E2">
        <v>80</v>
      </c>
      <c r="F2">
        <v>84</v>
      </c>
      <c r="G2" s="2">
        <v>45155</v>
      </c>
      <c r="H2">
        <v>124</v>
      </c>
    </row>
    <row r="3" spans="1:8" x14ac:dyDescent="0.2">
      <c r="A3" t="s">
        <v>79</v>
      </c>
      <c r="B3" t="s">
        <v>80</v>
      </c>
      <c r="C3" t="s">
        <v>81</v>
      </c>
      <c r="D3">
        <v>132</v>
      </c>
      <c r="E3">
        <v>54</v>
      </c>
      <c r="F3">
        <v>28</v>
      </c>
      <c r="G3" s="2">
        <v>45189</v>
      </c>
      <c r="H3">
        <v>106</v>
      </c>
    </row>
    <row r="4" spans="1:8" x14ac:dyDescent="0.2">
      <c r="A4" t="s">
        <v>82</v>
      </c>
      <c r="B4" t="s">
        <v>77</v>
      </c>
      <c r="C4" t="s">
        <v>78</v>
      </c>
      <c r="D4">
        <v>54</v>
      </c>
      <c r="E4">
        <v>79</v>
      </c>
      <c r="F4">
        <v>25</v>
      </c>
      <c r="G4" s="2">
        <v>44983</v>
      </c>
      <c r="H4">
        <v>0</v>
      </c>
    </row>
    <row r="5" spans="1:8" x14ac:dyDescent="0.2">
      <c r="A5" t="s">
        <v>83</v>
      </c>
      <c r="B5" t="s">
        <v>77</v>
      </c>
      <c r="C5" t="s">
        <v>84</v>
      </c>
      <c r="D5">
        <v>184</v>
      </c>
      <c r="E5">
        <v>75</v>
      </c>
      <c r="F5">
        <v>81</v>
      </c>
      <c r="G5" s="2">
        <v>45214</v>
      </c>
      <c r="H5">
        <v>190</v>
      </c>
    </row>
    <row r="6" spans="1:8" x14ac:dyDescent="0.2">
      <c r="A6" t="s">
        <v>85</v>
      </c>
      <c r="B6" t="s">
        <v>86</v>
      </c>
      <c r="C6" t="s">
        <v>78</v>
      </c>
      <c r="D6">
        <v>100</v>
      </c>
      <c r="E6">
        <v>44</v>
      </c>
      <c r="F6">
        <v>29</v>
      </c>
      <c r="G6" s="2">
        <v>45278</v>
      </c>
      <c r="H6">
        <v>85</v>
      </c>
    </row>
    <row r="7" spans="1:8" x14ac:dyDescent="0.2">
      <c r="A7" t="s">
        <v>87</v>
      </c>
      <c r="B7" t="s">
        <v>80</v>
      </c>
      <c r="C7" t="s">
        <v>81</v>
      </c>
      <c r="D7">
        <v>163</v>
      </c>
      <c r="E7">
        <v>67</v>
      </c>
      <c r="F7">
        <v>63</v>
      </c>
      <c r="G7" s="2">
        <v>45269</v>
      </c>
      <c r="H7">
        <v>159</v>
      </c>
    </row>
    <row r="8" spans="1:8" x14ac:dyDescent="0.2">
      <c r="A8" t="s">
        <v>88</v>
      </c>
      <c r="B8" t="s">
        <v>86</v>
      </c>
      <c r="C8" t="s">
        <v>78</v>
      </c>
      <c r="D8">
        <v>196</v>
      </c>
      <c r="E8">
        <v>64</v>
      </c>
      <c r="F8">
        <v>44</v>
      </c>
      <c r="G8" s="2">
        <v>45191</v>
      </c>
      <c r="H8">
        <v>176</v>
      </c>
    </row>
    <row r="9" spans="1:8" x14ac:dyDescent="0.2">
      <c r="A9" t="s">
        <v>89</v>
      </c>
      <c r="B9" t="s">
        <v>77</v>
      </c>
      <c r="C9" t="s">
        <v>81</v>
      </c>
      <c r="D9">
        <v>194</v>
      </c>
      <c r="E9">
        <v>46</v>
      </c>
      <c r="F9">
        <v>91</v>
      </c>
      <c r="G9" s="2">
        <v>45224</v>
      </c>
      <c r="H9">
        <v>239</v>
      </c>
    </row>
    <row r="10" spans="1:8" x14ac:dyDescent="0.2">
      <c r="A10" t="s">
        <v>90</v>
      </c>
      <c r="B10" t="s">
        <v>86</v>
      </c>
      <c r="C10" t="s">
        <v>78</v>
      </c>
      <c r="D10">
        <v>95</v>
      </c>
      <c r="E10">
        <v>15</v>
      </c>
      <c r="F10">
        <v>49</v>
      </c>
      <c r="G10" s="2">
        <v>45094</v>
      </c>
      <c r="H10">
        <v>129</v>
      </c>
    </row>
    <row r="11" spans="1:8" x14ac:dyDescent="0.2">
      <c r="A11" t="s">
        <v>91</v>
      </c>
      <c r="B11" t="s">
        <v>86</v>
      </c>
      <c r="C11" t="s">
        <v>81</v>
      </c>
      <c r="D11">
        <v>97</v>
      </c>
      <c r="E11">
        <v>33</v>
      </c>
      <c r="F11">
        <v>62</v>
      </c>
      <c r="G11" s="2">
        <v>44972</v>
      </c>
      <c r="H11">
        <v>126</v>
      </c>
    </row>
    <row r="12" spans="1:8" x14ac:dyDescent="0.2">
      <c r="A12" t="s">
        <v>92</v>
      </c>
      <c r="B12" t="s">
        <v>86</v>
      </c>
      <c r="C12" t="s">
        <v>81</v>
      </c>
      <c r="D12">
        <v>177</v>
      </c>
      <c r="E12">
        <v>63</v>
      </c>
      <c r="F12">
        <v>67</v>
      </c>
      <c r="G12" s="2">
        <v>44947</v>
      </c>
      <c r="H12">
        <v>181</v>
      </c>
    </row>
    <row r="13" spans="1:8" x14ac:dyDescent="0.2">
      <c r="A13" t="s">
        <v>93</v>
      </c>
      <c r="B13" t="s">
        <v>77</v>
      </c>
      <c r="C13" t="s">
        <v>81</v>
      </c>
      <c r="D13">
        <v>114</v>
      </c>
      <c r="E13">
        <v>72</v>
      </c>
      <c r="F13">
        <v>63</v>
      </c>
      <c r="G13" s="2">
        <v>44941</v>
      </c>
      <c r="H13">
        <v>105</v>
      </c>
    </row>
    <row r="14" spans="1:8" x14ac:dyDescent="0.2">
      <c r="A14" t="s">
        <v>94</v>
      </c>
      <c r="B14" t="s">
        <v>80</v>
      </c>
      <c r="C14" t="s">
        <v>81</v>
      </c>
      <c r="D14">
        <v>122</v>
      </c>
      <c r="E14">
        <v>55</v>
      </c>
      <c r="F14">
        <v>68</v>
      </c>
      <c r="G14" s="2">
        <v>45041</v>
      </c>
      <c r="H14">
        <v>135</v>
      </c>
    </row>
    <row r="15" spans="1:8" x14ac:dyDescent="0.2">
      <c r="A15" t="s">
        <v>95</v>
      </c>
      <c r="B15" t="s">
        <v>77</v>
      </c>
      <c r="C15" t="s">
        <v>81</v>
      </c>
      <c r="D15">
        <v>188</v>
      </c>
      <c r="E15">
        <v>32</v>
      </c>
      <c r="F15">
        <v>26</v>
      </c>
      <c r="G15" s="2">
        <v>45153</v>
      </c>
      <c r="H15">
        <v>182</v>
      </c>
    </row>
    <row r="16" spans="1:8" x14ac:dyDescent="0.2">
      <c r="A16" t="s">
        <v>96</v>
      </c>
      <c r="B16" t="s">
        <v>77</v>
      </c>
      <c r="C16" t="s">
        <v>78</v>
      </c>
      <c r="D16">
        <v>181</v>
      </c>
      <c r="E16">
        <v>66</v>
      </c>
      <c r="F16">
        <v>50</v>
      </c>
      <c r="G16" s="2">
        <v>45026</v>
      </c>
      <c r="H16">
        <v>165</v>
      </c>
    </row>
    <row r="17" spans="1:8" x14ac:dyDescent="0.2">
      <c r="A17" t="s">
        <v>97</v>
      </c>
      <c r="B17" t="s">
        <v>77</v>
      </c>
      <c r="C17" t="s">
        <v>84</v>
      </c>
      <c r="D17">
        <v>71</v>
      </c>
      <c r="E17">
        <v>36</v>
      </c>
      <c r="F17">
        <v>65</v>
      </c>
      <c r="G17" s="2">
        <v>45230</v>
      </c>
      <c r="H17">
        <v>100</v>
      </c>
    </row>
    <row r="18" spans="1:8" x14ac:dyDescent="0.2">
      <c r="A18" t="s">
        <v>98</v>
      </c>
      <c r="B18" t="s">
        <v>77</v>
      </c>
      <c r="C18" t="s">
        <v>84</v>
      </c>
      <c r="D18">
        <v>106</v>
      </c>
      <c r="E18">
        <v>10</v>
      </c>
      <c r="F18">
        <v>25</v>
      </c>
      <c r="G18" s="2">
        <v>44978</v>
      </c>
      <c r="H18">
        <v>121</v>
      </c>
    </row>
    <row r="19" spans="1:8" x14ac:dyDescent="0.2">
      <c r="A19" t="s">
        <v>99</v>
      </c>
      <c r="B19" t="s">
        <v>77</v>
      </c>
      <c r="C19" t="s">
        <v>78</v>
      </c>
      <c r="D19">
        <v>129</v>
      </c>
      <c r="E19">
        <v>22</v>
      </c>
      <c r="F19">
        <v>70</v>
      </c>
      <c r="G19" s="2">
        <v>45003</v>
      </c>
      <c r="H19">
        <v>177</v>
      </c>
    </row>
    <row r="20" spans="1:8" x14ac:dyDescent="0.2">
      <c r="A20" t="s">
        <v>100</v>
      </c>
      <c r="B20" t="s">
        <v>77</v>
      </c>
      <c r="C20" t="s">
        <v>78</v>
      </c>
      <c r="D20">
        <v>170</v>
      </c>
      <c r="E20">
        <v>56</v>
      </c>
      <c r="F20">
        <v>21</v>
      </c>
      <c r="G20" s="2">
        <v>45004</v>
      </c>
      <c r="H20">
        <v>135</v>
      </c>
    </row>
    <row r="21" spans="1:8" x14ac:dyDescent="0.2">
      <c r="A21" t="s">
        <v>101</v>
      </c>
      <c r="B21" t="s">
        <v>77</v>
      </c>
      <c r="C21" t="s">
        <v>78</v>
      </c>
      <c r="D21">
        <v>128</v>
      </c>
      <c r="E21">
        <v>40</v>
      </c>
      <c r="F21">
        <v>28</v>
      </c>
      <c r="G21" s="2">
        <v>45166</v>
      </c>
      <c r="H21">
        <v>116</v>
      </c>
    </row>
    <row r="22" spans="1:8" x14ac:dyDescent="0.2">
      <c r="A22" t="s">
        <v>102</v>
      </c>
      <c r="B22" t="s">
        <v>86</v>
      </c>
      <c r="C22" t="s">
        <v>78</v>
      </c>
      <c r="D22">
        <v>56</v>
      </c>
      <c r="E22">
        <v>46</v>
      </c>
      <c r="F22">
        <v>66</v>
      </c>
      <c r="G22" s="2">
        <v>45052</v>
      </c>
      <c r="H22">
        <v>76</v>
      </c>
    </row>
    <row r="23" spans="1:8" x14ac:dyDescent="0.2">
      <c r="A23" t="s">
        <v>103</v>
      </c>
      <c r="B23" t="s">
        <v>86</v>
      </c>
      <c r="C23" t="s">
        <v>78</v>
      </c>
      <c r="D23">
        <v>136</v>
      </c>
      <c r="E23">
        <v>20</v>
      </c>
      <c r="F23">
        <v>59</v>
      </c>
      <c r="G23" s="2">
        <v>45247</v>
      </c>
      <c r="H23">
        <v>175</v>
      </c>
    </row>
    <row r="24" spans="1:8" x14ac:dyDescent="0.2">
      <c r="A24" t="s">
        <v>104</v>
      </c>
      <c r="B24" t="s">
        <v>77</v>
      </c>
      <c r="C24" t="s">
        <v>81</v>
      </c>
      <c r="D24">
        <v>68</v>
      </c>
      <c r="E24">
        <v>56</v>
      </c>
      <c r="F24">
        <v>70</v>
      </c>
      <c r="G24" s="2">
        <v>45100</v>
      </c>
      <c r="H24">
        <v>82</v>
      </c>
    </row>
    <row r="25" spans="1:8" x14ac:dyDescent="0.2">
      <c r="A25" t="s">
        <v>105</v>
      </c>
      <c r="B25" t="s">
        <v>80</v>
      </c>
      <c r="C25" t="s">
        <v>84</v>
      </c>
      <c r="D25">
        <v>165</v>
      </c>
      <c r="E25">
        <v>68</v>
      </c>
      <c r="F25">
        <v>47</v>
      </c>
      <c r="G25" s="2">
        <v>45286</v>
      </c>
      <c r="H25">
        <v>144</v>
      </c>
    </row>
    <row r="26" spans="1:8" x14ac:dyDescent="0.2">
      <c r="A26" t="s">
        <v>106</v>
      </c>
      <c r="B26" t="s">
        <v>86</v>
      </c>
      <c r="C26" t="s">
        <v>81</v>
      </c>
      <c r="D26">
        <v>71</v>
      </c>
      <c r="E26">
        <v>68</v>
      </c>
      <c r="F26">
        <v>57</v>
      </c>
      <c r="G26" s="2">
        <v>44987</v>
      </c>
      <c r="H26">
        <v>60</v>
      </c>
    </row>
    <row r="27" spans="1:8" x14ac:dyDescent="0.2">
      <c r="A27" t="s">
        <v>107</v>
      </c>
      <c r="B27" t="s">
        <v>86</v>
      </c>
      <c r="C27" t="s">
        <v>84</v>
      </c>
      <c r="D27">
        <v>56</v>
      </c>
      <c r="E27">
        <v>70</v>
      </c>
      <c r="F27">
        <v>75</v>
      </c>
      <c r="G27" s="2">
        <v>45123</v>
      </c>
      <c r="H27">
        <v>61</v>
      </c>
    </row>
    <row r="28" spans="1:8" x14ac:dyDescent="0.2">
      <c r="A28" t="s">
        <v>108</v>
      </c>
      <c r="B28" t="s">
        <v>86</v>
      </c>
      <c r="C28" t="s">
        <v>84</v>
      </c>
      <c r="D28">
        <v>80</v>
      </c>
      <c r="E28">
        <v>61</v>
      </c>
      <c r="F28">
        <v>39</v>
      </c>
      <c r="G28" s="2">
        <v>44937</v>
      </c>
      <c r="H28">
        <v>58</v>
      </c>
    </row>
    <row r="29" spans="1:8" x14ac:dyDescent="0.2">
      <c r="A29" t="s">
        <v>109</v>
      </c>
      <c r="B29" t="s">
        <v>80</v>
      </c>
      <c r="C29" t="s">
        <v>81</v>
      </c>
      <c r="D29">
        <v>70</v>
      </c>
      <c r="E29">
        <v>68</v>
      </c>
      <c r="F29">
        <v>46</v>
      </c>
      <c r="G29" s="2">
        <v>45261</v>
      </c>
      <c r="H29">
        <v>48</v>
      </c>
    </row>
    <row r="30" spans="1:8" x14ac:dyDescent="0.2">
      <c r="A30" t="s">
        <v>110</v>
      </c>
      <c r="B30" t="s">
        <v>77</v>
      </c>
      <c r="C30" t="s">
        <v>78</v>
      </c>
      <c r="D30">
        <v>143</v>
      </c>
      <c r="E30">
        <v>49</v>
      </c>
      <c r="F30">
        <v>44</v>
      </c>
      <c r="G30" s="2">
        <v>45147</v>
      </c>
      <c r="H30">
        <v>138</v>
      </c>
    </row>
    <row r="31" spans="1:8" x14ac:dyDescent="0.2">
      <c r="A31" t="s">
        <v>111</v>
      </c>
      <c r="B31" t="s">
        <v>86</v>
      </c>
      <c r="C31" t="s">
        <v>84</v>
      </c>
      <c r="D31">
        <v>168</v>
      </c>
      <c r="E31">
        <v>29</v>
      </c>
      <c r="F31">
        <v>77</v>
      </c>
      <c r="G31" s="2">
        <v>44944</v>
      </c>
      <c r="H31">
        <v>216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8CE7-14DD-4741-A0B3-330DE10703D5}">
  <dimension ref="A3:L44"/>
  <sheetViews>
    <sheetView workbookViewId="0">
      <selection activeCell="N34" sqref="N34"/>
    </sheetView>
  </sheetViews>
  <sheetFormatPr baseColWidth="10" defaultRowHeight="15" x14ac:dyDescent="0.2"/>
  <cols>
    <col min="1" max="1" width="12.1640625" bestFit="1" customWidth="1"/>
    <col min="2" max="2" width="18.6640625" bestFit="1" customWidth="1"/>
    <col min="4" max="4" width="12.1640625" bestFit="1" customWidth="1"/>
    <col min="5" max="5" width="16.83203125" bestFit="1" customWidth="1"/>
    <col min="7" max="7" width="17.1640625" bestFit="1" customWidth="1"/>
    <col min="8" max="8" width="18.6640625" bestFit="1" customWidth="1"/>
    <col min="10" max="10" width="12.1640625" bestFit="1" customWidth="1"/>
    <col min="11" max="11" width="16.83203125" bestFit="1" customWidth="1"/>
    <col min="12" max="12" width="17.83203125" bestFit="1" customWidth="1"/>
  </cols>
  <sheetData>
    <row r="3" spans="1:12" x14ac:dyDescent="0.2">
      <c r="A3" s="3" t="s">
        <v>175</v>
      </c>
      <c r="B3" t="s">
        <v>204</v>
      </c>
      <c r="D3" s="3" t="s">
        <v>175</v>
      </c>
      <c r="E3" t="s">
        <v>205</v>
      </c>
      <c r="G3" s="3" t="s">
        <v>175</v>
      </c>
      <c r="H3" t="s">
        <v>204</v>
      </c>
      <c r="J3" s="3" t="s">
        <v>175</v>
      </c>
      <c r="K3" t="s">
        <v>205</v>
      </c>
      <c r="L3" t="s">
        <v>229</v>
      </c>
    </row>
    <row r="4" spans="1:12" x14ac:dyDescent="0.2">
      <c r="A4" s="4" t="s">
        <v>76</v>
      </c>
      <c r="B4" s="5">
        <v>4</v>
      </c>
      <c r="D4" s="4" t="s">
        <v>77</v>
      </c>
      <c r="E4" s="5">
        <v>1874</v>
      </c>
      <c r="G4" s="7" t="s">
        <v>206</v>
      </c>
      <c r="H4" s="5">
        <v>-31</v>
      </c>
      <c r="J4" s="4" t="s">
        <v>77</v>
      </c>
      <c r="K4" s="5">
        <v>1874</v>
      </c>
      <c r="L4" s="5">
        <v>1850</v>
      </c>
    </row>
    <row r="5" spans="1:12" x14ac:dyDescent="0.2">
      <c r="A5" s="4" t="s">
        <v>79</v>
      </c>
      <c r="B5" s="5">
        <v>-26</v>
      </c>
      <c r="D5" s="4" t="s">
        <v>80</v>
      </c>
      <c r="E5" s="5">
        <v>592</v>
      </c>
      <c r="G5" s="7" t="s">
        <v>207</v>
      </c>
      <c r="H5" s="5">
        <v>52</v>
      </c>
      <c r="J5" s="4" t="s">
        <v>80</v>
      </c>
      <c r="K5" s="5">
        <v>592</v>
      </c>
      <c r="L5" s="5">
        <v>652</v>
      </c>
    </row>
    <row r="6" spans="1:12" x14ac:dyDescent="0.2">
      <c r="A6" s="4" t="s">
        <v>82</v>
      </c>
      <c r="B6" s="5">
        <v>-54</v>
      </c>
      <c r="D6" s="4" t="s">
        <v>86</v>
      </c>
      <c r="E6" s="5">
        <v>1343</v>
      </c>
      <c r="G6" s="7" t="s">
        <v>208</v>
      </c>
      <c r="H6" s="5">
        <v>44</v>
      </c>
      <c r="J6" s="4" t="s">
        <v>86</v>
      </c>
      <c r="K6" s="5">
        <v>1343</v>
      </c>
      <c r="L6" s="5">
        <v>1232</v>
      </c>
    </row>
    <row r="7" spans="1:12" x14ac:dyDescent="0.2">
      <c r="A7" s="4" t="s">
        <v>83</v>
      </c>
      <c r="B7" s="5">
        <v>6</v>
      </c>
      <c r="D7" s="4" t="s">
        <v>176</v>
      </c>
      <c r="E7" s="5">
        <v>3809</v>
      </c>
      <c r="G7" s="7" t="s">
        <v>209</v>
      </c>
      <c r="H7" s="5">
        <v>-54</v>
      </c>
      <c r="J7" s="4" t="s">
        <v>176</v>
      </c>
      <c r="K7" s="5">
        <v>3809</v>
      </c>
      <c r="L7" s="5">
        <v>3734</v>
      </c>
    </row>
    <row r="8" spans="1:12" x14ac:dyDescent="0.2">
      <c r="A8" s="4" t="s">
        <v>85</v>
      </c>
      <c r="B8" s="5">
        <v>-15</v>
      </c>
      <c r="G8" s="7" t="s">
        <v>210</v>
      </c>
      <c r="H8" s="5">
        <v>-11</v>
      </c>
    </row>
    <row r="9" spans="1:12" x14ac:dyDescent="0.2">
      <c r="A9" s="4" t="s">
        <v>87</v>
      </c>
      <c r="B9" s="5">
        <v>-4</v>
      </c>
      <c r="G9" s="7" t="s">
        <v>211</v>
      </c>
      <c r="H9" s="5">
        <v>13</v>
      </c>
    </row>
    <row r="10" spans="1:12" x14ac:dyDescent="0.2">
      <c r="A10" s="4" t="s">
        <v>88</v>
      </c>
      <c r="B10" s="5">
        <v>-20</v>
      </c>
      <c r="G10" s="7" t="s">
        <v>212</v>
      </c>
      <c r="H10" s="5">
        <v>-16</v>
      </c>
    </row>
    <row r="11" spans="1:12" x14ac:dyDescent="0.2">
      <c r="A11" s="4" t="s">
        <v>89</v>
      </c>
      <c r="B11" s="5">
        <v>45</v>
      </c>
      <c r="G11" s="7" t="s">
        <v>213</v>
      </c>
      <c r="H11" s="5">
        <v>13</v>
      </c>
    </row>
    <row r="12" spans="1:12" x14ac:dyDescent="0.2">
      <c r="A12" s="4" t="s">
        <v>90</v>
      </c>
      <c r="B12" s="5">
        <v>34</v>
      </c>
      <c r="G12" s="7" t="s">
        <v>214</v>
      </c>
      <c r="H12" s="5">
        <v>20</v>
      </c>
    </row>
    <row r="13" spans="1:12" x14ac:dyDescent="0.2">
      <c r="A13" s="4" t="s">
        <v>91</v>
      </c>
      <c r="B13" s="5">
        <v>29</v>
      </c>
      <c r="D13" s="3" t="s">
        <v>175</v>
      </c>
      <c r="E13" t="s">
        <v>205</v>
      </c>
      <c r="G13" s="7" t="s">
        <v>215</v>
      </c>
      <c r="H13" s="5">
        <v>34</v>
      </c>
    </row>
    <row r="14" spans="1:12" x14ac:dyDescent="0.2">
      <c r="A14" s="4" t="s">
        <v>92</v>
      </c>
      <c r="B14" s="5">
        <v>4</v>
      </c>
      <c r="D14" s="4" t="s">
        <v>76</v>
      </c>
      <c r="E14" s="5">
        <v>124</v>
      </c>
      <c r="G14" s="7" t="s">
        <v>216</v>
      </c>
      <c r="H14" s="5">
        <v>14</v>
      </c>
    </row>
    <row r="15" spans="1:12" x14ac:dyDescent="0.2">
      <c r="A15" s="4" t="s">
        <v>93</v>
      </c>
      <c r="B15" s="5">
        <v>-9</v>
      </c>
      <c r="D15" s="4" t="s">
        <v>79</v>
      </c>
      <c r="E15" s="5">
        <v>106</v>
      </c>
      <c r="G15" s="7" t="s">
        <v>217</v>
      </c>
      <c r="H15" s="5">
        <v>5</v>
      </c>
    </row>
    <row r="16" spans="1:12" x14ac:dyDescent="0.2">
      <c r="A16" s="4" t="s">
        <v>94</v>
      </c>
      <c r="B16" s="5">
        <v>13</v>
      </c>
      <c r="D16" s="4" t="s">
        <v>82</v>
      </c>
      <c r="E16" s="5">
        <v>0</v>
      </c>
      <c r="G16" s="7" t="s">
        <v>218</v>
      </c>
      <c r="H16" s="5">
        <v>-11</v>
      </c>
    </row>
    <row r="17" spans="1:8" x14ac:dyDescent="0.2">
      <c r="A17" s="4" t="s">
        <v>95</v>
      </c>
      <c r="B17" s="5">
        <v>-6</v>
      </c>
      <c r="D17" s="4" t="s">
        <v>83</v>
      </c>
      <c r="E17" s="5">
        <v>190</v>
      </c>
      <c r="G17" s="7" t="s">
        <v>219</v>
      </c>
      <c r="H17" s="5">
        <v>4</v>
      </c>
    </row>
    <row r="18" spans="1:8" x14ac:dyDescent="0.2">
      <c r="A18" s="4" t="s">
        <v>96</v>
      </c>
      <c r="B18" s="5">
        <v>-16</v>
      </c>
      <c r="D18" s="4" t="s">
        <v>85</v>
      </c>
      <c r="E18" s="5">
        <v>85</v>
      </c>
      <c r="G18" s="7" t="s">
        <v>220</v>
      </c>
      <c r="H18" s="5">
        <v>-12</v>
      </c>
    </row>
    <row r="19" spans="1:8" x14ac:dyDescent="0.2">
      <c r="A19" s="4" t="s">
        <v>97</v>
      </c>
      <c r="B19" s="5">
        <v>29</v>
      </c>
      <c r="D19" s="4" t="s">
        <v>87</v>
      </c>
      <c r="E19" s="5">
        <v>159</v>
      </c>
      <c r="G19" s="7" t="s">
        <v>221</v>
      </c>
      <c r="H19" s="5">
        <v>-46</v>
      </c>
    </row>
    <row r="20" spans="1:8" x14ac:dyDescent="0.2">
      <c r="A20" s="4" t="s">
        <v>98</v>
      </c>
      <c r="B20" s="5">
        <v>15</v>
      </c>
      <c r="D20" s="4" t="s">
        <v>88</v>
      </c>
      <c r="E20" s="5">
        <v>176</v>
      </c>
      <c r="G20" s="7" t="s">
        <v>222</v>
      </c>
      <c r="H20" s="5">
        <v>6</v>
      </c>
    </row>
    <row r="21" spans="1:8" x14ac:dyDescent="0.2">
      <c r="A21" s="4" t="s">
        <v>99</v>
      </c>
      <c r="B21" s="5">
        <v>48</v>
      </c>
      <c r="D21" s="4" t="s">
        <v>89</v>
      </c>
      <c r="E21" s="5">
        <v>239</v>
      </c>
      <c r="G21" s="7" t="s">
        <v>223</v>
      </c>
      <c r="H21" s="5">
        <v>74</v>
      </c>
    </row>
    <row r="22" spans="1:8" x14ac:dyDescent="0.2">
      <c r="A22" s="4" t="s">
        <v>100</v>
      </c>
      <c r="B22" s="5">
        <v>-35</v>
      </c>
      <c r="D22" s="4" t="s">
        <v>90</v>
      </c>
      <c r="E22" s="5">
        <v>129</v>
      </c>
      <c r="G22" s="7" t="s">
        <v>224</v>
      </c>
      <c r="H22" s="5">
        <v>39</v>
      </c>
    </row>
    <row r="23" spans="1:8" x14ac:dyDescent="0.2">
      <c r="A23" s="4" t="s">
        <v>101</v>
      </c>
      <c r="B23" s="5">
        <v>-12</v>
      </c>
      <c r="D23" s="4" t="s">
        <v>91</v>
      </c>
      <c r="E23" s="5">
        <v>126</v>
      </c>
      <c r="G23" s="7" t="s">
        <v>225</v>
      </c>
      <c r="H23" s="5">
        <v>-22</v>
      </c>
    </row>
    <row r="24" spans="1:8" x14ac:dyDescent="0.2">
      <c r="A24" s="4" t="s">
        <v>102</v>
      </c>
      <c r="B24" s="5">
        <v>20</v>
      </c>
      <c r="D24" s="4" t="s">
        <v>92</v>
      </c>
      <c r="E24" s="5">
        <v>181</v>
      </c>
      <c r="G24" s="7" t="s">
        <v>226</v>
      </c>
      <c r="H24" s="5">
        <v>-4</v>
      </c>
    </row>
    <row r="25" spans="1:8" x14ac:dyDescent="0.2">
      <c r="A25" s="4" t="s">
        <v>103</v>
      </c>
      <c r="B25" s="5">
        <v>39</v>
      </c>
      <c r="D25" s="4" t="s">
        <v>93</v>
      </c>
      <c r="E25" s="5">
        <v>105</v>
      </c>
      <c r="G25" s="7" t="s">
        <v>227</v>
      </c>
      <c r="H25" s="5">
        <v>-15</v>
      </c>
    </row>
    <row r="26" spans="1:8" x14ac:dyDescent="0.2">
      <c r="A26" s="4" t="s">
        <v>104</v>
      </c>
      <c r="B26" s="5">
        <v>14</v>
      </c>
      <c r="D26" s="4" t="s">
        <v>94</v>
      </c>
      <c r="E26" s="5">
        <v>135</v>
      </c>
      <c r="G26" s="7" t="s">
        <v>228</v>
      </c>
      <c r="H26" s="5">
        <v>-21</v>
      </c>
    </row>
    <row r="27" spans="1:8" x14ac:dyDescent="0.2">
      <c r="A27" s="4" t="s">
        <v>105</v>
      </c>
      <c r="B27" s="5">
        <v>-21</v>
      </c>
      <c r="D27" s="4" t="s">
        <v>95</v>
      </c>
      <c r="E27" s="5">
        <v>182</v>
      </c>
      <c r="G27" s="7" t="s">
        <v>176</v>
      </c>
      <c r="H27" s="5">
        <v>75</v>
      </c>
    </row>
    <row r="28" spans="1:8" x14ac:dyDescent="0.2">
      <c r="A28" s="4" t="s">
        <v>106</v>
      </c>
      <c r="B28" s="5">
        <v>-11</v>
      </c>
      <c r="D28" s="4" t="s">
        <v>96</v>
      </c>
      <c r="E28" s="5">
        <v>165</v>
      </c>
    </row>
    <row r="29" spans="1:8" x14ac:dyDescent="0.2">
      <c r="A29" s="4" t="s">
        <v>107</v>
      </c>
      <c r="B29" s="5">
        <v>5</v>
      </c>
      <c r="D29" s="4" t="s">
        <v>97</v>
      </c>
      <c r="E29" s="5">
        <v>100</v>
      </c>
    </row>
    <row r="30" spans="1:8" x14ac:dyDescent="0.2">
      <c r="A30" s="4" t="s">
        <v>108</v>
      </c>
      <c r="B30" s="5">
        <v>-22</v>
      </c>
      <c r="D30" s="4" t="s">
        <v>98</v>
      </c>
      <c r="E30" s="5">
        <v>121</v>
      </c>
    </row>
    <row r="31" spans="1:8" x14ac:dyDescent="0.2">
      <c r="A31" s="4" t="s">
        <v>109</v>
      </c>
      <c r="B31" s="5">
        <v>-22</v>
      </c>
      <c r="D31" s="4" t="s">
        <v>99</v>
      </c>
      <c r="E31" s="5">
        <v>177</v>
      </c>
    </row>
    <row r="32" spans="1:8" x14ac:dyDescent="0.2">
      <c r="A32" s="4" t="s">
        <v>110</v>
      </c>
      <c r="B32" s="5">
        <v>-5</v>
      </c>
      <c r="D32" s="4" t="s">
        <v>100</v>
      </c>
      <c r="E32" s="5">
        <v>135</v>
      </c>
    </row>
    <row r="33" spans="1:5" x14ac:dyDescent="0.2">
      <c r="A33" s="4" t="s">
        <v>111</v>
      </c>
      <c r="B33" s="5">
        <v>48</v>
      </c>
      <c r="D33" s="4" t="s">
        <v>101</v>
      </c>
      <c r="E33" s="5">
        <v>116</v>
      </c>
    </row>
    <row r="34" spans="1:5" x14ac:dyDescent="0.2">
      <c r="A34" s="4" t="s">
        <v>176</v>
      </c>
      <c r="B34" s="5">
        <v>75</v>
      </c>
      <c r="D34" s="4" t="s">
        <v>102</v>
      </c>
      <c r="E34" s="5">
        <v>76</v>
      </c>
    </row>
    <row r="35" spans="1:5" x14ac:dyDescent="0.2">
      <c r="D35" s="4" t="s">
        <v>103</v>
      </c>
      <c r="E35" s="5">
        <v>175</v>
      </c>
    </row>
    <row r="36" spans="1:5" x14ac:dyDescent="0.2">
      <c r="D36" s="4" t="s">
        <v>104</v>
      </c>
      <c r="E36" s="5">
        <v>82</v>
      </c>
    </row>
    <row r="37" spans="1:5" x14ac:dyDescent="0.2">
      <c r="D37" s="4" t="s">
        <v>105</v>
      </c>
      <c r="E37" s="5">
        <v>144</v>
      </c>
    </row>
    <row r="38" spans="1:5" x14ac:dyDescent="0.2">
      <c r="D38" s="4" t="s">
        <v>106</v>
      </c>
      <c r="E38" s="5">
        <v>60</v>
      </c>
    </row>
    <row r="39" spans="1:5" x14ac:dyDescent="0.2">
      <c r="D39" s="4" t="s">
        <v>107</v>
      </c>
      <c r="E39" s="5">
        <v>61</v>
      </c>
    </row>
    <row r="40" spans="1:5" x14ac:dyDescent="0.2">
      <c r="D40" s="4" t="s">
        <v>108</v>
      </c>
      <c r="E40" s="5">
        <v>58</v>
      </c>
    </row>
    <row r="41" spans="1:5" x14ac:dyDescent="0.2">
      <c r="D41" s="4" t="s">
        <v>109</v>
      </c>
      <c r="E41" s="5">
        <v>48</v>
      </c>
    </row>
    <row r="42" spans="1:5" x14ac:dyDescent="0.2">
      <c r="D42" s="4" t="s">
        <v>110</v>
      </c>
      <c r="E42" s="5">
        <v>138</v>
      </c>
    </row>
    <row r="43" spans="1:5" x14ac:dyDescent="0.2">
      <c r="D43" s="4" t="s">
        <v>111</v>
      </c>
      <c r="E43" s="5">
        <v>216</v>
      </c>
    </row>
    <row r="44" spans="1:5" x14ac:dyDescent="0.2">
      <c r="D44" s="4" t="s">
        <v>176</v>
      </c>
      <c r="E44" s="5">
        <v>3809</v>
      </c>
    </row>
  </sheetData>
  <conditionalFormatting pivot="1" sqref="E14:E43">
    <cfRule type="cellIs" dxfId="0" priority="1" operator="lessThan">
      <formula>100</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1"/>
  <sheetViews>
    <sheetView workbookViewId="0">
      <selection activeCell="M16" sqref="M16"/>
    </sheetView>
  </sheetViews>
  <sheetFormatPr baseColWidth="10" defaultColWidth="8.83203125" defaultRowHeight="15" x14ac:dyDescent="0.2"/>
  <cols>
    <col min="5" max="5" width="31.33203125" customWidth="1"/>
    <col min="14" max="14" width="13.1640625" bestFit="1" customWidth="1"/>
  </cols>
  <sheetData>
    <row r="1" spans="1:14" x14ac:dyDescent="0.2">
      <c r="A1" s="1" t="s">
        <v>23</v>
      </c>
      <c r="B1" s="1" t="s">
        <v>112</v>
      </c>
      <c r="C1" s="1" t="s">
        <v>113</v>
      </c>
      <c r="D1" s="1" t="s">
        <v>114</v>
      </c>
      <c r="E1" s="1" t="s">
        <v>0</v>
      </c>
      <c r="F1" s="1" t="s">
        <v>115</v>
      </c>
    </row>
    <row r="2" spans="1:14" x14ac:dyDescent="0.2">
      <c r="A2" t="s">
        <v>35</v>
      </c>
      <c r="B2" t="s">
        <v>116</v>
      </c>
      <c r="C2">
        <v>3707</v>
      </c>
      <c r="D2">
        <v>5413</v>
      </c>
      <c r="E2" s="2">
        <v>45091</v>
      </c>
      <c r="F2" t="s">
        <v>117</v>
      </c>
    </row>
    <row r="3" spans="1:14" ht="22" x14ac:dyDescent="0.3">
      <c r="A3" t="s">
        <v>118</v>
      </c>
      <c r="B3" t="s">
        <v>119</v>
      </c>
      <c r="C3">
        <v>8341</v>
      </c>
      <c r="D3">
        <v>10963</v>
      </c>
      <c r="E3" s="2">
        <v>45111</v>
      </c>
      <c r="F3" t="s">
        <v>120</v>
      </c>
      <c r="J3">
        <f>SUM(D2:D31)</f>
        <v>291137</v>
      </c>
      <c r="L3">
        <f>SUM(C2:C31)</f>
        <v>154861</v>
      </c>
      <c r="N3" s="10">
        <f>((L3-J3)/J3)</f>
        <v>-0.46808203697915413</v>
      </c>
    </row>
    <row r="4" spans="1:14" x14ac:dyDescent="0.2">
      <c r="A4" t="s">
        <v>121</v>
      </c>
      <c r="B4" t="s">
        <v>122</v>
      </c>
      <c r="C4">
        <v>8733</v>
      </c>
      <c r="D4">
        <v>8992</v>
      </c>
      <c r="E4" s="2">
        <v>45125</v>
      </c>
      <c r="F4" t="s">
        <v>123</v>
      </c>
    </row>
    <row r="5" spans="1:14" x14ac:dyDescent="0.2">
      <c r="A5" t="s">
        <v>121</v>
      </c>
      <c r="B5" t="s">
        <v>124</v>
      </c>
      <c r="C5">
        <v>1403</v>
      </c>
      <c r="D5">
        <v>7501</v>
      </c>
      <c r="E5" s="2">
        <v>45280</v>
      </c>
      <c r="F5" t="s">
        <v>117</v>
      </c>
      <c r="J5" t="s">
        <v>233</v>
      </c>
      <c r="L5" t="s">
        <v>234</v>
      </c>
    </row>
    <row r="6" spans="1:14" x14ac:dyDescent="0.2">
      <c r="A6" t="s">
        <v>118</v>
      </c>
      <c r="B6" t="s">
        <v>124</v>
      </c>
      <c r="C6">
        <v>5713</v>
      </c>
      <c r="D6">
        <v>11398</v>
      </c>
      <c r="E6" s="2">
        <v>45022</v>
      </c>
      <c r="F6" t="s">
        <v>117</v>
      </c>
    </row>
    <row r="7" spans="1:14" x14ac:dyDescent="0.2">
      <c r="A7" t="s">
        <v>121</v>
      </c>
      <c r="B7" t="s">
        <v>116</v>
      </c>
      <c r="C7">
        <v>9223</v>
      </c>
      <c r="D7">
        <v>13529</v>
      </c>
      <c r="E7" s="2">
        <v>45034</v>
      </c>
      <c r="F7" t="s">
        <v>125</v>
      </c>
    </row>
    <row r="8" spans="1:14" x14ac:dyDescent="0.2">
      <c r="A8" t="s">
        <v>118</v>
      </c>
      <c r="B8" t="s">
        <v>119</v>
      </c>
      <c r="C8">
        <v>2901</v>
      </c>
      <c r="D8">
        <v>12206</v>
      </c>
      <c r="E8" s="2">
        <v>45105</v>
      </c>
      <c r="F8" t="s">
        <v>120</v>
      </c>
    </row>
    <row r="9" spans="1:14" x14ac:dyDescent="0.2">
      <c r="A9" t="s">
        <v>118</v>
      </c>
      <c r="B9" t="s">
        <v>122</v>
      </c>
      <c r="C9">
        <v>2121</v>
      </c>
      <c r="D9">
        <v>11558</v>
      </c>
      <c r="E9" s="2">
        <v>45260</v>
      </c>
      <c r="F9" t="s">
        <v>120</v>
      </c>
    </row>
    <row r="10" spans="1:14" x14ac:dyDescent="0.2">
      <c r="A10" t="s">
        <v>35</v>
      </c>
      <c r="B10" t="s">
        <v>122</v>
      </c>
      <c r="C10">
        <v>4478</v>
      </c>
      <c r="D10">
        <v>12258</v>
      </c>
      <c r="E10" s="2">
        <v>45176</v>
      </c>
      <c r="F10" t="s">
        <v>125</v>
      </c>
    </row>
    <row r="11" spans="1:14" x14ac:dyDescent="0.2">
      <c r="A11" t="s">
        <v>35</v>
      </c>
      <c r="B11" t="s">
        <v>119</v>
      </c>
      <c r="C11">
        <v>3137</v>
      </c>
      <c r="D11">
        <v>10509</v>
      </c>
      <c r="E11" s="2">
        <v>44941</v>
      </c>
      <c r="F11" t="s">
        <v>125</v>
      </c>
    </row>
    <row r="12" spans="1:14" x14ac:dyDescent="0.2">
      <c r="A12" t="s">
        <v>121</v>
      </c>
      <c r="B12" t="s">
        <v>124</v>
      </c>
      <c r="C12">
        <v>3272</v>
      </c>
      <c r="D12">
        <v>11154</v>
      </c>
      <c r="E12" s="2">
        <v>45191</v>
      </c>
      <c r="F12" t="s">
        <v>120</v>
      </c>
    </row>
    <row r="13" spans="1:14" x14ac:dyDescent="0.2">
      <c r="A13" t="s">
        <v>35</v>
      </c>
      <c r="B13" t="s">
        <v>124</v>
      </c>
      <c r="C13">
        <v>7552</v>
      </c>
      <c r="D13">
        <v>5819</v>
      </c>
      <c r="E13" s="2">
        <v>45140</v>
      </c>
      <c r="F13" t="s">
        <v>123</v>
      </c>
    </row>
    <row r="14" spans="1:14" x14ac:dyDescent="0.2">
      <c r="A14" t="s">
        <v>118</v>
      </c>
      <c r="B14" t="s">
        <v>119</v>
      </c>
      <c r="C14">
        <v>1399</v>
      </c>
      <c r="D14">
        <v>5098</v>
      </c>
      <c r="E14" s="2">
        <v>44980</v>
      </c>
      <c r="F14" t="s">
        <v>125</v>
      </c>
    </row>
    <row r="15" spans="1:14" x14ac:dyDescent="0.2">
      <c r="A15" t="s">
        <v>35</v>
      </c>
      <c r="B15" t="s">
        <v>122</v>
      </c>
      <c r="C15">
        <v>9009</v>
      </c>
      <c r="D15">
        <v>8963</v>
      </c>
      <c r="E15" s="2">
        <v>45152</v>
      </c>
      <c r="F15" t="s">
        <v>120</v>
      </c>
    </row>
    <row r="16" spans="1:14" x14ac:dyDescent="0.2">
      <c r="A16" t="s">
        <v>35</v>
      </c>
      <c r="B16" t="s">
        <v>116</v>
      </c>
      <c r="C16">
        <v>8645</v>
      </c>
      <c r="D16">
        <v>8210</v>
      </c>
      <c r="E16" s="2">
        <v>45183</v>
      </c>
      <c r="F16" t="s">
        <v>117</v>
      </c>
    </row>
    <row r="17" spans="1:6" x14ac:dyDescent="0.2">
      <c r="A17" t="s">
        <v>126</v>
      </c>
      <c r="B17" t="s">
        <v>124</v>
      </c>
      <c r="C17">
        <v>2694</v>
      </c>
      <c r="D17">
        <v>7831</v>
      </c>
      <c r="E17" s="2">
        <v>45233</v>
      </c>
      <c r="F17" t="s">
        <v>123</v>
      </c>
    </row>
    <row r="18" spans="1:6" x14ac:dyDescent="0.2">
      <c r="A18" t="s">
        <v>118</v>
      </c>
      <c r="B18" t="s">
        <v>124</v>
      </c>
      <c r="C18">
        <v>3568</v>
      </c>
      <c r="D18">
        <v>6065</v>
      </c>
      <c r="E18" s="2">
        <v>45128</v>
      </c>
      <c r="F18" t="s">
        <v>117</v>
      </c>
    </row>
    <row r="19" spans="1:6" x14ac:dyDescent="0.2">
      <c r="A19" t="s">
        <v>121</v>
      </c>
      <c r="B19" t="s">
        <v>119</v>
      </c>
      <c r="C19">
        <v>7045</v>
      </c>
      <c r="D19">
        <v>14543</v>
      </c>
      <c r="E19" s="2">
        <v>45210</v>
      </c>
      <c r="F19" t="s">
        <v>123</v>
      </c>
    </row>
    <row r="20" spans="1:6" x14ac:dyDescent="0.2">
      <c r="A20" t="s">
        <v>35</v>
      </c>
      <c r="B20" t="s">
        <v>116</v>
      </c>
      <c r="C20">
        <v>3754</v>
      </c>
      <c r="D20">
        <v>13533</v>
      </c>
      <c r="E20" s="2">
        <v>45041</v>
      </c>
      <c r="F20" t="s">
        <v>125</v>
      </c>
    </row>
    <row r="21" spans="1:6" x14ac:dyDescent="0.2">
      <c r="A21" t="s">
        <v>118</v>
      </c>
      <c r="B21" t="s">
        <v>119</v>
      </c>
      <c r="C21">
        <v>6762</v>
      </c>
      <c r="D21">
        <v>5074</v>
      </c>
      <c r="E21" s="2">
        <v>45130</v>
      </c>
      <c r="F21" t="s">
        <v>125</v>
      </c>
    </row>
    <row r="22" spans="1:6" x14ac:dyDescent="0.2">
      <c r="A22" t="s">
        <v>118</v>
      </c>
      <c r="B22" t="s">
        <v>119</v>
      </c>
      <c r="C22">
        <v>5297</v>
      </c>
      <c r="D22">
        <v>10525</v>
      </c>
      <c r="E22" s="2">
        <v>45158</v>
      </c>
      <c r="F22" t="s">
        <v>117</v>
      </c>
    </row>
    <row r="23" spans="1:6" x14ac:dyDescent="0.2">
      <c r="A23" t="s">
        <v>126</v>
      </c>
      <c r="B23" t="s">
        <v>124</v>
      </c>
      <c r="C23">
        <v>3504</v>
      </c>
      <c r="D23">
        <v>5695</v>
      </c>
      <c r="E23" s="2">
        <v>45066</v>
      </c>
      <c r="F23" t="s">
        <v>125</v>
      </c>
    </row>
    <row r="24" spans="1:6" x14ac:dyDescent="0.2">
      <c r="A24" t="s">
        <v>118</v>
      </c>
      <c r="B24" t="s">
        <v>122</v>
      </c>
      <c r="C24">
        <v>6705</v>
      </c>
      <c r="D24">
        <v>8911</v>
      </c>
      <c r="E24" s="2">
        <v>45177</v>
      </c>
      <c r="F24" t="s">
        <v>117</v>
      </c>
    </row>
    <row r="25" spans="1:6" x14ac:dyDescent="0.2">
      <c r="A25" t="s">
        <v>126</v>
      </c>
      <c r="B25" t="s">
        <v>122</v>
      </c>
      <c r="C25">
        <v>5364</v>
      </c>
      <c r="D25">
        <v>8292</v>
      </c>
      <c r="E25" s="2">
        <v>45280</v>
      </c>
      <c r="F25" t="s">
        <v>125</v>
      </c>
    </row>
    <row r="26" spans="1:6" x14ac:dyDescent="0.2">
      <c r="A26" t="s">
        <v>121</v>
      </c>
      <c r="B26" t="s">
        <v>119</v>
      </c>
      <c r="C26">
        <v>2771</v>
      </c>
      <c r="D26">
        <v>14172</v>
      </c>
      <c r="E26" s="2">
        <v>45003</v>
      </c>
      <c r="F26" t="s">
        <v>120</v>
      </c>
    </row>
    <row r="27" spans="1:6" x14ac:dyDescent="0.2">
      <c r="A27" t="s">
        <v>118</v>
      </c>
      <c r="B27" t="s">
        <v>122</v>
      </c>
      <c r="C27">
        <v>3886</v>
      </c>
      <c r="D27">
        <v>5220</v>
      </c>
      <c r="E27" s="2">
        <v>45063</v>
      </c>
      <c r="F27" t="s">
        <v>120</v>
      </c>
    </row>
    <row r="28" spans="1:6" x14ac:dyDescent="0.2">
      <c r="A28" t="s">
        <v>118</v>
      </c>
      <c r="B28" t="s">
        <v>119</v>
      </c>
      <c r="C28">
        <v>7567</v>
      </c>
      <c r="D28">
        <v>13183</v>
      </c>
      <c r="E28" s="2">
        <v>45259</v>
      </c>
      <c r="F28" t="s">
        <v>117</v>
      </c>
    </row>
    <row r="29" spans="1:6" x14ac:dyDescent="0.2">
      <c r="A29" t="s">
        <v>35</v>
      </c>
      <c r="B29" t="s">
        <v>119</v>
      </c>
      <c r="C29">
        <v>4229</v>
      </c>
      <c r="D29">
        <v>7593</v>
      </c>
      <c r="E29" s="2">
        <v>45118</v>
      </c>
      <c r="F29" t="s">
        <v>125</v>
      </c>
    </row>
    <row r="30" spans="1:6" x14ac:dyDescent="0.2">
      <c r="A30" t="s">
        <v>35</v>
      </c>
      <c r="B30" t="s">
        <v>122</v>
      </c>
      <c r="C30">
        <v>3656</v>
      </c>
      <c r="D30">
        <v>14541</v>
      </c>
      <c r="E30" s="2">
        <v>45277</v>
      </c>
      <c r="F30" t="s">
        <v>120</v>
      </c>
    </row>
    <row r="31" spans="1:6" x14ac:dyDescent="0.2">
      <c r="A31" t="s">
        <v>121</v>
      </c>
      <c r="B31" t="s">
        <v>119</v>
      </c>
      <c r="C31">
        <v>8425</v>
      </c>
      <c r="D31">
        <v>12388</v>
      </c>
      <c r="E31" s="2">
        <v>45120</v>
      </c>
      <c r="F31" t="s">
        <v>120</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7FD70-353B-2349-8E86-05ECA0B5186F}">
  <dimension ref="A3:I5"/>
  <sheetViews>
    <sheetView workbookViewId="0">
      <selection activeCell="I24" sqref="I24"/>
    </sheetView>
  </sheetViews>
  <sheetFormatPr baseColWidth="10" defaultRowHeight="15" x14ac:dyDescent="0.2"/>
  <cols>
    <col min="1" max="1" width="12.1640625" bestFit="1" customWidth="1"/>
    <col min="2" max="2" width="19.83203125" bestFit="1" customWidth="1"/>
    <col min="3" max="3" width="12.1640625" bestFit="1" customWidth="1"/>
    <col min="5" max="5" width="12.1640625" bestFit="1" customWidth="1"/>
    <col min="6" max="6" width="18.1640625" bestFit="1" customWidth="1"/>
    <col min="7" max="8" width="12.1640625" bestFit="1" customWidth="1"/>
    <col min="9" max="9" width="19.83203125" bestFit="1" customWidth="1"/>
  </cols>
  <sheetData>
    <row r="3" spans="1:9" x14ac:dyDescent="0.2">
      <c r="A3" s="3" t="s">
        <v>175</v>
      </c>
      <c r="B3" t="s">
        <v>230</v>
      </c>
      <c r="C3" t="s">
        <v>231</v>
      </c>
      <c r="E3" s="3" t="s">
        <v>175</v>
      </c>
      <c r="F3" t="s">
        <v>232</v>
      </c>
      <c r="H3" s="3" t="s">
        <v>175</v>
      </c>
      <c r="I3" t="s">
        <v>230</v>
      </c>
    </row>
    <row r="4" spans="1:9" x14ac:dyDescent="0.2">
      <c r="A4" s="4" t="s">
        <v>35</v>
      </c>
      <c r="B4" s="5">
        <v>3137</v>
      </c>
      <c r="C4" s="5">
        <v>10509</v>
      </c>
      <c r="E4" s="4" t="s">
        <v>119</v>
      </c>
      <c r="F4" s="9">
        <v>0.29850604243981349</v>
      </c>
      <c r="H4" s="7" t="s">
        <v>182</v>
      </c>
      <c r="I4" s="5">
        <v>3137</v>
      </c>
    </row>
    <row r="5" spans="1:9" x14ac:dyDescent="0.2">
      <c r="A5" s="4" t="s">
        <v>176</v>
      </c>
      <c r="B5" s="5">
        <v>3137</v>
      </c>
      <c r="C5" s="5">
        <v>10509</v>
      </c>
      <c r="E5" s="4" t="s">
        <v>176</v>
      </c>
      <c r="F5" s="9">
        <v>0.29850604243981349</v>
      </c>
      <c r="H5" s="7" t="s">
        <v>176</v>
      </c>
      <c r="I5" s="5">
        <v>3137</v>
      </c>
    </row>
  </sheetData>
  <conditionalFormatting pivot="1" sqref="F4">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B953F-97D9-1145-8682-2F4AD666D8B8}">
  <dimension ref="A3:I40"/>
  <sheetViews>
    <sheetView tabSelected="1" workbookViewId="0">
      <selection activeCell="A9" activeCellId="2" sqref="A4 A6 A9 A12 A15"/>
      <pivotSelection pane="bottomRight" showHeader="1" activeRow="8" click="1" r:id="rId4">
        <pivotArea dataOnly="0" labelOnly="1" fieldPosition="0">
          <references count="1">
            <reference field="1" count="0"/>
          </references>
        </pivotArea>
      </pivotSelection>
    </sheetView>
  </sheetViews>
  <sheetFormatPr baseColWidth="10" defaultRowHeight="15" x14ac:dyDescent="0.2"/>
  <cols>
    <col min="1" max="1" width="12.1640625" bestFit="1" customWidth="1"/>
    <col min="2" max="3" width="14.5" bestFit="1" customWidth="1"/>
    <col min="4" max="4" width="12.1640625" bestFit="1" customWidth="1"/>
    <col min="5" max="5" width="28.6640625" bestFit="1" customWidth="1"/>
    <col min="7" max="7" width="12.1640625" bestFit="1" customWidth="1"/>
    <col min="8" max="8" width="14.5" bestFit="1" customWidth="1"/>
    <col min="9" max="9" width="16" bestFit="1" customWidth="1"/>
    <col min="11" max="11" width="12.33203125" bestFit="1" customWidth="1"/>
    <col min="12" max="12" width="14.5" bestFit="1" customWidth="1"/>
  </cols>
  <sheetData>
    <row r="3" spans="1:9" x14ac:dyDescent="0.2">
      <c r="A3" s="3" t="s">
        <v>175</v>
      </c>
      <c r="B3" t="s">
        <v>235</v>
      </c>
      <c r="D3" s="3" t="s">
        <v>175</v>
      </c>
      <c r="E3" t="s">
        <v>236</v>
      </c>
      <c r="G3" s="3" t="s">
        <v>175</v>
      </c>
      <c r="H3" t="s">
        <v>235</v>
      </c>
      <c r="I3" t="s">
        <v>237</v>
      </c>
    </row>
    <row r="4" spans="1:9" x14ac:dyDescent="0.2">
      <c r="A4" s="4" t="s">
        <v>135</v>
      </c>
      <c r="B4" s="5">
        <v>5</v>
      </c>
      <c r="D4" s="4" t="s">
        <v>139</v>
      </c>
      <c r="E4" s="5">
        <v>5.3</v>
      </c>
      <c r="G4" s="4" t="s">
        <v>179</v>
      </c>
      <c r="H4" s="5">
        <v>3</v>
      </c>
      <c r="I4" s="5">
        <v>91056</v>
      </c>
    </row>
    <row r="5" spans="1:9" x14ac:dyDescent="0.2">
      <c r="A5" s="6" t="s">
        <v>137</v>
      </c>
      <c r="B5" s="5">
        <v>5</v>
      </c>
      <c r="D5" s="4" t="s">
        <v>149</v>
      </c>
      <c r="E5" s="5">
        <v>5.4285714285714288</v>
      </c>
      <c r="G5" s="4" t="s">
        <v>183</v>
      </c>
      <c r="H5" s="5">
        <v>1</v>
      </c>
      <c r="I5" s="5">
        <v>14341</v>
      </c>
    </row>
    <row r="6" spans="1:9" x14ac:dyDescent="0.2">
      <c r="A6" s="4" t="s">
        <v>159</v>
      </c>
      <c r="B6" s="5">
        <v>5</v>
      </c>
      <c r="D6" s="4" t="s">
        <v>144</v>
      </c>
      <c r="E6" s="5">
        <v>5.25</v>
      </c>
      <c r="G6" s="4" t="s">
        <v>184</v>
      </c>
      <c r="H6" s="5">
        <v>1</v>
      </c>
      <c r="I6" s="5">
        <v>43861</v>
      </c>
    </row>
    <row r="7" spans="1:9" x14ac:dyDescent="0.2">
      <c r="A7" s="6" t="s">
        <v>146</v>
      </c>
      <c r="B7" s="5">
        <v>3</v>
      </c>
      <c r="D7" s="4" t="s">
        <v>136</v>
      </c>
      <c r="E7" s="5">
        <v>7.1111111111111107</v>
      </c>
      <c r="G7" s="4" t="s">
        <v>185</v>
      </c>
      <c r="H7" s="5">
        <v>5</v>
      </c>
      <c r="I7" s="5">
        <v>115886</v>
      </c>
    </row>
    <row r="8" spans="1:9" x14ac:dyDescent="0.2">
      <c r="A8" s="6" t="s">
        <v>137</v>
      </c>
      <c r="B8" s="5">
        <v>2</v>
      </c>
      <c r="D8" s="4" t="s">
        <v>176</v>
      </c>
      <c r="E8" s="5">
        <v>5.8666666666666663</v>
      </c>
      <c r="G8" s="4" t="s">
        <v>186</v>
      </c>
      <c r="H8" s="5">
        <v>2</v>
      </c>
      <c r="I8" s="5">
        <v>45803</v>
      </c>
    </row>
    <row r="9" spans="1:9" x14ac:dyDescent="0.2">
      <c r="A9" s="4" t="s">
        <v>143</v>
      </c>
      <c r="B9" s="5">
        <v>9</v>
      </c>
      <c r="G9" s="4" t="s">
        <v>180</v>
      </c>
      <c r="H9" s="5">
        <v>4</v>
      </c>
      <c r="I9" s="5">
        <v>140518</v>
      </c>
    </row>
    <row r="10" spans="1:9" x14ac:dyDescent="0.2">
      <c r="A10" s="6" t="s">
        <v>146</v>
      </c>
      <c r="B10" s="5">
        <v>6</v>
      </c>
      <c r="G10" s="4" t="s">
        <v>181</v>
      </c>
      <c r="H10" s="5">
        <v>2</v>
      </c>
      <c r="I10" s="5">
        <v>15431</v>
      </c>
    </row>
    <row r="11" spans="1:9" x14ac:dyDescent="0.2">
      <c r="A11" s="6" t="s">
        <v>137</v>
      </c>
      <c r="B11" s="5">
        <v>3</v>
      </c>
      <c r="G11" s="4" t="s">
        <v>187</v>
      </c>
      <c r="H11" s="5">
        <v>3</v>
      </c>
      <c r="I11" s="5">
        <v>87783</v>
      </c>
    </row>
    <row r="12" spans="1:9" x14ac:dyDescent="0.2">
      <c r="A12" s="4" t="s">
        <v>148</v>
      </c>
      <c r="B12" s="5">
        <v>4</v>
      </c>
      <c r="G12" s="4" t="s">
        <v>189</v>
      </c>
      <c r="H12" s="5">
        <v>5</v>
      </c>
      <c r="I12" s="5">
        <v>150393</v>
      </c>
    </row>
    <row r="13" spans="1:9" x14ac:dyDescent="0.2">
      <c r="A13" s="6" t="s">
        <v>146</v>
      </c>
      <c r="B13" s="5">
        <v>1</v>
      </c>
      <c r="G13" s="4" t="s">
        <v>188</v>
      </c>
      <c r="H13" s="5">
        <v>4</v>
      </c>
      <c r="I13" s="5">
        <v>80469</v>
      </c>
    </row>
    <row r="14" spans="1:9" x14ac:dyDescent="0.2">
      <c r="A14" s="6" t="s">
        <v>137</v>
      </c>
      <c r="B14" s="5">
        <v>3</v>
      </c>
      <c r="G14" s="4" t="s">
        <v>176</v>
      </c>
      <c r="H14" s="5">
        <v>30</v>
      </c>
      <c r="I14" s="5">
        <v>785541</v>
      </c>
    </row>
    <row r="15" spans="1:9" x14ac:dyDescent="0.2">
      <c r="A15" s="4" t="s">
        <v>141</v>
      </c>
      <c r="B15" s="5">
        <v>7</v>
      </c>
    </row>
    <row r="16" spans="1:9" x14ac:dyDescent="0.2">
      <c r="A16" s="6" t="s">
        <v>146</v>
      </c>
      <c r="B16" s="5">
        <v>3</v>
      </c>
    </row>
    <row r="17" spans="1:3" x14ac:dyDescent="0.2">
      <c r="A17" s="6" t="s">
        <v>137</v>
      </c>
      <c r="B17" s="5">
        <v>4</v>
      </c>
    </row>
    <row r="18" spans="1:3" x14ac:dyDescent="0.2">
      <c r="A18" s="4" t="s">
        <v>176</v>
      </c>
      <c r="B18" s="5">
        <v>30</v>
      </c>
    </row>
    <row r="32" spans="1:3" x14ac:dyDescent="0.2">
      <c r="B32" s="3" t="s">
        <v>132</v>
      </c>
      <c r="C32" t="s">
        <v>190</v>
      </c>
    </row>
    <row r="34" spans="2:3" x14ac:dyDescent="0.2">
      <c r="B34" s="3" t="s">
        <v>175</v>
      </c>
      <c r="C34" t="s">
        <v>235</v>
      </c>
    </row>
    <row r="35" spans="2:3" x14ac:dyDescent="0.2">
      <c r="B35" s="4" t="s">
        <v>135</v>
      </c>
      <c r="C35" s="5">
        <v>5</v>
      </c>
    </row>
    <row r="36" spans="2:3" x14ac:dyDescent="0.2">
      <c r="B36" s="4" t="s">
        <v>159</v>
      </c>
      <c r="C36" s="5">
        <v>5</v>
      </c>
    </row>
    <row r="37" spans="2:3" x14ac:dyDescent="0.2">
      <c r="B37" s="4" t="s">
        <v>143</v>
      </c>
      <c r="C37" s="5">
        <v>9</v>
      </c>
    </row>
    <row r="38" spans="2:3" x14ac:dyDescent="0.2">
      <c r="B38" s="4" t="s">
        <v>148</v>
      </c>
      <c r="C38" s="5">
        <v>4</v>
      </c>
    </row>
    <row r="39" spans="2:3" x14ac:dyDescent="0.2">
      <c r="B39" s="4" t="s">
        <v>141</v>
      </c>
      <c r="C39" s="5">
        <v>7</v>
      </c>
    </row>
    <row r="40" spans="2:3" x14ac:dyDescent="0.2">
      <c r="B40" s="4" t="s">
        <v>176</v>
      </c>
      <c r="C40" s="5">
        <v>30</v>
      </c>
    </row>
  </sheetData>
  <conditionalFormatting pivot="1" sqref="E4:E7">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Sales Analysis</vt:lpstr>
      <vt:lpstr>Sales Analysis PT</vt:lpstr>
      <vt:lpstr>HR Attrition</vt:lpstr>
      <vt:lpstr>HR Attrition PT</vt:lpstr>
      <vt:lpstr>Inventory</vt:lpstr>
      <vt:lpstr>Inventory PT</vt:lpstr>
      <vt:lpstr>Expense Tracking</vt:lpstr>
      <vt:lpstr>Expense Tracking PT</vt:lpstr>
      <vt:lpstr>Sheet5</vt:lpstr>
      <vt:lpstr>Customer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2025-08-04T18:34:22Z</dcterms:created>
  <dcterms:modified xsi:type="dcterms:W3CDTF">2025-08-17T14:06:21Z</dcterms:modified>
</cp:coreProperties>
</file>