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not neighbors with 1ups :pensive: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<sst xmlns="http://schemas.openxmlformats.org/spreadsheetml/2006/main" count="21953" uniqueCount="11068">
  <si>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</si>
  <si>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</si>
  <si>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</si>
  <si>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</si>
  <si>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</si>
  <si>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</si>
  <si>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</si>
  <si>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</si>
  <si>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</si>
  <si>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</si>
  <si>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</si>
  <si>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</si>
  <si>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</si>
  <si>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</si>
  <si>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</si>
  <si>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</si>
  <si>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</si>
  <si>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</si>
  <si>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</si>
  <si>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</si>
  <si>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</si>
  <si>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</si>
  <si>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</si>
  <si>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</si>
  <si>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</si>
  <si>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</si>
  <si>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</si>
  <si>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</si>
  <si>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</si>
  <si>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</si>
  <si>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</si>
  <si>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</si>
  <si>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</si>
  <si>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</si>
  <si>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</si>
  <si>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</si>
  <si>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</si>
  <si>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</si>
  <si>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</si>
  <si>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</si>
  <si>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</si>
  <si>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</si>
  <si>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</si>
  <si>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</si>
  <si>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</si>
  <si>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</si>
  <si>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</si>
  <si>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</si>
  <si>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</si>
  <si>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</si>
  <si>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</si>
  <si>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</si>
  <si>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</si>
  <si>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</si>
  <si>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</si>
  <si>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</si>
  <si>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</si>
  <si>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</si>
  <si>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</si>
  <si>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</si>
  <si>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</si>
  <si>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</si>
  <si>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</si>
  <si>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</si>
  <si>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</si>
  <si>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</si>
  <si>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</si>
  <si>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</si>
  <si>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</si>
  <si>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</si>
  <si>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</si>
  <si>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</si>
  <si>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</si>
  <si>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</si>
  <si>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</si>
  <si>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</si>
  <si>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</si>
  <si>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</si>
  <si>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</si>
  <si>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</si>
  <si>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</si>
  <si>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</si>
  <si>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</si>
  <si>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</si>
  <si>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</si>
  <si>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</si>
  <si>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</si>
  <si>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</si>
  <si>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</si>
  <si>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</si>
  <si>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</si>
  <si>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</si>
  <si>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</si>
  <si>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</si>
  <si>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</si>
  <si>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</si>
  <si>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</si>
  <si>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</si>
  <si>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</si>
  <si>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</si>
  <si>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</si>
  <si>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</si>
  <si>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</si>
  <si>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</si>
  <si>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</si>
  <si>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</si>
  <si>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</si>
  <si>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</si>
  <si>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</si>
  <si>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</si>
  <si>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</si>
  <si>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</si>
  <si>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</si>
  <si>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</si>
  <si>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</si>
  <si>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</si>
  <si>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</si>
  <si>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</si>
  <si>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</si>
  <si>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</si>
  <si>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</si>
  <si>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</si>
  <si>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</si>
  <si>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</si>
  <si>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</si>
  <si>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</si>
  <si>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</si>
  <si>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</si>
  <si>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</si>
  <si>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</si>
  <si>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</si>
  <si>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</si>
  <si>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</si>
  <si>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</si>
  <si>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</si>
  <si>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</si>
  <si>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</si>
  <si>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</si>
  <si>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</si>
  <si>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</si>
  <si>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</si>
  <si>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</si>
  <si>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</si>
  <si>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</si>
  <si>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</si>
  <si>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</si>
  <si>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</si>
  <si>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</si>
  <si>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</si>
  <si>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</si>
  <si>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</si>
  <si>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</si>
  <si>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</si>
  <si>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</si>
  <si>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</si>
  <si>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</si>
  <si>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</si>
  <si>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</si>
  <si>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</si>
  <si>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</si>
  <si>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</si>
  <si>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</si>
  <si>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</si>
  <si>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</si>
  <si>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</si>
  <si>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</si>
  <si>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</si>
  <si>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</si>
  <si>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</si>
  <si>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</si>
  <si>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</si>
  <si>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</si>
  <si>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</si>
  <si>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</si>
  <si>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</si>
  <si>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</si>
  <si>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</si>
  <si>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</si>
  <si>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</si>
  <si>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</si>
  <si>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</si>
  <si>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</si>
  <si>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</si>
  <si>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</si>
  <si>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</si>
  <si>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</si>
  <si>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</si>
  <si>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</si>
  <si>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</si>
  <si>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</si>
  <si>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</si>
  <si>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</si>
  <si>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</si>
  <si>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</si>
  <si>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</si>
  <si>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</si>
  <si>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</si>
  <si>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</si>
  <si>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</si>
  <si>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</si>
  <si>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</si>
  <si>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</si>
  <si>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</si>
  <si>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</si>
  <si>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</si>
  <si>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</si>
  <si>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</si>
  <si>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</si>
  <si>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</si>
  <si>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</si>
  <si>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</si>
  <si>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</si>
  <si>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</si>
  <si>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</si>
  <si>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</si>
  <si>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</si>
  <si>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</si>
  <si>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</si>
  <si>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</si>
  <si>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</si>
  <si>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</si>
  <si>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</si>
  <si>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</si>
  <si>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</si>
  <si>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</si>
  <si>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</si>
  <si>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</si>
  <si>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</si>
  <si>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</si>
  <si>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</si>
  <si>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</si>
  <si>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</si>
  <si>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</si>
  <si>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</si>
  <si>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</si>
  <si>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</si>
  <si>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</si>
  <si>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</si>
  <si>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</si>
  <si>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</si>
  <si>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</si>
  <si>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</si>
  <si>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</si>
  <si>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</si>
  <si>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</si>
  <si>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</si>
  <si>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</si>
  <si>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</si>
  <si>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</si>
  <si>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</si>
  <si>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</si>
  <si>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</si>
  <si>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</si>
  <si>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</si>
  <si>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</si>
  <si>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</si>
  <si>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</si>
  <si>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</si>
  <si>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</si>
  <si>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</si>
  <si>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</si>
  <si>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</si>
  <si>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</si>
  <si>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</si>
  <si>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</si>
  <si>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</si>
  <si>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</si>
  <si>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</si>
  <si>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</si>
  <si>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</si>
  <si>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</si>
  <si>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</si>
  <si>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</si>
  <si>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</si>
  <si>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</si>
  <si>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</si>
  <si>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</si>
  <si>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</si>
  <si>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</si>
  <si>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</si>
  <si>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</si>
  <si>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</si>
  <si>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</si>
  <si>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</si>
  <si>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</si>
  <si>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</si>
  <si>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</si>
  <si>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</si>
  <si>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</si>
  <si>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</si>
  <si>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</si>
  <si>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</si>
  <si>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</si>
  <si>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</si>
  <si>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</si>
  <si>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</si>
  <si>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</si>
  <si>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</si>
  <si>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</si>
  <si>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</si>
  <si>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</si>
  <si>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</si>
  <si>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</si>
  <si>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</si>
  <si>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</si>
  <si>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</si>
  <si>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</si>
  <si>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</si>
  <si>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</si>
  <si>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</si>
  <si>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</si>
  <si>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</si>
  <si>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</si>
  <si>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</si>
  <si>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</si>
  <si>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</si>
  <si>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</si>
  <si>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</si>
  <si>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</si>
  <si>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</si>
  <si>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</si>
  <si>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</si>
  <si>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</si>
  <si>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</si>
  <si>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</si>
  <si>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8165</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</si>
  <si>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</si>
  <si>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</si>
  <si>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</si>
  <si>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</si>
  <si>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</si>
  <si>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</si>
  <si>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</si>
  <si>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</si>
  <si>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</si>
  <si>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</si>
  <si>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</si>
  <si>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</si>
  <si>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</si>
  <si>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</si>
  <si>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</si>
  <si>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</si>
  <si>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</si>
  <si>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</si>
  <si>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</si>
  <si>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</si>
  <si>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</si>
  <si>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</si>
  <si>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</si>
  <si>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</si>
  <si>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</si>
  <si>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</si>
  <si>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</si>
  <si>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</si>
  <si>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</si>
  <si>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</si>
  <si>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</si>
  <si>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</si>
  <si>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</si>
  <si>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</si>
  <si>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</si>
  <si>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</si>
  <si>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</si>
  <si>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</si>
  <si>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</si>
  <si>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</si>
  <si>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</si>
  <si>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</si>
  <si>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</si>
  <si>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</si>
  <si>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</si>
  <si>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</si>
  <si>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</si>
  <si>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</si>
  <si>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</si>
  <si>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</si>
  <si>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</si>
  <si>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</si>
  <si>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</si>
  <si>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</si>
  <si>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</si>
  <si>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</si>
  <si>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</si>
  <si>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</si>
  <si>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</si>
  <si>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</si>
  <si>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</si>
  <si>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</si>
  <si>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</si>
  <si>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</si>
  <si>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</si>
  <si>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</si>
  <si>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</si>
  <si>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</si>
  <si>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</si>
  <si>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</si>
  <si>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</si>
  <si>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</si>
  <si>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</si>
  <si>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</si>
  <si>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</si>
  <si>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</si>
  <si>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</si>
  <si>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</si>
  <si>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</si>
  <si>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</si>
  <si>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</si>
  <si>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</si>
  <si>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</si>
  <si>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</si>
  <si>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</si>
  <si>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</si>
  <si>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</si>
  <si>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</si>
  <si>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</si>
  <si>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</si>
  <si>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</si>
  <si>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</si>
  <si>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</si>
  <si>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</si>
  <si>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</si>
  <si>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</si>
  <si>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</si>
  <si>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</si>
  <si>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</si>
  <si>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</si>
  <si>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</si>
  <si>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</si>
  <si>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</si>
  <si>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8057</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</si>
  <si>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</si>
  <si>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</si>
  <si>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</si>
  <si>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</si>
  <si>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</si>
  <si>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</si>
  <si>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</si>
  <si>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</si>
  <si>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</si>
  <si>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</si>
  <si>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</si>
  <si>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</si>
  <si>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</si>
  <si>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</si>
  <si>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</si>
  <si>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</si>
  <si>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</si>
  <si>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</si>
  <si>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</si>
  <si>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</si>
  <si>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</si>
  <si>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</si>
  <si>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</si>
  <si>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</si>
  <si>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</si>
  <si>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</si>
  <si>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</si>
  <si>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</si>
  <si>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</si>
  <si>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</si>
  <si>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</si>
  <si>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</si>
  <si>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</si>
  <si>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</si>
  <si>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</si>
  <si>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</si>
  <si>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</si>
  <si>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</si>
  <si>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</si>
  <si>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</si>
  <si>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</si>
  <si>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</si>
  <si>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</si>
  <si>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</si>
  <si>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</si>
  <si>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</si>
  <si>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</si>
  <si>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</si>
  <si>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</si>
  <si>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</si>
  <si>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</si>
  <si>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</si>
  <si>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</si>
  <si>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</si>
  <si>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</si>
  <si>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</si>
  <si>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</si>
  <si>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</si>
  <si>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</si>
  <si>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</si>
  <si>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</si>
  <si>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</si>
  <si>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</si>
  <si>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</si>
  <si>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</si>
  <si>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</si>
  <si>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</si>
  <si>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</si>
  <si>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</si>
  <si>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</si>
  <si>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</si>
  <si>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</si>
  <si>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</si>
  <si>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</si>
  <si>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</si>
  <si>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</si>
  <si>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</si>
  <si>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</si>
  <si>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</si>
  <si>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</si>
  <si>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</si>
  <si>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</si>
  <si>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</si>
  <si>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</si>
  <si>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</si>
  <si>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</si>
  <si>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</si>
  <si>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</si>
  <si>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</si>
  <si>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</si>
  <si>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</si>
  <si>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</si>
  <si>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</si>
  <si>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</si>
  <si>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</si>
  <si>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</si>
  <si>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</si>
  <si>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</si>
  <si>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</si>
  <si>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</si>
  <si>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</si>
  <si>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</si>
  <si>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</si>
  <si>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</si>
  <si>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</si>
  <si>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</si>
  <si>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</si>
  <si>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</si>
  <si>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</si>
  <si>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</si>
  <si>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</si>
  <si>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</si>
  <si>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</si>
  <si>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</si>
  <si>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</si>
  <si>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</si>
  <si>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</si>
  <si>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</si>
  <si>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</si>
  <si>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</si>
  <si>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</si>
  <si>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</si>
  <si>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</si>
  <si>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</si>
  <si>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</si>
  <si>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</si>
  <si>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</si>
  <si>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</si>
  <si>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</si>
  <si>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</si>
  <si>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</si>
  <si>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</si>
  <si>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</si>
  <si>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</si>
  <si>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</si>
  <si>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</si>
  <si>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</si>
  <si>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</si>
  <si>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</si>
  <si>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</si>
  <si>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</si>
  <si>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</si>
  <si>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</si>
  <si>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</si>
  <si>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</si>
  <si>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</si>
  <si>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</si>
  <si>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</si>
  <si>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</si>
  <si>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</si>
  <si>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</si>
  <si>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</si>
  <si>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</si>
  <si>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</si>
  <si>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</si>
  <si>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</si>
  <si>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</si>
  <si>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</si>
  <si>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</si>
  <si>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</si>
  <si>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</si>
  <si>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</si>
  <si>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</si>
  <si>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</si>
  <si>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</si>
  <si>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</si>
  <si>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</si>
  <si>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</si>
  <si>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</si>
  <si>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</si>
  <si>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</si>
  <si>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</si>
  <si>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</si>
  <si>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</si>
  <si>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</si>
  <si>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</si>
  <si>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</si>
  <si>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</si>
  <si>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</si>
  <si>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</si>
  <si>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</si>
  <si>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</si>
  <si>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</si>
  <si>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</si>
  <si>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</si>
  <si>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</si>
  <si>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</si>
  <si>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</si>
  <si>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</si>
  <si>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</si>
  <si>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</si>
  <si>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</si>
  <si>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</si>
  <si>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</si>
  <si>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</si>
  <si>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</si>
  <si>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</si>
  <si>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</si>
  <si>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</si>
  <si>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</si>
  <si>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</si>
  <si>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</si>
  <si>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</si>
  <si>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7955</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</si>
  <si>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</si>
  <si>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</si>
  <si>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</si>
  <si>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</si>
  <si>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</si>
  <si>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</si>
  <si>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</si>
  <si>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</si>
  <si>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</si>
  <si>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</si>
  <si>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</si>
  <si>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</si>
  <si>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</si>
  <si>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</si>
  <si>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</si>
  <si>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</si>
  <si>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</si>
  <si>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</si>
  <si>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</si>
  <si>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</si>
  <si>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</si>
  <si>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</si>
  <si>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</si>
  <si>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</si>
  <si>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</si>
  <si>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</si>
  <si>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</si>
  <si>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</si>
  <si>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</si>
  <si>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</si>
  <si>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</si>
  <si>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</si>
  <si>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</si>
  <si>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</si>
  <si>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</si>
  <si>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</si>
  <si>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</si>
  <si>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</si>
  <si>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</si>
  <si>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</si>
  <si>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</si>
  <si>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</si>
  <si>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</si>
  <si>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</si>
  <si>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</si>
  <si>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</si>
  <si>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</si>
  <si>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</si>
  <si>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</si>
  <si>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</si>
  <si>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</si>
  <si>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</si>
  <si>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</si>
  <si>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</si>
  <si>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</si>
  <si>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</si>
  <si>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</si>
  <si>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</si>
  <si>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</si>
  <si>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</si>
  <si>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</si>
  <si>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</si>
  <si>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</si>
  <si>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</si>
  <si>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</si>
  <si>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</si>
  <si>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</si>
  <si>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</si>
  <si>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</si>
  <si>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</si>
  <si>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</si>
  <si>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</si>
  <si>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</si>
  <si>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</si>
  <si>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</si>
  <si>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</si>
  <si>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</si>
  <si>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</si>
  <si>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</si>
  <si>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</si>
  <si>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</si>
  <si>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</si>
  <si>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</si>
  <si>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</si>
  <si>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</si>
  <si>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</si>
  <si>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</si>
  <si>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</si>
  <si>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</si>
  <si>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</si>
  <si>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</si>
  <si>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</si>
  <si>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</si>
  <si>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</si>
  <si>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</si>
  <si>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</si>
  <si>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</si>
  <si>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</si>
  <si>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</si>
  <si>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</si>
  <si>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</si>
  <si>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</si>
  <si>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</si>
  <si>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</si>
  <si>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</si>
  <si>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</si>
  <si>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</si>
  <si>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</si>
  <si>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</si>
  <si>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</si>
  <si>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</si>
  <si>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</si>
  <si>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</si>
  <si>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</si>
  <si>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</si>
  <si>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</si>
  <si>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</si>
  <si>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</si>
  <si>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</si>
  <si>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</si>
  <si>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</si>
  <si>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</si>
  <si>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</si>
  <si>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</si>
  <si>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</si>
  <si>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</si>
  <si>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</si>
  <si>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</si>
  <si>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</si>
  <si>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</si>
  <si>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</si>
  <si>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</si>
  <si>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</si>
  <si>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</si>
  <si>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</si>
  <si>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</si>
  <si>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</si>
  <si>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</si>
  <si>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</si>
  <si>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</si>
  <si>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</si>
  <si>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</si>
  <si>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</si>
  <si>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</si>
  <si>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</si>
  <si>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</si>
  <si>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</si>
  <si>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</si>
  <si>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</si>
  <si>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</si>
  <si>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</si>
  <si>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</si>
  <si>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</si>
  <si>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</si>
  <si>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</si>
  <si>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</si>
  <si>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</si>
  <si>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</si>
  <si>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</si>
  <si>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</si>
  <si>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</si>
  <si>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</si>
  <si>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</si>
  <si>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</si>
  <si>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</si>
  <si>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</si>
  <si>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</si>
  <si>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</si>
  <si>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</si>
  <si>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</si>
  <si>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</si>
  <si>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</si>
  <si>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</si>
  <si>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</si>
  <si>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</si>
  <si>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</si>
  <si>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</si>
  <si>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</si>
  <si>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</si>
  <si>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</si>
  <si>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</si>
  <si>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</si>
  <si>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</si>
  <si>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</si>
  <si>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</si>
  <si>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</si>
  <si>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</si>
  <si>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</si>
  <si>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</si>
  <si>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</si>
  <si>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</si>
  <si>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</si>
  <si>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</si>
  <si>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</si>
  <si>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</si>
  <si>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</si>
  <si>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</si>
  <si>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</si>
  <si>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</si>
  <si>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</si>
  <si>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</si>
  <si>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</si>
  <si>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</si>
  <si>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</si>
  <si>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</si>
  <si>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</si>
  <si>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</si>
  <si>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</si>
  <si>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</si>
  <si>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</si>
  <si>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</si>
  <si>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</si>
  <si>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</si>
  <si>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</si>
  <si>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</si>
  <si>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</si>
  <si>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</si>
  <si>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</si>
  <si>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</si>
  <si>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</si>
  <si>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</si>
  <si>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</si>
  <si>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</si>
  <si>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</si>
  <si>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</si>
  <si>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</si>
  <si>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</si>
  <si>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</si>
  <si>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</si>
  <si>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</si>
  <si>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</si>
  <si>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</si>
  <si>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</si>
  <si>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</si>
  <si>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</si>
  <si>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</si>
  <si>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</si>
  <si>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</si>
  <si>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</si>
  <si>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</si>
  <si>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</si>
  <si>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</si>
  <si>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</si>
  <si>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</si>
  <si>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</si>
  <si>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</si>
  <si>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</si>
  <si>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</si>
  <si>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</si>
  <si>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</si>
  <si>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</si>
  <si>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</si>
  <si>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</si>
  <si>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</si>
  <si>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</si>
  <si>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</si>
  <si>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</si>
  <si>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</si>
  <si>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</si>
  <si>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</si>
  <si>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</si>
  <si>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</si>
  <si>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</si>
  <si>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</si>
  <si>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</si>
  <si>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</si>
  <si>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</si>
  <si>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</si>
  <si>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</si>
  <si>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</si>
  <si>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</si>
  <si>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</si>
  <si>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</si>
  <si>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</si>
  <si>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</si>
  <si>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</si>
  <si>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</si>
  <si>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</si>
  <si>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</si>
  <si>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</si>
  <si>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</si>
  <si>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</si>
  <si>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</si>
  <si>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</si>
  <si>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</si>
  <si>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</si>
  <si>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</si>
  <si>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</si>
  <si>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</si>
  <si>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</si>
  <si>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</si>
  <si>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</si>
  <si>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</si>
  <si>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</si>
  <si>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</si>
  <si>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</si>
  <si>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</si>
  <si>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</si>
  <si>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</si>
  <si>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</si>
  <si>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</si>
  <si>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</si>
  <si>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</si>
  <si>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</si>
  <si>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</si>
  <si>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</si>
  <si>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</si>
  <si>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</si>
  <si>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</si>
  <si>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</si>
  <si>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</si>
  <si>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</si>
  <si>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</si>
  <si>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</si>
  <si>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</si>
  <si>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</si>
  <si>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</si>
  <si>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</si>
  <si>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</si>
  <si>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</si>
  <si>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</si>
  <si>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</si>
  <si>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</si>
  <si>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</si>
  <si>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</si>
  <si>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</si>
  <si>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</si>
  <si>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</si>
  <si>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</si>
  <si>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</si>
  <si>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</si>
  <si>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</si>
  <si>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</si>
  <si>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</si>
  <si>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</si>
  <si>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</si>
  <si>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</si>
  <si>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</si>
  <si>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</si>
  <si>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</si>
  <si>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</si>
  <si>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</si>
  <si>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</si>
  <si>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</si>
  <si>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</si>
  <si>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</si>
  <si>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</si>
  <si>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</si>
  <si>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</si>
  <si>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</si>
  <si>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</si>
  <si>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</si>
  <si>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</si>
  <si>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</si>
  <si>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</si>
  <si>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</si>
  <si>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</si>
  <si>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</si>
  <si>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</si>
  <si>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</si>
  <si>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</si>
  <si>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</si>
  <si>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</si>
  <si>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</si>
  <si>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</si>
  <si>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</si>
  <si>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</si>
  <si>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</si>
  <si>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</si>
  <si>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</si>
  <si>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</si>
  <si>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</si>
  <si>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</si>
  <si>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</si>
  <si>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</si>
  <si>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</si>
  <si>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</si>
  <si>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</si>
  <si>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</si>
  <si>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</si>
  <si>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</si>
  <si>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</si>
  <si>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</si>
  <si>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</si>
  <si>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</si>
  <si>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</si>
  <si>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</si>
  <si>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</si>
  <si>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</si>
  <si>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</si>
  <si>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</si>
  <si>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</si>
  <si>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</si>
  <si>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</si>
  <si>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</si>
  <si>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</si>
  <si>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</si>
  <si>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</si>
  <si>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</si>
  <si>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</si>
  <si>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</si>
  <si>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</si>
  <si>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</si>
  <si>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</si>
  <si>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</si>
  <si>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</si>
  <si>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</si>
  <si>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</si>
  <si>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</si>
  <si>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</si>
  <si>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</si>
  <si>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</si>
  <si>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</si>
  <si>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</si>
  <si>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</si>
  <si>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</si>
  <si>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</si>
  <si>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</si>
  <si>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</si>
  <si>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</si>
  <si>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</si>
  <si>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</si>
  <si>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</si>
  <si>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</si>
  <si>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</si>
  <si>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</si>
  <si>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</si>
  <si>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</si>
  <si>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</si>
  <si>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</si>
  <si>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</si>
  <si>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</si>
  <si>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</si>
  <si>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</si>
  <si>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</si>
  <si>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</si>
  <si>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</si>
  <si>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</si>
  <si>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</si>
  <si>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</si>
  <si>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</si>
  <si>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</si>
  <si>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</si>
  <si>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</si>
  <si>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</si>
  <si>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</si>
  <si>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</si>
  <si>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</si>
  <si>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</si>
  <si>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</si>
  <si>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</si>
  <si>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</si>
  <si>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</si>
  <si>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</si>
  <si>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</si>
  <si>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</si>
  <si>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</si>
  <si>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</si>
  <si>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</si>
  <si>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</si>
  <si>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</si>
  <si>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</si>
  <si>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</si>
  <si>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</si>
  <si>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</si>
  <si>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</si>
  <si>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</si>
  <si>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</si>
  <si>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</si>
  <si>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</si>
  <si>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</si>
  <si>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</si>
  <si>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</si>
  <si>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</si>
  <si>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</si>
  <si>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</si>
  <si>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</si>
  <si>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</si>
  <si>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</si>
  <si>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</si>
  <si>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</si>
  <si>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</si>
  <si>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</si>
  <si>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</si>
  <si>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</si>
  <si>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</si>
  <si>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</si>
  <si>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</si>
  <si>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</si>
  <si>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</si>
  <si>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</si>
  <si>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</si>
  <si>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</si>
  <si>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</si>
  <si>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</si>
  <si>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</si>
  <si>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</si>
  <si>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</si>
  <si>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</si>
  <si>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</si>
  <si>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</si>
  <si>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</si>
  <si>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</si>
  <si>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</si>
  <si>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</si>
  <si>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</si>
  <si>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</si>
  <si>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</si>
  <si>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</si>
  <si>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</si>
  <si>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</si>
  <si>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</si>
  <si>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</si>
  <si>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</si>
  <si>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</si>
  <si>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</si>
  <si>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</si>
  <si>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</si>
  <si>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</si>
  <si>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</si>
  <si>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</si>
  <si>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</si>
  <si>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</si>
  <si>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</si>
  <si>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</si>
  <si>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</si>
  <si>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</si>
  <si>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</si>
  <si>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</si>
  <si>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</si>
  <si>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</si>
  <si>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</si>
  <si>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</si>
  <si>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</si>
  <si>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</si>
  <si>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</si>
  <si>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</si>
  <si>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</si>
  <si>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</si>
  <si>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</si>
  <si>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</si>
  <si>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</si>
  <si>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</si>
  <si>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</si>
  <si>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</si>
  <si>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</si>
  <si>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</si>
  <si>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</si>
  <si>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</si>
  <si>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</si>
  <si>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</si>
  <si>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</si>
  <si>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</si>
  <si>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</si>
  <si>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</si>
  <si>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</si>
  <si>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</si>
  <si>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</si>
  <si>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</si>
  <si>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</si>
  <si>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</si>
  <si>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</si>
  <si>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</si>
  <si>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</si>
  <si>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</si>
  <si>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6992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</si>
  <si>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</si>
  <si>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</si>
  <si>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</si>
  <si>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</si>
  <si>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</si>
  <si>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</si>
  <si>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</si>
  <si>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</si>
  <si>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</si>
  <si>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</si>
  <si>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</si>
  <si>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</si>
  <si>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</si>
  <si>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</si>
  <si>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</si>
  <si>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</si>
  <si>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</si>
  <si>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</si>
  <si>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</si>
  <si>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</si>
  <si>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</si>
  <si>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</si>
  <si>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</si>
  <si>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</si>
  <si>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</si>
  <si>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</si>
  <si>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</si>
  <si>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</si>
  <si>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</si>
  <si>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</si>
  <si>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</si>
  <si>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</si>
  <si>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</si>
  <si>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</si>
  <si>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</si>
  <si>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</si>
  <si>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</si>
  <si>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</si>
  <si>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</si>
  <si>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</si>
  <si>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</si>
  <si>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</si>
  <si>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</si>
  <si>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</si>
  <si>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</si>
  <si>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</si>
  <si>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</si>
  <si>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</si>
  <si>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</si>
  <si>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</si>
  <si>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</si>
  <si>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</si>
  <si>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</si>
  <si>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</si>
  <si>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</si>
  <si>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</si>
  <si>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</si>
  <si>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</si>
  <si>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</si>
  <si>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</si>
  <si>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</si>
  <si>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</si>
  <si>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</si>
  <si>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</si>
  <si>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</si>
  <si>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</si>
  <si>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</si>
  <si>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</si>
  <si>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</si>
  <si>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</si>
  <si>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</si>
  <si>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</si>
  <si>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</si>
  <si>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</si>
  <si>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</si>
  <si>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</si>
  <si>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</si>
  <si>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</si>
  <si>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</si>
  <si>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</si>
  <si>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</si>
  <si>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</si>
  <si>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</si>
  <si>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</si>
  <si>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</si>
  <si>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</si>
  <si>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</si>
  <si>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</si>
  <si>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</si>
  <si>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</si>
  <si>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</si>
  <si>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</si>
  <si>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</si>
  <si>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</si>
  <si>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</si>
  <si>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</si>
  <si>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</si>
  <si>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</si>
  <si>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</si>
  <si>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</si>
  <si>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</si>
  <si>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</si>
  <si>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</si>
  <si>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</si>
  <si>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</si>
  <si>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</si>
  <si>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</si>
  <si>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</si>
  <si>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</si>
  <si>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</si>
  <si>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</si>
  <si>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</si>
  <si>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</si>
  <si>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</si>
  <si>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</si>
  <si>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</si>
  <si>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</si>
  <si>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</si>
  <si>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</si>
  <si>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</si>
  <si>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</si>
  <si>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</si>
  <si>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</si>
  <si>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</si>
  <si>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</si>
  <si>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</si>
  <si>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</si>
  <si>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</si>
  <si>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</si>
  <si>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</si>
  <si>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</si>
  <si>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</si>
  <si>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</si>
  <si>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</si>
  <si>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</si>
  <si>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</si>
  <si>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</si>
  <si>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</si>
  <si>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</si>
  <si>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</si>
  <si>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</si>
  <si>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</si>
  <si>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</si>
  <si>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</si>
  <si>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</si>
  <si>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</si>
  <si>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</si>
  <si>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</si>
  <si>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</si>
  <si>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</si>
  <si>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</si>
  <si>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</si>
  <si>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</si>
  <si>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</si>
  <si>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</si>
  <si>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</si>
  <si>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</si>
  <si>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</si>
  <si>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</si>
  <si>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</si>
  <si>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</si>
  <si>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</si>
  <si>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</si>
  <si>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</si>
  <si>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</si>
  <si>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</si>
  <si>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</si>
  <si>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</si>
  <si>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</si>
  <si>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</si>
  <si>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</si>
  <si>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</si>
  <si>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</si>
  <si>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</si>
  <si>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</si>
  <si>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</si>
  <si>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</si>
  <si>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</si>
  <si>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</si>
  <si>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</si>
  <si>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</si>
  <si>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</si>
  <si>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</si>
  <si>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</si>
  <si>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</si>
  <si>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</si>
  <si>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</si>
  <si>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</si>
  <si>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</si>
  <si>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</si>
  <si>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</si>
  <si>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</si>
  <si>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</si>
  <si>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</si>
  <si>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</si>
  <si>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</si>
  <si>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</si>
  <si>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</si>
  <si>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</si>
  <si>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</si>
  <si>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</si>
  <si>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</si>
  <si>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</si>
  <si>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</si>
  <si>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</si>
  <si>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</si>
  <si>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</si>
  <si>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</si>
  <si>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</si>
  <si>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</si>
  <si>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</si>
  <si>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</si>
  <si>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</si>
  <si>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</si>
  <si>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</si>
  <si>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</si>
  <si>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</si>
  <si>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</si>
  <si>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</si>
  <si>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</si>
  <si>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</si>
  <si>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</si>
  <si>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</si>
  <si>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</si>
  <si>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</si>
  <si>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</si>
  <si>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</si>
  <si>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</si>
  <si>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</si>
  <si>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</si>
  <si>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</si>
  <si>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</si>
  <si>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</si>
  <si>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</si>
  <si>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</si>
  <si>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</si>
  <si>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</si>
  <si>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</si>
  <si>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</si>
  <si>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</si>
  <si>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</si>
  <si>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</si>
  <si>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</si>
  <si>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</si>
  <si>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</si>
  <si>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</si>
  <si>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</si>
  <si>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</si>
  <si>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</si>
  <si>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</si>
  <si>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</si>
  <si>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</si>
  <si>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</si>
  <si>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</si>
  <si>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</si>
  <si>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</si>
  <si>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</si>
  <si>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</si>
  <si>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</si>
  <si>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</si>
  <si>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</si>
  <si>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</si>
  <si>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</si>
  <si>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</si>
  <si>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</si>
  <si>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</si>
  <si>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</si>
  <si>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</si>
  <si>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</si>
  <si>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</si>
  <si>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</si>
  <si>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</si>
  <si>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</si>
  <si>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</si>
  <si>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</si>
  <si>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</si>
  <si>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</si>
  <si>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</si>
  <si>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6837</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</si>
  <si>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</si>
  <si>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</si>
  <si>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</si>
  <si>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</si>
  <si>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</si>
  <si>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</si>
  <si>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</si>
  <si>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</si>
  <si>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</si>
  <si>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</si>
  <si>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</si>
  <si>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</si>
  <si>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</si>
  <si>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</si>
  <si>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</si>
  <si>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</si>
  <si>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</si>
  <si>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</si>
  <si>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</si>
  <si>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</si>
  <si>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</si>
  <si>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</si>
  <si>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</si>
  <si>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</si>
  <si>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</si>
  <si>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</si>
  <si>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</si>
  <si>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</si>
  <si>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</si>
  <si>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</si>
  <si>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</si>
  <si>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</si>
  <si>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</si>
  <si>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</si>
  <si>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</si>
  <si>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</si>
  <si>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</si>
  <si>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</si>
  <si>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</si>
  <si>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</si>
  <si>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</si>
  <si>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</si>
  <si>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</si>
  <si>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</si>
  <si>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</si>
  <si>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</si>
  <si>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</si>
  <si>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</si>
  <si>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</si>
  <si>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</si>
  <si>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</si>
  <si>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</si>
  <si>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</si>
  <si>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</si>
  <si>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</si>
  <si>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</si>
  <si>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</si>
  <si>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</si>
  <si>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</si>
  <si>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</si>
  <si>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</si>
  <si>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</si>
  <si>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</si>
  <si>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</si>
  <si>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</si>
  <si>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</si>
  <si>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</si>
  <si>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</si>
  <si>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</si>
  <si>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</si>
  <si>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</si>
  <si>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</si>
  <si>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</si>
  <si>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</si>
  <si>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</si>
  <si>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</si>
  <si>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</si>
  <si>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</si>
  <si>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</si>
  <si>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</si>
  <si>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</si>
  <si>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</si>
  <si>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</si>
  <si>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</si>
  <si>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</si>
  <si>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</si>
  <si>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</si>
  <si>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</si>
  <si>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</si>
  <si>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</si>
  <si>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</si>
  <si>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</si>
  <si>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</si>
  <si>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</si>
  <si>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</si>
  <si>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</si>
  <si>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</si>
  <si>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</si>
  <si>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</si>
  <si>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</si>
  <si>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</si>
  <si>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</si>
  <si>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</si>
  <si>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</si>
  <si>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</si>
  <si>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</si>
  <si>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</si>
  <si>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</si>
  <si>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</si>
  <si>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</si>
  <si>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</si>
  <si>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</si>
  <si>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</si>
  <si>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</si>
  <si>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</si>
  <si>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</si>
  <si>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</si>
  <si>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</si>
  <si>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</si>
  <si>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</si>
  <si>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</si>
  <si>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</si>
  <si>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</si>
  <si>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</si>
  <si>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</si>
  <si>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</si>
  <si>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</si>
  <si>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</si>
  <si>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</si>
  <si>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</si>
  <si>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</si>
  <si>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</si>
  <si>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</si>
  <si>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</si>
  <si>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</si>
  <si>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</si>
  <si>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</si>
  <si>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</si>
  <si>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</si>
  <si>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</si>
  <si>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</si>
  <si>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</si>
  <si>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</si>
  <si>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</si>
  <si>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</si>
  <si>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</si>
  <si>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</si>
  <si>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</si>
  <si>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</si>
  <si>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</si>
  <si>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</si>
  <si>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</si>
  <si>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</si>
  <si>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</si>
  <si>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</si>
  <si>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</si>
  <si>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</si>
  <si>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</si>
  <si>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</si>
  <si>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</si>
  <si>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</si>
  <si>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</si>
  <si>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</si>
  <si>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</si>
  <si>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</si>
  <si>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</si>
  <si>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</si>
  <si>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</si>
  <si>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</si>
  <si>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</si>
  <si>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</si>
  <si>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</si>
  <si>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</si>
  <si>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</si>
  <si>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</si>
  <si>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</si>
  <si>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</si>
  <si>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</si>
  <si>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</si>
  <si>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</si>
  <si>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</si>
  <si>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</si>
  <si>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</si>
  <si>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</si>
  <si>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</si>
  <si>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</si>
  <si>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</si>
  <si>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</si>
  <si>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</si>
  <si>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</si>
  <si>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</si>
  <si>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</si>
  <si>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</si>
  <si>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</si>
  <si>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</si>
  <si>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</si>
  <si>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</si>
  <si>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</si>
  <si>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</si>
  <si>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</si>
  <si>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</si>
  <si>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</si>
  <si>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</si>
  <si>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</si>
  <si>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</si>
  <si>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</si>
  <si>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</si>
  <si>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</si>
  <si>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</si>
  <si>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</si>
  <si>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</si>
  <si>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</si>
  <si>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</si>
  <si>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</si>
  <si>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</si>
  <si>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</si>
  <si>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</si>
  <si>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</si>
  <si>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</si>
  <si>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</si>
  <si>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</si>
  <si>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</si>
  <si>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</si>
  <si>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</si>
  <si>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</si>
  <si>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</si>
  <si>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</si>
  <si>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</si>
  <si>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</si>
  <si>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</si>
  <si>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</si>
  <si>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</si>
  <si>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</si>
  <si>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</si>
  <si>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</si>
  <si>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</si>
  <si>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</si>
  <si>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</si>
  <si>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</si>
  <si>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</si>
  <si>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</si>
  <si>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</si>
  <si>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</si>
  <si>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</si>
  <si>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</si>
  <si>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</si>
  <si>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</si>
  <si>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</si>
  <si>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</si>
  <si>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</si>
  <si>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</si>
  <si>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</si>
  <si>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</si>
  <si>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</si>
  <si>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</si>
  <si>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</si>
  <si>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</si>
  <si>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</si>
  <si>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</si>
  <si>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</si>
  <si>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</si>
  <si>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</si>
  <si>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</si>
  <si>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</si>
  <si>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</si>
  <si>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</si>
  <si>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</si>
  <si>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</si>
  <si>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</si>
  <si>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</si>
  <si>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</si>
  <si>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</si>
  <si>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</si>
  <si>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</si>
  <si>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</si>
  <si>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</si>
  <si>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</si>
  <si>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</si>
  <si>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</si>
  <si>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</si>
  <si>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</si>
  <si>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</si>
  <si>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</si>
  <si>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</si>
  <si>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</si>
  <si>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</si>
  <si>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</si>
  <si>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</si>
  <si>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</si>
  <si>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</si>
  <si>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</si>
  <si>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</si>
  <si>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</si>
  <si>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</si>
  <si>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</si>
  <si>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</si>
  <si>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</si>
  <si>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</si>
  <si>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</si>
  <si>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</si>
  <si>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</si>
  <si>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</si>
  <si>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</si>
  <si>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</si>
  <si>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</si>
  <si>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</si>
  <si>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</si>
  <si>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</si>
  <si>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</si>
  <si>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</si>
  <si>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</si>
  <si>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</si>
  <si>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</si>
  <si>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</si>
  <si>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</si>
  <si>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</si>
  <si>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</si>
  <si>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</si>
  <si>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</si>
  <si>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</si>
  <si>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</si>
  <si>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</si>
  <si>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</si>
  <si>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</si>
  <si>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</si>
  <si>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</si>
  <si>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</si>
  <si>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</si>
  <si>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</si>
  <si>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</si>
  <si>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</si>
  <si>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</si>
  <si>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</si>
  <si>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</si>
  <si>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</si>
  <si>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</si>
  <si>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</si>
  <si>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</si>
  <si>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</si>
  <si>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</si>
  <si>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</si>
  <si>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</si>
  <si>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</si>
  <si>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</si>
  <si>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</si>
  <si>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</si>
  <si>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</si>
  <si>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</si>
  <si>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</si>
  <si>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</si>
  <si>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</si>
  <si>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</si>
  <si>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</si>
  <si>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</si>
  <si>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</si>
  <si>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</si>
  <si>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</si>
  <si>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</si>
  <si>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</si>
  <si>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</si>
  <si>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</si>
  <si>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</si>
  <si>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</si>
  <si>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</si>
  <si>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</si>
  <si>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</si>
  <si>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</si>
  <si>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</si>
  <si>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</si>
  <si>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</si>
  <si>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</si>
  <si>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</si>
  <si>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</si>
  <si>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</si>
  <si>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</si>
  <si>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</si>
  <si>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</si>
  <si>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</si>
  <si>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</si>
  <si>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</si>
  <si>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</si>
  <si>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</si>
  <si>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</si>
  <si>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</si>
  <si>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</si>
  <si>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</si>
  <si>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</si>
  <si>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</si>
  <si>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</si>
  <si>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</si>
  <si>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</si>
  <si>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</si>
  <si>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</si>
  <si>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</si>
  <si>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</si>
  <si>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</si>
  <si>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</si>
  <si>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</si>
  <si>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</si>
  <si>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</si>
  <si>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</si>
  <si>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</si>
  <si>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</si>
  <si>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</si>
  <si>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</si>
  <si>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</si>
  <si>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</si>
  <si>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</si>
  <si>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</si>
  <si>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</si>
  <si>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</si>
  <si>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</si>
  <si>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</si>
  <si>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</si>
  <si>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</si>
  <si>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</si>
  <si>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</si>
  <si>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</si>
  <si>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</si>
  <si>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</si>
  <si>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</si>
  <si>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</si>
  <si>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</si>
  <si>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</si>
  <si>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</si>
  <si>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</si>
  <si>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</si>
  <si>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</si>
  <si>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</si>
  <si>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</si>
  <si>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</si>
  <si>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</si>
  <si>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</si>
  <si>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</si>
  <si>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</si>
  <si>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</si>
  <si>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</si>
  <si>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</si>
  <si>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</si>
  <si>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</si>
  <si>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</si>
  <si>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</si>
  <si>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</si>
  <si>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</si>
  <si>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</si>
  <si>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</si>
  <si>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</si>
  <si>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</si>
  <si>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</si>
  <si>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</si>
  <si>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</si>
  <si>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</si>
  <si>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</si>
  <si>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</si>
  <si>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</si>
  <si>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</si>
  <si>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</si>
  <si>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</si>
  <si>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</si>
  <si>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</si>
  <si>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</si>
  <si>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</si>
  <si>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</si>
  <si>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</si>
  <si>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</si>
  <si>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</si>
  <si>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</si>
  <si>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</si>
  <si>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</si>
  <si>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</si>
  <si>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</si>
  <si>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</si>
  <si>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</si>
  <si>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</si>
  <si>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</si>
  <si>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</si>
  <si>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</si>
  <si>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</si>
  <si>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</si>
  <si>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</si>
  <si>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</si>
  <si>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</si>
  <si>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</si>
  <si>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</si>
  <si>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</si>
  <si>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</si>
  <si>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</si>
  <si>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</si>
  <si>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</si>
  <si>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</si>
  <si>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</si>
  <si>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</si>
  <si>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</si>
  <si>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</si>
  <si>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</si>
  <si>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</si>
  <si>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</si>
  <si>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</si>
  <si>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</si>
  <si>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</si>
  <si>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</si>
  <si>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</si>
  <si>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</si>
  <si>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</si>
  <si>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</si>
  <si>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</si>
  <si>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</si>
  <si>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</si>
  <si>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</si>
  <si>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</si>
  <si>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</si>
  <si>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</si>
  <si>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</si>
  <si>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</si>
  <si>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</si>
  <si>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</si>
  <si>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</si>
  <si>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</si>
  <si>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</si>
  <si>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</si>
  <si>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</si>
  <si>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</si>
  <si>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</si>
  <si>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</si>
  <si>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</si>
  <si>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</si>
  <si>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</si>
  <si>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</si>
  <si>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</si>
  <si>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</si>
  <si>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</si>
  <si>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</si>
  <si>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</si>
  <si>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</si>
  <si>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</si>
  <si>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</si>
  <si>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</si>
  <si>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</si>
  <si>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</si>
  <si>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</si>
  <si>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</si>
  <si>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</si>
  <si>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</si>
  <si>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</si>
  <si>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</si>
  <si>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</si>
  <si>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</si>
  <si>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</si>
  <si>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</si>
  <si>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</si>
  <si>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</si>
  <si>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</si>
  <si>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</si>
  <si>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</si>
  <si>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</si>
  <si>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</si>
  <si>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</si>
  <si>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</si>
  <si>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</si>
  <si>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</si>
  <si>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</si>
  <si>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</si>
  <si>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</si>
  <si>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</si>
  <si>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</si>
  <si>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</si>
  <si>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</si>
  <si>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</si>
  <si>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</si>
  <si>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</si>
  <si>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</si>
  <si>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</si>
  <si>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</si>
  <si>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</si>
  <si>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</si>
  <si>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</si>
  <si>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</si>
  <si>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</si>
  <si>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</si>
  <si>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</si>
  <si>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</si>
  <si>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</si>
  <si>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</si>
  <si>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</si>
  <si>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</si>
  <si>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</si>
  <si>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</si>
  <si>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</si>
  <si>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</si>
  <si>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</si>
  <si>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</si>
  <si>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</si>
  <si>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</si>
  <si>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</si>
  <si>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</si>
  <si>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</si>
  <si>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</si>
  <si>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</si>
  <si>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</si>
  <si>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</si>
  <si>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</si>
  <si>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</si>
  <si>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</si>
  <si>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</si>
  <si>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</si>
  <si>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</si>
  <si>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</si>
  <si>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</si>
  <si>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</si>
  <si>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</si>
  <si>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</si>
  <si>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</si>
  <si>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</si>
  <si>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</si>
  <si>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</si>
  <si>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</si>
  <si>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</si>
  <si>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</si>
  <si>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</si>
  <si>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</si>
  <si>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</si>
  <si>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</si>
  <si>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</si>
  <si>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</si>
  <si>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</si>
  <si>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</si>
  <si>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</si>
  <si>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</si>
  <si>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</si>
  <si>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</si>
  <si>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</si>
  <si>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</si>
  <si>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</si>
  <si>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</si>
  <si>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</si>
  <si>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</si>
  <si>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</si>
  <si>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</si>
  <si>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</si>
  <si>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</si>
  <si>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</si>
  <si>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</si>
  <si>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</si>
  <si>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</si>
  <si>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</si>
  <si>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</si>
  <si>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4942</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</si>
  <si>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</si>
  <si>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</si>
  <si>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</si>
  <si>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</si>
  <si>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</si>
  <si>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</si>
  <si>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</si>
  <si>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</si>
  <si>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</si>
  <si>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</si>
  <si>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</si>
  <si>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</si>
  <si>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</si>
  <si>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</si>
  <si>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</si>
  <si>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</si>
  <si>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</si>
  <si>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</si>
  <si>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</si>
  <si>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</si>
  <si>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</si>
  <si>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</si>
  <si>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</si>
  <si>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</si>
  <si>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</si>
  <si>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</si>
  <si>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</si>
  <si>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</si>
  <si>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</si>
  <si>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</si>
  <si>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</si>
  <si>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</si>
  <si>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</si>
  <si>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</si>
  <si>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</si>
  <si>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</si>
  <si>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</si>
  <si>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</si>
  <si>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</si>
  <si>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</si>
  <si>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</si>
  <si>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</si>
  <si>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</si>
  <si>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</si>
  <si>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</si>
  <si>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</si>
  <si>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</si>
  <si>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</si>
  <si>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</si>
  <si>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</si>
  <si>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</si>
  <si>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</si>
  <si>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</si>
  <si>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</si>
  <si>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</si>
  <si>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</si>
  <si>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</si>
  <si>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</si>
  <si>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</si>
  <si>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</si>
  <si>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</si>
  <si>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</si>
  <si>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</si>
  <si>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</si>
  <si>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</si>
  <si>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</si>
  <si>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</si>
  <si>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</si>
  <si>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</si>
  <si>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</si>
  <si>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</si>
  <si>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</si>
  <si>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</si>
  <si>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</si>
  <si>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</si>
  <si>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</si>
  <si>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</si>
  <si>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</si>
  <si>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</si>
  <si>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</si>
  <si>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</si>
  <si>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</si>
  <si>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</si>
  <si>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</si>
  <si>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</si>
  <si>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</si>
  <si>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</si>
  <si>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</si>
  <si>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</si>
  <si>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</si>
  <si>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</si>
  <si>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</si>
  <si>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</si>
  <si>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</si>
  <si>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</si>
  <si>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</si>
  <si>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</si>
  <si>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</si>
  <si>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</si>
  <si>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</si>
  <si>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</si>
  <si>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</si>
  <si>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</si>
  <si>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</si>
  <si>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</si>
  <si>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</si>
  <si>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</si>
  <si>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</si>
  <si>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</si>
  <si>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</si>
  <si>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</si>
  <si>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</si>
  <si>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</si>
  <si>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</si>
  <si>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</si>
  <si>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</si>
  <si>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</si>
  <si>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</si>
  <si>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</si>
  <si>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</si>
  <si>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</si>
  <si>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</si>
  <si>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</si>
  <si>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</si>
  <si>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</si>
  <si>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</si>
  <si>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</si>
  <si>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</si>
  <si>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</si>
  <si>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</si>
  <si>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</si>
  <si>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</si>
  <si>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</si>
  <si>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</si>
  <si>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</si>
  <si>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</si>
  <si>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</si>
  <si>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</si>
  <si>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</si>
  <si>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</si>
  <si>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</si>
  <si>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</si>
  <si>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</si>
  <si>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</si>
  <si>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</si>
  <si>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</si>
  <si>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</si>
  <si>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</si>
  <si>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</si>
  <si>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</si>
  <si>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</si>
  <si>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</si>
  <si>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</si>
  <si>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</si>
  <si>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</si>
  <si>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</si>
  <si>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</si>
  <si>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</si>
  <si>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</si>
  <si>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</si>
  <si>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</si>
  <si>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</si>
  <si>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</si>
  <si>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</si>
  <si>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</si>
  <si>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</si>
  <si>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</si>
  <si>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</si>
  <si>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</si>
  <si>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</si>
  <si>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</si>
  <si>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</si>
  <si>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</si>
  <si>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</si>
  <si>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</si>
  <si>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</si>
  <si>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</si>
  <si>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</si>
  <si>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</si>
  <si>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</si>
  <si>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</si>
  <si>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</si>
  <si>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</si>
  <si>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</si>
  <si>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</si>
  <si>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</si>
  <si>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</si>
  <si>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</si>
  <si>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</si>
  <si>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</si>
  <si>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</si>
  <si>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</si>
  <si>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</si>
  <si>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</si>
  <si>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</si>
  <si>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</si>
  <si>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</si>
  <si>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</si>
  <si>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</si>
  <si>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</si>
  <si>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</si>
  <si>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</si>
  <si>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</si>
  <si>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</si>
  <si>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</si>
  <si>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</si>
  <si>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</si>
  <si>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</si>
  <si>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</si>
  <si>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</si>
  <si>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</si>
  <si>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</si>
  <si>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</si>
  <si>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</si>
  <si>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</si>
  <si>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</si>
  <si>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</si>
  <si>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</si>
  <si>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</si>
  <si>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</si>
  <si>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</si>
  <si>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</si>
  <si>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</si>
  <si>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</si>
  <si>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</si>
  <si>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</si>
  <si>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</si>
  <si>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</si>
  <si>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</si>
  <si>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</si>
  <si>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</si>
  <si>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</si>
  <si>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</si>
  <si>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</si>
  <si>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</si>
  <si>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</si>
  <si>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</si>
  <si>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</si>
  <si>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</si>
  <si>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</si>
  <si>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</si>
  <si>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</si>
  <si>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</si>
  <si>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</si>
  <si>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</si>
  <si>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</si>
  <si>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</si>
  <si>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</si>
  <si>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</si>
  <si>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</si>
  <si>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</si>
  <si>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</si>
  <si>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</si>
  <si>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</si>
  <si>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</si>
  <si>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</si>
  <si>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</si>
  <si>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</si>
  <si>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</si>
  <si>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</si>
  <si>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</si>
  <si>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</si>
  <si>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</si>
  <si>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</si>
  <si>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</si>
  <si>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</si>
  <si>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</si>
  <si>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</si>
  <si>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</si>
  <si>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</si>
  <si>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</si>
  <si>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</si>
  <si>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</si>
  <si>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</si>
  <si>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</si>
  <si>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</si>
  <si>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</si>
  <si>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</si>
  <si>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</si>
  <si>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</si>
  <si>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</si>
  <si>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</si>
  <si>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</si>
  <si>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</si>
  <si>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</si>
  <si>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</si>
  <si>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</si>
  <si>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</si>
  <si>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</si>
  <si>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</si>
  <si>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</si>
  <si>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</si>
  <si>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</si>
  <si>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</si>
  <si>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</si>
  <si>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</si>
  <si>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</si>
  <si>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</si>
  <si>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</si>
  <si>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</si>
  <si>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</si>
  <si>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</si>
  <si>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</si>
  <si>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</si>
  <si>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</si>
  <si>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</si>
  <si>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</si>
  <si>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</si>
  <si>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</si>
  <si>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</si>
  <si>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</si>
  <si>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</si>
  <si>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</si>
  <si>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</si>
  <si>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</si>
  <si>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</si>
  <si>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</si>
  <si>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</si>
  <si>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</si>
  <si>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</si>
  <si>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</si>
  <si>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</si>
  <si>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</si>
  <si>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</si>
  <si>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</si>
  <si>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</si>
  <si>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</si>
  <si>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</si>
  <si>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</si>
  <si>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</si>
  <si>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</si>
  <si>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</si>
  <si>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</si>
  <si>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</si>
  <si>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</si>
  <si>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</si>
  <si>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</si>
  <si>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</si>
  <si>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</si>
  <si>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</si>
  <si>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</si>
  <si>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</si>
  <si>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</si>
  <si>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</si>
  <si>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</si>
  <si>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</si>
  <si>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</si>
  <si>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</si>
  <si>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</si>
  <si>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</si>
  <si>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</si>
  <si>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</si>
  <si>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</si>
  <si>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</si>
  <si>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</si>
  <si>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</si>
  <si>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</si>
  <si>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</si>
  <si>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</si>
  <si>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</si>
  <si>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</si>
  <si>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</si>
  <si>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</si>
  <si>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</si>
  <si>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</si>
  <si>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</si>
  <si>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</si>
  <si>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</si>
  <si>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</si>
  <si>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</si>
  <si>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</si>
  <si>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</si>
  <si>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</si>
  <si>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</si>
  <si>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</si>
  <si>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</si>
  <si>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</si>
  <si>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</si>
  <si>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</si>
  <si>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</si>
  <si>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</si>
  <si>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</si>
  <si>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</si>
  <si>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</si>
  <si>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</si>
  <si>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</si>
  <si>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</si>
  <si>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</si>
  <si>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</si>
  <si>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</si>
  <si>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</si>
  <si>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</si>
  <si>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</si>
  <si>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</si>
  <si>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</si>
  <si>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</si>
  <si>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</si>
  <si>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</si>
  <si>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</si>
  <si>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</si>
  <si>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</si>
  <si>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</si>
  <si>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</si>
  <si>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</si>
  <si>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</si>
  <si>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</si>
  <si>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</si>
  <si>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</si>
  <si>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</si>
  <si>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</si>
  <si>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</si>
  <si>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</si>
  <si>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</si>
  <si>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</si>
  <si>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</si>
  <si>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</si>
  <si>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</si>
  <si>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</si>
  <si>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</si>
  <si>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</si>
  <si>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</si>
  <si>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</si>
  <si>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</si>
  <si>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</si>
  <si>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</si>
  <si>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</si>
  <si>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</si>
  <si>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</si>
  <si>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</si>
  <si>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</si>
  <si>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</si>
  <si>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</si>
  <si>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</si>
  <si>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</si>
  <si>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</si>
  <si>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</si>
  <si>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</si>
  <si>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</si>
  <si>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</si>
  <si>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</si>
  <si>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</si>
  <si>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</si>
  <si>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</si>
  <si>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</si>
  <si>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</si>
  <si>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</si>
  <si>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</si>
  <si>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</si>
  <si>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</si>
  <si>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</si>
  <si>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</si>
  <si>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</si>
  <si>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</si>
  <si>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</si>
  <si>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</si>
  <si>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</si>
  <si>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</si>
  <si>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</si>
  <si>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</si>
  <si>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</si>
  <si>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</si>
  <si>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</si>
  <si>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</si>
  <si>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</si>
  <si>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</si>
  <si>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</si>
  <si>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</si>
  <si>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</si>
  <si>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</si>
  <si>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</si>
  <si>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</si>
  <si>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</si>
  <si>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</si>
  <si>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</si>
  <si>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</si>
  <si>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</si>
  <si>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</si>
  <si>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</si>
  <si>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</si>
  <si>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</si>
  <si>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</si>
  <si>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</si>
  <si>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</si>
  <si>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</si>
  <si>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</si>
  <si>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</si>
  <si>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</si>
  <si>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</si>
  <si>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</si>
  <si>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</si>
  <si>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</si>
  <si>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</si>
  <si>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</si>
  <si>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</si>
  <si>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</si>
  <si>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</si>
  <si>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</si>
  <si>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</si>
  <si>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</si>
  <si>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</si>
  <si>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</si>
  <si>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</si>
  <si>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</si>
  <si>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</si>
  <si>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</si>
  <si>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</si>
  <si>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</si>
  <si>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</si>
  <si>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</si>
  <si>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</si>
  <si>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</si>
  <si>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</si>
  <si>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</si>
  <si>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</si>
  <si>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</si>
  <si>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</si>
  <si>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</si>
  <si>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</si>
  <si>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</si>
  <si>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</si>
  <si>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</si>
  <si>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</si>
  <si>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</si>
  <si>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</si>
  <si>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</si>
  <si>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</si>
  <si>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</si>
  <si>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</si>
  <si>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</si>
  <si>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</si>
  <si>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</si>
  <si>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</si>
  <si>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</si>
  <si>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</si>
  <si>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</si>
  <si>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</si>
  <si>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</si>
  <si>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</si>
  <si>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</si>
  <si>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</si>
  <si>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</si>
  <si>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</si>
  <si>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</si>
  <si>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</si>
  <si>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</si>
  <si>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</si>
  <si>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</si>
  <si>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</si>
  <si>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</si>
  <si>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</si>
  <si>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</si>
  <si>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</si>
  <si>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</si>
  <si>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</si>
  <si>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</si>
  <si>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</si>
  <si>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</si>
  <si>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</si>
  <si>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</si>
  <si>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</si>
  <si>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</si>
  <si>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</si>
  <si>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</si>
  <si>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</si>
  <si>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</si>
  <si>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</si>
  <si>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</si>
  <si>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</si>
  <si>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</si>
  <si>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</si>
  <si>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</si>
  <si>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</si>
  <si>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</si>
  <si>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</si>
  <si>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</si>
  <si>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</si>
  <si>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</si>
  <si>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</si>
  <si>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</si>
  <si>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</si>
  <si>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</si>
  <si>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</si>
  <si>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</si>
  <si>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</si>
  <si>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</si>
  <si>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</si>
  <si>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</si>
  <si>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</si>
  <si>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</si>
  <si>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</si>
  <si>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</si>
  <si>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</si>
  <si>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</si>
  <si>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</si>
  <si>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</si>
  <si>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</si>
  <si>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</si>
  <si>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</si>
  <si>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</si>
  <si>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</si>
  <si>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</si>
  <si>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</si>
  <si>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</si>
  <si>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</si>
  <si>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</si>
  <si>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</si>
  <si>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</si>
  <si>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</si>
  <si>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</si>
  <si>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</si>
  <si>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</si>
  <si>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</si>
  <si>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</si>
  <si>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</si>
  <si>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</si>
  <si>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</si>
  <si>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</si>
  <si>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</si>
  <si>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</si>
  <si>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</si>
  <si>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</si>
  <si>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</si>
  <si>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</si>
  <si>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</si>
  <si>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</si>
  <si>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</si>
  <si>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</si>
  <si>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</si>
  <si>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</si>
  <si>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</si>
  <si>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</si>
  <si>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</si>
  <si>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</si>
  <si>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</si>
  <si>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</si>
  <si>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</si>
  <si>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</si>
  <si>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</si>
  <si>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</si>
  <si>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</si>
  <si>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</si>
  <si>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</si>
  <si>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</si>
  <si>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</si>
  <si>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</si>
  <si>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</si>
  <si>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</si>
  <si>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</si>
  <si>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</si>
  <si>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</si>
  <si>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</si>
  <si>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</si>
  <si>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</si>
  <si>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</si>
  <si>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</si>
  <si>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</si>
  <si>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</si>
  <si>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</si>
  <si>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</si>
  <si>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</si>
  <si>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</si>
  <si>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</si>
  <si>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</si>
  <si>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</si>
  <si>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</si>
  <si>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</si>
  <si>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</si>
  <si>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</si>
  <si>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</si>
  <si>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</si>
  <si>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</si>
  <si>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</si>
  <si>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</si>
  <si>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</si>
  <si>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</si>
  <si>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</si>
  <si>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</si>
  <si>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</si>
  <si>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</si>
  <si>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</si>
  <si>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</si>
  <si>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</si>
  <si>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</si>
  <si>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</si>
  <si>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</si>
  <si>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</si>
  <si>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</si>
  <si>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</si>
  <si>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</si>
  <si>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</si>
  <si>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</si>
  <si>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</si>
  <si>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</si>
  <si>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</si>
  <si>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</si>
  <si>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</si>
  <si>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</si>
  <si>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</si>
  <si>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</si>
  <si>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</si>
  <si>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</si>
  <si>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</si>
  <si>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</si>
  <si>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</si>
  <si>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</si>
  <si>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</si>
  <si>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</si>
  <si>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</si>
  <si>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</si>
  <si>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</si>
  <si>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</si>
  <si>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</si>
  <si>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</si>
  <si>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</si>
  <si>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</si>
  <si>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</si>
  <si>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</si>
  <si>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</si>
  <si>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</si>
  <si>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</si>
  <si>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</si>
  <si>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</si>
  <si>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</si>
  <si>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</si>
  <si>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</si>
  <si>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</si>
  <si>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</si>
  <si>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</si>
  <si>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</si>
  <si>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</si>
  <si>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</si>
  <si>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</si>
  <si>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</si>
  <si>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</si>
  <si>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</si>
  <si>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</si>
  <si>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</si>
  <si>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</si>
  <si>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</si>
  <si>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</si>
  <si>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</si>
  <si>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</si>
  <si>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</si>
  <si>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</si>
  <si>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</si>
  <si>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</si>
  <si>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</si>
  <si>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</si>
  <si>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</si>
  <si>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</si>
  <si>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</si>
  <si>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</si>
  <si>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</si>
  <si>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</si>
  <si>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</si>
  <si>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</si>
  <si>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</si>
  <si>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</si>
  <si>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</si>
  <si>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</si>
  <si>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</si>
  <si>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</si>
  <si>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</si>
  <si>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</si>
  <si>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</si>
  <si>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</si>
  <si>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</si>
  <si>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</si>
  <si>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</si>
  <si>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</si>
  <si>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</si>
  <si>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</si>
  <si>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</si>
  <si>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</si>
  <si>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</si>
  <si>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</si>
  <si>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</si>
  <si>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</si>
  <si>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</si>
  <si>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</si>
  <si>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</si>
  <si>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</si>
  <si>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</si>
  <si>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</si>
  <si>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</si>
  <si>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</si>
  <si>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</si>
  <si>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</si>
  <si>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</si>
  <si>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</si>
  <si>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</si>
  <si>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</si>
  <si>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</si>
  <si>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</si>
  <si>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</si>
  <si>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</si>
  <si>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</si>
  <si>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</si>
  <si>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</si>
  <si>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</si>
  <si>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</si>
  <si>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</si>
  <si>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</si>
  <si>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</si>
  <si>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</si>
  <si>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</si>
  <si>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</si>
  <si>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</si>
  <si>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</si>
  <si>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</si>
  <si>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</si>
  <si>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</si>
  <si>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</si>
  <si>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</si>
  <si>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</si>
  <si>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</si>
  <si>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</si>
  <si>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</si>
  <si>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</si>
  <si>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</si>
  <si>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</si>
  <si>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</si>
  <si>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</si>
  <si>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</si>
  <si>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</si>
  <si>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</si>
  <si>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</si>
  <si>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</si>
  <si>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</si>
  <si>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</si>
  <si>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</si>
  <si>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</si>
  <si>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</si>
  <si>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</si>
  <si>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</si>
  <si>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</si>
  <si>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</si>
  <si>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</si>
  <si>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</si>
  <si>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</si>
  <si>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</si>
  <si>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</si>
  <si>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</si>
  <si>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</si>
  <si>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</si>
  <si>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</si>
  <si>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</si>
  <si>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</si>
  <si>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</si>
  <si>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</si>
  <si>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</si>
  <si>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</si>
  <si>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</si>
  <si>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</si>
  <si>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</si>
  <si>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</si>
  <si>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</si>
  <si>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</si>
  <si>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</si>
  <si>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</si>
  <si>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</si>
  <si>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</si>
  <si>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</si>
  <si>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</si>
  <si>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</si>
  <si>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</si>
  <si>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</si>
  <si>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</si>
  <si>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</si>
  <si>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</si>
  <si>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</si>
  <si>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</si>
  <si>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</si>
  <si>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</si>
  <si>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</si>
  <si>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</si>
  <si>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</si>
  <si>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</si>
  <si>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</si>
  <si>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</si>
  <si>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</si>
  <si>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</si>
  <si>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</si>
  <si>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</si>
  <si>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</si>
  <si>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</si>
  <si>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</si>
  <si>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</si>
  <si>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</si>
  <si>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</si>
  <si>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</si>
  <si>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</si>
  <si>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</si>
  <si>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</si>
  <si>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</si>
  <si>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</si>
  <si>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</si>
  <si>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</si>
  <si>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</si>
  <si>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</si>
  <si>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</si>
  <si>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</si>
  <si>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</si>
  <si>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</si>
  <si>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</si>
  <si>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</si>
  <si>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</si>
  <si>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</si>
  <si>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</si>
  <si>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</si>
  <si>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</si>
  <si>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</si>
  <si>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</si>
  <si>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</si>
  <si>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</si>
  <si>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</si>
  <si>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</si>
  <si>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</si>
  <si>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</si>
  <si>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</si>
  <si>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</si>
  <si>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</si>
  <si>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</si>
  <si>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</si>
  <si>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</si>
  <si>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</si>
  <si>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</si>
  <si>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</si>
  <si>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</si>
  <si>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</si>
  <si>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</si>
  <si>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</si>
  <si>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</si>
  <si>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</si>
  <si>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</si>
  <si>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</si>
  <si>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</si>
  <si>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</si>
  <si>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</si>
  <si>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</si>
  <si>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</si>
  <si>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</si>
  <si>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</si>
  <si>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</si>
  <si>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</si>
  <si>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</si>
  <si>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</si>
  <si>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</si>
  <si>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</si>
  <si>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</si>
  <si>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</si>
  <si>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</si>
  <si>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</si>
  <si>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</si>
  <si>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</si>
  <si>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</si>
  <si>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</si>
  <si>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</si>
  <si>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</si>
  <si>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</si>
  <si>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</si>
  <si>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</si>
  <si>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</si>
  <si>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</si>
  <si>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</si>
  <si>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</si>
  <si>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</si>
  <si>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</si>
  <si>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</si>
  <si>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</si>
  <si>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</si>
  <si>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</si>
  <si>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</si>
  <si>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</si>
  <si>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</si>
  <si>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</si>
  <si>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</si>
  <si>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</si>
  <si>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</si>
  <si>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</si>
  <si>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</si>
  <si>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</si>
  <si>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</si>
  <si>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</si>
  <si>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</si>
  <si>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</si>
  <si>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</si>
  <si>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</si>
  <si>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</si>
  <si>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</si>
  <si>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</si>
  <si>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</si>
  <si>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</si>
  <si>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</si>
  <si>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</si>
  <si>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</si>
  <si>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</si>
  <si>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</si>
  <si>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</si>
  <si>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</si>
  <si>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</si>
  <si>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</si>
  <si>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</si>
  <si>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</si>
  <si>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</si>
  <si>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</si>
  <si>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</si>
  <si>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</si>
  <si>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</si>
  <si>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</si>
  <si>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</si>
  <si>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</si>
  <si>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</si>
  <si>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</si>
  <si>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</si>
  <si>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</si>
  <si>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</si>
  <si>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</si>
  <si>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</si>
  <si>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</si>
  <si>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</si>
  <si>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</si>
  <si>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</si>
  <si>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</si>
  <si>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</si>
  <si>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</si>
  <si>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</si>
  <si>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</si>
  <si>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</si>
  <si>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</si>
  <si>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</si>
  <si>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</si>
  <si>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</si>
  <si>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</si>
  <si>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</si>
  <si>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</si>
  <si>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</si>
  <si>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</si>
  <si>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</si>
  <si>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</si>
  <si>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</si>
  <si>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</si>
  <si>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</si>
  <si>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</si>
  <si>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</si>
  <si>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</si>
  <si>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</si>
  <si>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</si>
  <si>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</si>
  <si>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</si>
  <si>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</si>
  <si>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</si>
  <si>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</si>
  <si>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</si>
  <si>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</si>
  <si>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</si>
  <si>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</si>
  <si>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</si>
  <si>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</si>
  <si>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</si>
  <si>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</si>
  <si>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</si>
  <si>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</si>
  <si>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</si>
  <si>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</si>
  <si>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</si>
  <si>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</si>
  <si>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</si>
  <si>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</si>
  <si>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</si>
  <si>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</si>
  <si>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</si>
  <si>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</si>
  <si>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</si>
  <si>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</si>
  <si>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</si>
  <si>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</si>
  <si>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</si>
  <si>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</si>
  <si>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</si>
  <si>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</si>
  <si>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</si>
  <si>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</si>
  <si>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</si>
  <si>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</si>
  <si>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</si>
  <si>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</si>
  <si>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</si>
  <si>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</si>
  <si>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</si>
  <si>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</si>
  <si>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</si>
  <si>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</si>
  <si>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</si>
  <si>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</si>
  <si>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</si>
  <si>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</si>
  <si>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</si>
  <si>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</si>
  <si>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</si>
  <si>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</si>
  <si>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</si>
  <si>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</si>
  <si>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</si>
  <si>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</si>
  <si>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</si>
  <si>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</si>
  <si>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</si>
  <si>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</si>
  <si>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</si>
  <si>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</si>
  <si>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</si>
  <si>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</si>
  <si>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</si>
  <si>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</si>
  <si>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</si>
  <si>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</si>
  <si>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</si>
  <si>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</si>
  <si>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</si>
  <si>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</si>
  <si>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</si>
  <si>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</si>
  <si>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</si>
  <si>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</si>
  <si>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</si>
  <si>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</si>
  <si>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</si>
  <si>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</si>
  <si>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</si>
  <si>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</si>
  <si>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</si>
  <si>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</si>
  <si>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</si>
  <si>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</si>
  <si>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</si>
  <si>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</si>
  <si>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</si>
  <si>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</si>
  <si>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</si>
  <si>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</si>
  <si>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</si>
  <si>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</si>
  <si>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</si>
  <si>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</si>
  <si>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</si>
  <si>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</si>
  <si>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</si>
  <si>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</si>
  <si>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</si>
  <si>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</si>
  <si>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</si>
  <si>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</si>
  <si>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</si>
  <si>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</si>
  <si>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</si>
  <si>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</si>
  <si>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</si>
  <si>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</si>
  <si>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</si>
  <si>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</si>
  <si>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</si>
  <si>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</si>
  <si>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</si>
  <si>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</si>
  <si>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</si>
  <si>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</si>
  <si>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</si>
  <si>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</si>
  <si>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</si>
  <si>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</si>
  <si>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</si>
  <si>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</si>
  <si>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</si>
  <si>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</si>
  <si>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</si>
  <si>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</si>
  <si>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</si>
  <si>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</si>
  <si>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</si>
  <si>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</si>
  <si>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</si>
  <si>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</si>
  <si>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</si>
  <si>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</si>
  <si>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</si>
  <si>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</si>
  <si>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</si>
  <si>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</si>
  <si>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</si>
  <si>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</si>
  <si>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</si>
  <si>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</si>
  <si>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</si>
  <si>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</si>
  <si>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</si>
  <si>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</si>
  <si>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</si>
  <si>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</si>
  <si>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</si>
  <si>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</si>
  <si>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</si>
  <si>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</si>
  <si>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</si>
  <si>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</si>
  <si>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</si>
  <si>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</si>
  <si>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</si>
  <si>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</si>
  <si>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</si>
  <si>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</si>
  <si>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</si>
  <si>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</si>
  <si>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</si>
  <si>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</si>
  <si>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</si>
  <si>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</si>
  <si>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</si>
  <si>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</si>
  <si>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</si>
  <si>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</si>
  <si>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</si>
  <si>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</si>
  <si>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</si>
  <si>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</si>
  <si>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</si>
  <si>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</si>
  <si>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</si>
  <si>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</si>
  <si>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</si>
  <si>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</si>
  <si>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</si>
  <si>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</si>
  <si>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</si>
  <si>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</si>
  <si>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</si>
  <si>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</si>
  <si>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</si>
  <si>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</si>
  <si>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</si>
  <si>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</si>
  <si>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</si>
  <si>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</si>
  <si>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</si>
  <si>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</si>
  <si>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</si>
  <si>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</si>
  <si>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</si>
  <si>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</si>
  <si>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</si>
  <si>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</si>
  <si>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</si>
  <si>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</si>
  <si>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</si>
  <si>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</si>
  <si>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</si>
  <si>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</si>
  <si>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</si>
  <si>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</si>
  <si>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</si>
  <si>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</si>
  <si>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</si>
  <si>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</si>
  <si>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</si>
  <si>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</si>
  <si>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</si>
  <si>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</si>
  <si>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</si>
  <si>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</si>
  <si>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</si>
  <si>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</si>
  <si>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</si>
  <si>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</si>
  <si>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</si>
  <si>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</si>
  <si>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</si>
  <si>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</si>
  <si>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</si>
  <si>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</si>
  <si>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</si>
  <si>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</si>
  <si>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</si>
  <si>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</si>
  <si>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</si>
  <si>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</si>
  <si>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</si>
  <si>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</si>
  <si>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</si>
  <si>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</si>
  <si>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</si>
  <si>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</si>
  <si>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</si>
  <si>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</si>
  <si>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</si>
  <si>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</si>
  <si>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</si>
  <si>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</si>
  <si>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</si>
  <si>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</si>
  <si>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</si>
  <si>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</si>
  <si>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</si>
  <si>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</si>
  <si>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</si>
  <si>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</si>
  <si>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</si>
  <si>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</si>
  <si>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</si>
  <si>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</si>
  <si>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</si>
  <si>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</si>
  <si>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</si>
  <si>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</si>
  <si>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</si>
  <si>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</si>
  <si>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</si>
  <si>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</si>
  <si>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</si>
  <si>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</si>
  <si>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</si>
  <si>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</si>
  <si>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</si>
  <si>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</si>
  <si>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</si>
  <si>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</si>
  <si>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</si>
  <si>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</si>
  <si>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</si>
  <si>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</si>
  <si>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</si>
  <si>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</si>
  <si>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</si>
  <si>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</si>
  <si>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</si>
  <si>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</si>
  <si>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</si>
  <si>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</si>
  <si>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</si>
  <si>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</si>
  <si>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</si>
  <si>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</si>
  <si>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</si>
  <si>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</si>
  <si>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</si>
  <si>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</si>
  <si>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</si>
  <si>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</si>
  <si>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</si>
  <si>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</si>
  <si>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</si>
  <si>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</si>
  <si>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</si>
  <si>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</si>
  <si>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</si>
  <si>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</si>
  <si>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</si>
  <si>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</si>
  <si>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</si>
  <si>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</si>
  <si>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</si>
  <si>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</si>
  <si>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</si>
  <si>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</si>
  <si>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</si>
  <si>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</si>
  <si>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</si>
  <si>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</si>
  <si>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</si>
  <si>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</si>
  <si>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</si>
  <si>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</si>
  <si>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</si>
  <si>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</si>
  <si>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</si>
  <si>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</si>
  <si>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</si>
  <si>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</si>
  <si>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</si>
  <si>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</si>
  <si>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</si>
  <si>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</si>
  <si>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</si>
  <si>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</si>
  <si>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</si>
  <si>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</si>
  <si>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</si>
  <si>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</si>
  <si>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</si>
  <si>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</si>
  <si>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</si>
  <si>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</si>
  <si>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</si>
  <si>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</si>
  <si>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</si>
  <si>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</si>
  <si>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</si>
  <si>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</si>
  <si>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</si>
  <si>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</si>
  <si>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</si>
  <si>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</si>
  <si>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</si>
  <si>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</si>
  <si>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</si>
  <si>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</si>
  <si>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</si>
  <si>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</si>
  <si>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</si>
  <si>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</si>
  <si>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</si>
  <si>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</si>
  <si>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</si>
  <si>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</si>
  <si>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</si>
  <si>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</si>
  <si>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</si>
  <si>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</si>
  <si>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</si>
  <si>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</si>
  <si>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</si>
  <si>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</si>
  <si>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</si>
  <si>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</si>
  <si>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</si>
  <si>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</si>
  <si>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</si>
  <si>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</si>
  <si>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</si>
  <si>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</si>
  <si>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</si>
  <si>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</si>
  <si>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</si>
  <si>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</si>
  <si>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</si>
  <si>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</si>
  <si>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</si>
  <si>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</si>
  <si>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</si>
  <si>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</si>
  <si>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</si>
  <si>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</si>
  <si>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</si>
  <si>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</si>
  <si>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</si>
  <si>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</si>
  <si>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</si>
  <si>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</si>
  <si>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</si>
  <si>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</si>
  <si>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</si>
  <si>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</si>
  <si>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</si>
  <si>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</si>
  <si>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</si>
  <si>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</si>
  <si>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</si>
  <si>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</si>
  <si>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</si>
  <si>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</si>
  <si>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</si>
  <si>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</si>
  <si>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</si>
  <si>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</si>
  <si>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</si>
  <si>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</si>
  <si>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</si>
  <si>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3369</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</si>
  <si>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</si>
  <si>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</si>
  <si>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</si>
  <si>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</si>
  <si>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</si>
  <si>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</si>
  <si>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</si>
  <si>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</si>
  <si>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</si>
  <si>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</si>
  <si>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</si>
  <si>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</si>
  <si>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</si>
  <si>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</si>
  <si>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</si>
  <si>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</si>
  <si>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</si>
  <si>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</si>
  <si>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</si>
  <si>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</si>
  <si>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</si>
  <si>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</si>
  <si>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</si>
  <si>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</si>
  <si>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</si>
  <si>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</si>
  <si>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</si>
  <si>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</si>
  <si>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</si>
  <si>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</si>
  <si>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</si>
  <si>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</si>
  <si>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</si>
  <si>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</si>
  <si>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</si>
  <si>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</si>
  <si>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</si>
  <si>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</si>
  <si>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</si>
  <si>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</si>
  <si>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</si>
  <si>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</si>
  <si>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</si>
  <si>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</si>
  <si>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</si>
  <si>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</si>
  <si>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</si>
  <si>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</si>
  <si>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</si>
  <si>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</si>
  <si>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</si>
  <si>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</si>
  <si>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</si>
  <si>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</si>
  <si>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</si>
  <si>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</si>
  <si>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</si>
  <si>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</si>
  <si>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</si>
  <si>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</si>
  <si>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</si>
  <si>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</si>
  <si>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</si>
  <si>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</si>
  <si>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</si>
  <si>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</si>
  <si>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</si>
  <si>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</si>
  <si>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</si>
  <si>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</si>
  <si>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</si>
  <si>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</si>
  <si>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</si>
  <si>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</si>
  <si>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</si>
  <si>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</si>
  <si>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</si>
  <si>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</si>
  <si>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</si>
  <si>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</si>
  <si>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</si>
  <si>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</si>
  <si>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</si>
  <si>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</si>
  <si>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</si>
  <si>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</si>
  <si>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</si>
  <si>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</si>
  <si>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</si>
  <si>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</si>
  <si>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</si>
  <si>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</si>
  <si>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</si>
  <si>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</si>
  <si>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</si>
  <si>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</si>
  <si>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</si>
  <si>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</si>
  <si>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</si>
  <si>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</si>
  <si>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</si>
  <si>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</si>
  <si>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</si>
  <si>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</si>
  <si>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</si>
  <si>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</si>
  <si>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</si>
  <si>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</si>
  <si>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</si>
  <si>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</si>
  <si>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</si>
  <si>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</si>
  <si>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</si>
  <si>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</si>
  <si>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</si>
  <si>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</si>
  <si>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</si>
  <si>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</si>
  <si>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</si>
  <si>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</si>
  <si>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</si>
  <si>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</si>
  <si>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</si>
  <si>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</si>
  <si>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</si>
  <si>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</si>
  <si>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</si>
  <si>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</si>
  <si>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</si>
  <si>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</si>
  <si>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</si>
  <si>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</si>
  <si>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</si>
  <si>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</si>
  <si>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</si>
  <si>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</si>
  <si>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</si>
  <si>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</si>
  <si>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</si>
  <si>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</si>
  <si>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</si>
  <si>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</si>
  <si>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</si>
  <si>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</si>
  <si>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</si>
  <si>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</si>
  <si>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</si>
  <si>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</si>
  <si>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</si>
  <si>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</si>
  <si>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</si>
  <si>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</si>
  <si>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</si>
  <si>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</si>
  <si>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</si>
  <si>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</si>
  <si>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</si>
  <si>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</si>
  <si>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</si>
  <si>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</si>
  <si>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</si>
  <si>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</si>
  <si>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</si>
  <si>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</si>
  <si>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</si>
  <si>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</si>
  <si>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</si>
  <si>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</si>
  <si>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</si>
  <si>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</si>
  <si>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</si>
  <si>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</si>
  <si>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</si>
  <si>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</si>
  <si>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</si>
  <si>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</si>
  <si>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</si>
  <si>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</si>
  <si>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</si>
  <si>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</si>
  <si>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</si>
  <si>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</si>
  <si>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</si>
  <si>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</si>
  <si>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</si>
  <si>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</si>
  <si>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</si>
  <si>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</si>
  <si>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</si>
  <si>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</si>
  <si>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</si>
  <si>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</si>
  <si>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</si>
  <si>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</si>
  <si>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</si>
  <si>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</si>
  <si>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</si>
  <si>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</si>
  <si>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</si>
  <si>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</si>
  <si>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</si>
  <si>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</si>
  <si>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</si>
  <si>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</si>
  <si>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</si>
  <si>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</si>
  <si>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</si>
  <si>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</si>
  <si>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</si>
  <si>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</si>
  <si>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</si>
  <si>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</si>
  <si>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</si>
  <si>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</si>
  <si>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</si>
  <si>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</si>
  <si>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</si>
  <si>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</si>
  <si>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</si>
  <si>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</si>
  <si>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</si>
  <si>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</si>
  <si>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</si>
  <si>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</si>
  <si>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</si>
  <si>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</si>
  <si>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</si>
  <si>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</si>
  <si>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</si>
  <si>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</si>
  <si>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</si>
  <si>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</si>
  <si>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</si>
  <si>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</si>
  <si>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</si>
  <si>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</si>
  <si>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</si>
  <si>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</si>
  <si>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</si>
  <si>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</si>
  <si>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</si>
  <si>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</si>
  <si>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</si>
  <si>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</si>
  <si>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</si>
  <si>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</si>
  <si>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</si>
  <si>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</si>
  <si>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</si>
  <si>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</si>
  <si>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</si>
  <si>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</si>
  <si>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</si>
  <si>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</si>
  <si>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</si>
  <si>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</si>
  <si>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</si>
  <si>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</si>
  <si>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</si>
  <si>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</si>
  <si>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</si>
  <si>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</si>
  <si>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</si>
  <si>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</si>
  <si>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</si>
  <si>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</si>
  <si>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</si>
  <si>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</si>
  <si>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</si>
  <si>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</si>
  <si>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</si>
  <si>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</si>
  <si>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3004</t>
  </si>
  <si>
    <t>22</t>
  </si>
  <si>
    <t>38</t>
  </si>
  <si>
    <t>1:20.04</t>
  </si>
  <si>
    <t>49.65</t>
  </si>
  <si>
    <t>15.15</t>
  </si>
  <si>
    <t>1:33.58</t>
  </si>
  <si>
    <t>16.80</t>
  </si>
  <si>
    <t>19.77</t>
  </si>
  <si>
    <t>33.77</t>
  </si>
  <si>
    <t>26.21</t>
  </si>
  <si>
    <t>1:17.94</t>
  </si>
  <si>
    <t>56.92</t>
  </si>
  <si>
    <t>35.31</t>
  </si>
  <si>
    <t>1:25.97</t>
  </si>
  <si>
    <t>46.71</t>
  </si>
  <si>
    <t>29.76</t>
  </si>
  <si>
    <t>27.26</t>
  </si>
  <si>
    <t>18.36</t>
  </si>
  <si>
    <t>31.76</t>
  </si>
  <si>
    <t>Antislycer</t>
  </si>
  <si>
    <t>2990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</si>
  <si>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</si>
  <si>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</si>
  <si>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</si>
  <si>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</si>
  <si>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</si>
  <si>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</si>
  <si>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</si>
  <si>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</si>
  <si>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</si>
  <si>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</si>
  <si>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</si>
  <si>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</si>
  <si>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</si>
  <si>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</si>
  <si>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</si>
  <si>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</si>
  <si>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</si>
  <si>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</si>
  <si>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</si>
  <si>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</si>
  <si>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</si>
  <si>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</si>
  <si>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</si>
  <si>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</si>
  <si>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</si>
  <si>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</si>
  <si>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</si>
  <si>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</si>
  <si>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</si>
  <si>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</si>
  <si>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</si>
  <si>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</si>
  <si>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</si>
  <si>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</si>
  <si>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</si>
  <si>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</si>
  <si>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</si>
  <si>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</si>
  <si>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</si>
  <si>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</si>
  <si>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</si>
  <si>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</si>
  <si>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</si>
  <si>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</si>
  <si>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</si>
  <si>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</si>
  <si>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</si>
  <si>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</si>
  <si>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</si>
  <si>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</si>
  <si>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</si>
  <si>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</si>
  <si>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</si>
  <si>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</si>
  <si>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</si>
  <si>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</si>
  <si>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</si>
  <si>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</si>
  <si>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</si>
  <si>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</si>
  <si>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</si>
  <si>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</si>
  <si>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</si>
  <si>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</si>
  <si>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</si>
  <si>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</si>
  <si>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</si>
  <si>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</si>
  <si>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</si>
  <si>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</si>
  <si>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</si>
  <si>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</si>
  <si>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</si>
  <si>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</si>
  <si>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</si>
  <si>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</si>
  <si>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</si>
  <si>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</si>
  <si>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</si>
  <si>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</si>
  <si>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</si>
  <si>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</si>
  <si>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</si>
  <si>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</si>
  <si>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</si>
  <si>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</si>
  <si>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</si>
  <si>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</si>
  <si>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</si>
  <si>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</si>
  <si>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</si>
  <si>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</si>
  <si>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</si>
  <si>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</si>
  <si>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</si>
  <si>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</si>
  <si>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</si>
  <si>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</si>
  <si>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</si>
  <si>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</si>
  <si>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</si>
  <si>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</si>
  <si>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</si>
  <si>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</si>
  <si>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</si>
  <si>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</si>
  <si>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</si>
  <si>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</si>
  <si>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</si>
  <si>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</si>
  <si>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</si>
  <si>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</si>
  <si>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</si>
  <si>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</si>
  <si>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</si>
  <si>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</si>
  <si>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</si>
  <si>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</si>
  <si>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</si>
  <si>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</si>
  <si>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</si>
  <si>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</si>
  <si>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</si>
  <si>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</si>
  <si>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</si>
  <si>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</si>
  <si>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</si>
  <si>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</si>
  <si>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</si>
  <si>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</si>
  <si>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</si>
  <si>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</si>
  <si>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</si>
  <si>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</si>
  <si>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</si>
  <si>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</si>
  <si>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</si>
  <si>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</si>
  <si>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</si>
  <si>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</si>
  <si>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</si>
  <si>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</si>
  <si>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</si>
  <si>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</si>
  <si>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</si>
  <si>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</si>
  <si>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</si>
  <si>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</si>
  <si>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</si>
  <si>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</si>
  <si>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</si>
  <si>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</si>
  <si>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</si>
  <si>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</si>
  <si>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</si>
  <si>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</si>
  <si>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</si>
  <si>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</si>
  <si>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</si>
  <si>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</si>
  <si>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</si>
  <si>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</si>
  <si>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</si>
  <si>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</si>
  <si>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</si>
  <si>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</si>
  <si>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</si>
  <si>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</si>
  <si>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</si>
  <si>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</si>
  <si>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</si>
  <si>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</si>
  <si>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</si>
  <si>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</si>
  <si>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</si>
  <si>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</si>
  <si>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</si>
  <si>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</si>
  <si>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</si>
  <si>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</si>
  <si>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</si>
  <si>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</si>
  <si>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</si>
  <si>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</si>
  <si>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</si>
  <si>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</si>
  <si>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</si>
  <si>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</si>
  <si>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</si>
  <si>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</si>
  <si>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</si>
  <si>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</si>
  <si>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</si>
  <si>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</si>
  <si>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</si>
  <si>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</si>
  <si>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</si>
  <si>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</si>
  <si>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</si>
  <si>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</si>
  <si>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</si>
  <si>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</si>
  <si>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</si>
  <si>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</si>
  <si>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</si>
  <si>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</si>
  <si>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</si>
  <si>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</si>
  <si>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</si>
  <si>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</si>
  <si>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</si>
  <si>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</si>
  <si>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</si>
  <si>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</si>
  <si>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</si>
  <si>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</si>
  <si>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</si>
  <si>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</si>
  <si>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</si>
  <si>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</si>
  <si>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</si>
  <si>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</si>
  <si>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</si>
  <si>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</si>
  <si>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</si>
  <si>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</si>
  <si>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</si>
  <si>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</si>
  <si>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</si>
  <si>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</si>
  <si>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</si>
  <si>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</si>
  <si>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</si>
  <si>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</si>
  <si>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</si>
  <si>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</si>
  <si>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</si>
  <si>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</si>
  <si>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</si>
  <si>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</si>
  <si>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</si>
  <si>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</si>
  <si>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</si>
  <si>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</si>
  <si>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</si>
  <si>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</si>
  <si>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</si>
  <si>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</si>
  <si>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</si>
  <si>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</si>
  <si>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</si>
  <si>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</si>
  <si>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</si>
  <si>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</si>
  <si>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</si>
  <si>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</si>
  <si>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</si>
  <si>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</si>
  <si>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</si>
  <si>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</si>
  <si>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</si>
  <si>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</si>
  <si>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</si>
  <si>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</si>
  <si>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</si>
  <si>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</si>
  <si>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</si>
  <si>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</si>
  <si>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</si>
  <si>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</si>
  <si>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</si>
  <si>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</si>
  <si>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</si>
  <si>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</si>
  <si>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</si>
  <si>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</si>
  <si>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</si>
  <si>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</si>
  <si>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</si>
  <si>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</si>
  <si>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</si>
  <si>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</si>
  <si>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</si>
  <si>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</si>
  <si>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</si>
  <si>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</si>
  <si>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</si>
  <si>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</si>
  <si>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</si>
  <si>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</si>
  <si>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</si>
  <si>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</si>
  <si>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</si>
  <si>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</si>
  <si>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</si>
  <si>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</si>
  <si>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</si>
  <si>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</si>
  <si>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</si>
  <si>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</si>
  <si>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</si>
  <si>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</si>
  <si>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</si>
  <si>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</si>
  <si>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</si>
  <si>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</si>
  <si>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</si>
  <si>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</si>
  <si>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</si>
  <si>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</si>
  <si>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</si>
  <si>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</si>
  <si>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</si>
  <si>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</si>
  <si>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</si>
  <si>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</si>
  <si>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</si>
  <si>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</si>
  <si>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</si>
  <si>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</si>
  <si>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</si>
  <si>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</si>
  <si>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</si>
  <si>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</si>
  <si>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</si>
  <si>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</si>
  <si>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</si>
  <si>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</si>
  <si>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</si>
  <si>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</si>
  <si>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</si>
  <si>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</si>
  <si>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</si>
  <si>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</si>
  <si>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</si>
  <si>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</si>
  <si>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</si>
  <si>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</si>
  <si>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</si>
  <si>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</si>
  <si>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</si>
  <si>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</si>
  <si>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</si>
  <si>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</si>
  <si>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</si>
  <si>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</si>
  <si>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</si>
  <si>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</si>
  <si>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</si>
  <si>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</si>
  <si>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</si>
  <si>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</si>
  <si>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</si>
  <si>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</si>
  <si>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</si>
  <si>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</si>
  <si>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</si>
  <si>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</si>
  <si>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</si>
  <si>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</si>
  <si>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</si>
  <si>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</si>
  <si>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</si>
  <si>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</si>
  <si>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</si>
  <si>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</si>
  <si>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</si>
  <si>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</si>
  <si>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</si>
  <si>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</si>
  <si>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</si>
  <si>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</si>
  <si>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</si>
  <si>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</si>
  <si>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</si>
  <si>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</si>
  <si>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</si>
  <si>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</si>
  <si>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</si>
  <si>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</si>
  <si>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</si>
  <si>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</si>
  <si>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</si>
  <si>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</si>
  <si>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</si>
  <si>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</si>
  <si>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</si>
  <si>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</si>
  <si>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</si>
  <si>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</si>
  <si>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</si>
  <si>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</si>
  <si>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</si>
  <si>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</si>
  <si>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</si>
  <si>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</si>
  <si>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</si>
  <si>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</si>
  <si>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</si>
  <si>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</si>
  <si>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</si>
  <si>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</si>
  <si>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</si>
  <si>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</si>
  <si>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</si>
  <si>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</si>
  <si>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</si>
  <si>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</si>
  <si>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</si>
  <si>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</si>
  <si>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</si>
  <si>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</si>
  <si>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</si>
  <si>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</si>
  <si>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</si>
  <si>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</si>
  <si>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</si>
  <si>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</si>
  <si>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</si>
  <si>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</si>
  <si>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</si>
  <si>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</si>
  <si>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</si>
  <si>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</si>
  <si>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</si>
  <si>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</si>
  <si>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</si>
  <si>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</si>
  <si>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</si>
  <si>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</si>
  <si>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</si>
  <si>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</si>
  <si>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</si>
  <si>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</si>
  <si>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</si>
  <si>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</si>
  <si>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</si>
  <si>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</si>
  <si>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</si>
  <si>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</si>
  <si>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</si>
  <si>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</si>
  <si>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</si>
  <si>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</si>
  <si>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</si>
  <si>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</si>
  <si>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</si>
  <si>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</si>
  <si>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</si>
  <si>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</si>
  <si>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</si>
  <si>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</si>
  <si>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2395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</si>
  <si>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</si>
  <si>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</si>
  <si>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</si>
  <si>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</si>
  <si>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</si>
  <si>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</si>
  <si>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</si>
  <si>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</si>
  <si>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</si>
  <si>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</si>
  <si>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</si>
  <si>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</si>
  <si>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</si>
  <si>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</si>
  <si>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</si>
  <si>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</si>
  <si>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</si>
  <si>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</si>
  <si>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</si>
  <si>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</si>
  <si>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</si>
  <si>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</si>
  <si>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</si>
  <si>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</si>
  <si>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</si>
  <si>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</si>
  <si>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</si>
  <si>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</si>
  <si>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</si>
  <si>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</si>
  <si>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</si>
  <si>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</si>
  <si>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</si>
  <si>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</si>
  <si>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</si>
  <si>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</si>
  <si>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</si>
  <si>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</si>
  <si>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</si>
  <si>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</si>
  <si>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</si>
  <si>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</si>
  <si>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</si>
  <si>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</si>
  <si>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</si>
  <si>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</si>
  <si>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</si>
  <si>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</si>
  <si>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</si>
  <si>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</si>
  <si>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</si>
  <si>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</si>
  <si>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</si>
  <si>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</si>
  <si>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</si>
  <si>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</si>
  <si>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</si>
  <si>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</si>
  <si>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</si>
  <si>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</si>
  <si>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2198</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</si>
  <si>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</si>
  <si>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</si>
  <si>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</si>
  <si>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</si>
  <si>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</si>
  <si>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</si>
  <si>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</si>
  <si>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</si>
  <si>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</si>
  <si>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</si>
  <si>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</si>
  <si>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</si>
  <si>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</si>
  <si>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</si>
  <si>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</si>
  <si>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</si>
  <si>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</si>
  <si>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</si>
  <si>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</si>
  <si>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</si>
  <si>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</si>
  <si>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</si>
  <si>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</si>
  <si>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</si>
  <si>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</si>
  <si>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</si>
  <si>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</si>
  <si>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</si>
  <si>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</si>
  <si>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</si>
  <si>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</si>
  <si>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</si>
  <si>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</si>
  <si>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</si>
  <si>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</si>
  <si>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</si>
  <si>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</si>
  <si>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</si>
  <si>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</si>
  <si>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</si>
  <si>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</si>
  <si>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</si>
  <si>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</si>
  <si>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</si>
  <si>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</si>
  <si>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</si>
  <si>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</si>
  <si>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</si>
  <si>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</si>
  <si>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</si>
  <si>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</si>
  <si>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</si>
  <si>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</si>
  <si>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</si>
  <si>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</si>
  <si>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</si>
  <si>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</si>
  <si>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</si>
  <si>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</si>
  <si>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</si>
  <si>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</si>
  <si>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</si>
  <si>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</si>
  <si>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</si>
  <si>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</si>
  <si>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</si>
  <si>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</si>
  <si>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</si>
  <si>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</si>
  <si>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</si>
  <si>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</si>
  <si>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</si>
  <si>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</si>
  <si>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</si>
  <si>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</si>
  <si>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</si>
  <si>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</si>
  <si>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</si>
  <si>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</si>
  <si>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</si>
  <si>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</si>
  <si>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</si>
  <si>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</si>
  <si>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</si>
  <si>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</si>
  <si>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</si>
  <si>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</si>
  <si>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</si>
  <si>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</si>
  <si>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</si>
  <si>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</si>
  <si>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</si>
  <si>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</si>
  <si>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</si>
  <si>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</si>
  <si>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</si>
  <si>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</si>
  <si>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</si>
  <si>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</si>
  <si>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</si>
  <si>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</si>
  <si>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</si>
  <si>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</si>
  <si>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</si>
  <si>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</si>
  <si>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</si>
  <si>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</si>
  <si>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</si>
  <si>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</si>
  <si>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</si>
  <si>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</si>
  <si>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</si>
  <si>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</si>
  <si>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</si>
  <si>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</si>
  <si>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</si>
  <si>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</si>
  <si>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</si>
  <si>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</si>
  <si>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</si>
  <si>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</si>
  <si>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</si>
  <si>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</si>
  <si>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</si>
  <si>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</si>
  <si>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</si>
  <si>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</si>
  <si>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</si>
  <si>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</si>
  <si>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</si>
  <si>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</si>
  <si>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</si>
  <si>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</si>
  <si>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</si>
  <si>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</si>
  <si>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</si>
  <si>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</si>
  <si>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</si>
  <si>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</si>
  <si>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</si>
  <si>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</si>
  <si>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</si>
  <si>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</si>
  <si>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</si>
  <si>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</si>
  <si>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</si>
  <si>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</si>
  <si>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</si>
  <si>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</si>
  <si>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</si>
  <si>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</si>
  <si>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</si>
  <si>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</si>
  <si>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</si>
  <si>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</si>
  <si>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</si>
  <si>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</si>
  <si>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</si>
  <si>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</si>
  <si>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</si>
  <si>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</si>
  <si>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</si>
  <si>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</si>
  <si>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</si>
  <si>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</si>
  <si>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</si>
  <si>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</si>
  <si>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</si>
  <si>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</si>
  <si>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</si>
  <si>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</si>
  <si>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</si>
  <si>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</si>
  <si>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</si>
  <si>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</si>
  <si>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</si>
  <si>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</si>
  <si>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</si>
  <si>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</si>
  <si>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</si>
  <si>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</si>
  <si>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</si>
  <si>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</si>
  <si>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</si>
  <si>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</si>
  <si>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</si>
  <si>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</si>
  <si>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</si>
  <si>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</si>
  <si>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</si>
  <si>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</si>
  <si>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</si>
  <si>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</si>
  <si>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</si>
  <si>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</si>
  <si>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</si>
  <si>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</si>
  <si>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</si>
  <si>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</si>
  <si>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</si>
  <si>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</si>
  <si>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</si>
  <si>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</si>
  <si>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</si>
  <si>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</si>
  <si>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</si>
  <si>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</si>
  <si>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</si>
  <si>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</si>
  <si>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</si>
  <si>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</si>
  <si>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</si>
  <si>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</si>
  <si>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</si>
  <si>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</si>
  <si>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</si>
  <si>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</si>
  <si>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</si>
  <si>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</si>
  <si>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</si>
  <si>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</si>
  <si>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</si>
  <si>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</si>
  <si>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</si>
  <si>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</si>
  <si>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</si>
  <si>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</si>
  <si>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</si>
  <si>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</si>
  <si>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</si>
  <si>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</si>
  <si>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</si>
  <si>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</si>
  <si>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</si>
  <si>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</si>
  <si>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</si>
  <si>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</si>
  <si>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</si>
  <si>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</si>
  <si>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</si>
  <si>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</si>
  <si>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</si>
  <si>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</si>
  <si>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</si>
  <si>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</si>
  <si>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</si>
  <si>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</si>
  <si>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</si>
  <si>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</si>
  <si>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</si>
  <si>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</si>
  <si>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</si>
  <si>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</si>
  <si>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</si>
  <si>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</si>
  <si>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</si>
  <si>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</si>
  <si>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</si>
  <si>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</si>
  <si>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</si>
  <si>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</si>
  <si>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</si>
  <si>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</si>
  <si>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</si>
  <si>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</si>
  <si>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</si>
  <si>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</si>
  <si>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</si>
  <si>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</si>
  <si>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</si>
  <si>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</si>
  <si>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</si>
  <si>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</si>
  <si>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</si>
  <si>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</si>
  <si>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</si>
  <si>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</si>
  <si>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</si>
  <si>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</si>
  <si>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</si>
  <si>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</si>
  <si>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</si>
  <si>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</si>
  <si>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</si>
  <si>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</si>
  <si>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</si>
  <si>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</si>
  <si>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</si>
  <si>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</si>
  <si>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</si>
  <si>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</si>
  <si>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</si>
  <si>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</si>
  <si>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</si>
  <si>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</si>
  <si>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</si>
  <si>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</si>
  <si>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</si>
  <si>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</si>
  <si>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</si>
  <si>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</si>
  <si>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</si>
  <si>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</si>
  <si>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</si>
  <si>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</si>
  <si>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</si>
  <si>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</si>
  <si>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</si>
  <si>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</si>
  <si>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</si>
  <si>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</si>
  <si>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</si>
  <si>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</si>
  <si>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</si>
  <si>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</si>
  <si>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</si>
  <si>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</si>
  <si>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</si>
  <si>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</si>
  <si>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</si>
  <si>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</si>
  <si>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</si>
  <si>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</si>
  <si>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</si>
  <si>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</si>
  <si>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</si>
  <si>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</si>
  <si>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</si>
  <si>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</si>
  <si>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</si>
  <si>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</si>
  <si>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</si>
  <si>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</si>
  <si>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</si>
  <si>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</si>
  <si>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</si>
  <si>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</si>
  <si>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</si>
  <si>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</si>
  <si>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</si>
  <si>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</si>
  <si>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</si>
  <si>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</si>
  <si>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</si>
  <si>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</si>
  <si>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</si>
  <si>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</si>
  <si>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</si>
  <si>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</si>
  <si>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</si>
  <si>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</si>
  <si>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</si>
  <si>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</si>
  <si>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</si>
  <si>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</si>
  <si>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</si>
  <si>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</si>
  <si>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</si>
  <si>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</si>
  <si>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</si>
  <si>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</si>
  <si>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</si>
  <si>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</si>
  <si>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</si>
  <si>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</si>
  <si>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</si>
  <si>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</si>
  <si>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</si>
  <si>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</si>
  <si>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</si>
  <si>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</si>
  <si>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</si>
  <si>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</si>
  <si>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</si>
  <si>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</si>
  <si>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</si>
  <si>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</si>
  <si>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</si>
  <si>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</si>
  <si>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</si>
  <si>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</si>
  <si>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</si>
  <si>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</si>
  <si>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</si>
  <si>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</si>
  <si>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</si>
  <si>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</si>
  <si>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</si>
  <si>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</si>
  <si>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</si>
  <si>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</si>
  <si>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</si>
  <si>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</si>
  <si>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</si>
  <si>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</si>
  <si>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</si>
  <si>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</si>
  <si>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</si>
  <si>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</si>
  <si>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</si>
  <si>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</si>
  <si>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</si>
  <si>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</si>
  <si>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</si>
  <si>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</si>
  <si>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</si>
  <si>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</si>
  <si>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</si>
  <si>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</si>
  <si>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</si>
  <si>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</si>
  <si>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</si>
  <si>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</si>
  <si>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</si>
  <si>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</si>
  <si>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</si>
  <si>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</si>
  <si>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</si>
  <si>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</si>
  <si>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</si>
  <si>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</si>
  <si>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</si>
  <si>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</si>
  <si>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</si>
  <si>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</si>
  <si>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</si>
  <si>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</si>
  <si>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</si>
  <si>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</si>
  <si>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</si>
  <si>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</si>
  <si>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</si>
  <si>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</si>
  <si>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</si>
  <si>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</si>
  <si>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</si>
  <si>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</si>
  <si>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</si>
  <si>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</si>
  <si>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</si>
  <si>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</si>
  <si>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</si>
  <si>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</si>
  <si>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</si>
  <si>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</si>
  <si>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</si>
  <si>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</si>
  <si>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</si>
  <si>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</si>
  <si>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</si>
  <si>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</si>
  <si>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</si>
  <si>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</si>
  <si>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</si>
  <si>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</si>
  <si>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</si>
  <si>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</si>
  <si>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</si>
  <si>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</si>
  <si>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</si>
  <si>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</si>
  <si>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</si>
  <si>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</si>
  <si>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</si>
  <si>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</si>
  <si>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</si>
  <si>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</si>
  <si>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</si>
  <si>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</si>
  <si>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</si>
  <si>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</si>
  <si>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</si>
  <si>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</si>
  <si>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</si>
  <si>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</si>
  <si>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</si>
  <si>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</si>
  <si>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</si>
  <si>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</si>
  <si>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</si>
  <si>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</si>
  <si>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</si>
  <si>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</si>
  <si>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</si>
  <si>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</si>
  <si>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</si>
  <si>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</si>
  <si>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</si>
  <si>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</si>
  <si>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</si>
  <si>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</si>
  <si>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</si>
  <si>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</si>
  <si>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</si>
  <si>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</si>
  <si>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</si>
  <si>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</si>
  <si>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</si>
  <si>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</si>
  <si>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</si>
  <si>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</si>
  <si>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</si>
  <si>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</si>
  <si>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</si>
  <si>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</si>
  <si>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</si>
  <si>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</si>
  <si>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</si>
  <si>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</si>
  <si>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</si>
  <si>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</si>
  <si>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</si>
  <si>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</si>
  <si>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</si>
  <si>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</si>
  <si>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</si>
  <si>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</si>
  <si>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</si>
  <si>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</si>
  <si>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</si>
  <si>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</si>
  <si>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</si>
  <si>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</si>
  <si>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</si>
  <si>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</si>
  <si>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</si>
  <si>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</si>
  <si>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</si>
  <si>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</si>
  <si>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</si>
  <si>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</si>
  <si>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</si>
  <si>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</si>
  <si>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</si>
  <si>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</si>
  <si>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</si>
  <si>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</si>
  <si>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</si>
  <si>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</si>
  <si>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</si>
  <si>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</si>
  <si>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</si>
  <si>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</si>
  <si>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</si>
  <si>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</si>
  <si>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</si>
  <si>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</si>
  <si>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</si>
  <si>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</si>
  <si>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</si>
  <si>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</si>
  <si>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</si>
  <si>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</si>
  <si>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</si>
  <si>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</si>
  <si>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</si>
  <si>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</si>
  <si>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</si>
  <si>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</si>
  <si>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</si>
  <si>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</si>
  <si>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</si>
  <si>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</si>
  <si>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</si>
  <si>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</si>
  <si>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</si>
  <si>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</si>
  <si>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</si>
  <si>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</si>
  <si>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</si>
  <si>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</si>
  <si>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</si>
  <si>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</si>
  <si>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</si>
  <si>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</si>
  <si>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</si>
  <si>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</si>
  <si>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</si>
  <si>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</si>
  <si>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</si>
  <si>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</si>
  <si>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</si>
  <si>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</si>
  <si>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</si>
  <si>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</si>
  <si>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</si>
  <si>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</si>
  <si>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</si>
  <si>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</si>
  <si>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</si>
  <si>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</si>
  <si>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</si>
  <si>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</si>
  <si>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</si>
  <si>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</si>
  <si>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</si>
  <si>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</si>
  <si>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</si>
  <si>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</si>
  <si>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</si>
  <si>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</si>
  <si>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</si>
  <si>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</si>
  <si>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</si>
  <si>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</si>
  <si>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</si>
  <si>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</si>
  <si>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</si>
  <si>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</si>
  <si>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</si>
  <si>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</si>
  <si>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</si>
  <si>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</si>
  <si>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</si>
  <si>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</si>
  <si>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</si>
  <si>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</si>
  <si>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</si>
  <si>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</si>
  <si>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</si>
  <si>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</si>
  <si>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</si>
  <si>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</si>
  <si>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</si>
  <si>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</si>
  <si>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</si>
  <si>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</si>
  <si>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</si>
  <si>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</si>
  <si>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</si>
  <si>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</si>
  <si>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</si>
  <si>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</si>
  <si>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</si>
  <si>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</si>
  <si>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</si>
  <si>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</si>
  <si>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</si>
  <si>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</si>
  <si>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</si>
  <si>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</si>
  <si>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</si>
  <si>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</si>
  <si>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</si>
  <si>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</si>
  <si>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</si>
  <si>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</si>
  <si>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</si>
  <si>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</si>
  <si>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</si>
  <si>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</si>
  <si>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</si>
  <si>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</si>
  <si>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</si>
  <si>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</si>
  <si>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</si>
  <si>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</si>
  <si>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</si>
  <si>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</si>
  <si>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</si>
  <si>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</si>
  <si>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</si>
  <si>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</si>
  <si>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</si>
  <si>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</si>
  <si>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</si>
  <si>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</si>
  <si>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</si>
  <si>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</si>
  <si>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</si>
  <si>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</si>
  <si>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</si>
  <si>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</si>
  <si>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</si>
  <si>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</si>
  <si>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</si>
  <si>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</si>
  <si>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</si>
  <si>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</si>
  <si>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</si>
  <si>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</si>
  <si>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</si>
  <si>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</si>
  <si>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</si>
  <si>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</si>
  <si>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</si>
  <si>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</si>
  <si>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</si>
  <si>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</si>
  <si>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</si>
  <si>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</si>
  <si>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</si>
  <si>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</si>
  <si>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</si>
  <si>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</si>
  <si>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</si>
  <si>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</si>
  <si>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</si>
  <si>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</si>
  <si>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</si>
  <si>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</si>
  <si>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</si>
  <si>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</si>
  <si>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</si>
  <si>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</si>
  <si>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</si>
  <si>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</si>
  <si>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</si>
  <si>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</si>
  <si>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</si>
  <si>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</si>
  <si>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</si>
  <si>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</si>
  <si>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</si>
  <si>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</si>
  <si>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</si>
  <si>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</si>
  <si>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</si>
  <si>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</si>
  <si>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</si>
  <si>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</si>
  <si>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</si>
  <si>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</si>
  <si>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</si>
  <si>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</si>
  <si>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</si>
  <si>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</si>
  <si>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</si>
  <si>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</si>
  <si>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</si>
  <si>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</si>
  <si>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</si>
  <si>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</si>
  <si>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</si>
  <si>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</si>
  <si>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</si>
  <si>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</si>
  <si>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</si>
  <si>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</si>
  <si>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</si>
  <si>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</si>
  <si>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</si>
  <si>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</si>
  <si>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</si>
  <si>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</si>
  <si>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</si>
  <si>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</si>
  <si>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</si>
  <si>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</si>
  <si>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</si>
  <si>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</si>
  <si>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</si>
  <si>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</si>
  <si>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</si>
  <si>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</si>
  <si>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</si>
  <si>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</si>
  <si>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</si>
  <si>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</si>
  <si>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</si>
  <si>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</si>
  <si>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</si>
  <si>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</si>
  <si>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</si>
  <si>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</si>
  <si>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</si>
  <si>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</si>
  <si>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</si>
  <si>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</si>
  <si>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</si>
  <si>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</si>
  <si>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</si>
  <si>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</si>
  <si>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</si>
  <si>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</si>
  <si>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</si>
  <si>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</si>
  <si>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</si>
  <si>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</si>
  <si>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</si>
  <si>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</si>
  <si>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</si>
  <si>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</si>
  <si>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</si>
  <si>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</si>
  <si>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</si>
  <si>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</si>
  <si>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</si>
  <si>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</si>
  <si>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</si>
  <si>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</si>
  <si>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</si>
  <si>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</si>
  <si>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</si>
  <si>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</si>
  <si>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</si>
  <si>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</si>
  <si>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</si>
  <si>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</si>
  <si>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</si>
  <si>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</si>
  <si>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</si>
  <si>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</si>
  <si>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</si>
  <si>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</si>
  <si>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</si>
  <si>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</si>
  <si>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</si>
  <si>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</si>
  <si>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</si>
  <si>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</si>
  <si>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</si>
  <si>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</si>
  <si>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</si>
  <si>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</si>
  <si>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</si>
  <si>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</si>
  <si>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</si>
  <si>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</si>
  <si>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</si>
  <si>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</si>
  <si>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</si>
  <si>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</si>
  <si>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</si>
  <si>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</si>
  <si>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</si>
  <si>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</si>
  <si>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</si>
  <si>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</si>
  <si>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</si>
  <si>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</si>
  <si>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</si>
  <si>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</si>
  <si>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</si>
  <si>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</si>
  <si>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</si>
  <si>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</si>
  <si>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</si>
  <si>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</si>
  <si>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</si>
  <si>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</si>
  <si>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</si>
  <si>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</si>
  <si>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</si>
  <si>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</si>
  <si>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</si>
  <si>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</si>
  <si>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</si>
  <si>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</si>
  <si>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</si>
  <si>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</si>
  <si>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</si>
  <si>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</si>
  <si>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</si>
  <si>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</si>
  <si>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</si>
  <si>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</si>
  <si>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</si>
  <si>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</si>
  <si>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</si>
  <si>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</si>
  <si>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</si>
  <si>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</si>
  <si>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</si>
  <si>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</si>
  <si>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</si>
  <si>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</si>
  <si>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</si>
  <si>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</si>
  <si>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</si>
  <si>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</si>
  <si>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</si>
  <si>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</si>
  <si>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</si>
  <si>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</si>
  <si>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</si>
  <si>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</si>
  <si>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</si>
  <si>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</si>
  <si>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</si>
  <si>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</si>
  <si>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</si>
  <si>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</si>
  <si>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</si>
  <si>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</si>
  <si>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</si>
  <si>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</si>
  <si>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</si>
  <si>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</si>
  <si>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</si>
  <si>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</si>
  <si>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</si>
  <si>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</si>
  <si>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</si>
  <si>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</si>
  <si>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</si>
  <si>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</si>
  <si>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</si>
  <si>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</si>
  <si>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</si>
  <si>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</si>
  <si>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</si>
  <si>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</si>
  <si>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</si>
  <si>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</si>
  <si>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</si>
  <si>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</si>
  <si>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</si>
  <si>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</si>
  <si>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</si>
  <si>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</si>
  <si>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</si>
  <si>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</si>
  <si>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</si>
  <si>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</si>
  <si>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</si>
  <si>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</si>
  <si>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</si>
  <si>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</si>
  <si>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</si>
  <si>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</si>
  <si>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</si>
  <si>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</si>
  <si>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</si>
  <si>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</si>
  <si>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</si>
  <si>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</si>
  <si>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</si>
  <si>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</si>
  <si>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</si>
  <si>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</si>
  <si>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</si>
  <si>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</si>
  <si>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</si>
  <si>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</si>
  <si>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</si>
  <si>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</si>
  <si>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</si>
  <si>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</si>
  <si>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912</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</si>
  <si>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</si>
  <si>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</si>
  <si>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</si>
  <si>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</si>
  <si>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</si>
  <si>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</si>
  <si>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</si>
  <si>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</si>
  <si>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</si>
  <si>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</si>
  <si>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</si>
  <si>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</si>
  <si>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</si>
  <si>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</si>
  <si>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</si>
  <si>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</si>
  <si>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</si>
  <si>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</si>
  <si>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</si>
  <si>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</si>
  <si>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</si>
  <si>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</si>
  <si>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</si>
  <si>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</si>
  <si>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</si>
  <si>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</si>
  <si>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</si>
  <si>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</si>
  <si>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</si>
  <si>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</si>
  <si>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</si>
  <si>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</si>
  <si>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</si>
  <si>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</si>
  <si>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</si>
  <si>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</si>
  <si>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</si>
  <si>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</si>
  <si>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</si>
  <si>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</si>
  <si>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</si>
  <si>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</si>
  <si>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</si>
  <si>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</si>
  <si>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</si>
  <si>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</si>
  <si>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</si>
  <si>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</si>
  <si>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</si>
  <si>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</si>
  <si>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</si>
  <si>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</si>
  <si>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</si>
  <si>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</si>
  <si>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</si>
  <si>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</si>
  <si>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</si>
  <si>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</si>
  <si>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</si>
  <si>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</si>
  <si>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</si>
  <si>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</si>
  <si>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753</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</si>
  <si>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</si>
  <si>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</si>
  <si>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</si>
  <si>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</si>
  <si>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</si>
  <si>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</si>
  <si>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</si>
  <si>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</si>
  <si>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</si>
  <si>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</si>
  <si>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</si>
  <si>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</si>
  <si>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</si>
  <si>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</si>
  <si>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</si>
  <si>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</si>
  <si>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</si>
  <si>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</si>
  <si>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</si>
  <si>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</si>
  <si>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</si>
  <si>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</si>
  <si>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</si>
  <si>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</si>
  <si>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</si>
  <si>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</si>
  <si>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</si>
  <si>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</si>
  <si>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</si>
  <si>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</si>
  <si>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</si>
  <si>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</si>
  <si>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</si>
  <si>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</si>
  <si>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</si>
  <si>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</si>
  <si>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</si>
  <si>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</si>
  <si>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</si>
  <si>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</si>
  <si>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</si>
  <si>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</si>
  <si>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</si>
  <si>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</si>
  <si>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</si>
  <si>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</si>
  <si>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</si>
  <si>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</si>
  <si>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</si>
  <si>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</si>
  <si>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</si>
  <si>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</si>
  <si>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</si>
  <si>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</si>
  <si>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</si>
  <si>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</si>
  <si>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</si>
  <si>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</si>
  <si>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</si>
  <si>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</si>
  <si>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</si>
  <si>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</si>
  <si>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</si>
  <si>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</si>
  <si>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</si>
  <si>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</si>
  <si>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</si>
  <si>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</si>
  <si>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</si>
  <si>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</si>
  <si>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</si>
  <si>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</si>
  <si>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</si>
  <si>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</si>
  <si>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</si>
  <si>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</si>
  <si>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</si>
  <si>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</si>
  <si>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</si>
  <si>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</si>
  <si>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</si>
  <si>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</si>
  <si>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</si>
  <si>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</si>
  <si>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</si>
  <si>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</si>
  <si>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</si>
  <si>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</si>
  <si>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</si>
  <si>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</si>
  <si>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</si>
  <si>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</si>
  <si>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</si>
  <si>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</si>
  <si>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</si>
  <si>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</si>
  <si>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</si>
  <si>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</si>
  <si>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</si>
  <si>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</si>
  <si>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</si>
  <si>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</si>
  <si>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</si>
  <si>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</si>
  <si>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</si>
  <si>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</si>
  <si>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</si>
  <si>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</si>
  <si>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</si>
  <si>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</si>
  <si>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</si>
  <si>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</si>
  <si>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</si>
  <si>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</si>
  <si>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</si>
  <si>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</si>
  <si>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</si>
  <si>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</si>
  <si>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</si>
  <si>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</si>
  <si>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</si>
  <si>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</si>
  <si>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</si>
  <si>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</si>
  <si>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</si>
  <si>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</si>
  <si>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</si>
  <si>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483</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</si>
  <si>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</si>
  <si>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</si>
  <si>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</si>
  <si>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</si>
  <si>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</si>
  <si>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</si>
  <si>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</si>
  <si>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</si>
  <si>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</si>
  <si>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</si>
  <si>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</si>
  <si>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</si>
  <si>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</si>
  <si>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</si>
  <si>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</si>
  <si>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</si>
  <si>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</si>
  <si>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</si>
  <si>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</si>
  <si>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</si>
  <si>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</si>
  <si>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</si>
  <si>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</si>
  <si>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</si>
  <si>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</si>
  <si>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</si>
  <si>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</si>
  <si>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</si>
  <si>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</si>
  <si>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</si>
  <si>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</si>
  <si>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</si>
  <si>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</si>
  <si>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</si>
  <si>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</si>
  <si>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</si>
  <si>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</si>
  <si>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</si>
  <si>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</si>
  <si>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</si>
  <si>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</si>
  <si>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</si>
  <si>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</si>
  <si>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</si>
  <si>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</si>
  <si>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</si>
  <si>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</si>
  <si>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</si>
  <si>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</si>
  <si>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</si>
  <si>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</si>
  <si>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</si>
  <si>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</si>
  <si>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</si>
  <si>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</si>
  <si>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</si>
  <si>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</si>
  <si>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</si>
  <si>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</si>
  <si>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</si>
  <si>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</si>
  <si>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</si>
  <si>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</si>
  <si>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</si>
  <si>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</si>
  <si>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</si>
  <si>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</si>
  <si>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</si>
  <si>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</si>
  <si>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</si>
  <si>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</si>
  <si>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</si>
  <si>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</si>
  <si>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</si>
  <si>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</si>
  <si>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</si>
  <si>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</si>
  <si>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</si>
  <si>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</si>
  <si>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</si>
  <si>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</si>
  <si>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</si>
  <si>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</si>
  <si>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</si>
  <si>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</si>
  <si>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</si>
  <si>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</si>
  <si>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</si>
  <si>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</si>
  <si>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</si>
  <si>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</si>
  <si>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</si>
  <si>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</si>
  <si>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</si>
  <si>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</si>
  <si>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</si>
  <si>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</si>
  <si>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</si>
  <si>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</si>
  <si>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</si>
  <si>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</si>
  <si>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</si>
  <si>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</si>
  <si>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</si>
  <si>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</si>
  <si>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</si>
  <si>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</si>
  <si>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</si>
  <si>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</si>
  <si>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</si>
  <si>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</si>
  <si>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</si>
  <si>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</si>
  <si>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</si>
  <si>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</si>
  <si>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</si>
  <si>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</si>
  <si>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</si>
  <si>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</si>
  <si>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</si>
  <si>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</si>
  <si>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</si>
  <si>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</si>
  <si>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</si>
  <si>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</si>
  <si>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</si>
  <si>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</si>
  <si>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</si>
  <si>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</si>
  <si>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247</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</si>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</sst>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6" fillId="30" fontId="259" numFmtId="49" xfId="0" applyAlignment="1" applyBorder="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265"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30" fontId="28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290" numFmtId="49" xfId="0" applyAlignment="1" applyFont="1" applyNumberFormat="1">
      <alignment horizontal="center"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3" numFmtId="49" xfId="0" applyAlignment="1" applyFont="1" applyNumberFormat="1">
      <alignment horizontal="center" readingOrder="0" vertical="center"/>
    </xf>
    <xf borderId="0" fillId="12" fontId="293" numFmtId="49" xfId="0" applyAlignment="1" applyFont="1" applyNumberFormat="1">
      <alignment horizontal="center" vertical="center"/>
    </xf>
    <xf borderId="0" fillId="18" fontId="29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12"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vertical="center"/>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shrinkToFit="0" vertical="center" wrapText="1"/>
    </xf>
    <xf borderId="0" fillId="24" fontId="293" numFmtId="49" xfId="0" applyAlignment="1" applyFont="1" applyNumberFormat="1">
      <alignment horizontal="center" readingOrder="0" shrinkToFit="0" vertical="center" wrapText="0"/>
    </xf>
    <xf borderId="0" fillId="25" fontId="293" numFmtId="49" xfId="0" applyAlignment="1" applyFont="1" applyNumberFormat="1">
      <alignment horizontal="center" readingOrder="0" shrinkToFit="0" vertical="center" wrapText="1"/>
    </xf>
    <xf borderId="0" fillId="25" fontId="29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12"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shrinkToFit="0" vertical="center" wrapText="1"/>
    </xf>
    <xf borderId="0" fillId="32" fontId="293" numFmtId="49" xfId="0" applyAlignment="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0"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ill="1" applyFont="1" applyNumberFormat="1">
      <alignment horizontal="center" readingOrder="0" vertical="center"/>
    </xf>
    <xf borderId="6" fillId="45" fontId="303" numFmtId="49" xfId="0" applyAlignment="1" applyBorder="1" applyFont="1" applyNumberFormat="1">
      <alignment horizontal="center" readingOrder="0" vertical="center"/>
    </xf>
    <xf borderId="0" fillId="45"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6"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5" numFmtId="49" xfId="0" applyAlignment="1" applyFont="1" applyNumberFormat="1">
      <alignment horizontal="center" vertical="center"/>
    </xf>
    <xf borderId="0" fillId="44" fontId="89" numFmtId="49" xfId="0" applyAlignment="1" applyFont="1" applyNumberFormat="1">
      <alignment horizontal="center"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3" fontId="32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6" fillId="46" fontId="326"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37" fontId="33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9" numFmtId="49" xfId="0" applyAlignment="1" applyFont="1" applyNumberFormat="1">
      <alignment horizontal="center" vertical="center"/>
    </xf>
    <xf borderId="6" fillId="37" fontId="340" numFmtId="49" xfId="0" applyAlignment="1" applyBorder="1" applyFont="1" applyNumberFormat="1">
      <alignment horizontal="center" vertical="center"/>
    </xf>
    <xf borderId="0" fillId="44"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7" fontId="352" numFmtId="49" xfId="0" applyAlignment="1" applyFont="1" applyNumberFormat="1">
      <alignment horizontal="center" vertical="center"/>
    </xf>
    <xf borderId="0" fillId="42" fontId="35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 fontId="360" numFmtId="0" xfId="0" applyAlignment="1" applyFont="1">
      <alignment horizontal="right" readingOrder="0"/>
    </xf>
    <xf borderId="0" fillId="0" fontId="36"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6" numFmtId="49" xfId="0" applyAlignment="1" applyFont="1" applyNumberFormat="1">
      <alignment vertical="center"/>
    </xf>
    <xf borderId="0" fillId="4" fontId="36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9" numFmtId="49" xfId="0" applyAlignment="1" applyFont="1" applyNumberFormat="1">
      <alignment horizontal="center" vertical="center"/>
    </xf>
    <xf borderId="0" fillId="37" fontId="36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5" numFmtId="49" xfId="0" applyAlignment="1" applyFont="1" applyNumberFormat="1">
      <alignment horizontal="righ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7" numFmtId="49" xfId="0" applyAlignment="1" applyFont="1" applyNumberFormat="1">
      <alignment vertical="center"/>
    </xf>
    <xf borderId="0" fillId="6" fontId="388" numFmtId="49" xfId="0" applyAlignment="1" applyFont="1" applyNumberFormat="1">
      <alignment vertical="center"/>
    </xf>
    <xf borderId="0" fillId="6" fontId="389" numFmtId="49" xfId="0" applyAlignment="1" applyFont="1" applyNumberFormat="1">
      <alignment vertical="center"/>
    </xf>
    <xf borderId="0" fillId="6" fontId="388" numFmtId="49" xfId="0" applyAlignment="1" applyFont="1" applyNumberFormat="1">
      <alignment shrinkToFit="0" vertical="center" wrapText="0"/>
    </xf>
    <xf borderId="8" fillId="6" fontId="38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7"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7"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4" fontId="38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7"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9"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6"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2" fontId="412" numFmtId="49" xfId="0" applyAlignment="1" applyFont="1" applyNumberFormat="1">
      <alignment horizontal="center" readingOrder="0" vertical="center"/>
    </xf>
    <xf borderId="0" fillId="16" fontId="4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75"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9"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9"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72"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40" fontId="506"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12" numFmtId="0" xfId="0" applyAlignment="1" applyBorder="1" applyFont="1">
      <alignment horizontal="center" readingOrder="0" vertical="center"/>
    </xf>
    <xf borderId="7" fillId="30" fontId="412" numFmtId="0" xfId="0" applyAlignment="1" applyBorder="1" applyFont="1">
      <alignment horizontal="center" readingOrder="0" vertical="center"/>
    </xf>
    <xf borderId="7" fillId="30" fontId="412" numFmtId="2" xfId="0" applyAlignment="1" applyBorder="1" applyFont="1" applyNumberFormat="1">
      <alignment horizontal="center" readingOrder="0" vertical="center"/>
    </xf>
    <xf borderId="7" fillId="30" fontId="41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12"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412"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2" numFmtId="0" xfId="0" applyAlignment="1" applyBorder="1" applyFont="1">
      <alignment horizontal="center" readingOrder="0"/>
    </xf>
    <xf borderId="5" fillId="85" fontId="412" numFmtId="0" xfId="0" applyAlignment="1" applyBorder="1" applyFill="1" applyFont="1">
      <alignment horizontal="center" readingOrder="0"/>
    </xf>
    <xf borderId="5" fillId="0" fontId="540" numFmtId="0" xfId="0" applyAlignment="1" applyBorder="1" applyFont="1">
      <alignment horizontal="center" readingOrder="0"/>
    </xf>
    <xf borderId="5" fillId="7" fontId="412"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412"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412"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7" t="s">
        <v>7623</v>
      </c>
      <c r="C1" s="1626" t="s">
        <v>7624</v>
      </c>
      <c r="D1" s="1627" t="s">
        <v>10602</v>
      </c>
      <c r="E1" s="1628" t="s">
        <v>6457</v>
      </c>
      <c r="F1" s="1629" t="s">
        <v>6459</v>
      </c>
      <c r="G1" s="1630" t="s">
        <v>38</v>
      </c>
      <c r="H1" s="1631" t="s">
        <v>36</v>
      </c>
      <c r="I1" s="1627" t="s">
        <v>10603</v>
      </c>
      <c r="J1" s="1632" t="s">
        <v>39</v>
      </c>
      <c r="K1" s="1633" t="s">
        <v>6458</v>
      </c>
      <c r="L1" s="1296" t="s">
        <v>7656</v>
      </c>
      <c r="M1" s="1634" t="s">
        <v>7657</v>
      </c>
      <c r="N1" s="1635" t="s">
        <v>7658</v>
      </c>
      <c r="O1" s="1286" t="s">
        <v>7659</v>
      </c>
    </row>
    <row r="2" ht="15.75" customHeight="1">
      <c r="A2" s="1299" t="s">
        <v>7660</v>
      </c>
      <c r="B2" s="1636" t="s">
        <v>7661</v>
      </c>
      <c r="C2" s="1637">
        <v>0.04998842592592593</v>
      </c>
      <c r="D2" s="1302" t="s">
        <v>10604</v>
      </c>
      <c r="E2" s="1638" t="s">
        <v>10605</v>
      </c>
      <c r="F2" s="1639" t="s">
        <v>10606</v>
      </c>
      <c r="G2" s="1305" t="s">
        <v>10607</v>
      </c>
      <c r="H2" s="1307" t="s">
        <v>10608</v>
      </c>
      <c r="I2" s="1302" t="s">
        <v>10609</v>
      </c>
      <c r="J2" s="1308" t="s">
        <v>10610</v>
      </c>
      <c r="K2" s="1309" t="s">
        <v>10611</v>
      </c>
      <c r="L2" s="1310" t="s">
        <v>7683</v>
      </c>
      <c r="M2" s="1637">
        <v>0.05087962962962963</v>
      </c>
      <c r="N2" s="1640" t="str">
        <f t="shared" ref="N2:N17" si="1">TEXT(M2-C2, "m:ss")</f>
        <v>1:17</v>
      </c>
      <c r="O2" s="1312"/>
    </row>
    <row r="3" ht="15.75" customHeight="1">
      <c r="A3" s="1313" t="s">
        <v>7685</v>
      </c>
      <c r="B3" s="1641" t="s">
        <v>7686</v>
      </c>
      <c r="C3" s="1637">
        <v>0.051458333333333335</v>
      </c>
      <c r="D3" s="1302" t="s">
        <v>10612</v>
      </c>
      <c r="E3" s="1642" t="s">
        <v>10613</v>
      </c>
      <c r="F3" s="1304" t="s">
        <v>10614</v>
      </c>
      <c r="G3" s="1305" t="s">
        <v>10615</v>
      </c>
      <c r="H3" s="1307" t="s">
        <v>10616</v>
      </c>
      <c r="I3" s="1302" t="s">
        <v>10617</v>
      </c>
      <c r="J3" s="1308" t="s">
        <v>10618</v>
      </c>
      <c r="K3" s="1309" t="s">
        <v>10619</v>
      </c>
      <c r="L3" s="1310" t="s">
        <v>8141</v>
      </c>
      <c r="M3" s="1637">
        <v>0.05236111111111111</v>
      </c>
      <c r="N3" s="1640" t="str">
        <f t="shared" si="1"/>
        <v>1:18</v>
      </c>
    </row>
    <row r="4" ht="15.75" customHeight="1">
      <c r="A4" s="1315" t="s">
        <v>7716</v>
      </c>
      <c r="B4" s="1643" t="s">
        <v>7717</v>
      </c>
      <c r="C4" s="1637">
        <f>C17</f>
        <v>0.05158564815</v>
      </c>
      <c r="D4" s="1302" t="s">
        <v>10620</v>
      </c>
      <c r="E4" s="1642" t="s">
        <v>10621</v>
      </c>
      <c r="F4" s="1304" t="s">
        <v>10622</v>
      </c>
      <c r="G4" s="1305" t="s">
        <v>10623</v>
      </c>
      <c r="H4" s="1307" t="s">
        <v>10624</v>
      </c>
      <c r="I4" s="1302" t="s">
        <v>10625</v>
      </c>
      <c r="J4" s="1308" t="s">
        <v>10626</v>
      </c>
      <c r="K4" s="1309" t="s">
        <v>10627</v>
      </c>
      <c r="L4" s="1310" t="s">
        <v>7748</v>
      </c>
      <c r="M4" s="1640">
        <f>M17</f>
        <v>0.0521412037</v>
      </c>
      <c r="N4" s="1640" t="str">
        <f t="shared" si="1"/>
        <v>0:48</v>
      </c>
    </row>
    <row r="5" ht="15.75" customHeight="1">
      <c r="A5" s="1318" t="s">
        <v>532</v>
      </c>
      <c r="B5" s="1644" t="s">
        <v>7661</v>
      </c>
      <c r="C5" s="1645">
        <v>0.05</v>
      </c>
      <c r="D5" s="1334" t="s">
        <v>10628</v>
      </c>
      <c r="E5" s="1646" t="s">
        <v>10605</v>
      </c>
      <c r="F5" s="1338" t="s">
        <v>10606</v>
      </c>
      <c r="G5" s="1338" t="s">
        <v>10607</v>
      </c>
      <c r="H5" s="1338" t="s">
        <v>10608</v>
      </c>
      <c r="I5" s="1334" t="s">
        <v>10629</v>
      </c>
      <c r="J5" s="1338" t="s">
        <v>10630</v>
      </c>
      <c r="K5" s="1338" t="s">
        <v>10611</v>
      </c>
      <c r="L5" s="1339" t="s">
        <v>7762</v>
      </c>
      <c r="M5" s="1647">
        <v>0.05087962962962963</v>
      </c>
      <c r="N5" s="1648" t="str">
        <f t="shared" si="1"/>
        <v>1:16</v>
      </c>
      <c r="O5" s="1339" t="s">
        <v>10631</v>
      </c>
    </row>
    <row r="6" ht="15.75" customHeight="1">
      <c r="A6" s="1331" t="s">
        <v>5867</v>
      </c>
      <c r="B6" s="1644" t="s">
        <v>7661</v>
      </c>
      <c r="C6" s="1649">
        <v>0.050416666666666665</v>
      </c>
      <c r="D6" s="1339" t="s">
        <v>10632</v>
      </c>
      <c r="E6" s="1337" t="s">
        <v>10633</v>
      </c>
      <c r="F6" s="1334" t="s">
        <v>10634</v>
      </c>
      <c r="G6" s="1334" t="s">
        <v>10635</v>
      </c>
      <c r="H6" s="1339" t="s">
        <v>10636</v>
      </c>
      <c r="I6" s="1650" t="s">
        <v>10609</v>
      </c>
      <c r="J6" s="1339" t="s">
        <v>10637</v>
      </c>
      <c r="K6" s="1339" t="s">
        <v>10638</v>
      </c>
      <c r="L6" s="1334" t="s">
        <v>10639</v>
      </c>
      <c r="M6" s="1647">
        <v>0.0512037037037037</v>
      </c>
      <c r="N6" s="1648" t="str">
        <f t="shared" si="1"/>
        <v>1:08</v>
      </c>
      <c r="O6" s="1339" t="s">
        <v>10631</v>
      </c>
    </row>
    <row r="7" ht="15.75" customHeight="1">
      <c r="A7" s="1331" t="s">
        <v>1758</v>
      </c>
      <c r="B7" s="1644" t="s">
        <v>7661</v>
      </c>
      <c r="C7" s="1651">
        <v>0.05060185185185185</v>
      </c>
      <c r="D7" s="1339" t="s">
        <v>10640</v>
      </c>
      <c r="E7" s="1337" t="s">
        <v>10641</v>
      </c>
      <c r="F7" s="1339" t="s">
        <v>10642</v>
      </c>
      <c r="G7" s="1339" t="s">
        <v>10643</v>
      </c>
      <c r="H7" s="1339" t="s">
        <v>10644</v>
      </c>
      <c r="I7" s="1339" t="s">
        <v>10645</v>
      </c>
      <c r="J7" s="1339" t="s">
        <v>10646</v>
      </c>
      <c r="K7" s="1339" t="s">
        <v>10647</v>
      </c>
      <c r="L7" s="1339" t="s">
        <v>10648</v>
      </c>
      <c r="M7" s="1647">
        <v>0.051041666666666666</v>
      </c>
      <c r="N7" s="1648" t="str">
        <f t="shared" si="1"/>
        <v>0:38</v>
      </c>
      <c r="O7" s="1339" t="s">
        <v>10631</v>
      </c>
    </row>
    <row r="8" ht="15.75" customHeight="1">
      <c r="A8" s="1374" t="s">
        <v>1736</v>
      </c>
      <c r="B8" s="1644" t="s">
        <v>7661</v>
      </c>
      <c r="C8" s="1645">
        <v>0.05061342592592592</v>
      </c>
      <c r="D8" s="1650" t="s">
        <v>10604</v>
      </c>
      <c r="E8" s="1652" t="s">
        <v>10649</v>
      </c>
      <c r="F8" s="1339" t="s">
        <v>10650</v>
      </c>
      <c r="G8" s="1339" t="s">
        <v>10651</v>
      </c>
      <c r="H8" s="1339" t="s">
        <v>10652</v>
      </c>
      <c r="I8" s="1339" t="s">
        <v>10653</v>
      </c>
      <c r="J8" s="1339" t="s">
        <v>10654</v>
      </c>
      <c r="K8" s="1339" t="s">
        <v>10655</v>
      </c>
      <c r="L8" s="1339" t="s">
        <v>5763</v>
      </c>
      <c r="M8" s="1647">
        <v>0.05153935185185185</v>
      </c>
      <c r="N8" s="1648" t="str">
        <f t="shared" si="1"/>
        <v>1:20</v>
      </c>
      <c r="O8" s="1339" t="s">
        <v>10631</v>
      </c>
    </row>
    <row r="9" ht="15.75" customHeight="1">
      <c r="A9" s="1318" t="s">
        <v>6012</v>
      </c>
      <c r="B9" s="1644" t="s">
        <v>7661</v>
      </c>
      <c r="C9" s="1645">
        <v>0.05068287037037037</v>
      </c>
      <c r="D9" s="1339" t="s">
        <v>10656</v>
      </c>
      <c r="E9" s="1652" t="s">
        <v>10657</v>
      </c>
      <c r="F9" s="1334" t="s">
        <v>10658</v>
      </c>
      <c r="G9" s="1339" t="s">
        <v>10659</v>
      </c>
      <c r="H9" s="1334" t="s">
        <v>10660</v>
      </c>
      <c r="I9" s="1339" t="s">
        <v>10661</v>
      </c>
      <c r="J9" s="1339" t="s">
        <v>10662</v>
      </c>
      <c r="K9" s="1339" t="s">
        <v>10663</v>
      </c>
      <c r="L9" s="1352" t="s">
        <v>7683</v>
      </c>
      <c r="M9" s="1647">
        <v>0.05164351851851852</v>
      </c>
      <c r="N9" s="1648" t="str">
        <f t="shared" si="1"/>
        <v>1:23</v>
      </c>
      <c r="O9" s="1339" t="s">
        <v>10631</v>
      </c>
    </row>
    <row r="10" ht="15.75" customHeight="1">
      <c r="A10" s="1653" t="s">
        <v>2773</v>
      </c>
      <c r="B10" s="1644" t="s">
        <v>7661</v>
      </c>
      <c r="C10" s="1654">
        <v>0.05103009259259259</v>
      </c>
      <c r="D10" s="1339" t="s">
        <v>10664</v>
      </c>
      <c r="E10" s="1652" t="s">
        <v>9384</v>
      </c>
      <c r="F10" s="1339" t="s">
        <v>10665</v>
      </c>
      <c r="G10" s="1339" t="s">
        <v>10666</v>
      </c>
      <c r="H10" s="1655" t="s">
        <v>10667</v>
      </c>
      <c r="I10" s="1339" t="s">
        <v>10668</v>
      </c>
      <c r="J10" s="1339" t="s">
        <v>10669</v>
      </c>
      <c r="K10" s="1339" t="s">
        <v>10670</v>
      </c>
      <c r="L10" s="1339" t="s">
        <v>10671</v>
      </c>
      <c r="M10" s="1647">
        <v>0.051909722222222225</v>
      </c>
      <c r="N10" s="1648" t="str">
        <f t="shared" si="1"/>
        <v>1:16</v>
      </c>
      <c r="O10" s="1339" t="s">
        <v>10631</v>
      </c>
    </row>
    <row r="11">
      <c r="A11" s="1656" t="s">
        <v>1825</v>
      </c>
      <c r="B11" s="1657" t="s">
        <v>7661</v>
      </c>
      <c r="C11" s="1649">
        <v>0.05103009259259259</v>
      </c>
      <c r="D11" s="1423" t="s">
        <v>10672</v>
      </c>
      <c r="E11" s="1337" t="s">
        <v>10673</v>
      </c>
      <c r="F11" s="1339" t="s">
        <v>10674</v>
      </c>
      <c r="G11" s="1339" t="s">
        <v>10675</v>
      </c>
      <c r="H11" s="1339" t="s">
        <v>10676</v>
      </c>
      <c r="I11" s="1339" t="s">
        <v>10677</v>
      </c>
      <c r="J11" s="1339" t="s">
        <v>10678</v>
      </c>
      <c r="K11" s="1339" t="s">
        <v>10679</v>
      </c>
      <c r="L11" s="1339" t="s">
        <v>7970</v>
      </c>
      <c r="M11" s="1647">
        <v>0.05230324074074074</v>
      </c>
      <c r="N11" s="1647" t="str">
        <f t="shared" si="1"/>
        <v>1:50</v>
      </c>
      <c r="O11" s="1339" t="s">
        <v>10680</v>
      </c>
    </row>
    <row r="12" ht="15.75" customHeight="1">
      <c r="A12" s="1318" t="s">
        <v>1283</v>
      </c>
      <c r="B12" s="1644" t="s">
        <v>7661</v>
      </c>
      <c r="C12" s="1645">
        <v>0.05122685185185185</v>
      </c>
      <c r="D12" s="1339" t="s">
        <v>10681</v>
      </c>
      <c r="E12" s="1652" t="s">
        <v>7721</v>
      </c>
      <c r="F12" s="1339" t="s">
        <v>10682</v>
      </c>
      <c r="G12" s="1339" t="s">
        <v>10683</v>
      </c>
      <c r="H12" s="1339" t="s">
        <v>10684</v>
      </c>
      <c r="I12" s="1339" t="s">
        <v>7665</v>
      </c>
      <c r="J12" s="1339" t="s">
        <v>10685</v>
      </c>
      <c r="K12" s="1339" t="s">
        <v>10686</v>
      </c>
      <c r="L12" s="1334" t="s">
        <v>10687</v>
      </c>
      <c r="M12" s="1647">
        <v>0.052037037037037034</v>
      </c>
      <c r="N12" s="1648" t="str">
        <f t="shared" si="1"/>
        <v>1:10</v>
      </c>
      <c r="O12" s="1339" t="s">
        <v>10631</v>
      </c>
    </row>
    <row r="13" ht="15.75" customHeight="1">
      <c r="A13" s="1399" t="s">
        <v>632</v>
      </c>
      <c r="B13" s="1658" t="s">
        <v>7661</v>
      </c>
      <c r="C13" s="1645">
        <v>0.05133101851851852</v>
      </c>
      <c r="D13" s="1339" t="s">
        <v>10688</v>
      </c>
      <c r="E13" s="1337" t="s">
        <v>10689</v>
      </c>
      <c r="F13" s="1339" t="s">
        <v>10690</v>
      </c>
      <c r="G13" s="1334" t="s">
        <v>10691</v>
      </c>
      <c r="H13" s="1334" t="s">
        <v>10692</v>
      </c>
      <c r="I13" s="1339" t="s">
        <v>10693</v>
      </c>
      <c r="J13" s="1339" t="s">
        <v>10694</v>
      </c>
      <c r="K13" s="1339" t="s">
        <v>10695</v>
      </c>
      <c r="L13" s="1339" t="s">
        <v>8435</v>
      </c>
      <c r="M13" s="1647">
        <v>0.05197916666666667</v>
      </c>
      <c r="N13" s="1648" t="str">
        <f t="shared" si="1"/>
        <v>0:56</v>
      </c>
      <c r="O13" s="1339" t="s">
        <v>10696</v>
      </c>
    </row>
    <row r="14" ht="15.75" customHeight="1">
      <c r="A14" s="1331" t="s">
        <v>8052</v>
      </c>
      <c r="B14" s="1644" t="s">
        <v>7661</v>
      </c>
      <c r="C14" s="1649">
        <v>0.05144675925925926</v>
      </c>
      <c r="D14" s="1339" t="s">
        <v>10697</v>
      </c>
      <c r="E14" s="1652" t="s">
        <v>10698</v>
      </c>
      <c r="F14" s="1339" t="s">
        <v>10699</v>
      </c>
      <c r="G14" s="1339" t="s">
        <v>10700</v>
      </c>
      <c r="H14" s="1339" t="s">
        <v>10701</v>
      </c>
      <c r="I14" s="1339" t="s">
        <v>10702</v>
      </c>
      <c r="J14" s="1339" t="s">
        <v>10703</v>
      </c>
      <c r="K14" s="1339" t="s">
        <v>10704</v>
      </c>
      <c r="L14" s="1659" t="s">
        <v>8073</v>
      </c>
      <c r="M14" s="1647">
        <v>0.05258101851851852</v>
      </c>
      <c r="N14" s="1648" t="str">
        <f t="shared" si="1"/>
        <v>1:38</v>
      </c>
      <c r="O14" s="1339" t="s">
        <v>10631</v>
      </c>
    </row>
    <row r="15" ht="15.75" customHeight="1">
      <c r="A15" s="1399" t="s">
        <v>8120</v>
      </c>
      <c r="B15" s="1658" t="s">
        <v>7686</v>
      </c>
      <c r="C15" s="1645">
        <v>0.05146990740740741</v>
      </c>
      <c r="D15" s="1660" t="s">
        <v>10612</v>
      </c>
      <c r="E15" s="1337" t="s">
        <v>9220</v>
      </c>
      <c r="F15" s="1660" t="s">
        <v>10614</v>
      </c>
      <c r="G15" s="1660" t="s">
        <v>10615</v>
      </c>
      <c r="H15" s="1660" t="s">
        <v>10616</v>
      </c>
      <c r="I15" s="1339" t="s">
        <v>10705</v>
      </c>
      <c r="J15" s="1660" t="s">
        <v>10618</v>
      </c>
      <c r="K15" s="1660" t="s">
        <v>10619</v>
      </c>
      <c r="L15" s="1454" t="s">
        <v>8141</v>
      </c>
      <c r="M15" s="1647">
        <v>0.05236111111111111</v>
      </c>
      <c r="N15" s="1648" t="str">
        <f t="shared" si="1"/>
        <v>1:17</v>
      </c>
      <c r="O15" s="1339" t="s">
        <v>10631</v>
      </c>
    </row>
    <row r="16" ht="15.75" customHeight="1">
      <c r="A16" s="1318" t="s">
        <v>6223</v>
      </c>
      <c r="B16" s="1644" t="s">
        <v>7661</v>
      </c>
      <c r="C16" s="1649">
        <v>0.051550925925925924</v>
      </c>
      <c r="D16" s="1339" t="s">
        <v>10706</v>
      </c>
      <c r="E16" s="1652" t="s">
        <v>9180</v>
      </c>
      <c r="F16" s="1339" t="s">
        <v>10707</v>
      </c>
      <c r="G16" s="1339" t="s">
        <v>10708</v>
      </c>
      <c r="H16" s="1339" t="s">
        <v>10709</v>
      </c>
      <c r="I16" s="1339" t="s">
        <v>10710</v>
      </c>
      <c r="J16" s="1339" t="s">
        <v>10711</v>
      </c>
      <c r="K16" s="1339" t="s">
        <v>10712</v>
      </c>
      <c r="L16" s="1659" t="s">
        <v>10713</v>
      </c>
      <c r="M16" s="1647">
        <v>0.05229166666666667</v>
      </c>
      <c r="N16" s="1648" t="str">
        <f t="shared" si="1"/>
        <v>1:04</v>
      </c>
      <c r="O16" s="1339" t="s">
        <v>10631</v>
      </c>
    </row>
    <row r="17">
      <c r="A17" s="1661" t="s">
        <v>1758</v>
      </c>
      <c r="B17" s="1662" t="s">
        <v>7717</v>
      </c>
      <c r="C17" s="1645">
        <v>0.05158564814814815</v>
      </c>
      <c r="D17" s="1663" t="s">
        <v>10620</v>
      </c>
      <c r="E17" s="1664" t="s">
        <v>10621</v>
      </c>
      <c r="F17" s="1663" t="s">
        <v>10622</v>
      </c>
      <c r="G17" s="1663" t="s">
        <v>10623</v>
      </c>
      <c r="H17" s="1663" t="s">
        <v>10624</v>
      </c>
      <c r="I17" s="1663" t="s">
        <v>10625</v>
      </c>
      <c r="J17" s="1663" t="s">
        <v>10626</v>
      </c>
      <c r="K17" s="1663" t="s">
        <v>10627</v>
      </c>
      <c r="L17" s="1663" t="s">
        <v>7748</v>
      </c>
      <c r="M17" s="1647">
        <v>0.052141203703703703</v>
      </c>
      <c r="N17" s="1648" t="str">
        <f t="shared" si="1"/>
        <v>0:48</v>
      </c>
      <c r="O17" s="1339" t="s">
        <v>10714</v>
      </c>
    </row>
    <row r="18" ht="15.75" customHeight="1">
      <c r="A18" s="1665" t="s">
        <v>2169</v>
      </c>
      <c r="B18" s="1666" t="s">
        <v>7661</v>
      </c>
      <c r="C18" s="1649">
        <v>0.05171296296296296</v>
      </c>
      <c r="D18" s="1667" t="s">
        <v>10715</v>
      </c>
      <c r="E18" s="1667" t="s">
        <v>9151</v>
      </c>
      <c r="F18" s="1667" t="s">
        <v>10716</v>
      </c>
      <c r="G18" s="1667" t="s">
        <v>10717</v>
      </c>
      <c r="H18" s="1423" t="s">
        <v>10718</v>
      </c>
      <c r="I18" s="1667" t="s">
        <v>10719</v>
      </c>
      <c r="J18" s="1423" t="s">
        <v>10720</v>
      </c>
      <c r="K18" s="1668" t="s">
        <v>10721</v>
      </c>
      <c r="L18" s="1423" t="s">
        <v>10722</v>
      </c>
      <c r="M18" s="1647">
        <v>0.055462962962962964</v>
      </c>
      <c r="N18" s="1647"/>
      <c r="O18" s="1339" t="s">
        <v>10723</v>
      </c>
    </row>
    <row r="19" ht="15.75" customHeight="1">
      <c r="A19" s="1399" t="s">
        <v>10724</v>
      </c>
      <c r="B19" s="1658" t="s">
        <v>7661</v>
      </c>
      <c r="C19" s="1645">
        <v>0.051770833333333335</v>
      </c>
      <c r="D19" s="1669" t="s">
        <v>10725</v>
      </c>
      <c r="E19" s="1337" t="s">
        <v>10726</v>
      </c>
      <c r="F19" s="1339" t="s">
        <v>10727</v>
      </c>
      <c r="G19" s="1339" t="s">
        <v>10728</v>
      </c>
      <c r="H19" s="1339" t="s">
        <v>10729</v>
      </c>
      <c r="I19" s="1339" t="s">
        <v>10730</v>
      </c>
      <c r="J19" s="1339" t="s">
        <v>10731</v>
      </c>
      <c r="K19" s="1339" t="s">
        <v>10732</v>
      </c>
      <c r="L19" s="1339" t="s">
        <v>10733</v>
      </c>
      <c r="M19" s="1647">
        <v>0.05238425925925926</v>
      </c>
      <c r="N19" s="1648" t="str">
        <f t="shared" ref="N19:N23" si="2">TEXT(M19-C19, "m:ss")</f>
        <v>0:53</v>
      </c>
      <c r="O19" s="1339" t="s">
        <v>10734</v>
      </c>
    </row>
    <row r="20" ht="15.75" customHeight="1">
      <c r="A20" s="1399" t="s">
        <v>2874</v>
      </c>
      <c r="B20" s="1658" t="s">
        <v>7661</v>
      </c>
      <c r="C20" s="1670">
        <v>0.05216435185185185</v>
      </c>
      <c r="D20" s="1339" t="s">
        <v>10735</v>
      </c>
      <c r="E20" s="1337" t="s">
        <v>10736</v>
      </c>
      <c r="F20" s="1339" t="s">
        <v>10737</v>
      </c>
      <c r="G20" s="1339" t="s">
        <v>10738</v>
      </c>
      <c r="H20" s="1339" t="s">
        <v>10739</v>
      </c>
      <c r="I20" s="1339" t="s">
        <v>10740</v>
      </c>
      <c r="J20" s="1339" t="s">
        <v>10741</v>
      </c>
      <c r="K20" s="1339" t="s">
        <v>10742</v>
      </c>
      <c r="L20" s="1339" t="s">
        <v>10743</v>
      </c>
      <c r="M20" s="1671">
        <v>0.05337962962962963</v>
      </c>
      <c r="N20" s="1648" t="str">
        <f t="shared" si="2"/>
        <v>1:45</v>
      </c>
      <c r="O20" s="1339" t="s">
        <v>10744</v>
      </c>
    </row>
    <row r="21" ht="15.75" customHeight="1">
      <c r="A21" s="1355" t="s">
        <v>2704</v>
      </c>
      <c r="B21" s="1658" t="s">
        <v>7686</v>
      </c>
      <c r="C21" s="1649">
        <v>0.052175925925925924</v>
      </c>
      <c r="D21" s="1339" t="s">
        <v>10745</v>
      </c>
      <c r="E21" s="1660" t="s">
        <v>10746</v>
      </c>
      <c r="F21" s="1339" t="s">
        <v>10747</v>
      </c>
      <c r="G21" s="1339" t="s">
        <v>10748</v>
      </c>
      <c r="H21" s="1339" t="s">
        <v>10749</v>
      </c>
      <c r="I21" s="1339" t="s">
        <v>8729</v>
      </c>
      <c r="J21" s="1339" t="s">
        <v>10750</v>
      </c>
      <c r="K21" s="1339" t="s">
        <v>10751</v>
      </c>
      <c r="L21" s="1339" t="s">
        <v>8565</v>
      </c>
      <c r="M21" s="1647">
        <v>0.05399305555555556</v>
      </c>
      <c r="N21" s="1648" t="str">
        <f t="shared" si="2"/>
        <v>2:37</v>
      </c>
      <c r="O21" s="1339" t="s">
        <v>10752</v>
      </c>
    </row>
    <row r="22" ht="15.75" customHeight="1">
      <c r="A22" s="1355" t="s">
        <v>901</v>
      </c>
      <c r="B22" s="1658" t="s">
        <v>7686</v>
      </c>
      <c r="C22" s="1649">
        <v>0.05224537037037037</v>
      </c>
      <c r="D22" s="1339" t="s">
        <v>10753</v>
      </c>
      <c r="E22" s="1672" t="s">
        <v>10613</v>
      </c>
      <c r="F22" s="1339" t="s">
        <v>10754</v>
      </c>
      <c r="G22" s="1339" t="s">
        <v>10755</v>
      </c>
      <c r="H22" s="1339" t="s">
        <v>10756</v>
      </c>
      <c r="I22" s="1660" t="s">
        <v>10617</v>
      </c>
      <c r="J22" s="1339" t="s">
        <v>10757</v>
      </c>
      <c r="K22" s="1334" t="s">
        <v>10758</v>
      </c>
      <c r="L22" s="1339" t="s">
        <v>10759</v>
      </c>
      <c r="M22" s="1647">
        <v>0.053043981481481484</v>
      </c>
      <c r="N22" s="1648" t="str">
        <f t="shared" si="2"/>
        <v>1:09</v>
      </c>
      <c r="O22" s="1339" t="s">
        <v>10760</v>
      </c>
    </row>
    <row r="23" ht="15.75" customHeight="1">
      <c r="A23" s="1355" t="s">
        <v>1477</v>
      </c>
      <c r="B23" s="1662" t="s">
        <v>7717</v>
      </c>
      <c r="C23" s="1649">
        <v>0.052453703703703704</v>
      </c>
      <c r="D23" s="1423" t="s">
        <v>10761</v>
      </c>
      <c r="E23" s="1337" t="s">
        <v>10762</v>
      </c>
      <c r="F23" s="1339" t="s">
        <v>10763</v>
      </c>
      <c r="G23" s="1339" t="s">
        <v>10764</v>
      </c>
      <c r="H23" s="1339" t="s">
        <v>10765</v>
      </c>
      <c r="I23" s="1339" t="s">
        <v>8236</v>
      </c>
      <c r="J23" s="1339" t="s">
        <v>10766</v>
      </c>
      <c r="K23" s="1339" t="s">
        <v>10767</v>
      </c>
      <c r="L23" s="1339" t="s">
        <v>7946</v>
      </c>
      <c r="M23" s="1647">
        <v>0.053912037037037036</v>
      </c>
      <c r="N23" s="1647" t="str">
        <f t="shared" si="2"/>
        <v>2:06</v>
      </c>
      <c r="O23" s="1339" t="s">
        <v>10631</v>
      </c>
    </row>
    <row r="24" ht="15.75" customHeight="1">
      <c r="A24" s="1399" t="s">
        <v>7165</v>
      </c>
      <c r="B24" s="1658" t="s">
        <v>7661</v>
      </c>
      <c r="C24" s="1645">
        <v>0.05268518518518518</v>
      </c>
      <c r="D24" s="1423" t="s">
        <v>10768</v>
      </c>
      <c r="E24" s="1337" t="s">
        <v>10769</v>
      </c>
      <c r="F24" s="1339" t="s">
        <v>10770</v>
      </c>
      <c r="G24" s="1339" t="s">
        <v>10771</v>
      </c>
      <c r="H24" s="1339" t="s">
        <v>10772</v>
      </c>
      <c r="I24" s="1339" t="s">
        <v>10773</v>
      </c>
      <c r="J24" s="1339" t="s">
        <v>10774</v>
      </c>
      <c r="K24" s="1339" t="s">
        <v>10775</v>
      </c>
      <c r="L24" s="1339" t="s">
        <v>8910</v>
      </c>
      <c r="M24" s="1647">
        <v>0.05331018518518518</v>
      </c>
      <c r="N24" s="1673">
        <v>0.03611111111111111</v>
      </c>
      <c r="O24" s="1339" t="s">
        <v>10776</v>
      </c>
    </row>
    <row r="25" ht="15.75" customHeight="1">
      <c r="A25" s="1355" t="s">
        <v>3719</v>
      </c>
      <c r="B25" s="1658" t="s">
        <v>7661</v>
      </c>
      <c r="C25" s="1649">
        <v>0.052766203703703704</v>
      </c>
      <c r="D25" s="1669" t="s">
        <v>10777</v>
      </c>
      <c r="E25" s="1337" t="s">
        <v>10778</v>
      </c>
      <c r="F25" s="1339" t="s">
        <v>10779</v>
      </c>
      <c r="G25" s="1674" t="s">
        <v>10780</v>
      </c>
      <c r="H25" s="1339" t="s">
        <v>10781</v>
      </c>
      <c r="I25" s="1339" t="s">
        <v>10262</v>
      </c>
      <c r="J25" s="1339" t="s">
        <v>10782</v>
      </c>
      <c r="K25" s="1339" t="s">
        <v>10783</v>
      </c>
      <c r="L25" s="1339" t="s">
        <v>9212</v>
      </c>
      <c r="M25" s="1647">
        <v>0.054050925925925926</v>
      </c>
      <c r="N25" s="1647" t="str">
        <f t="shared" ref="N25:N28" si="3">TEXT(M25-C25, "m:ss")</f>
        <v>1:51</v>
      </c>
      <c r="O25" s="1339" t="s">
        <v>10784</v>
      </c>
    </row>
    <row r="26" ht="15.75" customHeight="1">
      <c r="A26" s="1675" t="s">
        <v>6441</v>
      </c>
      <c r="B26" s="1658" t="s">
        <v>7661</v>
      </c>
      <c r="C26" s="1649">
        <v>0.05295138888888889</v>
      </c>
      <c r="D26" s="1339" t="s">
        <v>10785</v>
      </c>
      <c r="E26" s="1337" t="s">
        <v>10786</v>
      </c>
      <c r="F26" s="1339" t="s">
        <v>10787</v>
      </c>
      <c r="G26" s="1339" t="s">
        <v>10788</v>
      </c>
      <c r="H26" s="1339" t="s">
        <v>10789</v>
      </c>
      <c r="I26" s="1339" t="s">
        <v>8144</v>
      </c>
      <c r="J26" s="1339" t="s">
        <v>10790</v>
      </c>
      <c r="K26" s="1339" t="s">
        <v>10791</v>
      </c>
      <c r="L26" s="1339" t="s">
        <v>8822</v>
      </c>
      <c r="M26" s="1647">
        <v>0.05430555555555556</v>
      </c>
      <c r="N26" s="1648" t="str">
        <f t="shared" si="3"/>
        <v>1:57</v>
      </c>
      <c r="O26" s="1339" t="s">
        <v>10631</v>
      </c>
    </row>
    <row r="27" ht="15.75" customHeight="1">
      <c r="A27" s="1355" t="s">
        <v>1065</v>
      </c>
      <c r="B27" s="1641" t="s">
        <v>7686</v>
      </c>
      <c r="C27" s="1649">
        <v>0.05378472222222222</v>
      </c>
      <c r="D27" s="1423" t="s">
        <v>10792</v>
      </c>
      <c r="E27" s="1337" t="s">
        <v>10793</v>
      </c>
      <c r="F27" s="1339" t="s">
        <v>10794</v>
      </c>
      <c r="G27" s="1339" t="s">
        <v>10795</v>
      </c>
      <c r="H27" s="1339" t="s">
        <v>10796</v>
      </c>
      <c r="I27" s="1339" t="s">
        <v>7296</v>
      </c>
      <c r="J27" s="1339" t="s">
        <v>10797</v>
      </c>
      <c r="K27" s="1339" t="s">
        <v>10798</v>
      </c>
      <c r="L27" s="1339" t="s">
        <v>8591</v>
      </c>
      <c r="M27" s="1647">
        <v>0.054560185185185184</v>
      </c>
      <c r="N27" s="1647" t="str">
        <f t="shared" si="3"/>
        <v>1:07</v>
      </c>
      <c r="O27" s="1339"/>
    </row>
    <row r="28" ht="15.75" customHeight="1">
      <c r="A28" s="1355" t="s">
        <v>4568</v>
      </c>
      <c r="B28" s="1662" t="s">
        <v>7686</v>
      </c>
      <c r="C28" s="1649">
        <v>0.06045138888888889</v>
      </c>
      <c r="D28" s="1423" t="s">
        <v>10799</v>
      </c>
      <c r="E28" s="1337" t="s">
        <v>10800</v>
      </c>
      <c r="F28" s="1339" t="s">
        <v>10801</v>
      </c>
      <c r="G28" s="1339" t="s">
        <v>10802</v>
      </c>
      <c r="H28" s="1339" t="s">
        <v>10803</v>
      </c>
      <c r="I28" s="1339" t="s">
        <v>10804</v>
      </c>
      <c r="J28" s="1339" t="s">
        <v>10805</v>
      </c>
      <c r="K28" s="1339" t="s">
        <v>10806</v>
      </c>
      <c r="L28" s="1339" t="s">
        <v>9781</v>
      </c>
      <c r="M28" s="1647">
        <v>0.06225694444444444</v>
      </c>
      <c r="N28" s="1647" t="str">
        <f t="shared" si="3"/>
        <v>2:36</v>
      </c>
      <c r="O28" s="1339" t="s">
        <v>10631</v>
      </c>
    </row>
    <row r="29" ht="15.75" customHeight="1">
      <c r="A29" s="1355" t="s">
        <v>6488</v>
      </c>
      <c r="B29" s="1662" t="s">
        <v>7661</v>
      </c>
      <c r="C29" s="1649">
        <v>0.05187025462962963</v>
      </c>
      <c r="D29" s="1669" t="s">
        <v>10807</v>
      </c>
      <c r="E29" s="1337" t="s">
        <v>7864</v>
      </c>
      <c r="F29" s="1339" t="s">
        <v>10808</v>
      </c>
      <c r="G29" s="1339" t="s">
        <v>10691</v>
      </c>
      <c r="H29" s="1339" t="s">
        <v>10809</v>
      </c>
      <c r="I29" s="1339" t="s">
        <v>10810</v>
      </c>
      <c r="J29" s="1339" t="s">
        <v>10811</v>
      </c>
      <c r="K29" s="1339" t="s">
        <v>10812</v>
      </c>
      <c r="L29" s="1339" t="s">
        <v>10813</v>
      </c>
      <c r="M29" s="1647">
        <v>0.052974537037037035</v>
      </c>
      <c r="N29" s="1647">
        <v>0.06597222222222222</v>
      </c>
      <c r="O29" s="1339" t="s">
        <v>10814</v>
      </c>
    </row>
    <row r="30" ht="15.75" customHeight="1">
      <c r="A30" s="1399"/>
      <c r="B30" s="1676"/>
      <c r="C30" s="1677"/>
      <c r="D30" s="1390"/>
      <c r="E30" s="1652"/>
      <c r="F30" s="1339"/>
      <c r="G30" s="1339"/>
      <c r="H30" s="1339"/>
      <c r="I30" s="1339"/>
      <c r="J30" s="1339"/>
      <c r="K30" s="1339"/>
      <c r="L30" s="1339"/>
      <c r="M30" s="1647"/>
      <c r="N30" s="1647"/>
      <c r="O30" s="1339"/>
    </row>
    <row r="31" ht="15.75" customHeight="1">
      <c r="A31" s="1331"/>
      <c r="B31" s="1644"/>
      <c r="C31" s="1678"/>
      <c r="D31" s="1679"/>
      <c r="E31" s="1652"/>
      <c r="F31" s="1339"/>
      <c r="G31" s="1339"/>
      <c r="H31" s="1339"/>
      <c r="I31" s="1339"/>
      <c r="J31" s="1339"/>
      <c r="K31" s="1339"/>
      <c r="L31" s="1339"/>
      <c r="M31" s="1647"/>
      <c r="N31" s="1647"/>
      <c r="O31" s="1339"/>
    </row>
    <row r="32" ht="15.75" customHeight="1">
      <c r="A32" s="1374"/>
      <c r="B32" s="1644"/>
      <c r="C32" s="1645"/>
      <c r="D32" s="1390"/>
      <c r="E32" s="1652"/>
      <c r="F32" s="1339"/>
      <c r="G32" s="1339"/>
      <c r="H32" s="1339"/>
      <c r="I32" s="1339"/>
      <c r="J32" s="1339"/>
      <c r="K32" s="1339"/>
      <c r="L32" s="1339"/>
      <c r="M32" s="1647"/>
      <c r="N32" s="1647"/>
      <c r="O32" s="1339"/>
    </row>
    <row r="33" ht="15.75" customHeight="1">
      <c r="A33" s="1331"/>
      <c r="B33" s="1644"/>
      <c r="C33" s="1678"/>
      <c r="D33" s="1679"/>
      <c r="E33" s="1652"/>
      <c r="F33" s="1339"/>
      <c r="G33" s="1339"/>
      <c r="H33" s="1339"/>
      <c r="I33" s="1339"/>
      <c r="J33" s="1339"/>
      <c r="K33" s="1339"/>
      <c r="L33" s="1339"/>
      <c r="M33" s="1647"/>
      <c r="N33" s="1647"/>
      <c r="O33" s="1339"/>
    </row>
    <row r="34" ht="15.75" customHeight="1">
      <c r="A34" s="1374"/>
      <c r="B34" s="1644"/>
      <c r="C34" s="1677"/>
      <c r="D34" s="1390"/>
      <c r="E34" s="1652"/>
      <c r="F34" s="1339"/>
      <c r="G34" s="1339"/>
      <c r="H34" s="1339"/>
      <c r="I34" s="1339"/>
      <c r="J34" s="1339"/>
      <c r="K34" s="1339"/>
      <c r="L34" s="1339"/>
      <c r="M34" s="1647"/>
      <c r="N34" s="1647"/>
      <c r="O34" s="1339"/>
    </row>
    <row r="35" ht="15.75" customHeight="1">
      <c r="A35" s="1331"/>
      <c r="B35" s="1644"/>
      <c r="C35" s="1678"/>
      <c r="D35" s="1679"/>
      <c r="E35" s="1652"/>
      <c r="F35" s="1339"/>
      <c r="G35" s="1339"/>
      <c r="H35" s="1339"/>
      <c r="I35" s="1339"/>
      <c r="J35" s="1339"/>
      <c r="K35" s="1339"/>
      <c r="L35" s="1339"/>
      <c r="M35" s="1647"/>
      <c r="N35" s="1647"/>
      <c r="O35" s="1339"/>
    </row>
    <row r="36">
      <c r="A36" s="1661"/>
      <c r="B36" s="1680"/>
      <c r="C36" s="1645"/>
      <c r="D36" s="1390"/>
      <c r="E36" s="1652"/>
      <c r="F36" s="1339"/>
      <c r="G36" s="1339"/>
      <c r="H36" s="1339"/>
      <c r="I36" s="1339"/>
      <c r="J36" s="1339"/>
      <c r="K36" s="1339"/>
      <c r="L36" s="1339"/>
      <c r="M36" s="1647"/>
      <c r="N36" s="1647"/>
      <c r="O36" s="1339"/>
    </row>
    <row r="37" ht="15.75" customHeight="1">
      <c r="A37" s="1399"/>
      <c r="B37" s="1676"/>
      <c r="C37" s="1677"/>
      <c r="D37" s="1679"/>
      <c r="E37" s="1652"/>
      <c r="F37" s="1339"/>
      <c r="G37" s="1339"/>
      <c r="H37" s="1339"/>
      <c r="I37" s="1339"/>
      <c r="J37" s="1339"/>
      <c r="K37" s="1339"/>
      <c r="L37" s="1339"/>
      <c r="M37" s="1647"/>
      <c r="N37" s="1647"/>
      <c r="O37" s="1339"/>
    </row>
    <row r="38" ht="15.75" customHeight="1">
      <c r="A38" s="1355"/>
      <c r="B38" s="1681"/>
      <c r="C38" s="1678"/>
      <c r="D38" s="1390"/>
      <c r="E38" s="1652"/>
      <c r="F38" s="1339"/>
      <c r="G38" s="1339"/>
      <c r="H38" s="1339"/>
      <c r="I38" s="1339"/>
      <c r="J38" s="1339"/>
      <c r="K38" s="1339"/>
      <c r="L38" s="1339"/>
      <c r="M38" s="1647"/>
      <c r="N38" s="1647"/>
      <c r="O38" s="1339"/>
    </row>
    <row r="39">
      <c r="A39" s="1675"/>
      <c r="B39" s="1657"/>
      <c r="C39" s="1645"/>
      <c r="D39" s="1679"/>
      <c r="E39" s="1652"/>
      <c r="F39" s="1339"/>
      <c r="G39" s="1339"/>
      <c r="H39" s="1339"/>
      <c r="I39" s="1339"/>
      <c r="J39" s="1339"/>
      <c r="K39" s="1339"/>
      <c r="L39" s="1339"/>
      <c r="M39" s="1647"/>
      <c r="N39" s="1647"/>
      <c r="O39" s="1339"/>
    </row>
    <row r="40" ht="15.75" customHeight="1">
      <c r="A40" s="1374"/>
      <c r="B40" s="1681"/>
      <c r="C40" s="1645"/>
      <c r="D40" s="1390"/>
      <c r="E40" s="1652"/>
      <c r="F40" s="1339"/>
      <c r="G40" s="1339"/>
      <c r="H40" s="1339"/>
      <c r="I40" s="1339"/>
      <c r="J40" s="1339"/>
      <c r="K40" s="1339"/>
      <c r="L40" s="1339"/>
      <c r="M40" s="1647"/>
      <c r="N40" s="1647"/>
      <c r="O40" s="1339"/>
    </row>
    <row r="41">
      <c r="A41" s="1399"/>
      <c r="B41" s="1399"/>
      <c r="C41" s="1645"/>
      <c r="D41" s="1679"/>
      <c r="E41" s="1652"/>
      <c r="F41" s="1339"/>
      <c r="G41" s="1339"/>
      <c r="H41" s="1339"/>
      <c r="I41" s="1339"/>
      <c r="J41" s="1339"/>
      <c r="K41" s="1339"/>
      <c r="L41" s="1339"/>
      <c r="M41" s="1647"/>
      <c r="N41" s="1647"/>
      <c r="O41" s="1339"/>
    </row>
    <row r="42" ht="15.75" customHeight="1">
      <c r="A42" s="1331"/>
      <c r="B42" s="1681"/>
      <c r="C42" s="1678"/>
      <c r="D42" s="1390"/>
      <c r="E42" s="1652"/>
      <c r="F42" s="1339"/>
      <c r="G42" s="1339"/>
      <c r="H42" s="1339"/>
      <c r="I42" s="1339"/>
      <c r="J42" s="1339"/>
      <c r="K42" s="1339"/>
      <c r="L42" s="1339"/>
      <c r="M42" s="1647"/>
      <c r="N42" s="1647"/>
      <c r="O42" s="1339"/>
    </row>
    <row r="43" ht="15.75" customHeight="1">
      <c r="A43" s="1374"/>
      <c r="B43" s="1644"/>
      <c r="C43" s="1677"/>
      <c r="D43" s="1679"/>
      <c r="E43" s="1652"/>
      <c r="F43" s="1339"/>
      <c r="G43" s="1339"/>
      <c r="H43" s="1339"/>
      <c r="I43" s="1339"/>
      <c r="J43" s="1339"/>
      <c r="K43" s="1339"/>
      <c r="L43" s="1339"/>
      <c r="M43" s="1647"/>
      <c r="N43" s="1647"/>
      <c r="O43" s="1339"/>
    </row>
    <row r="44">
      <c r="A44" s="1661"/>
      <c r="B44" s="1680"/>
      <c r="C44" s="1645"/>
      <c r="D44" s="1390"/>
      <c r="E44" s="1652"/>
      <c r="F44" s="1339"/>
      <c r="G44" s="1339"/>
      <c r="H44" s="1339"/>
      <c r="I44" s="1339"/>
      <c r="J44" s="1339"/>
      <c r="K44" s="1339"/>
      <c r="L44" s="1339"/>
      <c r="M44" s="1647"/>
      <c r="N44" s="1647"/>
      <c r="O44" s="1339"/>
    </row>
    <row r="45" ht="15.75" customHeight="1">
      <c r="A45" s="1399"/>
      <c r="B45" s="1658"/>
      <c r="C45" s="1645"/>
      <c r="D45" s="1679"/>
      <c r="E45" s="1652"/>
      <c r="F45" s="1339"/>
      <c r="G45" s="1339"/>
      <c r="H45" s="1339"/>
      <c r="I45" s="1339"/>
      <c r="J45" s="1339"/>
      <c r="K45" s="1339"/>
      <c r="L45" s="1339"/>
      <c r="M45" s="1647"/>
      <c r="N45" s="1647"/>
      <c r="O45" s="1339"/>
    </row>
    <row r="46" ht="15.75" customHeight="1">
      <c r="A46" s="1374"/>
      <c r="B46" s="1676"/>
      <c r="C46" s="1677"/>
      <c r="D46" s="1390"/>
      <c r="E46" s="1652"/>
      <c r="F46" s="1339"/>
      <c r="G46" s="1339"/>
      <c r="H46" s="1339"/>
      <c r="I46" s="1339"/>
      <c r="J46" s="1339"/>
      <c r="K46" s="1339"/>
      <c r="L46" s="1339"/>
      <c r="M46" s="1647"/>
      <c r="N46" s="1647"/>
      <c r="O46" s="1339"/>
    </row>
    <row r="47">
      <c r="A47" s="1675"/>
      <c r="B47" s="1657"/>
      <c r="C47" s="1682"/>
      <c r="D47" s="1679"/>
      <c r="E47" s="1652"/>
      <c r="F47" s="1339"/>
      <c r="G47" s="1339"/>
      <c r="H47" s="1339"/>
      <c r="I47" s="1339"/>
      <c r="J47" s="1339"/>
      <c r="K47" s="1339"/>
      <c r="L47" s="1339"/>
      <c r="M47" s="1647"/>
      <c r="N47" s="1647"/>
      <c r="O47" s="1339"/>
    </row>
    <row r="48" ht="15.75" customHeight="1">
      <c r="A48" s="1331"/>
      <c r="B48" s="1644"/>
      <c r="C48" s="1678"/>
      <c r="D48" s="1390"/>
      <c r="E48" s="1652"/>
      <c r="F48" s="1339"/>
      <c r="G48" s="1339"/>
      <c r="H48" s="1339"/>
      <c r="I48" s="1339"/>
      <c r="J48" s="1339"/>
      <c r="K48" s="1339"/>
      <c r="L48" s="1339"/>
      <c r="M48" s="1647"/>
      <c r="N48" s="1647"/>
      <c r="O48" s="1339"/>
    </row>
    <row r="49" ht="15.75" customHeight="1">
      <c r="A49" s="1374"/>
      <c r="B49" s="1644"/>
      <c r="C49" s="1677"/>
      <c r="D49" s="1679"/>
      <c r="E49" s="1652"/>
      <c r="F49" s="1339"/>
      <c r="G49" s="1339"/>
      <c r="H49" s="1339"/>
      <c r="I49" s="1339"/>
      <c r="J49" s="1339"/>
      <c r="K49" s="1339"/>
      <c r="L49" s="1339"/>
      <c r="M49" s="1647"/>
      <c r="N49" s="1647"/>
      <c r="O49" s="1339"/>
    </row>
    <row r="50" ht="15.75" customHeight="1">
      <c r="A50" s="1661"/>
      <c r="B50" s="1680"/>
      <c r="C50" s="1645"/>
      <c r="D50" s="1390"/>
      <c r="E50" s="1652"/>
      <c r="F50" s="1339"/>
      <c r="G50" s="1339"/>
      <c r="H50" s="1339"/>
      <c r="I50" s="1339"/>
      <c r="J50" s="1339"/>
      <c r="K50" s="1339"/>
      <c r="L50" s="1339"/>
      <c r="M50" s="1647"/>
      <c r="N50" s="1647"/>
      <c r="O50" s="1339"/>
    </row>
    <row r="51" ht="15.75" customHeight="1">
      <c r="A51" s="1331"/>
      <c r="B51" s="1681"/>
      <c r="C51" s="1678"/>
      <c r="D51" s="1679"/>
      <c r="E51" s="1652"/>
      <c r="F51" s="1339"/>
      <c r="G51" s="1339"/>
      <c r="H51" s="1339"/>
      <c r="I51" s="1339"/>
      <c r="J51" s="1339"/>
      <c r="K51" s="1339"/>
      <c r="L51" s="1339"/>
      <c r="M51" s="1647"/>
      <c r="N51" s="1647"/>
      <c r="O51" s="1339"/>
    </row>
    <row r="52" ht="15.75" customHeight="1">
      <c r="A52" s="1374"/>
      <c r="B52" s="1676"/>
      <c r="C52" s="1677"/>
      <c r="D52" s="1390"/>
      <c r="E52" s="1652"/>
      <c r="F52" s="1339"/>
      <c r="G52" s="1339"/>
      <c r="H52" s="1339"/>
      <c r="I52" s="1339"/>
      <c r="J52" s="1339"/>
      <c r="K52" s="1339"/>
      <c r="L52" s="1339"/>
      <c r="M52" s="1647"/>
      <c r="N52" s="1647"/>
      <c r="O52" s="1339"/>
    </row>
    <row r="53" ht="15.75" customHeight="1">
      <c r="A53" s="1661"/>
      <c r="B53" s="1658"/>
      <c r="C53" s="1645"/>
      <c r="D53" s="1679"/>
      <c r="E53" s="1652"/>
      <c r="F53" s="1339"/>
      <c r="G53" s="1339"/>
      <c r="H53" s="1339"/>
      <c r="I53" s="1339"/>
      <c r="J53" s="1339"/>
      <c r="K53" s="1339"/>
      <c r="L53" s="1339"/>
      <c r="M53" s="1647"/>
      <c r="N53" s="1647"/>
      <c r="O53" s="1339"/>
    </row>
    <row r="54" ht="15.75" customHeight="1">
      <c r="A54" s="1399"/>
      <c r="B54" s="1662"/>
      <c r="C54" s="1645"/>
      <c r="D54" s="1390"/>
      <c r="E54" s="1652"/>
      <c r="F54" s="1339"/>
      <c r="G54" s="1339"/>
      <c r="H54" s="1339"/>
      <c r="I54" s="1339"/>
      <c r="J54" s="1339"/>
      <c r="K54" s="1339"/>
      <c r="L54" s="1339"/>
      <c r="M54" s="1647"/>
      <c r="N54" s="1647"/>
      <c r="O54" s="1339"/>
    </row>
    <row r="55" ht="15.75" customHeight="1">
      <c r="A55" s="1661"/>
      <c r="B55" s="1680"/>
      <c r="C55" s="1645"/>
      <c r="D55" s="1679"/>
      <c r="E55" s="1652"/>
      <c r="F55" s="1339"/>
      <c r="G55" s="1339"/>
      <c r="H55" s="1339"/>
      <c r="I55" s="1339"/>
      <c r="J55" s="1339"/>
      <c r="K55" s="1339"/>
      <c r="L55" s="1339"/>
      <c r="M55" s="1647"/>
      <c r="N55" s="1647"/>
      <c r="O55" s="1339"/>
    </row>
    <row r="56" ht="15.75" customHeight="1">
      <c r="A56" s="1374"/>
      <c r="B56" s="1676"/>
      <c r="C56" s="1677"/>
      <c r="D56" s="1390"/>
      <c r="E56" s="1652"/>
      <c r="F56" s="1339"/>
      <c r="G56" s="1339"/>
      <c r="H56" s="1339"/>
      <c r="I56" s="1339"/>
      <c r="J56" s="1339"/>
      <c r="K56" s="1339"/>
      <c r="L56" s="1339"/>
      <c r="M56" s="1647"/>
      <c r="N56" s="1647"/>
      <c r="O56" s="1339"/>
    </row>
    <row r="57" ht="16.5" customHeight="1">
      <c r="A57" s="1331"/>
      <c r="B57" s="1676"/>
      <c r="C57" s="1678"/>
      <c r="D57" s="1679"/>
      <c r="E57" s="1652"/>
      <c r="F57" s="1339"/>
      <c r="G57" s="1339"/>
      <c r="H57" s="1339"/>
      <c r="I57" s="1339"/>
      <c r="J57" s="1339"/>
      <c r="K57" s="1339"/>
      <c r="L57" s="1339"/>
      <c r="M57" s="1647"/>
      <c r="N57" s="1647"/>
      <c r="O57" s="1339"/>
    </row>
    <row r="58">
      <c r="A58" s="1661"/>
      <c r="B58" s="1680"/>
      <c r="C58" s="1649"/>
      <c r="D58" s="1390"/>
      <c r="E58" s="1652"/>
      <c r="F58" s="1339"/>
      <c r="G58" s="1339"/>
      <c r="H58" s="1339"/>
      <c r="I58" s="1339"/>
      <c r="J58" s="1339"/>
      <c r="K58" s="1339"/>
      <c r="L58" s="1339"/>
      <c r="M58" s="1647"/>
      <c r="N58" s="1647"/>
      <c r="O58" s="1339"/>
    </row>
    <row r="59">
      <c r="A59" s="1675"/>
      <c r="B59" s="1666"/>
      <c r="C59" s="1649"/>
      <c r="D59" s="1390"/>
      <c r="E59" s="1652"/>
      <c r="F59" s="1339"/>
      <c r="G59" s="1339"/>
      <c r="H59" s="1339"/>
      <c r="I59" s="1339"/>
      <c r="J59" s="1339"/>
      <c r="K59" s="1339"/>
      <c r="L59" s="1339"/>
      <c r="M59" s="1647"/>
      <c r="N59" s="1647"/>
      <c r="O59" s="1339"/>
    </row>
    <row r="60">
      <c r="A60" s="1661"/>
      <c r="B60" s="1680"/>
      <c r="C60" s="1645"/>
      <c r="D60" s="1339"/>
      <c r="E60" s="1652"/>
      <c r="F60" s="1339"/>
      <c r="G60" s="1339"/>
      <c r="H60" s="1339"/>
      <c r="I60" s="1339"/>
      <c r="J60" s="1339"/>
      <c r="K60" s="1339"/>
      <c r="L60" s="1339"/>
      <c r="M60" s="1647"/>
      <c r="N60" s="1647"/>
      <c r="O60" s="1339"/>
    </row>
    <row r="61">
      <c r="A61" s="1374"/>
      <c r="B61" s="1681"/>
      <c r="C61" s="1677"/>
      <c r="D61" s="1339"/>
      <c r="E61" s="1652"/>
      <c r="F61" s="1339"/>
      <c r="G61" s="1339"/>
      <c r="H61" s="1339"/>
      <c r="I61" s="1339"/>
      <c r="J61" s="1339"/>
      <c r="K61" s="1339"/>
      <c r="L61" s="1339"/>
      <c r="M61" s="1647"/>
      <c r="N61" s="1647"/>
      <c r="O61" s="1339"/>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7623</v>
      </c>
      <c r="C1" s="1627" t="s">
        <v>10602</v>
      </c>
      <c r="D1" s="1701" t="s">
        <v>6457</v>
      </c>
      <c r="E1" s="1629" t="s">
        <v>6459</v>
      </c>
      <c r="F1" s="1630" t="s">
        <v>38</v>
      </c>
      <c r="G1" s="1631" t="s">
        <v>36</v>
      </c>
      <c r="H1" s="1627" t="s">
        <v>10603</v>
      </c>
      <c r="I1" s="1632" t="s">
        <v>39</v>
      </c>
      <c r="J1" s="1633" t="s">
        <v>6458</v>
      </c>
      <c r="K1" s="1286" t="s">
        <v>7657</v>
      </c>
      <c r="L1" s="1286" t="s">
        <v>7659</v>
      </c>
    </row>
    <row r="2" ht="15.75" customHeight="1">
      <c r="A2" s="1299" t="s">
        <v>7660</v>
      </c>
      <c r="B2" s="1636" t="s">
        <v>7661</v>
      </c>
      <c r="C2" s="1302" t="s">
        <v>10604</v>
      </c>
      <c r="D2" s="1303" t="s">
        <v>10815</v>
      </c>
      <c r="E2" s="1304" t="s">
        <v>10816</v>
      </c>
      <c r="F2" s="1305" t="s">
        <v>10817</v>
      </c>
      <c r="G2" s="1307" t="s">
        <v>10818</v>
      </c>
      <c r="H2" s="1302" t="s">
        <v>10819</v>
      </c>
      <c r="I2" s="1308" t="s">
        <v>10820</v>
      </c>
      <c r="J2" s="1309" t="s">
        <v>10821</v>
      </c>
      <c r="K2" s="1311"/>
      <c r="L2" s="1312"/>
    </row>
    <row r="3" ht="15.75" customHeight="1">
      <c r="A3" s="1313" t="s">
        <v>7685</v>
      </c>
      <c r="B3" s="1641" t="s">
        <v>7686</v>
      </c>
      <c r="C3" s="1302" t="s">
        <v>10822</v>
      </c>
      <c r="D3" s="1303" t="s">
        <v>10823</v>
      </c>
      <c r="E3" s="1304" t="s">
        <v>10824</v>
      </c>
      <c r="F3" s="1305" t="s">
        <v>10825</v>
      </c>
      <c r="G3" s="1307" t="s">
        <v>10826</v>
      </c>
      <c r="H3" s="1302" t="s">
        <v>10827</v>
      </c>
      <c r="I3" s="1308" t="s">
        <v>10828</v>
      </c>
      <c r="J3" s="1309" t="s">
        <v>10829</v>
      </c>
      <c r="K3" s="1637"/>
    </row>
    <row r="4" ht="15.75" customHeight="1">
      <c r="A4" s="1315" t="s">
        <v>7716</v>
      </c>
      <c r="B4" s="1643" t="s">
        <v>7717</v>
      </c>
      <c r="C4" s="1302" t="s">
        <v>10761</v>
      </c>
      <c r="D4" s="1303" t="s">
        <v>10830</v>
      </c>
      <c r="E4" s="1304" t="s">
        <v>10831</v>
      </c>
      <c r="F4" s="1305" t="s">
        <v>10832</v>
      </c>
      <c r="G4" s="1307" t="s">
        <v>10833</v>
      </c>
      <c r="H4" s="1302" t="s">
        <v>10834</v>
      </c>
      <c r="I4" s="1308" t="s">
        <v>10835</v>
      </c>
      <c r="J4" s="1309" t="s">
        <v>10836</v>
      </c>
      <c r="K4" s="1640"/>
    </row>
    <row r="5" ht="15.75" customHeight="1">
      <c r="A5" s="1318" t="s">
        <v>532</v>
      </c>
      <c r="B5" s="1644" t="s">
        <v>7661</v>
      </c>
      <c r="C5" s="1334" t="s">
        <v>10628</v>
      </c>
      <c r="D5" s="1338" t="s">
        <v>10815</v>
      </c>
      <c r="E5" s="1338" t="s">
        <v>10816</v>
      </c>
      <c r="F5" s="1338" t="s">
        <v>10817</v>
      </c>
      <c r="G5" s="1338" t="s">
        <v>10818</v>
      </c>
      <c r="H5" s="1702" t="s">
        <v>10819</v>
      </c>
      <c r="I5" s="1338" t="s">
        <v>10820</v>
      </c>
      <c r="J5" s="1338" t="s">
        <v>10821</v>
      </c>
      <c r="K5" s="1339" t="s">
        <v>7684</v>
      </c>
      <c r="L5" s="1339"/>
    </row>
    <row r="6" ht="15.75" customHeight="1">
      <c r="A6" s="1331" t="s">
        <v>5867</v>
      </c>
      <c r="B6" s="1644" t="s">
        <v>7661</v>
      </c>
      <c r="C6" s="1339" t="s">
        <v>10837</v>
      </c>
      <c r="D6" s="1339" t="s">
        <v>10838</v>
      </c>
      <c r="E6" s="1339" t="s">
        <v>10839</v>
      </c>
      <c r="F6" s="1334" t="s">
        <v>10840</v>
      </c>
      <c r="G6" s="1334" t="s">
        <v>10841</v>
      </c>
      <c r="H6" s="1703" t="s">
        <v>10842</v>
      </c>
      <c r="I6" s="1334" t="s">
        <v>10843</v>
      </c>
      <c r="J6" s="1334" t="s">
        <v>10844</v>
      </c>
      <c r="K6" s="1339" t="s">
        <v>7782</v>
      </c>
      <c r="L6" s="1339"/>
    </row>
    <row r="7" ht="15.75" customHeight="1">
      <c r="A7" s="1331" t="s">
        <v>1758</v>
      </c>
      <c r="B7" s="1644" t="s">
        <v>7661</v>
      </c>
      <c r="C7" s="1339" t="s">
        <v>10845</v>
      </c>
      <c r="D7" s="1339" t="s">
        <v>10846</v>
      </c>
      <c r="E7" s="1674" t="s">
        <v>10847</v>
      </c>
      <c r="F7" s="1674" t="s">
        <v>10848</v>
      </c>
      <c r="G7" s="1339" t="s">
        <v>10849</v>
      </c>
      <c r="H7" s="1339" t="s">
        <v>10850</v>
      </c>
      <c r="I7" s="1339" t="s">
        <v>10851</v>
      </c>
      <c r="J7" s="1339" t="s">
        <v>10852</v>
      </c>
      <c r="K7" s="1339" t="s">
        <v>10853</v>
      </c>
      <c r="L7" s="1339" t="s">
        <v>10854</v>
      </c>
    </row>
    <row r="8" ht="15.75" customHeight="1">
      <c r="A8" s="1374" t="s">
        <v>1736</v>
      </c>
      <c r="B8" s="1644" t="s">
        <v>7661</v>
      </c>
      <c r="C8" s="1650" t="s">
        <v>10604</v>
      </c>
      <c r="D8" s="1339" t="s">
        <v>10855</v>
      </c>
      <c r="E8" s="1339" t="s">
        <v>10856</v>
      </c>
      <c r="F8" s="1339" t="s">
        <v>10857</v>
      </c>
      <c r="G8" s="1339" t="s">
        <v>10858</v>
      </c>
      <c r="H8" s="1339" t="s">
        <v>10859</v>
      </c>
      <c r="I8" s="1339" t="s">
        <v>10860</v>
      </c>
      <c r="J8" s="1339" t="s">
        <v>10861</v>
      </c>
      <c r="K8" s="1339" t="s">
        <v>7890</v>
      </c>
      <c r="L8" s="1339"/>
    </row>
    <row r="9" ht="15.75" customHeight="1">
      <c r="A9" s="1318" t="s">
        <v>6012</v>
      </c>
      <c r="B9" s="1644" t="s">
        <v>7661</v>
      </c>
      <c r="C9" s="1339" t="s">
        <v>10862</v>
      </c>
      <c r="D9" s="1339" t="s">
        <v>10863</v>
      </c>
      <c r="E9" s="1339" t="s">
        <v>10864</v>
      </c>
      <c r="F9" s="1339" t="s">
        <v>10865</v>
      </c>
      <c r="G9" s="1339" t="s">
        <v>10866</v>
      </c>
      <c r="H9" s="1339" t="s">
        <v>10867</v>
      </c>
      <c r="I9" s="1339" t="s">
        <v>10868</v>
      </c>
      <c r="J9" s="1339" t="s">
        <v>10869</v>
      </c>
      <c r="K9" s="1339" t="s">
        <v>7808</v>
      </c>
      <c r="L9" s="1339"/>
    </row>
    <row r="10" ht="16.5" customHeight="1">
      <c r="A10" s="1653" t="s">
        <v>2773</v>
      </c>
      <c r="B10" s="1644" t="s">
        <v>7661</v>
      </c>
      <c r="C10" s="1339" t="s">
        <v>10664</v>
      </c>
      <c r="D10" s="1704" t="s">
        <v>10870</v>
      </c>
      <c r="E10" s="1339" t="s">
        <v>10871</v>
      </c>
      <c r="F10" s="1339" t="s">
        <v>10872</v>
      </c>
      <c r="G10" s="1339" t="s">
        <v>10873</v>
      </c>
      <c r="H10" s="1339" t="s">
        <v>10874</v>
      </c>
      <c r="I10" s="1339" t="s">
        <v>10875</v>
      </c>
      <c r="J10" s="1339" t="s">
        <v>10876</v>
      </c>
      <c r="K10" s="1339" t="s">
        <v>7860</v>
      </c>
      <c r="L10" s="1339" t="s">
        <v>10877</v>
      </c>
    </row>
    <row r="11" ht="15.75" customHeight="1">
      <c r="A11" s="1355" t="s">
        <v>632</v>
      </c>
      <c r="B11" s="1644" t="s">
        <v>7661</v>
      </c>
      <c r="C11" s="1339" t="s">
        <v>10688</v>
      </c>
      <c r="D11" s="1339" t="s">
        <v>10878</v>
      </c>
      <c r="E11" s="1339" t="s">
        <v>10879</v>
      </c>
      <c r="F11" s="1339" t="s">
        <v>10880</v>
      </c>
      <c r="G11" s="1339" t="s">
        <v>10881</v>
      </c>
      <c r="H11" s="1339" t="s">
        <v>10882</v>
      </c>
      <c r="I11" s="1339" t="s">
        <v>10883</v>
      </c>
      <c r="J11" s="1339" t="s">
        <v>10884</v>
      </c>
      <c r="K11" s="1339" t="s">
        <v>8436</v>
      </c>
      <c r="L11" s="1339" t="s">
        <v>8437</v>
      </c>
    </row>
    <row r="12" ht="15.75" customHeight="1">
      <c r="A12" s="1318" t="s">
        <v>1283</v>
      </c>
      <c r="B12" s="1644" t="s">
        <v>7661</v>
      </c>
      <c r="C12" s="1339" t="s">
        <v>10885</v>
      </c>
      <c r="D12" s="1339" t="s">
        <v>10886</v>
      </c>
      <c r="E12" s="1339" t="s">
        <v>10887</v>
      </c>
      <c r="F12" s="1339" t="s">
        <v>10888</v>
      </c>
      <c r="G12" s="1339" t="s">
        <v>10889</v>
      </c>
      <c r="H12" s="1339" t="s">
        <v>10890</v>
      </c>
      <c r="I12" s="1339" t="s">
        <v>10891</v>
      </c>
      <c r="J12" s="1339" t="s">
        <v>10892</v>
      </c>
      <c r="K12" s="1339" t="s">
        <v>8050</v>
      </c>
      <c r="L12" s="1339"/>
    </row>
    <row r="13" ht="15.75" customHeight="1">
      <c r="A13" s="1318" t="s">
        <v>6223</v>
      </c>
      <c r="B13" s="1644" t="s">
        <v>7661</v>
      </c>
      <c r="C13" s="1339" t="s">
        <v>10893</v>
      </c>
      <c r="D13" s="1339" t="s">
        <v>10894</v>
      </c>
      <c r="E13" s="1339" t="s">
        <v>10895</v>
      </c>
      <c r="F13" s="1339" t="s">
        <v>10896</v>
      </c>
      <c r="G13" s="1339" t="s">
        <v>10897</v>
      </c>
      <c r="H13" s="1339" t="s">
        <v>10898</v>
      </c>
      <c r="I13" s="1339" t="s">
        <v>10899</v>
      </c>
      <c r="J13" s="1339" t="s">
        <v>10900</v>
      </c>
      <c r="K13" s="1339" t="s">
        <v>8392</v>
      </c>
      <c r="L13" s="1339"/>
    </row>
    <row r="14" ht="15.75" customHeight="1">
      <c r="A14" s="1355" t="s">
        <v>10724</v>
      </c>
      <c r="B14" s="1658" t="s">
        <v>7661</v>
      </c>
      <c r="C14" s="1339" t="s">
        <v>10725</v>
      </c>
      <c r="D14" s="1339" t="s">
        <v>10901</v>
      </c>
      <c r="E14" s="1674" t="s">
        <v>10902</v>
      </c>
      <c r="F14" s="1339" t="s">
        <v>10903</v>
      </c>
      <c r="G14" s="1339" t="s">
        <v>10904</v>
      </c>
      <c r="H14" s="1339" t="s">
        <v>10905</v>
      </c>
      <c r="I14" s="1339" t="s">
        <v>10906</v>
      </c>
      <c r="J14" s="1339" t="s">
        <v>10907</v>
      </c>
      <c r="K14" s="1339" t="s">
        <v>8100</v>
      </c>
      <c r="L14" s="1339"/>
    </row>
    <row r="15" ht="15.75" customHeight="1">
      <c r="A15" s="1331" t="s">
        <v>8052</v>
      </c>
      <c r="B15" s="1644" t="s">
        <v>7661</v>
      </c>
      <c r="C15" s="1339" t="s">
        <v>10697</v>
      </c>
      <c r="D15" s="1339" t="s">
        <v>10908</v>
      </c>
      <c r="E15" s="1339" t="s">
        <v>10909</v>
      </c>
      <c r="F15" s="1339" t="s">
        <v>10910</v>
      </c>
      <c r="G15" s="1339" t="s">
        <v>10911</v>
      </c>
      <c r="H15" s="1339" t="s">
        <v>10912</v>
      </c>
      <c r="I15" s="1339" t="s">
        <v>10913</v>
      </c>
      <c r="J15" s="1339" t="s">
        <v>10914</v>
      </c>
      <c r="K15" s="1339" t="s">
        <v>8074</v>
      </c>
      <c r="L15" s="1339"/>
    </row>
    <row r="16" ht="15.75" customHeight="1">
      <c r="A16" s="1355" t="s">
        <v>901</v>
      </c>
      <c r="B16" s="1658" t="s">
        <v>7686</v>
      </c>
      <c r="C16" s="1339" t="s">
        <v>10822</v>
      </c>
      <c r="D16" s="1339" t="s">
        <v>10823</v>
      </c>
      <c r="E16" s="1339" t="s">
        <v>10824</v>
      </c>
      <c r="F16" s="1339" t="s">
        <v>10825</v>
      </c>
      <c r="G16" s="1339" t="s">
        <v>10826</v>
      </c>
      <c r="H16" s="1339" t="s">
        <v>10827</v>
      </c>
      <c r="I16" s="1339" t="s">
        <v>10828</v>
      </c>
      <c r="J16" s="1339" t="s">
        <v>10829</v>
      </c>
      <c r="K16" s="1339" t="s">
        <v>8326</v>
      </c>
      <c r="L16" s="1339" t="s">
        <v>10915</v>
      </c>
    </row>
    <row r="17" ht="15.75" customHeight="1">
      <c r="A17" s="1399" t="s">
        <v>2874</v>
      </c>
      <c r="B17" s="1658" t="s">
        <v>7661</v>
      </c>
      <c r="C17" s="1339" t="s">
        <v>10916</v>
      </c>
      <c r="D17" s="1339" t="s">
        <v>10917</v>
      </c>
      <c r="E17" s="1339" t="s">
        <v>10918</v>
      </c>
      <c r="F17" s="1339" t="s">
        <v>10919</v>
      </c>
      <c r="G17" s="1339" t="s">
        <v>10920</v>
      </c>
      <c r="H17" s="1339" t="s">
        <v>10921</v>
      </c>
      <c r="I17" s="1339" t="s">
        <v>10922</v>
      </c>
      <c r="J17" s="1339" t="s">
        <v>10923</v>
      </c>
      <c r="K17" s="1339" t="s">
        <v>10924</v>
      </c>
      <c r="L17" s="1339" t="s">
        <v>10925</v>
      </c>
    </row>
    <row r="18" ht="15.75" customHeight="1">
      <c r="A18" s="1399" t="s">
        <v>1477</v>
      </c>
      <c r="B18" s="1658" t="s">
        <v>7717</v>
      </c>
      <c r="C18" s="1452" t="s">
        <v>10761</v>
      </c>
      <c r="D18" s="1339" t="s">
        <v>10830</v>
      </c>
      <c r="E18" s="1339" t="s">
        <v>10831</v>
      </c>
      <c r="F18" s="1339" t="s">
        <v>10832</v>
      </c>
      <c r="G18" s="1339" t="s">
        <v>10833</v>
      </c>
      <c r="H18" s="1339" t="s">
        <v>10834</v>
      </c>
      <c r="I18" s="1339" t="s">
        <v>10835</v>
      </c>
      <c r="J18" s="1339" t="s">
        <v>10836</v>
      </c>
      <c r="K18" s="1339" t="s">
        <v>8844</v>
      </c>
      <c r="L18" s="1339"/>
    </row>
    <row r="19" ht="15.75" customHeight="1">
      <c r="A19" s="1355" t="s">
        <v>2704</v>
      </c>
      <c r="B19" s="1666" t="s">
        <v>7686</v>
      </c>
      <c r="C19" s="1705" t="s">
        <v>10745</v>
      </c>
      <c r="D19" s="1339" t="s">
        <v>10926</v>
      </c>
      <c r="E19" s="1339" t="s">
        <v>10927</v>
      </c>
      <c r="F19" s="1339" t="s">
        <v>10928</v>
      </c>
      <c r="G19" s="1339" t="s">
        <v>10929</v>
      </c>
      <c r="H19" s="1339" t="s">
        <v>10930</v>
      </c>
      <c r="I19" s="1339" t="s">
        <v>10931</v>
      </c>
      <c r="J19" s="1339" t="s">
        <v>10932</v>
      </c>
      <c r="K19" s="1339" t="s">
        <v>8566</v>
      </c>
      <c r="L19" s="1339"/>
    </row>
    <row r="20">
      <c r="A20" s="1661" t="s">
        <v>3081</v>
      </c>
      <c r="B20" s="1662" t="s">
        <v>7686</v>
      </c>
      <c r="C20" s="1339" t="s">
        <v>10933</v>
      </c>
      <c r="D20" s="1339" t="s">
        <v>10934</v>
      </c>
      <c r="E20" s="1339" t="s">
        <v>10935</v>
      </c>
      <c r="F20" s="1339" t="s">
        <v>10936</v>
      </c>
      <c r="G20" s="1339" t="s">
        <v>10937</v>
      </c>
      <c r="H20" s="1339" t="s">
        <v>10938</v>
      </c>
      <c r="I20" s="1339" t="s">
        <v>10939</v>
      </c>
      <c r="J20" s="1339" t="s">
        <v>10940</v>
      </c>
      <c r="K20" s="1339" t="s">
        <v>9461</v>
      </c>
      <c r="L20" s="1339" t="s">
        <v>10941</v>
      </c>
    </row>
    <row r="21" ht="15.75" customHeight="1">
      <c r="A21" s="1399" t="s">
        <v>4568</v>
      </c>
      <c r="B21" s="1658" t="s">
        <v>7686</v>
      </c>
      <c r="C21" s="1452" t="s">
        <v>10799</v>
      </c>
      <c r="D21" s="1339" t="s">
        <v>10942</v>
      </c>
      <c r="E21" s="1339" t="s">
        <v>10943</v>
      </c>
      <c r="F21" s="1339" t="s">
        <v>10944</v>
      </c>
      <c r="G21" s="1339" t="s">
        <v>10945</v>
      </c>
      <c r="H21" s="1339" t="s">
        <v>10946</v>
      </c>
      <c r="I21" s="1339" t="s">
        <v>10947</v>
      </c>
      <c r="J21" s="1339" t="s">
        <v>10948</v>
      </c>
      <c r="K21" s="1339" t="s">
        <v>9782</v>
      </c>
      <c r="L21" s="1339"/>
    </row>
    <row r="22" ht="16.5" customHeight="1">
      <c r="A22" s="1399" t="s">
        <v>10949</v>
      </c>
      <c r="B22" s="1658" t="s">
        <v>7661</v>
      </c>
      <c r="C22" s="1668" t="s">
        <v>10950</v>
      </c>
      <c r="D22" s="1339" t="s">
        <v>10951</v>
      </c>
      <c r="E22" s="1339" t="s">
        <v>10952</v>
      </c>
      <c r="F22" s="1339" t="s">
        <v>10953</v>
      </c>
      <c r="G22" s="1339"/>
      <c r="H22" s="1339"/>
      <c r="I22" s="1339"/>
      <c r="J22" s="1339"/>
      <c r="K22" s="1339"/>
      <c r="L22" s="1339"/>
    </row>
    <row r="23" ht="15.75" customHeight="1">
      <c r="A23" s="1355"/>
      <c r="B23" s="1644"/>
      <c r="C23" s="1706"/>
      <c r="D23" s="1339"/>
      <c r="E23" s="1339"/>
      <c r="F23" s="1339"/>
      <c r="G23" s="1339"/>
      <c r="H23" s="1339"/>
      <c r="I23" s="1339"/>
      <c r="J23" s="1339"/>
      <c r="K23" s="1339"/>
      <c r="L23" s="1339"/>
    </row>
    <row r="24">
      <c r="A24" s="1675"/>
      <c r="B24" s="1657"/>
      <c r="C24" s="1706"/>
      <c r="D24" s="1339"/>
      <c r="E24" s="1339"/>
      <c r="F24" s="1339"/>
      <c r="G24" s="1339"/>
      <c r="H24" s="1339"/>
      <c r="I24" s="1339"/>
      <c r="J24" s="1339"/>
      <c r="K24" s="1339"/>
      <c r="L24" s="1339"/>
    </row>
    <row r="25" ht="15.75" customHeight="1">
      <c r="A25" s="1374"/>
      <c r="B25" s="1644"/>
      <c r="C25" s="1706"/>
      <c r="D25" s="1339"/>
      <c r="E25" s="1339"/>
      <c r="F25" s="1339"/>
      <c r="G25" s="1339"/>
      <c r="H25" s="1339"/>
      <c r="I25" s="1339"/>
      <c r="J25" s="1339"/>
      <c r="K25" s="1339"/>
      <c r="L25" s="1339"/>
    </row>
    <row r="26" ht="15.75" customHeight="1">
      <c r="A26" s="1355"/>
      <c r="B26" s="1644"/>
      <c r="C26" s="1706"/>
      <c r="D26" s="1339"/>
      <c r="E26" s="1339"/>
      <c r="F26" s="1339"/>
      <c r="G26" s="1339"/>
      <c r="H26" s="1339"/>
      <c r="I26" s="1339"/>
      <c r="J26" s="1339"/>
      <c r="K26" s="1339"/>
      <c r="L26" s="1339"/>
    </row>
    <row r="27" ht="15.0" customHeight="1">
      <c r="A27" s="1707"/>
      <c r="B27" s="1681"/>
      <c r="C27" s="1706"/>
      <c r="D27" s="1339"/>
      <c r="E27" s="1339"/>
      <c r="F27" s="1339"/>
      <c r="G27" s="1339"/>
      <c r="H27" s="1339"/>
      <c r="I27" s="1339"/>
      <c r="J27" s="1339"/>
      <c r="K27" s="1339"/>
      <c r="L27" s="1339"/>
    </row>
    <row r="28" ht="15.75" customHeight="1">
      <c r="A28" s="1331"/>
      <c r="B28" s="1662"/>
      <c r="C28" s="1706"/>
      <c r="D28" s="1339"/>
      <c r="E28" s="1339"/>
      <c r="F28" s="1339"/>
      <c r="G28" s="1339"/>
      <c r="H28" s="1339"/>
      <c r="I28" s="1339"/>
      <c r="J28" s="1339"/>
      <c r="K28" s="1339"/>
      <c r="L28" s="1339"/>
    </row>
    <row r="29" ht="15.75" customHeight="1">
      <c r="A29" s="1355"/>
      <c r="B29" s="1676"/>
      <c r="C29" s="1706"/>
      <c r="D29" s="1339"/>
      <c r="E29" s="1339"/>
      <c r="F29" s="1339"/>
      <c r="G29" s="1339"/>
      <c r="H29" s="1339"/>
      <c r="I29" s="1339"/>
      <c r="J29" s="1339"/>
      <c r="K29" s="1339"/>
      <c r="L29" s="1339"/>
    </row>
    <row r="30" ht="15.75" customHeight="1">
      <c r="A30" s="1399"/>
      <c r="B30" s="1676"/>
      <c r="C30" s="1706"/>
      <c r="D30" s="1339"/>
      <c r="E30" s="1339"/>
      <c r="F30" s="1339"/>
      <c r="G30" s="1339"/>
      <c r="H30" s="1339"/>
      <c r="I30" s="1339"/>
      <c r="J30" s="1339"/>
      <c r="K30" s="1339"/>
      <c r="L30" s="1339"/>
    </row>
    <row r="31" ht="15.75" customHeight="1">
      <c r="A31" s="1331"/>
      <c r="B31" s="1644"/>
      <c r="C31" s="1706"/>
      <c r="D31" s="1339"/>
      <c r="E31" s="1339"/>
      <c r="F31" s="1339"/>
      <c r="G31" s="1339"/>
      <c r="H31" s="1339"/>
      <c r="I31" s="1339"/>
      <c r="J31" s="1339"/>
      <c r="K31" s="1339"/>
      <c r="L31" s="1339"/>
    </row>
    <row r="32" ht="15.75" customHeight="1">
      <c r="A32" s="1374"/>
      <c r="B32" s="1644"/>
      <c r="C32" s="1706"/>
      <c r="D32" s="1339"/>
      <c r="E32" s="1339"/>
      <c r="F32" s="1339"/>
      <c r="G32" s="1339"/>
      <c r="H32" s="1339"/>
      <c r="I32" s="1339"/>
      <c r="J32" s="1339"/>
      <c r="K32" s="1339"/>
      <c r="L32" s="1339"/>
    </row>
    <row r="33" ht="15.75" customHeight="1">
      <c r="A33" s="1331"/>
      <c r="B33" s="1644"/>
      <c r="C33" s="1706"/>
      <c r="D33" s="1339"/>
      <c r="E33" s="1339"/>
      <c r="F33" s="1339"/>
      <c r="G33" s="1339"/>
      <c r="H33" s="1339"/>
      <c r="I33" s="1339"/>
      <c r="J33" s="1339"/>
      <c r="K33" s="1339"/>
      <c r="L33" s="1339"/>
    </row>
    <row r="34" ht="15.75" customHeight="1">
      <c r="A34" s="1374"/>
      <c r="B34" s="1644"/>
      <c r="C34" s="1706"/>
      <c r="D34" s="1339"/>
      <c r="E34" s="1339"/>
      <c r="F34" s="1339"/>
      <c r="G34" s="1339"/>
      <c r="H34" s="1339"/>
      <c r="I34" s="1339"/>
      <c r="J34" s="1339"/>
      <c r="K34" s="1339"/>
      <c r="L34" s="1339"/>
    </row>
    <row r="35" ht="15.75" customHeight="1">
      <c r="A35" s="1331"/>
      <c r="B35" s="1644"/>
      <c r="C35" s="1706"/>
      <c r="D35" s="1339"/>
      <c r="E35" s="1339"/>
      <c r="F35" s="1339"/>
      <c r="G35" s="1339"/>
      <c r="H35" s="1339"/>
      <c r="I35" s="1339"/>
      <c r="J35" s="1339"/>
      <c r="K35" s="1339"/>
      <c r="L35" s="1339"/>
    </row>
    <row r="36">
      <c r="A36" s="1661"/>
      <c r="B36" s="1680"/>
      <c r="C36" s="1706"/>
      <c r="D36" s="1339"/>
      <c r="E36" s="1339"/>
      <c r="F36" s="1339"/>
      <c r="G36" s="1339"/>
      <c r="H36" s="1339"/>
      <c r="I36" s="1339"/>
      <c r="J36" s="1339"/>
      <c r="K36" s="1339"/>
      <c r="L36" s="1339"/>
    </row>
    <row r="37" ht="15.75" customHeight="1">
      <c r="A37" s="1399"/>
      <c r="B37" s="1676"/>
      <c r="C37" s="1706"/>
      <c r="D37" s="1339"/>
      <c r="E37" s="1339"/>
      <c r="F37" s="1339"/>
      <c r="G37" s="1339"/>
      <c r="H37" s="1339"/>
      <c r="I37" s="1339"/>
      <c r="J37" s="1339"/>
      <c r="K37" s="1339"/>
      <c r="L37" s="1339"/>
    </row>
    <row r="38" ht="15.75" customHeight="1">
      <c r="A38" s="1355"/>
      <c r="B38" s="1681"/>
      <c r="C38" s="1706"/>
      <c r="D38" s="1339"/>
      <c r="E38" s="1339"/>
      <c r="F38" s="1339"/>
      <c r="G38" s="1339"/>
      <c r="H38" s="1339"/>
      <c r="I38" s="1339"/>
      <c r="J38" s="1339"/>
      <c r="K38" s="1339"/>
      <c r="L38" s="1339"/>
    </row>
    <row r="39">
      <c r="A39" s="1675"/>
      <c r="B39" s="1657"/>
      <c r="C39" s="1706"/>
      <c r="D39" s="1339"/>
      <c r="E39" s="1339"/>
      <c r="F39" s="1339"/>
      <c r="G39" s="1339"/>
      <c r="H39" s="1339"/>
      <c r="I39" s="1339"/>
      <c r="J39" s="1339"/>
      <c r="K39" s="1339"/>
      <c r="L39" s="1339"/>
    </row>
    <row r="40" ht="15.75" customHeight="1">
      <c r="A40" s="1374"/>
      <c r="B40" s="1681"/>
      <c r="C40" s="1706"/>
      <c r="D40" s="1339"/>
      <c r="E40" s="1339"/>
      <c r="F40" s="1339"/>
      <c r="G40" s="1339"/>
      <c r="H40" s="1339"/>
      <c r="I40" s="1339"/>
      <c r="J40" s="1339"/>
      <c r="K40" s="1339"/>
      <c r="L40" s="1339"/>
    </row>
    <row r="41">
      <c r="A41" s="1399"/>
      <c r="B41" s="1399"/>
      <c r="C41" s="1706"/>
      <c r="D41" s="1339"/>
      <c r="E41" s="1339"/>
      <c r="F41" s="1339"/>
      <c r="G41" s="1339"/>
      <c r="H41" s="1339"/>
      <c r="I41" s="1339"/>
      <c r="J41" s="1339"/>
      <c r="K41" s="1339"/>
      <c r="L41" s="1339"/>
    </row>
    <row r="42" ht="15.75" customHeight="1">
      <c r="A42" s="1331"/>
      <c r="B42" s="1681"/>
      <c r="C42" s="1706"/>
      <c r="D42" s="1339"/>
      <c r="E42" s="1339"/>
      <c r="F42" s="1339"/>
      <c r="G42" s="1339"/>
      <c r="H42" s="1339"/>
      <c r="I42" s="1339"/>
      <c r="J42" s="1339"/>
      <c r="K42" s="1339"/>
      <c r="L42" s="1339"/>
    </row>
    <row r="43" ht="15.75" customHeight="1">
      <c r="A43" s="1374"/>
      <c r="B43" s="1644"/>
      <c r="C43" s="1706"/>
      <c r="D43" s="1339"/>
      <c r="E43" s="1339"/>
      <c r="F43" s="1339"/>
      <c r="G43" s="1339"/>
      <c r="H43" s="1339"/>
      <c r="I43" s="1339"/>
      <c r="J43" s="1339"/>
      <c r="K43" s="1339"/>
      <c r="L43" s="1339"/>
    </row>
    <row r="44">
      <c r="A44" s="1661"/>
      <c r="B44" s="1680"/>
      <c r="C44" s="1706"/>
      <c r="D44" s="1339"/>
      <c r="E44" s="1339"/>
      <c r="F44" s="1339"/>
      <c r="G44" s="1339"/>
      <c r="H44" s="1339"/>
      <c r="I44" s="1339"/>
      <c r="J44" s="1339"/>
      <c r="K44" s="1339"/>
      <c r="L44" s="1339"/>
    </row>
    <row r="45" ht="15.75" customHeight="1">
      <c r="A45" s="1374"/>
      <c r="B45" s="1644"/>
      <c r="C45" s="1706"/>
      <c r="D45" s="1339"/>
      <c r="E45" s="1339"/>
      <c r="F45" s="1339"/>
      <c r="G45" s="1339"/>
      <c r="H45" s="1339"/>
      <c r="I45" s="1339"/>
      <c r="J45" s="1339"/>
      <c r="K45" s="1339"/>
      <c r="L45" s="1339"/>
    </row>
    <row r="46" ht="15.75" customHeight="1">
      <c r="A46" s="1331"/>
      <c r="B46" s="1644"/>
      <c r="C46" s="1706"/>
      <c r="D46" s="1339"/>
      <c r="E46" s="1339"/>
      <c r="F46" s="1339"/>
      <c r="G46" s="1339"/>
      <c r="H46" s="1339"/>
      <c r="I46" s="1339"/>
      <c r="J46" s="1339"/>
      <c r="K46" s="1339"/>
      <c r="L46" s="1339"/>
    </row>
    <row r="47" ht="15.75" customHeight="1">
      <c r="A47" s="1374"/>
      <c r="B47" s="1681"/>
      <c r="C47" s="1706"/>
      <c r="D47" s="1339"/>
      <c r="E47" s="1339"/>
      <c r="F47" s="1339"/>
      <c r="G47" s="1339"/>
      <c r="H47" s="1339"/>
      <c r="I47" s="1339"/>
      <c r="J47" s="1339"/>
      <c r="K47" s="1339"/>
      <c r="L47" s="1339"/>
    </row>
    <row r="48" ht="15.0" customHeight="1">
      <c r="A48" s="1331"/>
      <c r="B48" s="1681"/>
      <c r="C48" s="1706"/>
      <c r="D48" s="1339"/>
      <c r="E48" s="1339"/>
      <c r="F48" s="1339"/>
      <c r="G48" s="1339"/>
      <c r="H48" s="1339"/>
      <c r="I48" s="1339"/>
      <c r="J48" s="1339"/>
      <c r="K48" s="1339"/>
      <c r="L48" s="1339"/>
    </row>
    <row r="49" ht="15.75" customHeight="1">
      <c r="A49" s="1399"/>
      <c r="B49" s="1658"/>
      <c r="C49" s="1706"/>
      <c r="D49" s="1339"/>
      <c r="E49" s="1339"/>
      <c r="F49" s="1339"/>
      <c r="G49" s="1339"/>
      <c r="H49" s="1339"/>
      <c r="I49" s="1339"/>
      <c r="J49" s="1339"/>
      <c r="K49" s="1339"/>
      <c r="L49" s="1339"/>
    </row>
    <row r="50" ht="15.75" customHeight="1">
      <c r="A50" s="1374"/>
      <c r="B50" s="1676"/>
      <c r="C50" s="1706"/>
      <c r="D50" s="1339"/>
      <c r="E50" s="1339"/>
      <c r="F50" s="1339"/>
      <c r="G50" s="1339"/>
      <c r="H50" s="1339"/>
      <c r="I50" s="1339"/>
      <c r="J50" s="1339"/>
      <c r="K50" s="1339"/>
      <c r="L50" s="1339"/>
    </row>
    <row r="51">
      <c r="A51" s="1675"/>
      <c r="B51" s="1657"/>
      <c r="C51" s="1706"/>
      <c r="D51" s="1339"/>
      <c r="E51" s="1339"/>
      <c r="F51" s="1339"/>
      <c r="G51" s="1339"/>
      <c r="H51" s="1339"/>
      <c r="I51" s="1339"/>
      <c r="J51" s="1339"/>
      <c r="K51" s="1339"/>
      <c r="L51" s="1339"/>
    </row>
    <row r="52" ht="15.75" customHeight="1">
      <c r="A52" s="1331"/>
      <c r="B52" s="1644"/>
      <c r="C52" s="1706"/>
      <c r="D52" s="1339"/>
      <c r="E52" s="1339"/>
      <c r="F52" s="1339"/>
      <c r="G52" s="1339"/>
      <c r="H52" s="1339"/>
      <c r="I52" s="1339"/>
      <c r="J52" s="1339"/>
      <c r="K52" s="1339"/>
      <c r="L52" s="1339"/>
    </row>
    <row r="53" ht="15.75" customHeight="1">
      <c r="A53" s="1374"/>
      <c r="B53" s="1644"/>
      <c r="C53" s="1706"/>
      <c r="D53" s="1339"/>
      <c r="E53" s="1339"/>
      <c r="F53" s="1339"/>
      <c r="G53" s="1339"/>
      <c r="H53" s="1339"/>
      <c r="I53" s="1339"/>
      <c r="J53" s="1339"/>
      <c r="K53" s="1339"/>
      <c r="L53" s="1339"/>
    </row>
    <row r="54" ht="15.75" customHeight="1">
      <c r="A54" s="1661"/>
      <c r="B54" s="1680"/>
      <c r="C54" s="1706"/>
      <c r="D54" s="1339"/>
      <c r="E54" s="1339"/>
      <c r="F54" s="1339"/>
      <c r="G54" s="1339"/>
      <c r="H54" s="1339"/>
      <c r="I54" s="1339"/>
      <c r="J54" s="1339"/>
      <c r="K54" s="1339"/>
      <c r="L54" s="1339"/>
    </row>
    <row r="55" ht="15.75" customHeight="1">
      <c r="A55" s="1331"/>
      <c r="B55" s="1681"/>
      <c r="C55" s="1706"/>
      <c r="D55" s="1339"/>
      <c r="E55" s="1339"/>
      <c r="F55" s="1339"/>
      <c r="G55" s="1339"/>
      <c r="H55" s="1339"/>
      <c r="I55" s="1339"/>
      <c r="J55" s="1339"/>
      <c r="K55" s="1339"/>
      <c r="L55" s="1339"/>
    </row>
    <row r="56" ht="15.75" customHeight="1">
      <c r="A56" s="1374"/>
      <c r="B56" s="1676"/>
      <c r="C56" s="1706"/>
      <c r="D56" s="1339"/>
      <c r="E56" s="1339"/>
      <c r="F56" s="1339"/>
      <c r="G56" s="1339"/>
      <c r="H56" s="1339"/>
      <c r="I56" s="1339"/>
      <c r="J56" s="1339"/>
      <c r="K56" s="1339"/>
      <c r="L56" s="1339"/>
    </row>
    <row r="57" ht="15.75" customHeight="1">
      <c r="A57" s="1661"/>
      <c r="B57" s="1658"/>
      <c r="C57" s="1706"/>
      <c r="D57" s="1339"/>
      <c r="E57" s="1339"/>
      <c r="F57" s="1339"/>
      <c r="G57" s="1339"/>
      <c r="H57" s="1339"/>
      <c r="I57" s="1339"/>
      <c r="J57" s="1339"/>
      <c r="K57" s="1339"/>
      <c r="L57" s="1339"/>
    </row>
    <row r="58" ht="15.75" customHeight="1">
      <c r="A58" s="1399"/>
      <c r="B58" s="1662"/>
      <c r="C58" s="1706"/>
      <c r="D58" s="1339"/>
      <c r="E58" s="1339"/>
      <c r="F58" s="1339"/>
      <c r="G58" s="1339"/>
      <c r="H58" s="1339"/>
      <c r="I58" s="1339"/>
      <c r="J58" s="1339"/>
      <c r="K58" s="1339"/>
      <c r="L58" s="1339"/>
    </row>
    <row r="59" ht="15.75" customHeight="1">
      <c r="A59" s="1661"/>
      <c r="B59" s="1680"/>
      <c r="C59" s="1706"/>
      <c r="D59" s="1339"/>
      <c r="E59" s="1339"/>
      <c r="F59" s="1339"/>
      <c r="G59" s="1339"/>
      <c r="H59" s="1339"/>
      <c r="I59" s="1339"/>
      <c r="J59" s="1339"/>
      <c r="K59" s="1339"/>
      <c r="L59" s="1339"/>
    </row>
    <row r="60" ht="15.75" customHeight="1">
      <c r="A60" s="1374"/>
      <c r="B60" s="1676"/>
      <c r="C60" s="1706"/>
      <c r="D60" s="1339"/>
      <c r="E60" s="1339"/>
      <c r="F60" s="1339"/>
      <c r="G60" s="1339"/>
      <c r="H60" s="1339"/>
      <c r="I60" s="1339"/>
      <c r="J60" s="1339"/>
      <c r="K60" s="1339"/>
      <c r="L60" s="1339"/>
    </row>
    <row r="61" ht="16.5" customHeight="1">
      <c r="A61" s="1331"/>
      <c r="B61" s="1676"/>
      <c r="C61" s="1706"/>
      <c r="D61" s="1339"/>
      <c r="E61" s="1339"/>
      <c r="F61" s="1339"/>
      <c r="G61" s="1339"/>
      <c r="H61" s="1339"/>
      <c r="I61" s="1339"/>
      <c r="J61" s="1339"/>
      <c r="K61" s="1339"/>
      <c r="L61" s="1339"/>
    </row>
    <row r="62">
      <c r="A62" s="1661"/>
      <c r="B62" s="1680"/>
      <c r="C62" s="1339"/>
      <c r="D62" s="1339"/>
      <c r="E62" s="1339"/>
      <c r="F62" s="1339"/>
      <c r="G62" s="1339"/>
      <c r="H62" s="1339"/>
      <c r="I62" s="1339"/>
      <c r="J62" s="1339"/>
      <c r="K62" s="1339"/>
      <c r="L62" s="1339"/>
    </row>
    <row r="63" ht="17.25" customHeight="1">
      <c r="A63" s="1355"/>
      <c r="B63" s="1662"/>
      <c r="C63" s="1339"/>
      <c r="D63" s="1339"/>
      <c r="E63" s="1339"/>
      <c r="F63" s="1339"/>
      <c r="G63" s="1339"/>
      <c r="H63" s="1339"/>
      <c r="I63" s="1339"/>
      <c r="J63" s="1339"/>
      <c r="K63" s="1339"/>
      <c r="L63" s="1339"/>
    </row>
    <row r="64">
      <c r="A64" s="1675"/>
      <c r="B64" s="1666"/>
      <c r="C64" s="1339"/>
      <c r="D64" s="1339"/>
      <c r="E64" s="1339"/>
      <c r="F64" s="1339"/>
      <c r="G64" s="1339"/>
      <c r="H64" s="1339"/>
      <c r="I64" s="1339"/>
      <c r="J64" s="1339"/>
      <c r="K64" s="1339"/>
      <c r="L64" s="1339"/>
    </row>
    <row r="65">
      <c r="A65" s="1661"/>
      <c r="B65" s="1680"/>
      <c r="C65" s="1339"/>
      <c r="D65" s="1339"/>
      <c r="E65" s="1339"/>
      <c r="F65" s="1339"/>
      <c r="G65" s="1339"/>
      <c r="H65" s="1339"/>
      <c r="I65" s="1339"/>
      <c r="J65" s="1339"/>
      <c r="K65" s="1339"/>
      <c r="L65" s="1339"/>
    </row>
    <row r="66">
      <c r="A66" s="1374"/>
      <c r="B66" s="1681"/>
      <c r="C66" s="1339"/>
      <c r="D66" s="1339"/>
      <c r="E66" s="1339"/>
      <c r="F66" s="1339"/>
      <c r="G66" s="1339"/>
      <c r="H66" s="1339"/>
      <c r="I66" s="1339"/>
      <c r="J66" s="1339"/>
      <c r="K66" s="1339"/>
      <c r="L66" s="1339"/>
    </row>
    <row r="67">
      <c r="A67" s="1399"/>
      <c r="B67" s="1666"/>
      <c r="C67" s="1339"/>
      <c r="D67" s="1339"/>
      <c r="E67" s="1339"/>
      <c r="F67" s="1339"/>
      <c r="G67" s="1339"/>
      <c r="H67" s="1339"/>
      <c r="I67" s="1339"/>
      <c r="J67" s="1339"/>
      <c r="K67" s="1339"/>
      <c r="L67" s="1339"/>
    </row>
    <row r="68" ht="17.25" customHeight="1">
      <c r="A68" s="1675"/>
      <c r="B68" s="1681"/>
      <c r="C68" s="1339"/>
      <c r="D68" s="1339"/>
      <c r="E68" s="1339"/>
      <c r="F68" s="1339"/>
      <c r="G68" s="1339"/>
      <c r="H68" s="1339"/>
      <c r="I68" s="1339"/>
      <c r="J68" s="1339"/>
      <c r="K68" s="1339"/>
      <c r="L68" s="1339"/>
    </row>
    <row r="69">
      <c r="A69" s="1696"/>
      <c r="B69" s="1657"/>
      <c r="C69" s="1686"/>
      <c r="D69" s="1708"/>
      <c r="E69" s="1708"/>
      <c r="F69" s="1708"/>
      <c r="G69" s="1697"/>
      <c r="H69" s="1697"/>
      <c r="I69" s="1697"/>
      <c r="J69" s="1697"/>
      <c r="K69" s="1698"/>
      <c r="L69" s="1700"/>
    </row>
    <row r="70">
      <c r="A70" s="1683"/>
      <c r="B70" s="1684"/>
      <c r="C70" s="1686"/>
      <c r="D70" s="1709"/>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9"/>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9"/>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9"/>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9"/>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9"/>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9"/>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9"/>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9"/>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9"/>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9"/>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9"/>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9"/>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9"/>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9"/>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9"/>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9"/>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9"/>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9"/>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9"/>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9"/>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9"/>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9"/>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9"/>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9"/>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9"/>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9"/>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9"/>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9"/>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9"/>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9"/>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9"/>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9"/>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9"/>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9"/>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9"/>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9"/>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9"/>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9"/>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9"/>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9"/>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9"/>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9"/>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9"/>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9"/>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9"/>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9"/>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9"/>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9"/>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9"/>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9"/>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9"/>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9"/>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9"/>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9"/>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9"/>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9"/>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9"/>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9"/>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9"/>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9"/>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9"/>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9"/>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9"/>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9"/>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9"/>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9"/>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9"/>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9"/>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9"/>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9"/>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9"/>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9"/>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9"/>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9"/>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9"/>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9"/>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9"/>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9"/>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9"/>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9"/>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9"/>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9"/>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9"/>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9"/>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9"/>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9"/>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9"/>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9"/>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9"/>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9"/>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9"/>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9"/>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9"/>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9"/>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9"/>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9"/>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9"/>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9"/>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9"/>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9"/>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9"/>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9"/>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9"/>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9"/>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9"/>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9"/>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9"/>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9"/>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9"/>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9"/>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9"/>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9"/>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9"/>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9"/>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9"/>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9"/>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9"/>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9"/>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9"/>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9"/>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9"/>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9"/>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9"/>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9"/>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9"/>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9"/>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9"/>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9"/>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9"/>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9"/>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9"/>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9"/>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9"/>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9"/>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9"/>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9"/>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9"/>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9"/>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9"/>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9"/>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9"/>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9"/>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9"/>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9"/>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9"/>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9"/>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9"/>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9"/>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9"/>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9"/>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9"/>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9"/>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9"/>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9"/>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9"/>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9"/>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9"/>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9"/>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9"/>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9"/>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9"/>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9"/>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9"/>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9"/>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9"/>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9"/>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9"/>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9"/>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9"/>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9"/>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9"/>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9"/>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9"/>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9"/>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9"/>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9"/>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9"/>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9"/>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9"/>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9"/>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9"/>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9"/>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9"/>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9"/>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9"/>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9"/>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9"/>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9"/>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9"/>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9"/>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9"/>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9"/>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9"/>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9"/>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9"/>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9"/>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9"/>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9"/>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9"/>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9"/>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9"/>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9"/>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9"/>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9"/>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9"/>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9"/>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9"/>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9"/>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9"/>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9"/>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9"/>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9"/>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9"/>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9"/>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9"/>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9"/>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9"/>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9"/>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9"/>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9"/>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9"/>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9"/>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9"/>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9"/>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9"/>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9"/>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9"/>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9"/>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9"/>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9"/>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9"/>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9"/>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9"/>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9"/>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9"/>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9"/>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9"/>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9"/>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9"/>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9"/>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9"/>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9"/>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9"/>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9"/>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9"/>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9"/>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9"/>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9"/>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9"/>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9"/>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9"/>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9"/>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9"/>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9"/>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9"/>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9"/>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9"/>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9"/>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9"/>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9"/>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9"/>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9"/>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9"/>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9"/>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9"/>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9"/>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9"/>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9"/>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9"/>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9"/>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9"/>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9"/>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9"/>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9"/>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9"/>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9"/>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9"/>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9"/>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9"/>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9"/>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9"/>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9"/>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9"/>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9"/>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9"/>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9"/>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9"/>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9"/>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9"/>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9"/>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9"/>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9"/>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9"/>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9"/>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9"/>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9"/>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9"/>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9"/>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9"/>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9"/>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9"/>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9"/>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9"/>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9"/>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9"/>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9"/>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9"/>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9"/>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9"/>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9"/>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9"/>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9"/>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9"/>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9"/>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9"/>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9"/>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9"/>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9"/>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9"/>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9"/>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9"/>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9"/>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9"/>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9"/>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9"/>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9"/>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9"/>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9"/>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9"/>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9"/>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9"/>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9"/>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9"/>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9"/>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9"/>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9"/>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9"/>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9"/>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9"/>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9"/>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9"/>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9"/>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9"/>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9"/>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9"/>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9"/>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9"/>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9"/>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9"/>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9"/>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9"/>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9"/>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9"/>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9"/>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9"/>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9"/>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9"/>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9"/>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9"/>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9"/>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9"/>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9"/>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9"/>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9"/>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9"/>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9"/>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9"/>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9"/>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9"/>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9"/>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9"/>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9"/>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9"/>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9"/>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9"/>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9"/>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9"/>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9"/>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9"/>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9"/>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9"/>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9"/>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9"/>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9"/>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9"/>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9"/>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9"/>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9"/>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9"/>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9"/>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9"/>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9"/>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9"/>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9"/>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9"/>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9"/>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9"/>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9"/>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9"/>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9"/>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9"/>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9"/>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9"/>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9"/>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9"/>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9"/>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9"/>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9"/>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9"/>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9"/>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9"/>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9"/>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9"/>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9"/>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9"/>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9"/>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9"/>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9"/>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9"/>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9"/>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9"/>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9"/>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9"/>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9"/>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9"/>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9"/>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9"/>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9"/>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9"/>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9"/>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9"/>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9"/>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9"/>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9"/>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9"/>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9"/>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9"/>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9"/>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9"/>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9"/>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9"/>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9"/>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9"/>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9"/>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9"/>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9"/>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9"/>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9"/>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9"/>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9"/>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9"/>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9"/>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9"/>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9"/>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9"/>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9"/>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9"/>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9"/>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9"/>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9"/>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9"/>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9"/>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9"/>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9"/>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9"/>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9"/>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10954</v>
      </c>
      <c r="C1" s="1711" t="s">
        <v>43</v>
      </c>
      <c r="D1" s="1712" t="s">
        <v>10955</v>
      </c>
      <c r="E1" s="1711" t="s">
        <v>10956</v>
      </c>
      <c r="F1" s="1713" t="s">
        <v>10957</v>
      </c>
    </row>
    <row r="2">
      <c r="A2" s="1714"/>
      <c r="B2" s="1715"/>
      <c r="C2" s="1715"/>
      <c r="D2" s="1715"/>
      <c r="E2" s="1715"/>
      <c r="F2" s="1715"/>
    </row>
    <row r="3">
      <c r="A3" s="1714"/>
      <c r="B3" s="1715"/>
      <c r="C3" s="1715"/>
      <c r="D3" s="1715"/>
      <c r="E3" s="1715"/>
      <c r="F3" s="1715"/>
    </row>
    <row r="4">
      <c r="A4" s="1716" t="s">
        <v>10958</v>
      </c>
      <c r="B4" s="1717" t="s">
        <v>10959</v>
      </c>
      <c r="C4" s="1718"/>
      <c r="D4" s="1718"/>
      <c r="E4" s="1718"/>
      <c r="F4" s="1719"/>
    </row>
    <row r="5">
      <c r="A5" s="1715"/>
      <c r="B5" s="1720"/>
      <c r="C5" s="951"/>
      <c r="D5" s="951"/>
      <c r="E5" s="951"/>
      <c r="F5" s="1721"/>
    </row>
    <row r="6">
      <c r="A6" s="1722" t="s">
        <v>10959</v>
      </c>
      <c r="B6" s="1723" t="s">
        <v>10960</v>
      </c>
      <c r="C6" s="1724" t="s">
        <v>3780</v>
      </c>
      <c r="D6" s="1725" t="s">
        <v>10961</v>
      </c>
      <c r="E6" s="1724" t="s">
        <v>10962</v>
      </c>
      <c r="F6" s="1726">
        <v>44233.0</v>
      </c>
    </row>
    <row r="7">
      <c r="A7" s="1722" t="s">
        <v>10963</v>
      </c>
      <c r="B7" s="1727" t="s">
        <v>10964</v>
      </c>
      <c r="C7" s="1724" t="s">
        <v>6223</v>
      </c>
      <c r="D7" s="1725" t="s">
        <v>10965</v>
      </c>
      <c r="E7" s="1724" t="s">
        <v>10962</v>
      </c>
      <c r="F7" s="1726">
        <v>43878.0</v>
      </c>
    </row>
    <row r="8">
      <c r="A8" s="1722" t="s">
        <v>10966</v>
      </c>
      <c r="B8" s="1728" t="s">
        <v>10967</v>
      </c>
      <c r="C8" s="1724" t="s">
        <v>6012</v>
      </c>
      <c r="D8" s="1725" t="s">
        <v>10968</v>
      </c>
      <c r="E8" s="1724" t="s">
        <v>10962</v>
      </c>
      <c r="F8" s="1726">
        <v>43879.0</v>
      </c>
    </row>
    <row r="9">
      <c r="A9" s="1729" t="s">
        <v>10969</v>
      </c>
      <c r="B9" s="1730" t="s">
        <v>10970</v>
      </c>
      <c r="C9" s="1724" t="s">
        <v>3719</v>
      </c>
      <c r="D9" s="1725" t="s">
        <v>10971</v>
      </c>
      <c r="E9" s="1724" t="s">
        <v>10972</v>
      </c>
      <c r="F9" s="1726">
        <v>44084.0</v>
      </c>
    </row>
    <row r="10">
      <c r="A10" s="1729" t="s">
        <v>10973</v>
      </c>
      <c r="B10" s="1730" t="s">
        <v>10974</v>
      </c>
      <c r="C10" s="1731"/>
      <c r="D10" s="1732"/>
      <c r="E10" s="1731"/>
      <c r="F10" s="1731"/>
    </row>
    <row r="11">
      <c r="A11" s="1729" t="s">
        <v>10975</v>
      </c>
      <c r="B11" s="1730"/>
      <c r="C11" s="1731"/>
      <c r="D11" s="1732"/>
      <c r="E11" s="1731"/>
      <c r="F11" s="1731"/>
    </row>
    <row r="12">
      <c r="A12" s="1722" t="s">
        <v>10976</v>
      </c>
      <c r="B12" s="1730"/>
      <c r="C12" s="1731"/>
      <c r="D12" s="1732"/>
      <c r="E12" s="1731"/>
      <c r="F12" s="1731"/>
    </row>
    <row r="13">
      <c r="A13" s="1733" t="s">
        <v>10977</v>
      </c>
      <c r="B13" s="1730"/>
      <c r="C13" s="1731"/>
      <c r="D13" s="1732"/>
      <c r="E13" s="1731"/>
      <c r="F13" s="1731"/>
    </row>
    <row r="14" ht="15.75" customHeight="1">
      <c r="A14" s="1722" t="s">
        <v>10978</v>
      </c>
      <c r="B14" s="1717" t="s">
        <v>10963</v>
      </c>
      <c r="C14" s="1718"/>
      <c r="D14" s="1718"/>
      <c r="E14" s="1718"/>
      <c r="F14" s="1719"/>
    </row>
    <row r="15">
      <c r="A15" s="1722" t="s">
        <v>10979</v>
      </c>
      <c r="B15" s="1720"/>
      <c r="C15" s="951"/>
      <c r="D15" s="951"/>
      <c r="E15" s="951"/>
      <c r="F15" s="1721"/>
    </row>
    <row r="16">
      <c r="A16" s="1722" t="s">
        <v>10980</v>
      </c>
      <c r="B16" s="1723" t="s">
        <v>10960</v>
      </c>
      <c r="C16" s="1724" t="s">
        <v>3780</v>
      </c>
      <c r="D16" s="1725" t="s">
        <v>10981</v>
      </c>
      <c r="E16" s="1724" t="s">
        <v>10962</v>
      </c>
      <c r="F16" s="1726">
        <v>44250.0</v>
      </c>
    </row>
    <row r="17">
      <c r="A17" s="1729" t="s">
        <v>10982</v>
      </c>
      <c r="B17" s="1727" t="s">
        <v>10964</v>
      </c>
      <c r="C17" s="1724" t="s">
        <v>3812</v>
      </c>
      <c r="D17" s="1725" t="s">
        <v>10983</v>
      </c>
      <c r="E17" s="1724" t="s">
        <v>10962</v>
      </c>
      <c r="F17" s="1726">
        <v>43364.0</v>
      </c>
    </row>
    <row r="18">
      <c r="A18" s="1729" t="s">
        <v>10984</v>
      </c>
      <c r="B18" s="1728" t="s">
        <v>10967</v>
      </c>
      <c r="C18" s="1724" t="s">
        <v>10985</v>
      </c>
      <c r="D18" s="1725" t="s">
        <v>10986</v>
      </c>
      <c r="E18" s="1724" t="s">
        <v>10972</v>
      </c>
      <c r="F18" s="1726">
        <v>43757.0</v>
      </c>
    </row>
    <row r="19">
      <c r="A19" s="1729" t="s">
        <v>10987</v>
      </c>
      <c r="B19" s="1730" t="s">
        <v>10970</v>
      </c>
      <c r="C19" s="1724" t="s">
        <v>10988</v>
      </c>
      <c r="D19" s="1725" t="s">
        <v>10989</v>
      </c>
      <c r="E19" s="1724" t="s">
        <v>10972</v>
      </c>
      <c r="F19" s="1726">
        <v>43438.0</v>
      </c>
    </row>
    <row r="20">
      <c r="A20" s="1733" t="s">
        <v>10990</v>
      </c>
      <c r="B20" s="1730" t="s">
        <v>10974</v>
      </c>
      <c r="C20" s="1731"/>
      <c r="D20" s="1732"/>
      <c r="E20" s="1731"/>
      <c r="F20" s="1731"/>
    </row>
    <row r="21">
      <c r="A21" s="1733" t="s">
        <v>10991</v>
      </c>
      <c r="B21" s="1734"/>
      <c r="C21" s="1731"/>
      <c r="D21" s="1732"/>
      <c r="E21" s="1731"/>
      <c r="F21" s="1731"/>
    </row>
    <row r="22">
      <c r="A22" s="1733" t="s">
        <v>10992</v>
      </c>
      <c r="B22" s="1734"/>
      <c r="C22" s="1731"/>
      <c r="D22" s="1732"/>
      <c r="E22" s="1731"/>
      <c r="F22" s="1731"/>
    </row>
    <row r="23">
      <c r="A23" s="1733" t="s">
        <v>10993</v>
      </c>
      <c r="B23" s="1734"/>
      <c r="C23" s="1731"/>
      <c r="D23" s="1732"/>
      <c r="E23" s="1731"/>
      <c r="F23" s="1731"/>
    </row>
    <row r="24">
      <c r="A24" s="1735"/>
      <c r="B24" s="1736" t="s">
        <v>10966</v>
      </c>
      <c r="C24" s="1718"/>
      <c r="D24" s="1718"/>
      <c r="E24" s="1718"/>
      <c r="F24" s="1719"/>
    </row>
    <row r="25">
      <c r="A25" s="1735"/>
      <c r="B25" s="951"/>
      <c r="C25" s="951"/>
      <c r="D25" s="951"/>
      <c r="E25" s="951"/>
      <c r="F25" s="1721"/>
    </row>
    <row r="26">
      <c r="A26" s="1735"/>
      <c r="B26" s="1723" t="s">
        <v>10960</v>
      </c>
      <c r="C26" s="1724" t="s">
        <v>10994</v>
      </c>
      <c r="D26" s="1725" t="s">
        <v>10995</v>
      </c>
      <c r="E26" s="1724" t="s">
        <v>10962</v>
      </c>
      <c r="F26" s="1726">
        <v>44021.0</v>
      </c>
    </row>
    <row r="27">
      <c r="A27" s="1735"/>
      <c r="B27" s="1727" t="s">
        <v>10964</v>
      </c>
      <c r="C27" s="1724" t="s">
        <v>4798</v>
      </c>
      <c r="D27" s="1725" t="s">
        <v>10996</v>
      </c>
      <c r="E27" s="1724" t="s">
        <v>10972</v>
      </c>
      <c r="F27" s="1726">
        <v>44022.0</v>
      </c>
    </row>
    <row r="28">
      <c r="A28" s="1735"/>
      <c r="B28" s="1728" t="s">
        <v>10967</v>
      </c>
      <c r="C28" s="1724" t="s">
        <v>10997</v>
      </c>
      <c r="D28" s="1725" t="s">
        <v>10998</v>
      </c>
      <c r="E28" s="1724" t="s">
        <v>10999</v>
      </c>
      <c r="F28" s="1726">
        <v>43884.0</v>
      </c>
    </row>
    <row r="29">
      <c r="A29" s="1735"/>
      <c r="B29" s="1730" t="s">
        <v>10970</v>
      </c>
      <c r="C29" s="1724" t="s">
        <v>5402</v>
      </c>
      <c r="D29" s="1725" t="s">
        <v>11000</v>
      </c>
      <c r="E29" s="1724" t="s">
        <v>10962</v>
      </c>
      <c r="F29" s="1726">
        <v>43892.0</v>
      </c>
    </row>
    <row r="30">
      <c r="A30" s="1735"/>
      <c r="B30" s="1730" t="s">
        <v>10974</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10969</v>
      </c>
      <c r="C34" s="1718"/>
      <c r="D34" s="1718"/>
      <c r="E34" s="1718"/>
      <c r="F34" s="1719"/>
    </row>
    <row r="35">
      <c r="A35" s="1735"/>
      <c r="B35" s="1720"/>
      <c r="C35" s="951"/>
      <c r="D35" s="951"/>
      <c r="E35" s="951"/>
      <c r="F35" s="1721"/>
    </row>
    <row r="36">
      <c r="A36" s="1735"/>
      <c r="B36" s="1737" t="s">
        <v>11001</v>
      </c>
      <c r="C36" s="1718"/>
      <c r="D36" s="1718"/>
      <c r="E36" s="1718"/>
      <c r="F36" s="1719"/>
    </row>
    <row r="37">
      <c r="A37" s="1735"/>
      <c r="B37" s="1720"/>
      <c r="C37" s="951"/>
      <c r="D37" s="951"/>
      <c r="E37" s="951"/>
      <c r="F37" s="1721"/>
    </row>
    <row r="38">
      <c r="A38" s="1735"/>
      <c r="B38" s="1723" t="s">
        <v>10960</v>
      </c>
      <c r="C38" s="1738" t="s">
        <v>532</v>
      </c>
      <c r="D38" s="1725" t="s">
        <v>11002</v>
      </c>
      <c r="E38" s="1724" t="s">
        <v>10962</v>
      </c>
      <c r="F38" s="1726">
        <v>43659.0</v>
      </c>
    </row>
    <row r="39">
      <c r="A39" s="1735"/>
      <c r="B39" s="1727" t="s">
        <v>10964</v>
      </c>
      <c r="C39" s="1724" t="s">
        <v>2442</v>
      </c>
      <c r="D39" s="1725" t="s">
        <v>11003</v>
      </c>
      <c r="E39" s="1724" t="s">
        <v>10962</v>
      </c>
      <c r="F39" s="1726">
        <v>43228.0</v>
      </c>
    </row>
    <row r="40">
      <c r="A40" s="1735"/>
      <c r="B40" s="1728" t="s">
        <v>10967</v>
      </c>
      <c r="C40" s="1731"/>
      <c r="D40" s="1739"/>
      <c r="E40" s="1731"/>
      <c r="F40" s="1731"/>
    </row>
    <row r="41">
      <c r="A41" s="1735"/>
      <c r="B41" s="1730" t="s">
        <v>10970</v>
      </c>
      <c r="C41" s="1731"/>
      <c r="D41" s="1739"/>
      <c r="E41" s="1731"/>
      <c r="F41" s="1731"/>
    </row>
    <row r="42">
      <c r="A42" s="1735"/>
      <c r="B42" s="1730" t="s">
        <v>10974</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11004</v>
      </c>
      <c r="C46" s="1718"/>
      <c r="D46" s="1718"/>
      <c r="E46" s="1718"/>
      <c r="F46" s="1719"/>
    </row>
    <row r="47">
      <c r="A47" s="1735"/>
      <c r="B47" s="1720"/>
      <c r="C47" s="951"/>
      <c r="D47" s="951"/>
      <c r="E47" s="951"/>
      <c r="F47" s="1721"/>
    </row>
    <row r="48">
      <c r="A48" s="1735"/>
      <c r="B48" s="1723" t="s">
        <v>10960</v>
      </c>
      <c r="C48" s="1724" t="s">
        <v>2442</v>
      </c>
      <c r="D48" s="1725" t="s">
        <v>11005</v>
      </c>
      <c r="E48" s="1724" t="s">
        <v>10962</v>
      </c>
      <c r="F48" s="1726">
        <v>43352.0</v>
      </c>
    </row>
    <row r="49">
      <c r="A49" s="1735"/>
      <c r="B49" s="1727" t="s">
        <v>10964</v>
      </c>
      <c r="C49" s="1724" t="s">
        <v>11006</v>
      </c>
      <c r="D49" s="1725" t="s">
        <v>11007</v>
      </c>
      <c r="E49" s="1724" t="s">
        <v>10962</v>
      </c>
      <c r="F49" s="1726">
        <v>43799.0</v>
      </c>
    </row>
    <row r="50">
      <c r="A50" s="1735"/>
      <c r="B50" s="1728" t="s">
        <v>10967</v>
      </c>
      <c r="C50" s="1731"/>
      <c r="D50" s="1732"/>
      <c r="E50" s="1731"/>
      <c r="F50" s="1731"/>
    </row>
    <row r="51">
      <c r="A51" s="1735"/>
      <c r="B51" s="1730" t="s">
        <v>10970</v>
      </c>
      <c r="C51" s="1731"/>
      <c r="D51" s="1732"/>
      <c r="E51" s="1731"/>
      <c r="F51" s="1731"/>
    </row>
    <row r="52">
      <c r="A52" s="1735"/>
      <c r="B52" s="1730" t="s">
        <v>10974</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10973</v>
      </c>
      <c r="C55" s="1718"/>
      <c r="D55" s="1718"/>
      <c r="E55" s="1718"/>
      <c r="F55" s="1719"/>
    </row>
    <row r="56">
      <c r="A56" s="1735"/>
      <c r="B56" s="1720"/>
      <c r="C56" s="951"/>
      <c r="D56" s="951"/>
      <c r="E56" s="951"/>
      <c r="F56" s="1721"/>
    </row>
    <row r="57">
      <c r="A57" s="1735"/>
      <c r="B57" s="1723" t="s">
        <v>10960</v>
      </c>
      <c r="C57" s="1724" t="s">
        <v>11006</v>
      </c>
      <c r="D57" s="1740" t="s">
        <v>11008</v>
      </c>
      <c r="E57" s="1724" t="s">
        <v>10962</v>
      </c>
      <c r="F57" s="1741">
        <v>43740.0</v>
      </c>
    </row>
    <row r="58">
      <c r="A58" s="1735"/>
      <c r="B58" s="1727" t="s">
        <v>10964</v>
      </c>
      <c r="C58" s="1724" t="s">
        <v>9370</v>
      </c>
      <c r="D58" s="1740" t="s">
        <v>11009</v>
      </c>
      <c r="E58" s="1724" t="s">
        <v>10962</v>
      </c>
      <c r="F58" s="1741">
        <v>42098.0</v>
      </c>
    </row>
    <row r="59">
      <c r="A59" s="1735"/>
      <c r="B59" s="1728" t="s">
        <v>10967</v>
      </c>
      <c r="C59" s="1724" t="s">
        <v>5915</v>
      </c>
      <c r="D59" s="1740" t="s">
        <v>11010</v>
      </c>
      <c r="E59" s="1724" t="s">
        <v>10962</v>
      </c>
      <c r="F59" s="1741">
        <v>44511.0</v>
      </c>
    </row>
    <row r="60">
      <c r="A60" s="1735"/>
      <c r="B60" s="1730" t="s">
        <v>10970</v>
      </c>
      <c r="C60" s="1731"/>
      <c r="D60" s="1742"/>
      <c r="E60" s="1731"/>
      <c r="F60" s="1735"/>
    </row>
    <row r="61">
      <c r="A61" s="1735"/>
      <c r="B61" s="1730" t="s">
        <v>10974</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10975</v>
      </c>
      <c r="C64" s="1718"/>
      <c r="D64" s="1718"/>
      <c r="E64" s="1718"/>
      <c r="F64" s="1719"/>
    </row>
    <row r="65">
      <c r="A65" s="1735"/>
      <c r="B65" s="1720"/>
      <c r="C65" s="951"/>
      <c r="D65" s="951"/>
      <c r="E65" s="951"/>
      <c r="F65" s="1721"/>
    </row>
    <row r="66">
      <c r="A66" s="1735"/>
      <c r="B66" s="1723" t="s">
        <v>10960</v>
      </c>
      <c r="C66" s="1724" t="s">
        <v>11011</v>
      </c>
      <c r="D66" s="1740" t="s">
        <v>11012</v>
      </c>
      <c r="E66" s="1724" t="s">
        <v>11013</v>
      </c>
      <c r="F66" s="1741">
        <v>43395.0</v>
      </c>
    </row>
    <row r="67">
      <c r="A67" s="1735"/>
      <c r="B67" s="1727" t="s">
        <v>10964</v>
      </c>
      <c r="C67" s="1724" t="s">
        <v>3691</v>
      </c>
      <c r="D67" s="1740" t="s">
        <v>11014</v>
      </c>
      <c r="E67" s="1724" t="s">
        <v>10972</v>
      </c>
      <c r="F67" s="1741">
        <v>43376.0</v>
      </c>
    </row>
    <row r="68">
      <c r="A68" s="1735"/>
      <c r="B68" s="1728" t="s">
        <v>10967</v>
      </c>
      <c r="C68" s="1731"/>
      <c r="D68" s="1742"/>
      <c r="E68" s="1731"/>
      <c r="F68" s="1735"/>
    </row>
    <row r="69">
      <c r="A69" s="1735"/>
      <c r="B69" s="1730" t="s">
        <v>10970</v>
      </c>
      <c r="C69" s="1731"/>
      <c r="D69" s="1742"/>
      <c r="E69" s="1731"/>
      <c r="F69" s="1735"/>
    </row>
    <row r="70">
      <c r="A70" s="1735"/>
      <c r="B70" s="1730" t="s">
        <v>10974</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10976</v>
      </c>
      <c r="C74" s="1718"/>
      <c r="D74" s="1718"/>
      <c r="E74" s="1718"/>
      <c r="F74" s="1719"/>
    </row>
    <row r="75">
      <c r="A75" s="1735"/>
      <c r="B75" s="1720"/>
      <c r="C75" s="951"/>
      <c r="D75" s="951"/>
      <c r="E75" s="951"/>
      <c r="F75" s="1721"/>
    </row>
    <row r="76">
      <c r="A76" s="1735"/>
      <c r="B76" s="1744" t="s">
        <v>11015</v>
      </c>
      <c r="C76" s="1718"/>
      <c r="D76" s="1718"/>
      <c r="E76" s="1718"/>
      <c r="F76" s="1719"/>
    </row>
    <row r="77">
      <c r="A77" s="1735"/>
      <c r="B77" s="1720"/>
      <c r="C77" s="951"/>
      <c r="D77" s="951"/>
      <c r="E77" s="951"/>
      <c r="F77" s="1721"/>
    </row>
    <row r="78">
      <c r="A78" s="1735"/>
      <c r="B78" s="1723" t="s">
        <v>10960</v>
      </c>
      <c r="C78" s="1745" t="s">
        <v>532</v>
      </c>
      <c r="D78" s="1740" t="s">
        <v>11016</v>
      </c>
      <c r="E78" s="1724" t="s">
        <v>10962</v>
      </c>
      <c r="F78" s="1741">
        <v>43758.0</v>
      </c>
    </row>
    <row r="79">
      <c r="A79" s="1735"/>
      <c r="B79" s="1727" t="s">
        <v>10964</v>
      </c>
      <c r="C79" s="1731"/>
      <c r="D79" s="1742"/>
      <c r="E79" s="1731"/>
      <c r="F79" s="1735"/>
    </row>
    <row r="80">
      <c r="A80" s="1735"/>
      <c r="B80" s="1728" t="s">
        <v>10967</v>
      </c>
      <c r="C80" s="1731"/>
      <c r="D80" s="1742"/>
      <c r="E80" s="1731"/>
      <c r="F80" s="1735"/>
    </row>
    <row r="81">
      <c r="A81" s="1735"/>
      <c r="B81" s="1730" t="s">
        <v>10970</v>
      </c>
      <c r="C81" s="1731"/>
      <c r="D81" s="1742"/>
      <c r="E81" s="1731"/>
      <c r="F81" s="1735"/>
    </row>
    <row r="82">
      <c r="A82" s="1735"/>
      <c r="B82" s="1730" t="s">
        <v>10974</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11004</v>
      </c>
      <c r="C86" s="1718"/>
      <c r="D86" s="1718"/>
      <c r="E86" s="1718"/>
      <c r="F86" s="1719"/>
    </row>
    <row r="87">
      <c r="A87" s="1735"/>
      <c r="B87" s="1720"/>
      <c r="C87" s="951"/>
      <c r="D87" s="951"/>
      <c r="E87" s="951"/>
      <c r="F87" s="1721"/>
    </row>
    <row r="88">
      <c r="A88" s="1735"/>
      <c r="B88" s="1723" t="s">
        <v>10960</v>
      </c>
      <c r="C88" s="1724" t="s">
        <v>11017</v>
      </c>
      <c r="D88" s="1746" t="s">
        <v>11018</v>
      </c>
      <c r="E88" s="1724" t="s">
        <v>10962</v>
      </c>
      <c r="F88" s="1741">
        <v>44805.0</v>
      </c>
    </row>
    <row r="89">
      <c r="A89" s="1735"/>
      <c r="B89" s="1727" t="s">
        <v>10964</v>
      </c>
      <c r="C89" s="1724" t="s">
        <v>11019</v>
      </c>
      <c r="D89" s="1740" t="s">
        <v>11020</v>
      </c>
      <c r="E89" s="1724" t="s">
        <v>10962</v>
      </c>
      <c r="F89" s="1741">
        <v>43307.0</v>
      </c>
    </row>
    <row r="90">
      <c r="A90" s="1735"/>
      <c r="B90" s="1728" t="s">
        <v>10967</v>
      </c>
      <c r="C90" s="1731"/>
      <c r="D90" s="1742"/>
      <c r="E90" s="1731"/>
      <c r="F90" s="1735"/>
    </row>
    <row r="91">
      <c r="A91" s="1735"/>
      <c r="B91" s="1730" t="s">
        <v>10970</v>
      </c>
      <c r="C91" s="1731"/>
      <c r="D91" s="1742"/>
      <c r="E91" s="1731"/>
      <c r="F91" s="1735"/>
    </row>
    <row r="92">
      <c r="A92" s="1735"/>
      <c r="B92" s="1730" t="s">
        <v>10974</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10977</v>
      </c>
      <c r="C96" s="1718"/>
      <c r="D96" s="1718"/>
      <c r="E96" s="1718"/>
      <c r="F96" s="1719"/>
    </row>
    <row r="97">
      <c r="A97" s="1735"/>
      <c r="B97" s="1720"/>
      <c r="C97" s="951"/>
      <c r="D97" s="951"/>
      <c r="E97" s="951"/>
      <c r="F97" s="1721"/>
    </row>
    <row r="98">
      <c r="A98" s="1735"/>
      <c r="B98" s="1744" t="s">
        <v>11004</v>
      </c>
      <c r="C98" s="1718"/>
      <c r="D98" s="1718"/>
      <c r="E98" s="1718"/>
      <c r="F98" s="1719"/>
    </row>
    <row r="99">
      <c r="A99" s="1735"/>
      <c r="B99" s="1720"/>
      <c r="C99" s="951"/>
      <c r="D99" s="951"/>
      <c r="E99" s="951"/>
      <c r="F99" s="1721"/>
    </row>
    <row r="100">
      <c r="A100" s="1735"/>
      <c r="B100" s="1723" t="s">
        <v>10960</v>
      </c>
      <c r="C100" s="1724" t="s">
        <v>4602</v>
      </c>
      <c r="D100" s="1740" t="s">
        <v>11021</v>
      </c>
      <c r="E100" s="1724" t="s">
        <v>10962</v>
      </c>
      <c r="F100" s="1741">
        <v>43370.0</v>
      </c>
    </row>
    <row r="101">
      <c r="A101" s="1735"/>
      <c r="B101" s="1727" t="s">
        <v>10964</v>
      </c>
      <c r="C101" s="1731"/>
      <c r="D101" s="1742"/>
      <c r="E101" s="1731"/>
      <c r="F101" s="1735"/>
    </row>
    <row r="102">
      <c r="A102" s="1735"/>
      <c r="B102" s="1728" t="s">
        <v>10967</v>
      </c>
      <c r="C102" s="1731"/>
      <c r="D102" s="1742"/>
      <c r="E102" s="1731"/>
      <c r="F102" s="1735"/>
    </row>
    <row r="103">
      <c r="A103" s="1735"/>
      <c r="B103" s="1730" t="s">
        <v>10970</v>
      </c>
      <c r="C103" s="1731"/>
      <c r="D103" s="1742"/>
      <c r="E103" s="1731"/>
      <c r="F103" s="1735"/>
    </row>
    <row r="104">
      <c r="A104" s="1735"/>
      <c r="B104" s="1730" t="s">
        <v>10974</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10978</v>
      </c>
      <c r="C108" s="1718"/>
      <c r="D108" s="1718"/>
      <c r="E108" s="1718"/>
      <c r="F108" s="1719"/>
    </row>
    <row r="109">
      <c r="A109" s="1735"/>
      <c r="B109" s="1720"/>
      <c r="C109" s="951"/>
      <c r="D109" s="951"/>
      <c r="E109" s="951"/>
      <c r="F109" s="1721"/>
    </row>
    <row r="110">
      <c r="A110" s="1735"/>
      <c r="B110" s="1744" t="s">
        <v>11022</v>
      </c>
      <c r="C110" s="1718"/>
      <c r="D110" s="1718"/>
      <c r="E110" s="1718"/>
      <c r="F110" s="1719"/>
    </row>
    <row r="111">
      <c r="A111" s="1735"/>
      <c r="B111" s="1720"/>
      <c r="C111" s="951"/>
      <c r="D111" s="951"/>
      <c r="E111" s="951"/>
      <c r="F111" s="1721"/>
    </row>
    <row r="112">
      <c r="A112" s="1735"/>
      <c r="B112" s="1723" t="s">
        <v>10960</v>
      </c>
      <c r="C112" s="1724" t="s">
        <v>3780</v>
      </c>
      <c r="D112" s="1740" t="s">
        <v>11023</v>
      </c>
      <c r="E112" s="1724" t="s">
        <v>10962</v>
      </c>
      <c r="F112" s="1741">
        <v>44246.0</v>
      </c>
    </row>
    <row r="113">
      <c r="A113" s="1735"/>
      <c r="B113" s="1727" t="s">
        <v>10964</v>
      </c>
      <c r="C113" s="1724" t="s">
        <v>11011</v>
      </c>
      <c r="D113" s="1740" t="s">
        <v>11024</v>
      </c>
      <c r="E113" s="1724" t="s">
        <v>11013</v>
      </c>
      <c r="F113" s="1741">
        <v>43637.0</v>
      </c>
    </row>
    <row r="114">
      <c r="A114" s="1735"/>
      <c r="B114" s="1728" t="s">
        <v>10967</v>
      </c>
      <c r="C114" s="1731"/>
      <c r="D114" s="1742"/>
      <c r="E114" s="1731"/>
      <c r="F114" s="1735"/>
    </row>
    <row r="115">
      <c r="A115" s="1735"/>
      <c r="B115" s="1730" t="s">
        <v>10970</v>
      </c>
      <c r="C115" s="1731"/>
      <c r="D115" s="1742"/>
      <c r="E115" s="1731"/>
      <c r="F115" s="1735"/>
    </row>
    <row r="116">
      <c r="A116" s="1735"/>
      <c r="B116" s="1730" t="s">
        <v>10974</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11025</v>
      </c>
      <c r="C119" s="1718"/>
      <c r="D119" s="1718"/>
      <c r="E119" s="1718"/>
      <c r="F119" s="1719"/>
    </row>
    <row r="120">
      <c r="A120" s="1735"/>
      <c r="B120" s="1720"/>
      <c r="C120" s="951"/>
      <c r="D120" s="951"/>
      <c r="E120" s="951"/>
      <c r="F120" s="1721"/>
    </row>
    <row r="121">
      <c r="A121" s="1735"/>
      <c r="B121" s="1723" t="s">
        <v>10960</v>
      </c>
      <c r="C121" s="1724" t="s">
        <v>5610</v>
      </c>
      <c r="D121" s="1740" t="s">
        <v>11026</v>
      </c>
      <c r="E121" s="1724" t="s">
        <v>10962</v>
      </c>
      <c r="F121" s="1741">
        <v>43592.0</v>
      </c>
    </row>
    <row r="122">
      <c r="A122" s="1735"/>
      <c r="B122" s="1727" t="s">
        <v>10964</v>
      </c>
      <c r="C122" s="1724" t="s">
        <v>11027</v>
      </c>
      <c r="D122" s="1740" t="s">
        <v>11028</v>
      </c>
      <c r="E122" s="1724" t="s">
        <v>10962</v>
      </c>
      <c r="F122" s="1741">
        <v>43396.0</v>
      </c>
    </row>
    <row r="123">
      <c r="A123" s="1735"/>
      <c r="B123" s="1728" t="s">
        <v>10967</v>
      </c>
      <c r="C123" s="1731"/>
      <c r="D123" s="1742"/>
      <c r="E123" s="1731"/>
      <c r="F123" s="1735"/>
    </row>
    <row r="124">
      <c r="A124" s="1735"/>
      <c r="B124" s="1730" t="s">
        <v>10970</v>
      </c>
      <c r="C124" s="1731"/>
      <c r="D124" s="1742"/>
      <c r="E124" s="1731"/>
      <c r="F124" s="1735"/>
    </row>
    <row r="125">
      <c r="A125" s="1735"/>
      <c r="B125" s="1730" t="s">
        <v>10974</v>
      </c>
      <c r="C125" s="1731"/>
      <c r="D125" s="1742"/>
      <c r="E125" s="1731"/>
      <c r="F125" s="1735"/>
    </row>
    <row r="126">
      <c r="A126" s="1735"/>
      <c r="B126" s="1743"/>
      <c r="C126" s="1731"/>
      <c r="D126" s="1742"/>
      <c r="E126" s="1731"/>
      <c r="F126" s="1735"/>
    </row>
    <row r="127">
      <c r="A127" s="1735"/>
      <c r="B127" s="1717" t="s">
        <v>10979</v>
      </c>
      <c r="C127" s="1718"/>
      <c r="D127" s="1718"/>
      <c r="E127" s="1718"/>
      <c r="F127" s="1719"/>
    </row>
    <row r="128">
      <c r="A128" s="1735"/>
      <c r="B128" s="1720"/>
      <c r="C128" s="951"/>
      <c r="D128" s="951"/>
      <c r="E128" s="951"/>
      <c r="F128" s="1721"/>
    </row>
    <row r="129">
      <c r="A129" s="1735"/>
      <c r="B129" s="1723" t="s">
        <v>10960</v>
      </c>
      <c r="C129" s="1745" t="s">
        <v>532</v>
      </c>
      <c r="D129" s="1740" t="s">
        <v>11029</v>
      </c>
      <c r="E129" s="1724" t="s">
        <v>10962</v>
      </c>
      <c r="F129" s="1741">
        <v>43457.0</v>
      </c>
    </row>
    <row r="130">
      <c r="A130" s="1735"/>
      <c r="B130" s="1727" t="s">
        <v>10964</v>
      </c>
      <c r="C130" s="1724" t="s">
        <v>2032</v>
      </c>
      <c r="D130" s="1740" t="s">
        <v>11030</v>
      </c>
      <c r="E130" s="1724" t="s">
        <v>10962</v>
      </c>
      <c r="F130" s="1741">
        <v>43925.0</v>
      </c>
    </row>
    <row r="131">
      <c r="A131" s="1735"/>
      <c r="B131" s="1728" t="s">
        <v>10967</v>
      </c>
      <c r="C131" s="1724" t="s">
        <v>4687</v>
      </c>
      <c r="D131" s="1740" t="s">
        <v>11031</v>
      </c>
      <c r="E131" s="1724" t="s">
        <v>10999</v>
      </c>
      <c r="F131" s="1741">
        <v>43433.0</v>
      </c>
    </row>
    <row r="132">
      <c r="A132" s="1735"/>
      <c r="B132" s="1730" t="s">
        <v>10970</v>
      </c>
      <c r="C132" s="1731"/>
      <c r="D132" s="1742"/>
      <c r="E132" s="1731"/>
      <c r="F132" s="1735"/>
    </row>
    <row r="133">
      <c r="A133" s="1735"/>
      <c r="B133" s="1730" t="s">
        <v>10974</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10980</v>
      </c>
      <c r="C136" s="1718"/>
      <c r="D136" s="1718"/>
      <c r="E136" s="1718"/>
      <c r="F136" s="1719"/>
    </row>
    <row r="137">
      <c r="A137" s="1735"/>
      <c r="B137" s="1720"/>
      <c r="C137" s="951"/>
      <c r="D137" s="951"/>
      <c r="E137" s="951"/>
      <c r="F137" s="1721"/>
    </row>
    <row r="138">
      <c r="A138" s="1735"/>
      <c r="B138" s="1744" t="s">
        <v>11032</v>
      </c>
      <c r="C138" s="1718"/>
      <c r="D138" s="1718"/>
      <c r="E138" s="1718"/>
      <c r="F138" s="1719"/>
    </row>
    <row r="139">
      <c r="A139" s="1735"/>
      <c r="B139" s="1720"/>
      <c r="C139" s="951"/>
      <c r="D139" s="951"/>
      <c r="E139" s="951"/>
      <c r="F139" s="1721"/>
    </row>
    <row r="140">
      <c r="A140" s="1735"/>
      <c r="B140" s="1723" t="s">
        <v>10960</v>
      </c>
      <c r="C140" s="1724" t="s">
        <v>11006</v>
      </c>
      <c r="D140" s="1740" t="s">
        <v>11033</v>
      </c>
      <c r="E140" s="1724" t="s">
        <v>10962</v>
      </c>
      <c r="F140" s="1741">
        <v>43862.0</v>
      </c>
    </row>
    <row r="141">
      <c r="A141" s="1735"/>
      <c r="B141" s="1727" t="s">
        <v>10964</v>
      </c>
      <c r="C141" s="1731"/>
      <c r="D141" s="1742"/>
      <c r="E141" s="1731"/>
      <c r="F141" s="1735"/>
    </row>
    <row r="142">
      <c r="A142" s="1735"/>
      <c r="B142" s="1728" t="s">
        <v>10967</v>
      </c>
      <c r="C142" s="1731"/>
      <c r="D142" s="1742"/>
      <c r="E142" s="1731"/>
      <c r="F142" s="1735"/>
    </row>
    <row r="143">
      <c r="A143" s="1735"/>
      <c r="B143" s="1730" t="s">
        <v>10970</v>
      </c>
      <c r="C143" s="1731"/>
      <c r="D143" s="1742"/>
      <c r="E143" s="1731"/>
      <c r="F143" s="1735"/>
    </row>
    <row r="144">
      <c r="A144" s="1735"/>
      <c r="B144" s="1730" t="s">
        <v>10974</v>
      </c>
      <c r="C144" s="1731"/>
      <c r="D144" s="1742"/>
      <c r="E144" s="1731"/>
      <c r="F144" s="1735"/>
    </row>
    <row r="145">
      <c r="A145" s="1735"/>
      <c r="B145" s="1744" t="s">
        <v>11034</v>
      </c>
      <c r="C145" s="1718"/>
      <c r="D145" s="1718"/>
      <c r="E145" s="1718"/>
      <c r="F145" s="1719"/>
    </row>
    <row r="146">
      <c r="A146" s="1735"/>
      <c r="B146" s="1720"/>
      <c r="C146" s="951"/>
      <c r="D146" s="951"/>
      <c r="E146" s="951"/>
      <c r="F146" s="1721"/>
    </row>
    <row r="147">
      <c r="A147" s="1735"/>
      <c r="B147" s="1723" t="s">
        <v>10960</v>
      </c>
      <c r="C147" s="1724" t="s">
        <v>11006</v>
      </c>
      <c r="D147" s="1740" t="s">
        <v>11035</v>
      </c>
      <c r="E147" s="1724" t="s">
        <v>10962</v>
      </c>
      <c r="F147" s="1741">
        <v>43862.0</v>
      </c>
    </row>
    <row r="148">
      <c r="A148" s="1735"/>
      <c r="B148" s="1727" t="s">
        <v>10964</v>
      </c>
      <c r="C148" s="1747" t="s">
        <v>5569</v>
      </c>
      <c r="D148" s="1740" t="s">
        <v>11036</v>
      </c>
      <c r="E148" s="1724" t="s">
        <v>11013</v>
      </c>
      <c r="F148" s="1741">
        <v>43630.0</v>
      </c>
    </row>
    <row r="149">
      <c r="A149" s="1735"/>
      <c r="B149" s="1728" t="s">
        <v>10967</v>
      </c>
      <c r="C149" s="1731"/>
      <c r="D149" s="1742"/>
      <c r="E149" s="1731"/>
      <c r="F149" s="1735"/>
    </row>
    <row r="150">
      <c r="A150" s="1735"/>
      <c r="B150" s="1730" t="s">
        <v>10970</v>
      </c>
      <c r="C150" s="1731"/>
      <c r="D150" s="1742"/>
      <c r="E150" s="1731"/>
      <c r="F150" s="1735"/>
    </row>
    <row r="151">
      <c r="A151" s="1735"/>
      <c r="B151" s="1730" t="s">
        <v>10974</v>
      </c>
      <c r="C151" s="1731"/>
      <c r="D151" s="1742"/>
      <c r="E151" s="1731"/>
      <c r="F151" s="1735"/>
    </row>
    <row r="152">
      <c r="A152" s="1735"/>
      <c r="B152" s="1743"/>
      <c r="C152" s="1731"/>
      <c r="D152" s="1742"/>
      <c r="E152" s="1731"/>
      <c r="F152" s="1735"/>
    </row>
    <row r="153">
      <c r="A153" s="1735"/>
      <c r="B153" s="1717" t="s">
        <v>10982</v>
      </c>
      <c r="C153" s="1718"/>
      <c r="D153" s="1718"/>
      <c r="E153" s="1718"/>
      <c r="F153" s="1719"/>
    </row>
    <row r="154">
      <c r="A154" s="1735"/>
      <c r="B154" s="1720"/>
      <c r="C154" s="951"/>
      <c r="D154" s="951"/>
      <c r="E154" s="951"/>
      <c r="F154" s="1721"/>
    </row>
    <row r="155">
      <c r="A155" s="1735"/>
      <c r="B155" s="1744" t="s">
        <v>11037</v>
      </c>
      <c r="C155" s="1718"/>
      <c r="D155" s="1718"/>
      <c r="E155" s="1718"/>
      <c r="F155" s="1719"/>
    </row>
    <row r="156">
      <c r="A156" s="1735"/>
      <c r="B156" s="1720"/>
      <c r="C156" s="951"/>
      <c r="D156" s="951"/>
      <c r="E156" s="951"/>
      <c r="F156" s="1721"/>
    </row>
    <row r="157">
      <c r="A157" s="1735"/>
      <c r="B157" s="1723" t="s">
        <v>10960</v>
      </c>
      <c r="C157" s="1724" t="s">
        <v>10994</v>
      </c>
      <c r="D157" s="1740" t="s">
        <v>11038</v>
      </c>
      <c r="E157" s="1724" t="s">
        <v>10972</v>
      </c>
      <c r="F157" s="1741">
        <v>43569.0</v>
      </c>
    </row>
    <row r="158">
      <c r="A158" s="1735"/>
      <c r="B158" s="1727" t="s">
        <v>10964</v>
      </c>
      <c r="C158" s="1731"/>
      <c r="D158" s="1742"/>
      <c r="E158" s="1731"/>
      <c r="F158" s="1735"/>
    </row>
    <row r="159">
      <c r="A159" s="1735"/>
      <c r="B159" s="1728" t="s">
        <v>10967</v>
      </c>
      <c r="C159" s="1731"/>
      <c r="D159" s="1742"/>
      <c r="E159" s="1731"/>
      <c r="F159" s="1735"/>
    </row>
    <row r="160">
      <c r="A160" s="1735"/>
      <c r="B160" s="1730" t="s">
        <v>10970</v>
      </c>
      <c r="C160" s="1731"/>
      <c r="D160" s="1742"/>
      <c r="E160" s="1731"/>
      <c r="F160" s="1735"/>
    </row>
    <row r="161">
      <c r="A161" s="1735"/>
      <c r="B161" s="1730" t="s">
        <v>10974</v>
      </c>
      <c r="C161" s="1731"/>
      <c r="D161" s="1742"/>
      <c r="E161" s="1731"/>
      <c r="F161" s="1735"/>
    </row>
    <row r="162">
      <c r="A162" s="1735"/>
      <c r="B162" s="1744" t="s">
        <v>11004</v>
      </c>
      <c r="C162" s="1718"/>
      <c r="D162" s="1718"/>
      <c r="E162" s="1718"/>
      <c r="F162" s="1719"/>
    </row>
    <row r="163">
      <c r="A163" s="1735"/>
      <c r="B163" s="1720"/>
      <c r="C163" s="951"/>
      <c r="D163" s="951"/>
      <c r="E163" s="951"/>
      <c r="F163" s="1721"/>
    </row>
    <row r="164">
      <c r="A164" s="1735"/>
      <c r="B164" s="1723" t="s">
        <v>10960</v>
      </c>
      <c r="C164" s="1724" t="s">
        <v>10994</v>
      </c>
      <c r="D164" s="1740" t="s">
        <v>11039</v>
      </c>
      <c r="E164" s="1724" t="s">
        <v>10972</v>
      </c>
      <c r="F164" s="1741">
        <v>43835.0</v>
      </c>
    </row>
    <row r="165">
      <c r="A165" s="1735"/>
      <c r="B165" s="1727" t="s">
        <v>10964</v>
      </c>
      <c r="C165" s="1724" t="s">
        <v>11040</v>
      </c>
      <c r="D165" s="1740" t="s">
        <v>11041</v>
      </c>
      <c r="E165" s="1724" t="s">
        <v>11042</v>
      </c>
      <c r="F165" s="1741">
        <v>43003.0</v>
      </c>
    </row>
    <row r="166">
      <c r="A166" s="1735"/>
      <c r="B166" s="1728" t="s">
        <v>10967</v>
      </c>
      <c r="C166" s="1731"/>
      <c r="D166" s="1742"/>
      <c r="E166" s="1731"/>
      <c r="F166" s="1735"/>
    </row>
    <row r="167">
      <c r="A167" s="1735"/>
      <c r="B167" s="1730" t="s">
        <v>10970</v>
      </c>
      <c r="C167" s="1731"/>
      <c r="D167" s="1742"/>
      <c r="E167" s="1731"/>
      <c r="F167" s="1735"/>
    </row>
    <row r="168">
      <c r="A168" s="1735"/>
      <c r="B168" s="1730" t="s">
        <v>10974</v>
      </c>
      <c r="C168" s="1731"/>
      <c r="D168" s="1742"/>
      <c r="E168" s="1731"/>
      <c r="F168" s="1735"/>
    </row>
    <row r="169">
      <c r="A169" s="1735"/>
      <c r="B169" s="1743"/>
      <c r="C169" s="1731"/>
      <c r="D169" s="1742"/>
      <c r="E169" s="1731"/>
      <c r="F169" s="1735"/>
    </row>
    <row r="170">
      <c r="A170" s="1735"/>
      <c r="B170" s="1717" t="s">
        <v>10984</v>
      </c>
      <c r="C170" s="1718"/>
      <c r="D170" s="1718"/>
      <c r="E170" s="1718"/>
      <c r="F170" s="1719"/>
    </row>
    <row r="171">
      <c r="A171" s="1735"/>
      <c r="B171" s="1720"/>
      <c r="C171" s="951"/>
      <c r="D171" s="951"/>
      <c r="E171" s="951"/>
      <c r="F171" s="1721"/>
    </row>
    <row r="172">
      <c r="A172" s="1735"/>
      <c r="B172" s="1723" t="s">
        <v>10960</v>
      </c>
      <c r="C172" s="1724" t="s">
        <v>4798</v>
      </c>
      <c r="D172" s="1740" t="s">
        <v>11043</v>
      </c>
      <c r="E172" s="1724" t="s">
        <v>10972</v>
      </c>
      <c r="F172" s="1741">
        <v>44132.0</v>
      </c>
    </row>
    <row r="173">
      <c r="A173" s="1735"/>
      <c r="B173" s="1727" t="s">
        <v>10964</v>
      </c>
      <c r="C173" s="1731"/>
      <c r="D173" s="1742"/>
      <c r="E173" s="1731"/>
      <c r="F173" s="1735"/>
    </row>
    <row r="174">
      <c r="A174" s="1735"/>
      <c r="B174" s="1728" t="s">
        <v>10967</v>
      </c>
      <c r="C174" s="1731"/>
      <c r="D174" s="1742"/>
      <c r="E174" s="1731"/>
      <c r="F174" s="1735"/>
    </row>
    <row r="175">
      <c r="A175" s="1735"/>
      <c r="B175" s="1730" t="s">
        <v>10970</v>
      </c>
      <c r="C175" s="1731"/>
      <c r="D175" s="1742"/>
      <c r="E175" s="1731"/>
      <c r="F175" s="1735"/>
    </row>
    <row r="176">
      <c r="A176" s="1735"/>
      <c r="B176" s="1730" t="s">
        <v>10974</v>
      </c>
      <c r="C176" s="1731"/>
      <c r="D176" s="1742"/>
      <c r="E176" s="1731"/>
      <c r="F176" s="1735"/>
    </row>
    <row r="177">
      <c r="A177" s="1735"/>
      <c r="B177" s="1717" t="s">
        <v>10987</v>
      </c>
      <c r="C177" s="1718"/>
      <c r="D177" s="1718"/>
      <c r="E177" s="1718"/>
      <c r="F177" s="1719"/>
    </row>
    <row r="178">
      <c r="A178" s="1735"/>
      <c r="B178" s="1720"/>
      <c r="C178" s="951"/>
      <c r="D178" s="951"/>
      <c r="E178" s="951"/>
      <c r="F178" s="1721"/>
    </row>
    <row r="179">
      <c r="A179" s="1735"/>
      <c r="B179" s="1723" t="s">
        <v>10960</v>
      </c>
      <c r="C179" s="1724" t="s">
        <v>5582</v>
      </c>
      <c r="D179" s="1740" t="s">
        <v>11044</v>
      </c>
      <c r="E179" s="1724" t="s">
        <v>10962</v>
      </c>
      <c r="F179" s="1741">
        <v>43741.0</v>
      </c>
    </row>
    <row r="180">
      <c r="A180" s="1735"/>
      <c r="B180" s="1727" t="s">
        <v>10964</v>
      </c>
      <c r="C180" s="1724" t="s">
        <v>11045</v>
      </c>
      <c r="D180" s="1740" t="s">
        <v>11046</v>
      </c>
      <c r="E180" s="1724" t="s">
        <v>10999</v>
      </c>
      <c r="F180" s="1741">
        <v>43748.0</v>
      </c>
    </row>
    <row r="181">
      <c r="A181" s="1735"/>
      <c r="B181" s="1728" t="s">
        <v>10967</v>
      </c>
      <c r="C181" s="1724" t="s">
        <v>2282</v>
      </c>
      <c r="D181" s="1740" t="s">
        <v>11047</v>
      </c>
      <c r="E181" s="1724" t="s">
        <v>11013</v>
      </c>
      <c r="F181" s="1741">
        <v>43729.0</v>
      </c>
    </row>
    <row r="182">
      <c r="A182" s="1735"/>
      <c r="B182" s="1730" t="s">
        <v>10970</v>
      </c>
      <c r="C182" s="1745" t="s">
        <v>532</v>
      </c>
      <c r="D182" s="1740" t="s">
        <v>11048</v>
      </c>
      <c r="E182" s="1724" t="s">
        <v>10962</v>
      </c>
      <c r="F182" s="1741">
        <v>44470.0</v>
      </c>
    </row>
    <row r="183">
      <c r="A183" s="1735"/>
      <c r="B183" s="1730" t="s">
        <v>10974</v>
      </c>
      <c r="C183" s="1724" t="s">
        <v>4798</v>
      </c>
      <c r="D183" s="1740" t="s">
        <v>11049</v>
      </c>
      <c r="E183" s="1724" t="s">
        <v>10972</v>
      </c>
      <c r="F183" s="1741">
        <v>44020.0</v>
      </c>
    </row>
    <row r="184">
      <c r="A184" s="1735"/>
      <c r="B184" s="1743"/>
      <c r="C184" s="1731"/>
      <c r="D184" s="1742"/>
      <c r="E184" s="1731"/>
      <c r="F184" s="1735"/>
    </row>
    <row r="185">
      <c r="A185" s="1735"/>
      <c r="B185" s="1743"/>
      <c r="C185" s="1731"/>
      <c r="D185" s="1742"/>
      <c r="E185" s="1731"/>
      <c r="F185" s="1735"/>
    </row>
    <row r="186">
      <c r="A186" s="1735"/>
      <c r="B186" s="1717" t="s">
        <v>10990</v>
      </c>
      <c r="C186" s="1718"/>
      <c r="D186" s="1718"/>
      <c r="E186" s="1718"/>
      <c r="F186" s="1719"/>
    </row>
    <row r="187">
      <c r="A187" s="1735"/>
      <c r="B187" s="1720"/>
      <c r="C187" s="951"/>
      <c r="D187" s="951"/>
      <c r="E187" s="951"/>
      <c r="F187" s="1721"/>
    </row>
    <row r="188">
      <c r="A188" s="1735"/>
      <c r="B188" s="1723" t="s">
        <v>10960</v>
      </c>
      <c r="C188" s="1745" t="s">
        <v>1283</v>
      </c>
      <c r="D188" s="1740" t="s">
        <v>11050</v>
      </c>
      <c r="E188" s="1724" t="s">
        <v>10972</v>
      </c>
      <c r="F188" s="1741">
        <v>43600.0</v>
      </c>
    </row>
    <row r="189">
      <c r="A189" s="1735"/>
      <c r="B189" s="1727" t="s">
        <v>10964</v>
      </c>
      <c r="C189" s="1724" t="s">
        <v>11051</v>
      </c>
      <c r="D189" s="1740" t="s">
        <v>11052</v>
      </c>
      <c r="E189" s="1724" t="s">
        <v>10962</v>
      </c>
      <c r="F189" s="1741">
        <v>43723.0</v>
      </c>
    </row>
    <row r="190">
      <c r="A190" s="1735"/>
      <c r="B190" s="1728" t="s">
        <v>10967</v>
      </c>
      <c r="C190" s="1724" t="s">
        <v>6441</v>
      </c>
      <c r="D190" s="1740" t="s">
        <v>11053</v>
      </c>
      <c r="E190" s="1724" t="s">
        <v>10962</v>
      </c>
      <c r="F190" s="1741">
        <v>43951.0</v>
      </c>
    </row>
    <row r="191">
      <c r="A191" s="1735"/>
      <c r="B191" s="1730" t="s">
        <v>10970</v>
      </c>
      <c r="C191" s="1731"/>
      <c r="D191" s="1742"/>
      <c r="E191" s="1731"/>
      <c r="F191" s="1735"/>
    </row>
    <row r="192">
      <c r="A192" s="1735"/>
      <c r="B192" s="1730" t="s">
        <v>10974</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11054</v>
      </c>
      <c r="C196" s="1718"/>
      <c r="D196" s="1718"/>
      <c r="E196" s="1718"/>
      <c r="F196" s="1719"/>
    </row>
    <row r="197">
      <c r="A197" s="1735"/>
      <c r="B197" s="1720"/>
      <c r="C197" s="951"/>
      <c r="D197" s="951"/>
      <c r="E197" s="951"/>
      <c r="F197" s="1721"/>
    </row>
    <row r="198">
      <c r="A198" s="1735"/>
      <c r="B198" s="1744" t="s">
        <v>11055</v>
      </c>
      <c r="C198" s="1718"/>
      <c r="D198" s="1718"/>
      <c r="E198" s="1718"/>
      <c r="F198" s="1719"/>
    </row>
    <row r="199">
      <c r="A199" s="1735"/>
      <c r="B199" s="1720"/>
      <c r="C199" s="951"/>
      <c r="D199" s="951"/>
      <c r="E199" s="951"/>
      <c r="F199" s="1721"/>
    </row>
    <row r="200">
      <c r="A200" s="1735"/>
      <c r="B200" s="1723" t="s">
        <v>10960</v>
      </c>
      <c r="C200" s="1724" t="s">
        <v>11056</v>
      </c>
      <c r="D200" s="1740" t="s">
        <v>11057</v>
      </c>
      <c r="E200" s="1724" t="s">
        <v>10962</v>
      </c>
      <c r="F200" s="1741">
        <v>44460.0</v>
      </c>
    </row>
    <row r="201">
      <c r="A201" s="1735"/>
      <c r="B201" s="1727" t="s">
        <v>10964</v>
      </c>
      <c r="C201" s="1724" t="s">
        <v>11045</v>
      </c>
      <c r="D201" s="1740" t="s">
        <v>11058</v>
      </c>
      <c r="E201" s="1724" t="s">
        <v>10999</v>
      </c>
      <c r="F201" s="1741">
        <v>44063.0</v>
      </c>
    </row>
    <row r="202">
      <c r="A202" s="1735"/>
      <c r="B202" s="1728" t="s">
        <v>10967</v>
      </c>
      <c r="C202" s="1731"/>
      <c r="D202" s="1742"/>
      <c r="E202" s="1731"/>
      <c r="F202" s="1735"/>
    </row>
    <row r="203">
      <c r="A203" s="1735"/>
      <c r="B203" s="1730" t="s">
        <v>10970</v>
      </c>
      <c r="C203" s="1731"/>
      <c r="D203" s="1742"/>
      <c r="E203" s="1731"/>
      <c r="F203" s="1735"/>
    </row>
    <row r="204">
      <c r="A204" s="1735"/>
      <c r="B204" s="1730" t="s">
        <v>10974</v>
      </c>
      <c r="C204" s="1731"/>
      <c r="D204" s="1742"/>
      <c r="E204" s="1731"/>
      <c r="F204" s="1735"/>
    </row>
    <row r="205">
      <c r="A205" s="1735"/>
      <c r="B205" s="1744" t="s">
        <v>10975</v>
      </c>
      <c r="C205" s="1718"/>
      <c r="D205" s="1718"/>
      <c r="E205" s="1718"/>
      <c r="F205" s="1719"/>
    </row>
    <row r="206">
      <c r="A206" s="1735"/>
      <c r="B206" s="1720"/>
      <c r="C206" s="951"/>
      <c r="D206" s="951"/>
      <c r="E206" s="951"/>
      <c r="F206" s="1721"/>
    </row>
    <row r="207">
      <c r="A207" s="1735"/>
      <c r="B207" s="1723" t="s">
        <v>10960</v>
      </c>
      <c r="C207" s="1724" t="s">
        <v>7622</v>
      </c>
      <c r="D207" s="1740" t="s">
        <v>11059</v>
      </c>
      <c r="E207" s="1724" t="s">
        <v>10999</v>
      </c>
      <c r="F207" s="1741">
        <v>44069.0</v>
      </c>
    </row>
    <row r="208">
      <c r="A208" s="1735"/>
      <c r="B208" s="1727" t="s">
        <v>10964</v>
      </c>
      <c r="C208" s="1731"/>
      <c r="D208" s="1742"/>
      <c r="E208" s="1731"/>
      <c r="F208" s="1735"/>
    </row>
    <row r="209">
      <c r="A209" s="1735"/>
      <c r="B209" s="1728" t="s">
        <v>10967</v>
      </c>
      <c r="C209" s="1731"/>
      <c r="D209" s="1742"/>
      <c r="E209" s="1731"/>
      <c r="F209" s="1735"/>
    </row>
    <row r="210">
      <c r="A210" s="1735"/>
      <c r="B210" s="1730" t="s">
        <v>10970</v>
      </c>
      <c r="C210" s="1731"/>
      <c r="D210" s="1742"/>
      <c r="E210" s="1731"/>
      <c r="F210" s="1735"/>
    </row>
    <row r="211">
      <c r="A211" s="1735"/>
      <c r="B211" s="1730" t="s">
        <v>10974</v>
      </c>
      <c r="C211" s="1731"/>
      <c r="D211" s="1742"/>
      <c r="E211" s="1731"/>
      <c r="F211" s="1735"/>
    </row>
    <row r="212">
      <c r="A212" s="1735"/>
      <c r="B212" s="1743"/>
      <c r="C212" s="1731"/>
      <c r="D212" s="1742"/>
      <c r="E212" s="1731"/>
      <c r="F212" s="1735"/>
    </row>
    <row r="213">
      <c r="A213" s="1735"/>
      <c r="B213" s="1717" t="s">
        <v>10992</v>
      </c>
      <c r="C213" s="1718"/>
      <c r="D213" s="1718"/>
      <c r="E213" s="1718"/>
      <c r="F213" s="1719"/>
    </row>
    <row r="214">
      <c r="A214" s="1735"/>
      <c r="B214" s="1720"/>
      <c r="C214" s="951"/>
      <c r="D214" s="951"/>
      <c r="E214" s="951"/>
      <c r="F214" s="1721"/>
    </row>
    <row r="215">
      <c r="A215" s="1735"/>
      <c r="B215" s="1723" t="s">
        <v>10960</v>
      </c>
      <c r="C215" s="1724" t="s">
        <v>3812</v>
      </c>
      <c r="D215" s="1740" t="s">
        <v>11060</v>
      </c>
      <c r="E215" s="1724" t="s">
        <v>10962</v>
      </c>
      <c r="F215" s="1741">
        <v>43514.0</v>
      </c>
    </row>
    <row r="216">
      <c r="A216" s="1735"/>
      <c r="B216" s="1727" t="s">
        <v>10964</v>
      </c>
      <c r="C216" s="1745" t="s">
        <v>532</v>
      </c>
      <c r="D216" s="1740" t="s">
        <v>11061</v>
      </c>
      <c r="E216" s="1724" t="s">
        <v>10962</v>
      </c>
      <c r="F216" s="1741">
        <v>43402.0</v>
      </c>
    </row>
    <row r="217">
      <c r="A217" s="1735"/>
      <c r="B217" s="1728" t="s">
        <v>10967</v>
      </c>
      <c r="C217" s="1724" t="s">
        <v>11045</v>
      </c>
      <c r="D217" s="1740" t="s">
        <v>11062</v>
      </c>
      <c r="E217" s="1724" t="s">
        <v>10999</v>
      </c>
      <c r="F217" s="1741">
        <v>43390.0</v>
      </c>
    </row>
    <row r="218">
      <c r="A218" s="1735"/>
      <c r="B218" s="1730" t="s">
        <v>10970</v>
      </c>
      <c r="C218" s="1724" t="s">
        <v>10988</v>
      </c>
      <c r="D218" s="1740" t="s">
        <v>11063</v>
      </c>
      <c r="E218" s="1724" t="s">
        <v>10972</v>
      </c>
      <c r="F218" s="1741">
        <v>44135.0</v>
      </c>
    </row>
    <row r="219">
      <c r="A219" s="1735"/>
      <c r="B219" s="1730" t="s">
        <v>10974</v>
      </c>
      <c r="C219" s="1731"/>
      <c r="D219" s="1742"/>
      <c r="E219" s="1731"/>
      <c r="F219" s="1735"/>
    </row>
    <row r="220">
      <c r="A220" s="1735"/>
      <c r="B220" s="1748"/>
      <c r="C220" s="1731"/>
      <c r="D220" s="1742"/>
      <c r="E220" s="1731"/>
      <c r="F220" s="1735"/>
    </row>
    <row r="221">
      <c r="A221" s="1735"/>
      <c r="B221" s="1717" t="s">
        <v>10993</v>
      </c>
      <c r="C221" s="1718"/>
      <c r="D221" s="1718"/>
      <c r="E221" s="1718"/>
      <c r="F221" s="1719"/>
    </row>
    <row r="222">
      <c r="A222" s="1749" t="s">
        <v>11064</v>
      </c>
      <c r="B222" s="1720"/>
      <c r="C222" s="951"/>
      <c r="D222" s="951"/>
      <c r="E222" s="951"/>
      <c r="F222" s="1721"/>
    </row>
    <row r="223">
      <c r="A223" s="1749" t="s">
        <v>11065</v>
      </c>
      <c r="B223" s="1723" t="s">
        <v>10960</v>
      </c>
      <c r="C223" s="1724" t="s">
        <v>1065</v>
      </c>
      <c r="D223" s="1750">
        <v>0.06525462962962963</v>
      </c>
      <c r="E223" s="1724" t="s">
        <v>10972</v>
      </c>
      <c r="F223" s="1726">
        <v>44652.0</v>
      </c>
    </row>
    <row r="224">
      <c r="A224" s="1751"/>
      <c r="B224" s="1727" t="s">
        <v>10964</v>
      </c>
      <c r="C224" s="1724" t="s">
        <v>4338</v>
      </c>
      <c r="D224" s="1750">
        <v>0.06892361111111112</v>
      </c>
      <c r="E224" s="1724" t="s">
        <v>10972</v>
      </c>
      <c r="F224" s="1726">
        <v>44652.0</v>
      </c>
    </row>
    <row r="225">
      <c r="A225" s="1751"/>
      <c r="B225" s="1728" t="s">
        <v>10967</v>
      </c>
      <c r="C225" s="1752" t="s">
        <v>4947</v>
      </c>
      <c r="D225" s="1753">
        <v>0.07195601851851852</v>
      </c>
      <c r="E225" s="1752" t="s">
        <v>10972</v>
      </c>
      <c r="F225" s="1741">
        <v>44652.0</v>
      </c>
    </row>
    <row r="226">
      <c r="A226" s="1751"/>
      <c r="B226" s="1730" t="s">
        <v>10970</v>
      </c>
      <c r="C226" s="1731" t="s">
        <v>11066</v>
      </c>
      <c r="D226" s="1754">
        <v>0.07211805555555556</v>
      </c>
      <c r="E226" s="1755" t="s">
        <v>11067</v>
      </c>
      <c r="F226" s="1741">
        <v>44652.0</v>
      </c>
    </row>
    <row r="227">
      <c r="A227" s="1751"/>
      <c r="B227" s="1730" t="s">
        <v>10974</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1581</v>
      </c>
      <c r="DR37" s="157"/>
      <c r="DS37" s="157"/>
      <c r="DT37" s="157"/>
      <c r="DU37" s="157"/>
      <c r="DV37" s="157"/>
      <c r="DW37" s="157"/>
      <c r="DX37" s="157"/>
      <c r="DY37" s="156" t="s">
        <v>1364</v>
      </c>
      <c r="DZ37" s="157"/>
      <c r="EA37" s="157"/>
      <c r="EB37" s="161"/>
    </row>
    <row r="38">
      <c r="A38" s="342" t="s">
        <v>2565</v>
      </c>
      <c r="B38" s="105" t="s">
        <v>2566</v>
      </c>
      <c r="C38" s="106" t="s">
        <v>1285</v>
      </c>
      <c r="D38" s="107" t="s">
        <v>724</v>
      </c>
      <c r="E38" s="108" t="s">
        <v>1285</v>
      </c>
      <c r="F38" s="109" t="s">
        <v>219</v>
      </c>
      <c r="G38" s="105" t="s">
        <v>1286</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1595</v>
      </c>
      <c r="Z38" s="401" t="s">
        <v>742</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1382</v>
      </c>
      <c r="BF38" s="457" t="s">
        <v>1892</v>
      </c>
      <c r="BG38" s="457"/>
      <c r="BH38" s="457" t="s">
        <v>1619</v>
      </c>
      <c r="BI38" s="457"/>
      <c r="BJ38" s="457" t="s">
        <v>2582</v>
      </c>
      <c r="BK38" s="457" t="s">
        <v>2583</v>
      </c>
      <c r="BL38" s="457"/>
      <c r="BM38" s="408" t="s">
        <v>1892</v>
      </c>
      <c r="BN38" s="457"/>
      <c r="BO38" s="457"/>
      <c r="BP38" s="325"/>
      <c r="BQ38" s="458"/>
      <c r="BR38" s="458" t="s">
        <v>2405</v>
      </c>
      <c r="BS38" s="458" t="s">
        <v>2584</v>
      </c>
      <c r="BT38" s="458" t="s">
        <v>2585</v>
      </c>
      <c r="BU38" s="458" t="s">
        <v>1618</v>
      </c>
      <c r="BV38" s="458" t="s">
        <v>2586</v>
      </c>
      <c r="BW38" s="458" t="s">
        <v>508</v>
      </c>
      <c r="BX38" s="458" t="s">
        <v>2587</v>
      </c>
      <c r="BY38" s="458" t="s">
        <v>2588</v>
      </c>
      <c r="BZ38" s="458" t="s">
        <v>1027</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1857</v>
      </c>
      <c r="CV38" s="462" t="s">
        <v>1804</v>
      </c>
      <c r="CW38" s="461" t="s">
        <v>2427</v>
      </c>
      <c r="CX38" s="461"/>
      <c r="CY38" s="461"/>
      <c r="CZ38" s="419" t="s">
        <v>2596</v>
      </c>
      <c r="DA38" s="461" t="s">
        <v>2578</v>
      </c>
      <c r="DB38" s="461"/>
      <c r="DC38" s="461"/>
      <c r="DD38" s="461"/>
      <c r="DE38" s="461"/>
      <c r="DF38" s="461"/>
      <c r="DG38" s="463"/>
      <c r="DH38" s="463"/>
      <c r="DI38" s="463"/>
      <c r="DJ38" s="463"/>
      <c r="DK38" s="463" t="s">
        <v>2597</v>
      </c>
      <c r="DL38" s="463" t="s">
        <v>1051</v>
      </c>
      <c r="DM38" s="463" t="s">
        <v>2598</v>
      </c>
      <c r="DN38" s="463" t="s">
        <v>2599</v>
      </c>
      <c r="DO38" s="463"/>
      <c r="DP38" s="463" t="s">
        <v>2600</v>
      </c>
      <c r="DQ38" s="463"/>
      <c r="DR38" s="463" t="s">
        <v>651</v>
      </c>
      <c r="DS38" s="463"/>
      <c r="DT38" s="463"/>
      <c r="DU38" s="463" t="s">
        <v>2601</v>
      </c>
      <c r="DV38" s="463"/>
      <c r="DW38" s="463"/>
      <c r="DX38" s="424" t="s">
        <v>1018</v>
      </c>
      <c r="DY38" s="463"/>
      <c r="DZ38" s="463"/>
      <c r="EA38" s="463" t="s">
        <v>2602</v>
      </c>
      <c r="EB38" s="463" t="s">
        <v>2603</v>
      </c>
    </row>
    <row r="39" ht="15.75" customHeight="1">
      <c r="A39" s="305" t="s">
        <v>2604</v>
      </c>
      <c r="B39" s="83" t="s">
        <v>2605</v>
      </c>
      <c r="C39" s="84" t="s">
        <v>1285</v>
      </c>
      <c r="D39" s="85" t="s">
        <v>1285</v>
      </c>
      <c r="E39" s="86" t="s">
        <v>1285</v>
      </c>
      <c r="F39" s="87" t="s">
        <v>1586</v>
      </c>
      <c r="G39" s="83" t="s">
        <v>904</v>
      </c>
      <c r="H39" s="256" t="s">
        <v>2606</v>
      </c>
      <c r="I39" s="256" t="s">
        <v>988</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869</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1117</v>
      </c>
      <c r="BI39" s="256" t="s">
        <v>2635</v>
      </c>
      <c r="BJ39" s="256"/>
      <c r="BK39" s="256" t="s">
        <v>2636</v>
      </c>
      <c r="BL39" s="157"/>
      <c r="BM39" s="256" t="s">
        <v>365</v>
      </c>
      <c r="BN39" s="256" t="s">
        <v>2076</v>
      </c>
      <c r="BO39" s="157"/>
      <c r="BP39" s="114"/>
      <c r="BQ39" s="156"/>
      <c r="BR39" s="256" t="s">
        <v>2637</v>
      </c>
      <c r="BS39" s="256" t="s">
        <v>1468</v>
      </c>
      <c r="BT39" s="256" t="s">
        <v>2638</v>
      </c>
      <c r="BU39" s="256" t="s">
        <v>2639</v>
      </c>
      <c r="BV39" s="257" t="s">
        <v>2640</v>
      </c>
      <c r="BW39" s="256" t="s">
        <v>2641</v>
      </c>
      <c r="BX39" s="257" t="s">
        <v>2642</v>
      </c>
      <c r="BY39" s="157"/>
      <c r="BZ39" s="256" t="s">
        <v>900</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1256</v>
      </c>
      <c r="CP39" s="256"/>
      <c r="CQ39" s="256" t="s">
        <v>2650</v>
      </c>
      <c r="CR39" s="157"/>
      <c r="CS39" s="143"/>
      <c r="CT39" s="256" t="s">
        <v>2651</v>
      </c>
      <c r="CU39" s="256" t="s">
        <v>2652</v>
      </c>
      <c r="CV39" s="256" t="s">
        <v>2653</v>
      </c>
      <c r="CW39" s="256" t="s">
        <v>2654</v>
      </c>
      <c r="CX39" s="256" t="s">
        <v>2655</v>
      </c>
      <c r="CY39" s="256" t="s">
        <v>2656</v>
      </c>
      <c r="CZ39" s="284" t="s">
        <v>1047</v>
      </c>
      <c r="DA39" s="256" t="s">
        <v>1003</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1409</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104" t="s">
        <v>2668</v>
      </c>
      <c r="B40" s="105" t="s">
        <v>2669</v>
      </c>
      <c r="C40" s="106" t="s">
        <v>1285</v>
      </c>
      <c r="D40" s="107" t="s">
        <v>1285</v>
      </c>
      <c r="E40" s="108" t="s">
        <v>1285</v>
      </c>
      <c r="F40" s="109" t="s">
        <v>2670</v>
      </c>
      <c r="G40" s="105" t="s">
        <v>2671</v>
      </c>
      <c r="H40" s="110" t="s">
        <v>1761</v>
      </c>
      <c r="I40" s="110" t="s">
        <v>2672</v>
      </c>
      <c r="J40" s="286" t="s">
        <v>2673</v>
      </c>
      <c r="K40" s="110" t="s">
        <v>540</v>
      </c>
      <c r="L40" s="286" t="s">
        <v>2674</v>
      </c>
      <c r="M40" s="110" t="s">
        <v>2675</v>
      </c>
      <c r="N40" s="110" t="s">
        <v>1505</v>
      </c>
      <c r="O40" s="220" t="s">
        <v>1839</v>
      </c>
      <c r="P40" s="110" t="s">
        <v>2533</v>
      </c>
      <c r="Q40" s="263"/>
      <c r="R40" s="263"/>
      <c r="S40" s="263"/>
      <c r="T40" s="263"/>
      <c r="U40" s="263"/>
      <c r="V40" s="220"/>
      <c r="W40" s="114"/>
      <c r="X40" s="116" t="s">
        <v>819</v>
      </c>
      <c r="Y40" s="383" t="s">
        <v>2676</v>
      </c>
      <c r="Z40" s="237" t="s">
        <v>2677</v>
      </c>
      <c r="AA40" s="116" t="s">
        <v>2590</v>
      </c>
      <c r="AB40" s="383" t="s">
        <v>1598</v>
      </c>
      <c r="AC40" s="116" t="s">
        <v>1746</v>
      </c>
      <c r="AD40" s="383"/>
      <c r="AE40" s="383" t="s">
        <v>2303</v>
      </c>
      <c r="AF40" s="383" t="s">
        <v>745</v>
      </c>
      <c r="AG40" s="299"/>
      <c r="AH40" s="299"/>
      <c r="AI40" s="299"/>
      <c r="AJ40" s="383"/>
      <c r="AK40" s="114"/>
      <c r="AL40" s="268"/>
      <c r="AM40" s="120" t="s">
        <v>2660</v>
      </c>
      <c r="AN40" s="268"/>
      <c r="AO40" s="268"/>
      <c r="AP40" s="268"/>
      <c r="AQ40" s="268"/>
      <c r="AR40" s="268"/>
      <c r="AS40" s="268"/>
      <c r="AT40" s="222" t="s">
        <v>2678</v>
      </c>
      <c r="AU40" s="465" t="s">
        <v>2679</v>
      </c>
      <c r="AV40" s="268"/>
      <c r="AW40" s="268"/>
      <c r="AX40" s="268"/>
      <c r="AY40" s="268"/>
      <c r="AZ40" s="114"/>
      <c r="BA40" s="225" t="s">
        <v>2680</v>
      </c>
      <c r="BB40" s="125" t="s">
        <v>339</v>
      </c>
      <c r="BC40" s="125" t="s">
        <v>263</v>
      </c>
      <c r="BD40" s="466" t="s">
        <v>2681</v>
      </c>
      <c r="BE40" s="225" t="s">
        <v>2682</v>
      </c>
      <c r="BF40" s="225" t="s">
        <v>1302</v>
      </c>
      <c r="BG40" s="270"/>
      <c r="BH40" s="225" t="s">
        <v>2683</v>
      </c>
      <c r="BI40" s="125" t="s">
        <v>2684</v>
      </c>
      <c r="BJ40" s="270"/>
      <c r="BK40" s="466" t="s">
        <v>2685</v>
      </c>
      <c r="BL40" s="270"/>
      <c r="BM40" s="270"/>
      <c r="BN40" s="225"/>
      <c r="BO40" s="270"/>
      <c r="BP40" s="114"/>
      <c r="BQ40" s="226" t="s">
        <v>393</v>
      </c>
      <c r="BR40" s="133" t="s">
        <v>1662</v>
      </c>
      <c r="BS40" s="467" t="s">
        <v>2686</v>
      </c>
      <c r="BT40" s="467" t="s">
        <v>2687</v>
      </c>
      <c r="BU40" s="467" t="s">
        <v>2233</v>
      </c>
      <c r="BV40" s="467" t="s">
        <v>2688</v>
      </c>
      <c r="BW40" s="226" t="s">
        <v>2689</v>
      </c>
      <c r="BX40" s="226" t="s">
        <v>2690</v>
      </c>
      <c r="BY40" s="226"/>
      <c r="BZ40" s="133" t="s">
        <v>2275</v>
      </c>
      <c r="CA40" s="272"/>
      <c r="CB40" s="272"/>
      <c r="CC40" s="272"/>
      <c r="CD40" s="272"/>
      <c r="CE40" s="272"/>
      <c r="CF40" s="229" t="s">
        <v>2691</v>
      </c>
      <c r="CG40" s="229" t="s">
        <v>369</v>
      </c>
      <c r="CH40" s="229" t="s">
        <v>2692</v>
      </c>
      <c r="CI40" s="229" t="s">
        <v>2693</v>
      </c>
      <c r="CJ40" s="229" t="s">
        <v>2694</v>
      </c>
      <c r="CK40" s="229" t="s">
        <v>2695</v>
      </c>
      <c r="CL40" s="468" t="s">
        <v>347</v>
      </c>
      <c r="CM40" s="138" t="s">
        <v>2658</v>
      </c>
      <c r="CN40" s="275"/>
      <c r="CO40" s="275"/>
      <c r="CP40" s="275"/>
      <c r="CQ40" s="275"/>
      <c r="CR40" s="275"/>
      <c r="CS40" s="143"/>
      <c r="CT40" s="144" t="s">
        <v>2696</v>
      </c>
      <c r="CU40" s="310" t="s">
        <v>2426</v>
      </c>
      <c r="CV40" s="144" t="s">
        <v>788</v>
      </c>
      <c r="CW40" s="394" t="s">
        <v>697</v>
      </c>
      <c r="CX40" s="310" t="s">
        <v>2697</v>
      </c>
      <c r="CY40" s="310" t="s">
        <v>2698</v>
      </c>
      <c r="CZ40" s="144" t="s">
        <v>2699</v>
      </c>
      <c r="DA40" s="144" t="s">
        <v>2700</v>
      </c>
      <c r="DB40" s="276"/>
      <c r="DC40" s="310" t="s">
        <v>2701</v>
      </c>
      <c r="DD40" s="276"/>
      <c r="DE40" s="144" t="s">
        <v>2702</v>
      </c>
      <c r="DF40" s="310"/>
      <c r="DG40" s="278"/>
      <c r="DH40" s="278"/>
      <c r="DI40" s="278"/>
      <c r="DJ40" s="278"/>
      <c r="DK40" s="278"/>
      <c r="DL40" s="278"/>
      <c r="DM40" s="278"/>
      <c r="DN40" s="278"/>
      <c r="DO40" s="253"/>
      <c r="DP40" s="469" t="s">
        <v>2703</v>
      </c>
      <c r="DQ40" s="304" t="s">
        <v>1559</v>
      </c>
      <c r="DR40" s="278"/>
      <c r="DS40" s="278"/>
      <c r="DT40" s="278"/>
      <c r="DU40" s="278"/>
      <c r="DV40" s="278"/>
      <c r="DW40" s="278"/>
      <c r="DX40" s="278"/>
      <c r="DY40" s="278"/>
      <c r="DZ40" s="278"/>
      <c r="EA40" s="278"/>
      <c r="EB40" s="376"/>
    </row>
    <row r="41" ht="15.75" customHeight="1">
      <c r="A41" s="470" t="s">
        <v>2704</v>
      </c>
      <c r="B41" s="83" t="s">
        <v>2669</v>
      </c>
      <c r="C41" s="84" t="s">
        <v>1586</v>
      </c>
      <c r="D41" s="85" t="s">
        <v>817</v>
      </c>
      <c r="E41" s="86" t="s">
        <v>1586</v>
      </c>
      <c r="F41" s="87" t="s">
        <v>2705</v>
      </c>
      <c r="G41" s="83" t="s">
        <v>2706</v>
      </c>
      <c r="H41" s="91" t="s">
        <v>2707</v>
      </c>
      <c r="I41" s="90" t="s">
        <v>2708</v>
      </c>
      <c r="J41" s="91" t="s">
        <v>2709</v>
      </c>
      <c r="K41" s="90" t="s">
        <v>2287</v>
      </c>
      <c r="L41" s="91" t="s">
        <v>2710</v>
      </c>
      <c r="M41" s="90" t="s">
        <v>2711</v>
      </c>
      <c r="N41" s="91" t="s">
        <v>2712</v>
      </c>
      <c r="O41" s="91" t="s">
        <v>2713</v>
      </c>
      <c r="P41" s="91" t="s">
        <v>1080</v>
      </c>
      <c r="Q41" s="90" t="str">
        <f>HYPERLINK("https://twitter.com/Qbe_Root/status/1254604046691860480","1:09.56")</f>
        <v>1:09.56</v>
      </c>
      <c r="R41" s="157"/>
      <c r="S41" s="91" t="s">
        <v>2714</v>
      </c>
      <c r="T41" s="157"/>
      <c r="U41" s="91" t="s">
        <v>2715</v>
      </c>
      <c r="V41" s="156" t="s">
        <v>2716</v>
      </c>
      <c r="W41" s="114"/>
      <c r="X41" s="90" t="s">
        <v>2717</v>
      </c>
      <c r="Y41" s="90" t="s">
        <v>1300</v>
      </c>
      <c r="Z41" s="91" t="s">
        <v>2267</v>
      </c>
      <c r="AA41" s="91" t="s">
        <v>2718</v>
      </c>
      <c r="AB41" s="91" t="s">
        <v>1418</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157"/>
      <c r="AK41" s="114"/>
      <c r="AL41" s="257" t="s">
        <v>2723</v>
      </c>
      <c r="AM41" s="90" t="str">
        <f>HYPERLINK("https://twitter.com/Qbe_Root/status/1121081195205410816","19.98")</f>
        <v>19.98</v>
      </c>
      <c r="AN41" s="256" t="s">
        <v>2724</v>
      </c>
      <c r="AO41" s="256" t="s">
        <v>2725</v>
      </c>
      <c r="AP41" s="256" t="s">
        <v>2726</v>
      </c>
      <c r="AQ41" s="256"/>
      <c r="AR41" s="90" t="str">
        <f>HYPERLINK("https://twitter.com/Qbe_Root/status/1252284526044368897","8.94")</f>
        <v>8.94</v>
      </c>
      <c r="AS41" s="256" t="s">
        <v>2727</v>
      </c>
      <c r="AT41" s="256" t="s">
        <v>2728</v>
      </c>
      <c r="AU41" s="90" t="s">
        <v>2729</v>
      </c>
      <c r="AV41" s="91" t="s">
        <v>313</v>
      </c>
      <c r="AW41" s="157"/>
      <c r="AX41" s="256" t="s">
        <v>2730</v>
      </c>
      <c r="AY41" s="157"/>
      <c r="AZ41" s="114"/>
      <c r="BA41" s="96" t="s">
        <v>2731</v>
      </c>
      <c r="BB41" s="91" t="s">
        <v>466</v>
      </c>
      <c r="BC41" s="91" t="s">
        <v>2732</v>
      </c>
      <c r="BD41" s="91" t="s">
        <v>2733</v>
      </c>
      <c r="BE41" s="91" t="s">
        <v>2734</v>
      </c>
      <c r="BF41" s="91" t="s">
        <v>2735</v>
      </c>
      <c r="BG41" s="256" t="s">
        <v>2736</v>
      </c>
      <c r="BH41" s="91" t="s">
        <v>2167</v>
      </c>
      <c r="BI41" s="98" t="s">
        <v>2737</v>
      </c>
      <c r="BJ41" s="94"/>
      <c r="BK41" s="91" t="s">
        <v>1908</v>
      </c>
      <c r="BL41" s="91" t="s">
        <v>2738</v>
      </c>
      <c r="BM41" s="256" t="s">
        <v>2739</v>
      </c>
      <c r="BN41" s="256" t="s">
        <v>2740</v>
      </c>
      <c r="BO41" s="156" t="s">
        <v>2741</v>
      </c>
      <c r="BP41" s="93"/>
      <c r="BQ41" s="90" t="s">
        <v>2742</v>
      </c>
      <c r="BR41" s="90" t="s">
        <v>2743</v>
      </c>
      <c r="BS41" s="91" t="s">
        <v>2632</v>
      </c>
      <c r="BT41" s="90" t="str">
        <f>HYPERLINK("https://twitter.com/Qbe_Root/status/1246830752987308033","23.85")</f>
        <v>23.85</v>
      </c>
      <c r="BU41" s="90" t="s">
        <v>2744</v>
      </c>
      <c r="BV41" s="90" t="str">
        <f>HYPERLINK("https://twitter.com/Qbe_Root/status/1173970755526242304","21.44")</f>
        <v>21.44</v>
      </c>
      <c r="BW41" s="98" t="s">
        <v>2745</v>
      </c>
      <c r="BX41" s="90" t="s">
        <v>2746</v>
      </c>
      <c r="BY41" s="157"/>
      <c r="BZ41" s="90" t="str">
        <f>HYPERLINK("https://twitter.com/Qbe_Root/status/1242199278610788353","23.10")</f>
        <v>23.10</v>
      </c>
      <c r="CA41" s="159" t="s">
        <v>2747</v>
      </c>
      <c r="CB41" s="256" t="s">
        <v>838</v>
      </c>
      <c r="CC41" s="256" t="s">
        <v>2748</v>
      </c>
      <c r="CD41" s="157"/>
      <c r="CE41" s="157"/>
      <c r="CF41" s="91" t="s">
        <v>2749</v>
      </c>
      <c r="CG41" s="91" t="s">
        <v>696</v>
      </c>
      <c r="CH41" s="256" t="s">
        <v>2750</v>
      </c>
      <c r="CI41" s="91" t="s">
        <v>2751</v>
      </c>
      <c r="CJ41" s="90" t="s">
        <v>2752</v>
      </c>
      <c r="CK41" s="91" t="s">
        <v>1143</v>
      </c>
      <c r="CL41" s="91" t="s">
        <v>2389</v>
      </c>
      <c r="CM41" s="91" t="s">
        <v>1822</v>
      </c>
      <c r="CN41" s="156" t="s">
        <v>2753</v>
      </c>
      <c r="CO41" s="256" t="s">
        <v>2754</v>
      </c>
      <c r="CP41" s="256"/>
      <c r="CQ41" s="256" t="s">
        <v>2755</v>
      </c>
      <c r="CR41" s="157"/>
      <c r="CS41" s="143"/>
      <c r="CT41" s="91" t="s">
        <v>2756</v>
      </c>
      <c r="CU41" s="90" t="s">
        <v>2757</v>
      </c>
      <c r="CV41" s="90" t="s">
        <v>118</v>
      </c>
      <c r="CW41" s="91" t="s">
        <v>316</v>
      </c>
      <c r="CX41" s="91" t="s">
        <v>2758</v>
      </c>
      <c r="CY41" s="91" t="s">
        <v>1901</v>
      </c>
      <c r="CZ41" s="90" t="s">
        <v>2759</v>
      </c>
      <c r="DA41" s="256" t="s">
        <v>2760</v>
      </c>
      <c r="DB41" s="471" t="str">
        <f>HYPERLINK("https://twitter.com/Qbe_Root/status/1400138849058275330", "1:53.21")</f>
        <v>1:53.21</v>
      </c>
      <c r="DC41" s="159" t="s">
        <v>2761</v>
      </c>
      <c r="DD41" s="91" t="s">
        <v>2762</v>
      </c>
      <c r="DE41" s="156" t="s">
        <v>2763</v>
      </c>
      <c r="DF41" s="156"/>
      <c r="DG41" s="90" t="s">
        <v>514</v>
      </c>
      <c r="DH41" s="98" t="s">
        <v>2764</v>
      </c>
      <c r="DI41" s="157"/>
      <c r="DJ41" s="91" t="s">
        <v>2765</v>
      </c>
      <c r="DK41" s="90" t="s">
        <v>2766</v>
      </c>
      <c r="DL41" s="256" t="s">
        <v>2767</v>
      </c>
      <c r="DM41" s="157"/>
      <c r="DN41" s="157"/>
      <c r="DO41" s="157"/>
      <c r="DP41" s="91" t="s">
        <v>2768</v>
      </c>
      <c r="DQ41" s="161" t="s">
        <v>2769</v>
      </c>
      <c r="DR41" s="472" t="str">
        <f>HYPERLINK("https://twitter.com/Qbe_Root/status/1241798344797798402","11.27")</f>
        <v>11.27</v>
      </c>
      <c r="DS41" s="256" t="s">
        <v>2770</v>
      </c>
      <c r="DT41" s="256" t="s">
        <v>2301</v>
      </c>
      <c r="DU41" s="157"/>
      <c r="DV41" s="91" t="s">
        <v>210</v>
      </c>
      <c r="DW41" s="256" t="s">
        <v>1801</v>
      </c>
      <c r="DX41" s="256" t="s">
        <v>2771</v>
      </c>
      <c r="DY41" s="91" t="s">
        <v>721</v>
      </c>
      <c r="DZ41" s="256" t="s">
        <v>266</v>
      </c>
      <c r="EA41" s="256" t="s">
        <v>1124</v>
      </c>
      <c r="EB41" s="161" t="s">
        <v>2772</v>
      </c>
    </row>
    <row r="42" ht="15.75" customHeight="1">
      <c r="A42" s="473" t="s">
        <v>2773</v>
      </c>
      <c r="B42" s="105" t="s">
        <v>2774</v>
      </c>
      <c r="C42" s="106" t="s">
        <v>1285</v>
      </c>
      <c r="D42" s="107" t="s">
        <v>1285</v>
      </c>
      <c r="E42" s="108" t="s">
        <v>1285</v>
      </c>
      <c r="F42" s="109" t="s">
        <v>219</v>
      </c>
      <c r="G42" s="105" t="s">
        <v>2775</v>
      </c>
      <c r="H42" s="236" t="s">
        <v>2776</v>
      </c>
      <c r="I42" s="110" t="s">
        <v>2777</v>
      </c>
      <c r="J42" s="236" t="s">
        <v>736</v>
      </c>
      <c r="K42" s="220" t="s">
        <v>1290</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2359</v>
      </c>
      <c r="BM42" s="131" t="s">
        <v>1236</v>
      </c>
      <c r="BN42" s="131" t="s">
        <v>711</v>
      </c>
      <c r="BO42" s="131" t="s">
        <v>2801</v>
      </c>
      <c r="BP42" s="124"/>
      <c r="BQ42" s="226" t="s">
        <v>2802</v>
      </c>
      <c r="BR42" s="137" t="s">
        <v>2311</v>
      </c>
      <c r="BS42" s="137" t="s">
        <v>2546</v>
      </c>
      <c r="BT42" s="133" t="s">
        <v>159</v>
      </c>
      <c r="BU42" s="272"/>
      <c r="BV42" s="137" t="s">
        <v>2803</v>
      </c>
      <c r="BW42" s="272"/>
      <c r="BX42" s="137" t="s">
        <v>2804</v>
      </c>
      <c r="BY42" s="137" t="s">
        <v>2805</v>
      </c>
      <c r="BZ42" s="137" t="s">
        <v>2767</v>
      </c>
      <c r="CA42" s="272"/>
      <c r="CB42" s="137" t="s">
        <v>1644</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1647</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76"/>
    </row>
    <row r="43" ht="15.75" customHeight="1">
      <c r="A43" s="474" t="s">
        <v>2824</v>
      </c>
      <c r="B43" s="83" t="s">
        <v>2825</v>
      </c>
      <c r="C43" s="84" t="s">
        <v>724</v>
      </c>
      <c r="D43" s="85" t="s">
        <v>817</v>
      </c>
      <c r="E43" s="86" t="s">
        <v>327</v>
      </c>
      <c r="F43" s="87" t="s">
        <v>1867</v>
      </c>
      <c r="G43" s="83" t="s">
        <v>904</v>
      </c>
      <c r="H43" s="156" t="s">
        <v>1740</v>
      </c>
      <c r="I43" s="156" t="s">
        <v>2826</v>
      </c>
      <c r="J43" s="256" t="s">
        <v>2827</v>
      </c>
      <c r="K43" s="156" t="s">
        <v>2828</v>
      </c>
      <c r="L43" s="292" t="s">
        <v>1575</v>
      </c>
      <c r="M43" s="157"/>
      <c r="N43" s="157"/>
      <c r="O43" s="257" t="s">
        <v>2829</v>
      </c>
      <c r="P43" s="256" t="s">
        <v>2830</v>
      </c>
      <c r="Q43" s="96" t="s">
        <v>2539</v>
      </c>
      <c r="R43" s="256"/>
      <c r="S43" s="256" t="s">
        <v>1076</v>
      </c>
      <c r="T43" s="257"/>
      <c r="U43" s="257" t="s">
        <v>2761</v>
      </c>
      <c r="V43" s="102" t="s">
        <v>2831</v>
      </c>
      <c r="W43" s="258"/>
      <c r="X43" s="156" t="s">
        <v>2832</v>
      </c>
      <c r="Y43" s="156" t="s">
        <v>2833</v>
      </c>
      <c r="Z43" s="256" t="s">
        <v>1684</v>
      </c>
      <c r="AA43" s="256" t="s">
        <v>2834</v>
      </c>
      <c r="AB43" s="156" t="s">
        <v>2835</v>
      </c>
      <c r="AC43" s="156" t="s">
        <v>2836</v>
      </c>
      <c r="AD43" s="156"/>
      <c r="AE43" s="256" t="s">
        <v>971</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894</v>
      </c>
      <c r="BU43" s="157"/>
      <c r="BV43" s="256" t="s">
        <v>2412</v>
      </c>
      <c r="BW43" s="156" t="s">
        <v>2379</v>
      </c>
      <c r="BX43" s="256" t="s">
        <v>2855</v>
      </c>
      <c r="BY43" s="156" t="s">
        <v>2856</v>
      </c>
      <c r="BZ43" s="91" t="s">
        <v>2857</v>
      </c>
      <c r="CA43" s="156" t="s">
        <v>2858</v>
      </c>
      <c r="CB43" s="156" t="s">
        <v>2097</v>
      </c>
      <c r="CC43" s="156" t="s">
        <v>878</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1521</v>
      </c>
      <c r="CP43" s="94"/>
      <c r="CQ43" s="98" t="s">
        <v>398</v>
      </c>
      <c r="CR43" s="90" t="s">
        <v>2866</v>
      </c>
      <c r="CS43" s="143"/>
      <c r="CT43" s="157"/>
      <c r="CU43" s="156" t="s">
        <v>2421</v>
      </c>
      <c r="CV43" s="257" t="s">
        <v>1148</v>
      </c>
      <c r="CW43" s="156" t="s">
        <v>2867</v>
      </c>
      <c r="CX43" s="157"/>
      <c r="CY43" s="156" t="s">
        <v>897</v>
      </c>
      <c r="CZ43" s="256" t="s">
        <v>2868</v>
      </c>
      <c r="DA43" s="256" t="s">
        <v>2247</v>
      </c>
      <c r="DB43" s="92" t="str">
        <f>HYPERLINK("https://youtu.be/BJNJgSLnXTM","1:18.10")</f>
        <v>1:18.10</v>
      </c>
      <c r="DC43" s="256" t="s">
        <v>2869</v>
      </c>
      <c r="DD43" s="257" t="s">
        <v>2437</v>
      </c>
      <c r="DE43" s="89" t="s">
        <v>1623</v>
      </c>
      <c r="DF43" s="89"/>
      <c r="DG43" s="157"/>
      <c r="DH43" s="156" t="s">
        <v>2480</v>
      </c>
      <c r="DI43" s="157"/>
      <c r="DJ43" s="96" t="s">
        <v>198</v>
      </c>
      <c r="DK43" s="156" t="s">
        <v>2766</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5" t="s">
        <v>2874</v>
      </c>
      <c r="B44" s="105" t="s">
        <v>2875</v>
      </c>
      <c r="C44" s="106" t="s">
        <v>1285</v>
      </c>
      <c r="D44" s="107" t="s">
        <v>1285</v>
      </c>
      <c r="E44" s="108" t="s">
        <v>1285</v>
      </c>
      <c r="F44" s="109" t="s">
        <v>2221</v>
      </c>
      <c r="G44" s="105" t="s">
        <v>432</v>
      </c>
      <c r="H44" s="220" t="s">
        <v>2876</v>
      </c>
      <c r="I44" s="220" t="s">
        <v>2877</v>
      </c>
      <c r="J44" s="220" t="s">
        <v>2878</v>
      </c>
      <c r="K44" s="110" t="s">
        <v>1590</v>
      </c>
      <c r="L44" s="110" t="s">
        <v>2879</v>
      </c>
      <c r="M44" s="110" t="s">
        <v>1032</v>
      </c>
      <c r="N44" s="110" t="s">
        <v>2880</v>
      </c>
      <c r="O44" s="110" t="s">
        <v>2532</v>
      </c>
      <c r="P44" s="110" t="s">
        <v>2818</v>
      </c>
      <c r="Q44" s="476" t="s">
        <v>2881</v>
      </c>
      <c r="R44" s="477" t="s">
        <v>1241</v>
      </c>
      <c r="S44" s="110" t="s">
        <v>758</v>
      </c>
      <c r="T44" s="286" t="s">
        <v>2882</v>
      </c>
      <c r="U44" s="220" t="s">
        <v>1401</v>
      </c>
      <c r="V44" s="220" t="s">
        <v>2883</v>
      </c>
      <c r="W44" s="114"/>
      <c r="X44" s="116" t="s">
        <v>1288</v>
      </c>
      <c r="Y44" s="383" t="s">
        <v>883</v>
      </c>
      <c r="Z44" s="478" t="s">
        <v>2884</v>
      </c>
      <c r="AA44" s="478"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1149</v>
      </c>
      <c r="AT44" s="222" t="s">
        <v>2897</v>
      </c>
      <c r="AU44" s="222" t="s">
        <v>2898</v>
      </c>
      <c r="AV44" s="222" t="s">
        <v>2899</v>
      </c>
      <c r="AW44" s="241" t="s">
        <v>1449</v>
      </c>
      <c r="AX44" s="222" t="s">
        <v>1076</v>
      </c>
      <c r="AY44" s="479"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1631</v>
      </c>
      <c r="BY44" s="133" t="s">
        <v>2916</v>
      </c>
      <c r="BZ44" s="226" t="s">
        <v>2917</v>
      </c>
      <c r="CA44" s="133" t="s">
        <v>2918</v>
      </c>
      <c r="CB44" s="226" t="s">
        <v>2919</v>
      </c>
      <c r="CC44" s="133" t="s">
        <v>1323</v>
      </c>
      <c r="CD44" s="133" t="s">
        <v>2920</v>
      </c>
      <c r="CE44" s="226"/>
      <c r="CF44" s="138" t="s">
        <v>1618</v>
      </c>
      <c r="CG44" s="229" t="s">
        <v>2664</v>
      </c>
      <c r="CH44" s="229" t="s">
        <v>2921</v>
      </c>
      <c r="CI44" s="229" t="s">
        <v>2922</v>
      </c>
      <c r="CJ44" s="229" t="s">
        <v>2923</v>
      </c>
      <c r="CK44" s="229" t="s">
        <v>2539</v>
      </c>
      <c r="CL44" s="138" t="s">
        <v>1256</v>
      </c>
      <c r="CM44" s="229" t="s">
        <v>2924</v>
      </c>
      <c r="CN44" s="229" t="s">
        <v>2925</v>
      </c>
      <c r="CO44" s="138" t="s">
        <v>2926</v>
      </c>
      <c r="CP44" s="275"/>
      <c r="CQ44" s="275"/>
      <c r="CR44" s="229" t="s">
        <v>2927</v>
      </c>
      <c r="CS44" s="143"/>
      <c r="CT44" s="310" t="s">
        <v>2928</v>
      </c>
      <c r="CU44" s="310" t="s">
        <v>2350</v>
      </c>
      <c r="CV44" s="310" t="s">
        <v>2248</v>
      </c>
      <c r="CW44" s="144" t="s">
        <v>781</v>
      </c>
      <c r="CX44" s="310" t="s">
        <v>2929</v>
      </c>
      <c r="CY44" s="310" t="s">
        <v>1148</v>
      </c>
      <c r="CZ44" s="144" t="s">
        <v>2930</v>
      </c>
      <c r="DA44" s="310" t="s">
        <v>2931</v>
      </c>
      <c r="DB44" s="310" t="s">
        <v>2932</v>
      </c>
      <c r="DC44" s="310" t="s">
        <v>2014</v>
      </c>
      <c r="DD44" s="310" t="s">
        <v>2933</v>
      </c>
      <c r="DE44" s="310" t="s">
        <v>2934</v>
      </c>
      <c r="DF44" s="310"/>
      <c r="DG44" s="304" t="s">
        <v>1082</v>
      </c>
      <c r="DH44" s="278"/>
      <c r="DI44" s="278"/>
      <c r="DJ44" s="304"/>
      <c r="DK44" s="149" t="s">
        <v>2597</v>
      </c>
      <c r="DL44" s="304" t="s">
        <v>2935</v>
      </c>
      <c r="DM44" s="304" t="s">
        <v>2936</v>
      </c>
      <c r="DN44" s="304" t="s">
        <v>2937</v>
      </c>
      <c r="DO44" s="304" t="s">
        <v>2938</v>
      </c>
      <c r="DP44" s="304" t="s">
        <v>1480</v>
      </c>
      <c r="DQ44" s="149" t="s">
        <v>2939</v>
      </c>
      <c r="DR44" s="253" t="s">
        <v>2940</v>
      </c>
      <c r="DS44" s="304" t="s">
        <v>2770</v>
      </c>
      <c r="DT44" s="304" t="s">
        <v>2941</v>
      </c>
      <c r="DU44" s="304" t="s">
        <v>2942</v>
      </c>
      <c r="DV44" s="304" t="s">
        <v>2943</v>
      </c>
      <c r="DW44" s="304" t="s">
        <v>2732</v>
      </c>
      <c r="DX44" s="149" t="s">
        <v>2944</v>
      </c>
      <c r="DY44" s="304" t="s">
        <v>2141</v>
      </c>
      <c r="DZ44" s="304" t="s">
        <v>1440</v>
      </c>
      <c r="EA44" s="304" t="s">
        <v>1018</v>
      </c>
      <c r="EB44" s="376" t="s">
        <v>2945</v>
      </c>
    </row>
    <row r="45" ht="15.75" customHeight="1">
      <c r="A45" s="480" t="s">
        <v>2946</v>
      </c>
      <c r="B45" s="83" t="s">
        <v>2947</v>
      </c>
      <c r="C45" s="84" t="s">
        <v>1285</v>
      </c>
      <c r="D45" s="85" t="s">
        <v>1285</v>
      </c>
      <c r="E45" s="86" t="s">
        <v>1285</v>
      </c>
      <c r="F45" s="87" t="s">
        <v>430</v>
      </c>
      <c r="G45" s="83" t="s">
        <v>1287</v>
      </c>
      <c r="H45" s="256" t="s">
        <v>2948</v>
      </c>
      <c r="I45" s="256" t="s">
        <v>1653</v>
      </c>
      <c r="J45" s="156" t="s">
        <v>2949</v>
      </c>
      <c r="K45" s="91" t="s">
        <v>2377</v>
      </c>
      <c r="L45" s="91" t="s">
        <v>1203</v>
      </c>
      <c r="M45" s="256" t="s">
        <v>2950</v>
      </c>
      <c r="N45" s="91" t="s">
        <v>2951</v>
      </c>
      <c r="O45" s="256" t="s">
        <v>2952</v>
      </c>
      <c r="P45" s="256" t="s">
        <v>2953</v>
      </c>
      <c r="Q45" s="159" t="s">
        <v>2954</v>
      </c>
      <c r="R45" s="91" t="s">
        <v>2955</v>
      </c>
      <c r="S45" s="156" t="s">
        <v>2956</v>
      </c>
      <c r="T45" s="256" t="s">
        <v>2957</v>
      </c>
      <c r="U45" s="91" t="s">
        <v>2750</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2560</v>
      </c>
      <c r="BC45" s="91" t="s">
        <v>2319</v>
      </c>
      <c r="BD45" s="156" t="s">
        <v>2979</v>
      </c>
      <c r="BE45" s="156" t="s">
        <v>2980</v>
      </c>
      <c r="BF45" s="156" t="s">
        <v>1389</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1977</v>
      </c>
      <c r="CN45" s="256" t="s">
        <v>3001</v>
      </c>
      <c r="CO45" s="91" t="s">
        <v>978</v>
      </c>
      <c r="CP45" s="256"/>
      <c r="CQ45" s="156" t="s">
        <v>3002</v>
      </c>
      <c r="CR45" s="156" t="s">
        <v>3003</v>
      </c>
      <c r="CS45" s="143"/>
      <c r="CT45" s="156" t="s">
        <v>3004</v>
      </c>
      <c r="CU45" s="256" t="s">
        <v>2268</v>
      </c>
      <c r="CV45" s="91" t="s">
        <v>1418</v>
      </c>
      <c r="CW45" s="256" t="s">
        <v>3005</v>
      </c>
      <c r="CX45" s="159" t="s">
        <v>3006</v>
      </c>
      <c r="CY45" s="256" t="s">
        <v>3007</v>
      </c>
      <c r="CZ45" s="283" t="s">
        <v>3008</v>
      </c>
      <c r="DA45" s="91" t="s">
        <v>2760</v>
      </c>
      <c r="DB45" s="156" t="s">
        <v>3009</v>
      </c>
      <c r="DC45" s="256" t="s">
        <v>3010</v>
      </c>
      <c r="DD45" s="156" t="s">
        <v>1161</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81" t="s">
        <v>3027</v>
      </c>
      <c r="B46" s="105" t="s">
        <v>3028</v>
      </c>
      <c r="C46" s="106" t="s">
        <v>1586</v>
      </c>
      <c r="D46" s="107" t="s">
        <v>1586</v>
      </c>
      <c r="E46" s="108" t="s">
        <v>1285</v>
      </c>
      <c r="F46" s="109" t="s">
        <v>534</v>
      </c>
      <c r="G46" s="105" t="s">
        <v>1540</v>
      </c>
      <c r="H46" s="220" t="s">
        <v>2311</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2187</v>
      </c>
      <c r="Y46" s="383" t="s">
        <v>1211</v>
      </c>
      <c r="Z46" s="383" t="s">
        <v>1411</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2728</v>
      </c>
      <c r="AU46" s="222" t="s">
        <v>2631</v>
      </c>
      <c r="AV46" s="268"/>
      <c r="AW46" s="268"/>
      <c r="AX46" s="222" t="s">
        <v>912</v>
      </c>
      <c r="AY46" s="268"/>
      <c r="AZ46" s="114"/>
      <c r="BA46" s="225" t="s">
        <v>3038</v>
      </c>
      <c r="BB46" s="225" t="s">
        <v>1516</v>
      </c>
      <c r="BC46" s="225" t="s">
        <v>2631</v>
      </c>
      <c r="BD46" s="225" t="s">
        <v>3039</v>
      </c>
      <c r="BE46" s="225" t="s">
        <v>3040</v>
      </c>
      <c r="BF46" s="126" t="s">
        <v>2806</v>
      </c>
      <c r="BG46" s="270"/>
      <c r="BH46" s="225" t="s">
        <v>3041</v>
      </c>
      <c r="BI46" s="225"/>
      <c r="BJ46" s="225" t="s">
        <v>674</v>
      </c>
      <c r="BK46" s="225" t="s">
        <v>1790</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1746</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1586</v>
      </c>
      <c r="E47" s="86" t="s">
        <v>1285</v>
      </c>
      <c r="F47" s="87" t="s">
        <v>219</v>
      </c>
      <c r="G47" s="83" t="s">
        <v>1738</v>
      </c>
      <c r="H47" s="256" t="s">
        <v>3062</v>
      </c>
      <c r="I47" s="482" t="s">
        <v>3063</v>
      </c>
      <c r="J47" s="257" t="s">
        <v>3064</v>
      </c>
      <c r="K47" s="284" t="s">
        <v>2757</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2732</v>
      </c>
      <c r="CH47" s="257" t="s">
        <v>879</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634</v>
      </c>
      <c r="G48" s="105" t="s">
        <v>3083</v>
      </c>
      <c r="H48" s="110" t="s">
        <v>3084</v>
      </c>
      <c r="I48" s="236" t="s">
        <v>3085</v>
      </c>
      <c r="J48" s="110" t="s">
        <v>3086</v>
      </c>
      <c r="K48" s="110" t="s">
        <v>3087</v>
      </c>
      <c r="L48" s="220" t="s">
        <v>545</v>
      </c>
      <c r="M48" s="236" t="s">
        <v>104</v>
      </c>
      <c r="N48" s="110" t="s">
        <v>3088</v>
      </c>
      <c r="O48" s="286" t="s">
        <v>3089</v>
      </c>
      <c r="P48" s="236" t="s">
        <v>734</v>
      </c>
      <c r="Q48" s="263"/>
      <c r="R48" s="263"/>
      <c r="S48" s="263"/>
      <c r="T48" s="263"/>
      <c r="U48" s="263"/>
      <c r="V48" s="263"/>
      <c r="W48" s="114"/>
      <c r="X48" s="117" t="s">
        <v>3090</v>
      </c>
      <c r="Y48" s="383" t="s">
        <v>3091</v>
      </c>
      <c r="Z48" s="117" t="s">
        <v>2298</v>
      </c>
      <c r="AA48" s="383" t="s">
        <v>3092</v>
      </c>
      <c r="AB48" s="383" t="s">
        <v>719</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874</v>
      </c>
      <c r="BD48" s="131" t="s">
        <v>3098</v>
      </c>
      <c r="BE48" s="225" t="s">
        <v>1616</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598</v>
      </c>
      <c r="CL48" s="138" t="s">
        <v>918</v>
      </c>
      <c r="CM48" s="468" t="s">
        <v>604</v>
      </c>
      <c r="CN48" s="275"/>
      <c r="CO48" s="275"/>
      <c r="CP48" s="275"/>
      <c r="CQ48" s="275"/>
      <c r="CR48" s="275"/>
      <c r="CS48" s="143"/>
      <c r="CT48" s="310" t="s">
        <v>3111</v>
      </c>
      <c r="CU48" s="148" t="s">
        <v>2426</v>
      </c>
      <c r="CV48" s="144" t="s">
        <v>3112</v>
      </c>
      <c r="CW48" s="148" t="s">
        <v>3113</v>
      </c>
      <c r="CX48" s="148" t="s">
        <v>3114</v>
      </c>
      <c r="CY48" s="148" t="s">
        <v>3115</v>
      </c>
      <c r="CZ48" s="144" t="s">
        <v>3116</v>
      </c>
      <c r="DA48" s="148" t="s">
        <v>2760</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1869</v>
      </c>
      <c r="I49" s="91" t="s">
        <v>3123</v>
      </c>
      <c r="J49" s="91" t="s">
        <v>2376</v>
      </c>
      <c r="K49" s="90" t="s">
        <v>540</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1774</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2686</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1641</v>
      </c>
      <c r="CW49" s="256" t="s">
        <v>2269</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3" t="s">
        <v>3151</v>
      </c>
      <c r="B50" s="105" t="s">
        <v>3152</v>
      </c>
      <c r="C50" s="106" t="s">
        <v>1285</v>
      </c>
      <c r="D50" s="107" t="s">
        <v>1285</v>
      </c>
      <c r="E50" s="108" t="s">
        <v>1285</v>
      </c>
      <c r="F50" s="109" t="s">
        <v>1921</v>
      </c>
      <c r="G50" s="105" t="s">
        <v>431</v>
      </c>
      <c r="H50" s="110" t="s">
        <v>1662</v>
      </c>
      <c r="I50" s="220" t="s">
        <v>3153</v>
      </c>
      <c r="J50" s="110" t="s">
        <v>3154</v>
      </c>
      <c r="K50" s="110" t="s">
        <v>2287</v>
      </c>
      <c r="L50" s="110" t="s">
        <v>937</v>
      </c>
      <c r="M50" s="110" t="s">
        <v>3155</v>
      </c>
      <c r="N50" s="379" t="s">
        <v>3156</v>
      </c>
      <c r="O50" s="110" t="s">
        <v>969</v>
      </c>
      <c r="P50" s="110" t="s">
        <v>2780</v>
      </c>
      <c r="Q50" s="220"/>
      <c r="R50" s="110" t="s">
        <v>3157</v>
      </c>
      <c r="S50" s="110" t="s">
        <v>2258</v>
      </c>
      <c r="T50" s="220" t="s">
        <v>1451</v>
      </c>
      <c r="U50" s="379" t="s">
        <v>677</v>
      </c>
      <c r="V50" s="220" t="s">
        <v>3158</v>
      </c>
      <c r="W50" s="114"/>
      <c r="X50" s="383" t="s">
        <v>2649</v>
      </c>
      <c r="Y50" s="116" t="s">
        <v>1126</v>
      </c>
      <c r="Z50" s="116" t="s">
        <v>1877</v>
      </c>
      <c r="AA50" s="237" t="s">
        <v>3159</v>
      </c>
      <c r="AB50" s="385" t="s">
        <v>3160</v>
      </c>
      <c r="AC50" s="383" t="s">
        <v>3161</v>
      </c>
      <c r="AD50" s="383" t="s">
        <v>3162</v>
      </c>
      <c r="AE50" s="383" t="s">
        <v>3163</v>
      </c>
      <c r="AF50" s="116" t="s">
        <v>3164</v>
      </c>
      <c r="AG50" s="116" t="s">
        <v>3165</v>
      </c>
      <c r="AH50" s="299"/>
      <c r="AI50" s="299"/>
      <c r="AJ50" s="116" t="s">
        <v>3166</v>
      </c>
      <c r="AK50" s="114"/>
      <c r="AL50" s="120" t="s">
        <v>1844</v>
      </c>
      <c r="AM50" s="120" t="s">
        <v>2924</v>
      </c>
      <c r="AN50" s="120" t="s">
        <v>3167</v>
      </c>
      <c r="AO50" s="222" t="s">
        <v>3168</v>
      </c>
      <c r="AP50" s="241" t="s">
        <v>3169</v>
      </c>
      <c r="AQ50" s="120" t="s">
        <v>2519</v>
      </c>
      <c r="AR50" s="222" t="s">
        <v>3170</v>
      </c>
      <c r="AS50" s="268"/>
      <c r="AT50" s="120" t="s">
        <v>3171</v>
      </c>
      <c r="AU50" s="120" t="s">
        <v>1321</v>
      </c>
      <c r="AV50" s="120" t="s">
        <v>3172</v>
      </c>
      <c r="AW50" s="268"/>
      <c r="AX50" s="222" t="s">
        <v>1142</v>
      </c>
      <c r="AY50" s="239" t="s">
        <v>3173</v>
      </c>
      <c r="AZ50" s="160"/>
      <c r="BA50" s="125" t="s">
        <v>3174</v>
      </c>
      <c r="BB50" s="225" t="s">
        <v>1888</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2403</v>
      </c>
      <c r="BS50" s="133" t="s">
        <v>2293</v>
      </c>
      <c r="BT50" s="133" t="s">
        <v>3184</v>
      </c>
      <c r="BU50" s="226" t="s">
        <v>2004</v>
      </c>
      <c r="BV50" s="226" t="s">
        <v>3185</v>
      </c>
      <c r="BW50" s="137" t="s">
        <v>3186</v>
      </c>
      <c r="BX50" s="226" t="s">
        <v>1145</v>
      </c>
      <c r="BY50" s="133" t="s">
        <v>3187</v>
      </c>
      <c r="BZ50" s="133" t="s">
        <v>2000</v>
      </c>
      <c r="CA50" s="133" t="s">
        <v>3188</v>
      </c>
      <c r="CB50" s="226" t="s">
        <v>3189</v>
      </c>
      <c r="CC50" s="190" t="s">
        <v>3190</v>
      </c>
      <c r="CD50" s="226" t="s">
        <v>3191</v>
      </c>
      <c r="CE50" s="226"/>
      <c r="CF50" s="318" t="s">
        <v>1398</v>
      </c>
      <c r="CG50" s="138" t="s">
        <v>402</v>
      </c>
      <c r="CH50" s="229" t="s">
        <v>3192</v>
      </c>
      <c r="CI50" s="229" t="s">
        <v>3193</v>
      </c>
      <c r="CJ50" s="229" t="s">
        <v>3194</v>
      </c>
      <c r="CK50" s="318" t="s">
        <v>2695</v>
      </c>
      <c r="CL50" s="138" t="s">
        <v>623</v>
      </c>
      <c r="CM50" s="138" t="s">
        <v>3195</v>
      </c>
      <c r="CN50" s="275"/>
      <c r="CO50" s="275"/>
      <c r="CP50" s="275"/>
      <c r="CQ50" s="229" t="s">
        <v>3196</v>
      </c>
      <c r="CR50" s="229" t="s">
        <v>354</v>
      </c>
      <c r="CS50" s="143"/>
      <c r="CT50" s="310" t="s">
        <v>3192</v>
      </c>
      <c r="CU50" s="310" t="s">
        <v>2757</v>
      </c>
      <c r="CV50" s="144" t="s">
        <v>623</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516</v>
      </c>
      <c r="DL50" s="255" t="s">
        <v>1357</v>
      </c>
      <c r="DM50" s="149" t="s">
        <v>3207</v>
      </c>
      <c r="DN50" s="149" t="s">
        <v>3208</v>
      </c>
      <c r="DO50" s="149" t="s">
        <v>2965</v>
      </c>
      <c r="DP50" s="149" t="s">
        <v>3209</v>
      </c>
      <c r="DQ50" s="149" t="s">
        <v>3210</v>
      </c>
      <c r="DR50" s="149" t="s">
        <v>2757</v>
      </c>
      <c r="DS50" s="149" t="s">
        <v>2781</v>
      </c>
      <c r="DT50" s="149" t="s">
        <v>3211</v>
      </c>
      <c r="DU50" s="149" t="s">
        <v>3212</v>
      </c>
      <c r="DV50" s="149" t="s">
        <v>158</v>
      </c>
      <c r="DW50" s="149" t="s">
        <v>2813</v>
      </c>
      <c r="DX50" s="149" t="s">
        <v>3213</v>
      </c>
      <c r="DY50" s="149" t="s">
        <v>1133</v>
      </c>
      <c r="DZ50" s="149" t="s">
        <v>2545</v>
      </c>
      <c r="EA50" s="149" t="s">
        <v>2276</v>
      </c>
      <c r="EB50" s="151" t="s">
        <v>3214</v>
      </c>
    </row>
    <row r="51" ht="15.75" customHeight="1">
      <c r="A51" s="484" t="s">
        <v>3215</v>
      </c>
      <c r="B51" s="83" t="s">
        <v>3216</v>
      </c>
      <c r="C51" s="84" t="s">
        <v>1285</v>
      </c>
      <c r="D51" s="85" t="s">
        <v>1285</v>
      </c>
      <c r="E51" s="86" t="s">
        <v>1285</v>
      </c>
      <c r="F51" s="87" t="s">
        <v>1587</v>
      </c>
      <c r="G51" s="83" t="s">
        <v>1286</v>
      </c>
      <c r="H51" s="91" t="s">
        <v>2743</v>
      </c>
      <c r="I51" s="91" t="s">
        <v>3217</v>
      </c>
      <c r="J51" s="156" t="s">
        <v>643</v>
      </c>
      <c r="K51" s="156" t="s">
        <v>1081</v>
      </c>
      <c r="L51" s="233" t="str">
        <f>hyperlink("https://www.twitch.tv/videos/642998947","44.64")</f>
        <v>44.64</v>
      </c>
      <c r="M51" s="91" t="s">
        <v>1911</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2691</v>
      </c>
      <c r="AQ51" s="91" t="s">
        <v>3230</v>
      </c>
      <c r="AR51" s="157"/>
      <c r="AS51" s="156" t="s">
        <v>3231</v>
      </c>
      <c r="AT51" s="156" t="s">
        <v>2728</v>
      </c>
      <c r="AU51" s="91" t="s">
        <v>1093</v>
      </c>
      <c r="AV51" s="157"/>
      <c r="AW51" s="157"/>
      <c r="AX51" s="159" t="s">
        <v>2645</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2363</v>
      </c>
      <c r="BW51" s="157"/>
      <c r="BX51" s="157"/>
      <c r="BY51" s="156" t="s">
        <v>2789</v>
      </c>
      <c r="BZ51" s="256" t="s">
        <v>3237</v>
      </c>
      <c r="CA51" s="157"/>
      <c r="CB51" s="157"/>
      <c r="CC51" s="91" t="s">
        <v>1139</v>
      </c>
      <c r="CD51" s="156" t="s">
        <v>3238</v>
      </c>
      <c r="CE51" s="156"/>
      <c r="CF51" s="91" t="s">
        <v>1434</v>
      </c>
      <c r="CG51" s="471"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71"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1867</v>
      </c>
      <c r="G52" s="105" t="s">
        <v>2171</v>
      </c>
      <c r="H52" s="220" t="s">
        <v>3247</v>
      </c>
      <c r="I52" s="220" t="s">
        <v>3248</v>
      </c>
      <c r="J52" s="110" t="s">
        <v>3064</v>
      </c>
      <c r="K52" s="110" t="s">
        <v>3249</v>
      </c>
      <c r="L52" s="110" t="s">
        <v>2209</v>
      </c>
      <c r="M52" s="220" t="s">
        <v>3250</v>
      </c>
      <c r="N52" s="110" t="s">
        <v>3251</v>
      </c>
      <c r="O52" s="110" t="s">
        <v>1499</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1610</v>
      </c>
      <c r="AV52" s="268"/>
      <c r="AW52" s="268"/>
      <c r="AX52" s="268"/>
      <c r="AY52" s="268"/>
      <c r="AZ52" s="114"/>
      <c r="BA52" s="125" t="s">
        <v>3259</v>
      </c>
      <c r="BB52" s="125" t="s">
        <v>3260</v>
      </c>
      <c r="BC52" s="125" t="s">
        <v>2545</v>
      </c>
      <c r="BD52" s="466" t="s">
        <v>2645</v>
      </c>
      <c r="BE52" s="225" t="s">
        <v>3261</v>
      </c>
      <c r="BF52" s="270"/>
      <c r="BG52" s="270"/>
      <c r="BH52" s="125" t="s">
        <v>1535</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2429</v>
      </c>
      <c r="CZ52" s="144" t="s">
        <v>3275</v>
      </c>
      <c r="DA52" s="310"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534</v>
      </c>
      <c r="G53" s="83" t="s">
        <v>3283</v>
      </c>
      <c r="H53" s="157"/>
      <c r="I53" s="256" t="s">
        <v>3284</v>
      </c>
      <c r="J53" s="256" t="s">
        <v>3029</v>
      </c>
      <c r="K53" s="294" t="s">
        <v>2377</v>
      </c>
      <c r="L53" s="256" t="s">
        <v>781</v>
      </c>
      <c r="M53" s="284" t="s">
        <v>3285</v>
      </c>
      <c r="N53" s="256" t="s">
        <v>3286</v>
      </c>
      <c r="O53" s="256" t="s">
        <v>3287</v>
      </c>
      <c r="P53" s="256" t="s">
        <v>2109</v>
      </c>
      <c r="Q53" s="157"/>
      <c r="R53" s="157"/>
      <c r="S53" s="157"/>
      <c r="T53" s="157"/>
      <c r="U53" s="157"/>
      <c r="V53" s="157"/>
      <c r="W53" s="114"/>
      <c r="X53" s="156" t="s">
        <v>2385</v>
      </c>
      <c r="Y53" s="256" t="s">
        <v>3288</v>
      </c>
      <c r="Z53" s="256" t="s">
        <v>1684</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2319</v>
      </c>
      <c r="BD53" s="256" t="s">
        <v>3295</v>
      </c>
      <c r="BE53" s="486" t="s">
        <v>3296</v>
      </c>
      <c r="BF53" s="157"/>
      <c r="BG53" s="157"/>
      <c r="BH53" s="256" t="s">
        <v>1695</v>
      </c>
      <c r="BI53" s="294" t="s">
        <v>3297</v>
      </c>
      <c r="BJ53" s="294"/>
      <c r="BK53" s="256" t="s">
        <v>2116</v>
      </c>
      <c r="BL53" s="157"/>
      <c r="BM53" s="157"/>
      <c r="BN53" s="157"/>
      <c r="BO53" s="157"/>
      <c r="BP53" s="114"/>
      <c r="BQ53" s="297"/>
      <c r="BR53" s="256" t="s">
        <v>3298</v>
      </c>
      <c r="BS53" s="256" t="s">
        <v>3252</v>
      </c>
      <c r="BT53" s="256" t="s">
        <v>3299</v>
      </c>
      <c r="BU53" s="256" t="s">
        <v>2614</v>
      </c>
      <c r="BV53" s="256" t="s">
        <v>717</v>
      </c>
      <c r="BW53" s="256" t="s">
        <v>3300</v>
      </c>
      <c r="BX53" s="90" t="str">
        <f>HYPERLINK("https://clips.twitch.tv/EnergeticWrongManateeKlappa","2:32.84")</f>
        <v>2:32.84</v>
      </c>
      <c r="BY53" s="256" t="s">
        <v>3301</v>
      </c>
      <c r="BZ53" s="256" t="s">
        <v>1027</v>
      </c>
      <c r="CA53" s="157"/>
      <c r="CB53" s="157"/>
      <c r="CC53" s="157"/>
      <c r="CD53" s="157"/>
      <c r="CE53" s="157"/>
      <c r="CF53" s="90" t="s">
        <v>1686</v>
      </c>
      <c r="CG53" s="256" t="s">
        <v>2698</v>
      </c>
      <c r="CH53" s="256" t="s">
        <v>3302</v>
      </c>
      <c r="CI53" s="256" t="s">
        <v>3303</v>
      </c>
      <c r="CJ53" s="256" t="s">
        <v>1790</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1497</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1963</v>
      </c>
      <c r="P54" s="110" t="s">
        <v>734</v>
      </c>
      <c r="Q54" s="263"/>
      <c r="R54" s="263"/>
      <c r="S54" s="263"/>
      <c r="T54" s="263"/>
      <c r="U54" s="263"/>
      <c r="V54" s="263"/>
      <c r="W54" s="114"/>
      <c r="X54" s="116" t="s">
        <v>863</v>
      </c>
      <c r="Y54" s="116" t="s">
        <v>1548</v>
      </c>
      <c r="Z54" s="116" t="s">
        <v>1969</v>
      </c>
      <c r="AA54" s="116" t="s">
        <v>3318</v>
      </c>
      <c r="AB54" s="116" t="s">
        <v>628</v>
      </c>
      <c r="AC54" s="116" t="s">
        <v>3319</v>
      </c>
      <c r="AD54" s="299"/>
      <c r="AE54" s="299"/>
      <c r="AF54" s="116" t="s">
        <v>2241</v>
      </c>
      <c r="AG54" s="299"/>
      <c r="AH54" s="487"/>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88"/>
      <c r="BK54" s="125" t="s">
        <v>3326</v>
      </c>
      <c r="BL54" s="270"/>
      <c r="BM54" s="270"/>
      <c r="BN54" s="270"/>
      <c r="BO54" s="270"/>
      <c r="BP54" s="114"/>
      <c r="BQ54" s="272"/>
      <c r="BR54" s="133" t="s">
        <v>3327</v>
      </c>
      <c r="BS54" s="133" t="s">
        <v>3328</v>
      </c>
      <c r="BT54" s="133" t="s">
        <v>360</v>
      </c>
      <c r="BU54" s="190" t="s">
        <v>481</v>
      </c>
      <c r="BV54" s="133" t="s">
        <v>1243</v>
      </c>
      <c r="BW54" s="272"/>
      <c r="BX54" s="272"/>
      <c r="BY54" s="272"/>
      <c r="BZ54" s="133" t="s">
        <v>1798</v>
      </c>
      <c r="CA54" s="272"/>
      <c r="CB54" s="272"/>
      <c r="CC54" s="272"/>
      <c r="CD54" s="272"/>
      <c r="CE54" s="272"/>
      <c r="CF54" s="318" t="s">
        <v>3329</v>
      </c>
      <c r="CG54" s="318" t="s">
        <v>3330</v>
      </c>
      <c r="CH54" s="275"/>
      <c r="CI54" s="275"/>
      <c r="CJ54" s="275"/>
      <c r="CK54" s="275"/>
      <c r="CL54" s="138" t="s">
        <v>3331</v>
      </c>
      <c r="CM54" s="138" t="s">
        <v>1642</v>
      </c>
      <c r="CN54" s="275"/>
      <c r="CO54" s="275"/>
      <c r="CP54" s="275"/>
      <c r="CQ54" s="275"/>
      <c r="CR54" s="275"/>
      <c r="CS54" s="143"/>
      <c r="CT54" s="276"/>
      <c r="CU54" s="144" t="s">
        <v>1254</v>
      </c>
      <c r="CV54" s="144" t="s">
        <v>3332</v>
      </c>
      <c r="CW54" s="144" t="s">
        <v>2654</v>
      </c>
      <c r="CX54" s="276"/>
      <c r="CY54" s="276"/>
      <c r="CZ54" s="145" t="s">
        <v>1221</v>
      </c>
      <c r="DA54" s="144" t="s">
        <v>1934</v>
      </c>
      <c r="DB54" s="276"/>
      <c r="DC54" s="276"/>
      <c r="DD54" s="276"/>
      <c r="DE54" s="144" t="s">
        <v>3333</v>
      </c>
      <c r="DF54" s="144"/>
      <c r="DG54" s="278"/>
      <c r="DH54" s="278"/>
      <c r="DI54" s="278"/>
      <c r="DJ54" s="254"/>
      <c r="DK54" s="278"/>
      <c r="DL54" s="149" t="s">
        <v>2214</v>
      </c>
      <c r="DM54" s="278"/>
      <c r="DN54" s="278"/>
      <c r="DO54" s="278"/>
      <c r="DP54" s="149" t="s">
        <v>1589</v>
      </c>
      <c r="DQ54" s="469"/>
      <c r="DR54" s="278"/>
      <c r="DS54" s="149" t="s">
        <v>3334</v>
      </c>
      <c r="DT54" s="278"/>
      <c r="DU54" s="149" t="s">
        <v>3045</v>
      </c>
      <c r="DV54" s="278"/>
      <c r="DW54" s="278"/>
      <c r="DX54" s="278"/>
      <c r="DY54" s="278"/>
      <c r="DZ54" s="278"/>
      <c r="EA54" s="278"/>
      <c r="EB54" s="376"/>
    </row>
    <row r="55">
      <c r="A55" s="489" t="s">
        <v>3335</v>
      </c>
      <c r="B55" s="83" t="s">
        <v>3336</v>
      </c>
      <c r="C55" s="84" t="s">
        <v>1586</v>
      </c>
      <c r="D55" s="85" t="s">
        <v>1285</v>
      </c>
      <c r="E55" s="86" t="s">
        <v>1285</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515</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2910</v>
      </c>
      <c r="BN55" s="156" t="s">
        <v>2145</v>
      </c>
      <c r="BO55" s="156" t="s">
        <v>3363</v>
      </c>
      <c r="BP55" s="114"/>
      <c r="BQ55" s="156" t="s">
        <v>3364</v>
      </c>
      <c r="BR55" s="156" t="s">
        <v>1616</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2294</v>
      </c>
      <c r="CU55" s="156" t="s">
        <v>1715</v>
      </c>
      <c r="CV55" s="156" t="s">
        <v>3376</v>
      </c>
      <c r="CW55" s="156" t="s">
        <v>3377</v>
      </c>
      <c r="CX55" s="156" t="s">
        <v>3378</v>
      </c>
      <c r="CY55" s="91" t="s">
        <v>1782</v>
      </c>
      <c r="CZ55" s="156" t="s">
        <v>3379</v>
      </c>
      <c r="DA55" s="156" t="s">
        <v>1934</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90" t="s">
        <v>3384</v>
      </c>
      <c r="B56" s="105" t="s">
        <v>3385</v>
      </c>
      <c r="C56" s="106" t="s">
        <v>1285</v>
      </c>
      <c r="D56" s="107" t="s">
        <v>1285</v>
      </c>
      <c r="E56" s="108" t="s">
        <v>1285</v>
      </c>
      <c r="F56" s="109" t="s">
        <v>1286</v>
      </c>
      <c r="G56" s="105" t="s">
        <v>987</v>
      </c>
      <c r="H56" s="110" t="s">
        <v>175</v>
      </c>
      <c r="I56" s="110" t="s">
        <v>3001</v>
      </c>
      <c r="J56" s="110" t="s">
        <v>3386</v>
      </c>
      <c r="K56" s="110" t="s">
        <v>1590</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1601</v>
      </c>
      <c r="AC56" s="116" t="s">
        <v>3396</v>
      </c>
      <c r="AD56" s="487"/>
      <c r="AE56" s="116" t="s">
        <v>3397</v>
      </c>
      <c r="AF56" s="116" t="s">
        <v>745</v>
      </c>
      <c r="AG56" s="299"/>
      <c r="AH56" s="299"/>
      <c r="AI56" s="116" t="s">
        <v>3398</v>
      </c>
      <c r="AJ56" s="383" t="s">
        <v>3399</v>
      </c>
      <c r="AK56" s="114"/>
      <c r="AL56" s="268"/>
      <c r="AM56" s="120" t="s">
        <v>383</v>
      </c>
      <c r="AN56" s="268"/>
      <c r="AO56" s="120" t="s">
        <v>3400</v>
      </c>
      <c r="AP56" s="222" t="s">
        <v>3401</v>
      </c>
      <c r="AQ56" s="222"/>
      <c r="AR56" s="222" t="s">
        <v>3402</v>
      </c>
      <c r="AS56" s="222" t="s">
        <v>3403</v>
      </c>
      <c r="AT56" s="120" t="s">
        <v>2678</v>
      </c>
      <c r="AU56" s="120" t="s">
        <v>2545</v>
      </c>
      <c r="AV56" s="268"/>
      <c r="AW56" s="268"/>
      <c r="AX56" s="120" t="s">
        <v>3404</v>
      </c>
      <c r="AY56" s="222" t="s">
        <v>3405</v>
      </c>
      <c r="AZ56" s="93"/>
      <c r="BA56" s="125" t="s">
        <v>2761</v>
      </c>
      <c r="BB56" s="125" t="s">
        <v>3406</v>
      </c>
      <c r="BC56" s="125" t="s">
        <v>1181</v>
      </c>
      <c r="BD56" s="224" t="s">
        <v>2952</v>
      </c>
      <c r="BE56" s="125" t="s">
        <v>3407</v>
      </c>
      <c r="BF56" s="125" t="s">
        <v>3408</v>
      </c>
      <c r="BG56" s="270"/>
      <c r="BH56" s="125" t="s">
        <v>2185</v>
      </c>
      <c r="BI56" s="131" t="s">
        <v>3409</v>
      </c>
      <c r="BJ56" s="131"/>
      <c r="BK56" s="125" t="s">
        <v>3181</v>
      </c>
      <c r="BL56" s="270"/>
      <c r="BM56" s="125" t="s">
        <v>2258</v>
      </c>
      <c r="BN56" s="131" t="s">
        <v>3410</v>
      </c>
      <c r="BO56" s="270"/>
      <c r="BP56" s="114"/>
      <c r="BQ56" s="133" t="s">
        <v>3411</v>
      </c>
      <c r="BR56" s="133" t="s">
        <v>3236</v>
      </c>
      <c r="BS56" s="133" t="s">
        <v>2329</v>
      </c>
      <c r="BT56" s="133" t="s">
        <v>720</v>
      </c>
      <c r="BU56" s="133" t="s">
        <v>2483</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2502</v>
      </c>
      <c r="CK56" s="138" t="s">
        <v>3422</v>
      </c>
      <c r="CL56" s="138" t="s">
        <v>3423</v>
      </c>
      <c r="CM56" s="138" t="s">
        <v>2658</v>
      </c>
      <c r="CN56" s="275"/>
      <c r="CO56" s="275"/>
      <c r="CP56" s="317"/>
      <c r="CQ56" s="138" t="s">
        <v>829</v>
      </c>
      <c r="CR56" s="275"/>
      <c r="CS56" s="143"/>
      <c r="CT56" s="144" t="s">
        <v>3424</v>
      </c>
      <c r="CU56" s="144" t="s">
        <v>3305</v>
      </c>
      <c r="CV56" s="144" t="s">
        <v>3425</v>
      </c>
      <c r="CW56" s="144" t="s">
        <v>3426</v>
      </c>
      <c r="CX56" s="144" t="s">
        <v>3427</v>
      </c>
      <c r="CY56" s="148" t="s">
        <v>3428</v>
      </c>
      <c r="CZ56" s="144" t="s">
        <v>3429</v>
      </c>
      <c r="DA56" s="144" t="s">
        <v>2678</v>
      </c>
      <c r="DB56" s="276"/>
      <c r="DC56" s="276"/>
      <c r="DD56" s="276"/>
      <c r="DE56" s="310" t="s">
        <v>3430</v>
      </c>
      <c r="DF56" s="310"/>
      <c r="DG56" s="149" t="s">
        <v>2378</v>
      </c>
      <c r="DH56" s="278"/>
      <c r="DI56" s="278"/>
      <c r="DJ56" s="278"/>
      <c r="DK56" s="149" t="s">
        <v>1642</v>
      </c>
      <c r="DL56" s="278"/>
      <c r="DM56" s="278"/>
      <c r="DN56" s="149" t="s">
        <v>3431</v>
      </c>
      <c r="DO56" s="278"/>
      <c r="DP56" s="149" t="s">
        <v>3432</v>
      </c>
      <c r="DQ56" s="253"/>
      <c r="DR56" s="253" t="s">
        <v>1968</v>
      </c>
      <c r="DS56" s="278"/>
      <c r="DT56" s="278"/>
      <c r="DU56" s="149" t="s">
        <v>3433</v>
      </c>
      <c r="DV56" s="278"/>
      <c r="DW56" s="278"/>
      <c r="DX56" s="278"/>
      <c r="DY56" s="149" t="s">
        <v>3434</v>
      </c>
      <c r="DZ56" s="278"/>
      <c r="EA56" s="149" t="s">
        <v>3435</v>
      </c>
      <c r="EB56" s="151" t="s">
        <v>3436</v>
      </c>
    </row>
    <row r="57" ht="15.75" customHeight="1">
      <c r="A57" s="491" t="s">
        <v>3437</v>
      </c>
      <c r="B57" s="492" t="s">
        <v>3438</v>
      </c>
      <c r="C57" s="493" t="s">
        <v>1285</v>
      </c>
      <c r="D57" s="494" t="s">
        <v>1285</v>
      </c>
      <c r="E57" s="495" t="s">
        <v>1285</v>
      </c>
      <c r="F57" s="496" t="s">
        <v>3439</v>
      </c>
      <c r="G57" s="492" t="s">
        <v>221</v>
      </c>
      <c r="H57" s="326" t="s">
        <v>2024</v>
      </c>
      <c r="I57" s="326" t="s">
        <v>3440</v>
      </c>
      <c r="J57" s="321" t="s">
        <v>1429</v>
      </c>
      <c r="K57" s="464" t="s">
        <v>2694</v>
      </c>
      <c r="L57" s="326" t="s">
        <v>2100</v>
      </c>
      <c r="M57" s="464" t="s">
        <v>3441</v>
      </c>
      <c r="N57" s="321" t="s">
        <v>3442</v>
      </c>
      <c r="O57" s="497" t="s">
        <v>3443</v>
      </c>
      <c r="P57" s="326" t="s">
        <v>2435</v>
      </c>
      <c r="Q57" s="326" t="s">
        <v>3444</v>
      </c>
      <c r="R57" s="464" t="s">
        <v>3445</v>
      </c>
      <c r="S57" s="326" t="s">
        <v>3446</v>
      </c>
      <c r="T57" s="326" t="s">
        <v>2529</v>
      </c>
      <c r="U57" s="326" t="s">
        <v>2879</v>
      </c>
      <c r="V57" s="326" t="s">
        <v>3447</v>
      </c>
      <c r="W57" s="171"/>
      <c r="X57" s="321" t="s">
        <v>3329</v>
      </c>
      <c r="Y57" s="321" t="s">
        <v>3448</v>
      </c>
      <c r="Z57" s="464" t="s">
        <v>396</v>
      </c>
      <c r="AA57" s="321" t="s">
        <v>2237</v>
      </c>
      <c r="AB57" s="321" t="s">
        <v>1610</v>
      </c>
      <c r="AC57" s="321" t="s">
        <v>3449</v>
      </c>
      <c r="AD57" s="326" t="s">
        <v>3450</v>
      </c>
      <c r="AE57" s="326" t="s">
        <v>1342</v>
      </c>
      <c r="AF57" s="321" t="s">
        <v>3164</v>
      </c>
      <c r="AG57" s="326" t="s">
        <v>2749</v>
      </c>
      <c r="AH57" s="321" t="s">
        <v>3451</v>
      </c>
      <c r="AI57" s="326" t="s">
        <v>2050</v>
      </c>
      <c r="AJ57" s="326" t="s">
        <v>3452</v>
      </c>
      <c r="AK57" s="171"/>
      <c r="AL57" s="321" t="s">
        <v>285</v>
      </c>
      <c r="AM57" s="497" t="s">
        <v>1357</v>
      </c>
      <c r="AN57" s="498" t="s">
        <v>3453</v>
      </c>
      <c r="AO57" s="464" t="s">
        <v>3454</v>
      </c>
      <c r="AP57" s="326" t="s">
        <v>3455</v>
      </c>
      <c r="AQ57" s="326" t="s">
        <v>3456</v>
      </c>
      <c r="AR57" s="326" t="s">
        <v>3457</v>
      </c>
      <c r="AS57" s="326" t="s">
        <v>3458</v>
      </c>
      <c r="AT57" s="498" t="s">
        <v>2760</v>
      </c>
      <c r="AU57" s="321" t="s">
        <v>253</v>
      </c>
      <c r="AV57" s="326" t="s">
        <v>3054</v>
      </c>
      <c r="AW57" s="326" t="s">
        <v>2662</v>
      </c>
      <c r="AX57" s="326" t="s">
        <v>3459</v>
      </c>
      <c r="AY57" s="326" t="s">
        <v>3460</v>
      </c>
      <c r="AZ57" s="499"/>
      <c r="BA57" s="464" t="s">
        <v>3461</v>
      </c>
      <c r="BB57" s="321" t="s">
        <v>2129</v>
      </c>
      <c r="BC57" s="326" t="s">
        <v>1519</v>
      </c>
      <c r="BD57" s="326" t="s">
        <v>232</v>
      </c>
      <c r="BE57" s="464" t="s">
        <v>3462</v>
      </c>
      <c r="BF57" s="497" t="s">
        <v>3463</v>
      </c>
      <c r="BG57" s="321" t="s">
        <v>3464</v>
      </c>
      <c r="BH57" s="497" t="s">
        <v>3465</v>
      </c>
      <c r="BI57" s="321" t="s">
        <v>3466</v>
      </c>
      <c r="BJ57" s="321" t="s">
        <v>3467</v>
      </c>
      <c r="BK57" s="326" t="s">
        <v>3457</v>
      </c>
      <c r="BL57" s="326" t="s">
        <v>3468</v>
      </c>
      <c r="BM57" s="326" t="s">
        <v>3469</v>
      </c>
      <c r="BN57" s="326" t="s">
        <v>770</v>
      </c>
      <c r="BO57" s="326" t="s">
        <v>3470</v>
      </c>
      <c r="BP57" s="499"/>
      <c r="BQ57" s="321" t="s">
        <v>3471</v>
      </c>
      <c r="BR57" s="497" t="s">
        <v>2629</v>
      </c>
      <c r="BS57" s="321" t="s">
        <v>3472</v>
      </c>
      <c r="BT57" s="498" t="s">
        <v>3473</v>
      </c>
      <c r="BU57" s="326" t="s">
        <v>3078</v>
      </c>
      <c r="BV57" s="326" t="s">
        <v>282</v>
      </c>
      <c r="BW57" s="464" t="s">
        <v>3474</v>
      </c>
      <c r="BX57" s="321" t="s">
        <v>2333</v>
      </c>
      <c r="BY57" s="321" t="s">
        <v>3475</v>
      </c>
      <c r="BZ57" s="326" t="s">
        <v>2085</v>
      </c>
      <c r="CA57" s="326" t="s">
        <v>3476</v>
      </c>
      <c r="CB57" s="326" t="s">
        <v>233</v>
      </c>
      <c r="CC57" s="326" t="s">
        <v>3477</v>
      </c>
      <c r="CD57" s="321" t="s">
        <v>3478</v>
      </c>
      <c r="CE57" s="500"/>
      <c r="CF57" s="326" t="s">
        <v>2356</v>
      </c>
      <c r="CG57" s="326" t="s">
        <v>2519</v>
      </c>
      <c r="CH57" s="326" t="s">
        <v>3479</v>
      </c>
      <c r="CI57" s="326" t="s">
        <v>3480</v>
      </c>
      <c r="CJ57" s="326" t="s">
        <v>3481</v>
      </c>
      <c r="CK57" s="326" t="s">
        <v>3482</v>
      </c>
      <c r="CL57" s="321" t="s">
        <v>2206</v>
      </c>
      <c r="CM57" s="321" t="s">
        <v>3483</v>
      </c>
      <c r="CN57" s="464" t="s">
        <v>3484</v>
      </c>
      <c r="CO57" s="326" t="s">
        <v>3485</v>
      </c>
      <c r="CP57" s="326"/>
      <c r="CQ57" s="326" t="s">
        <v>1306</v>
      </c>
      <c r="CR57" s="326" t="s">
        <v>3075</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2099</v>
      </c>
      <c r="DE57" s="326" t="s">
        <v>3496</v>
      </c>
      <c r="DF57" s="326"/>
      <c r="DG57" s="326" t="s">
        <v>1787</v>
      </c>
      <c r="DH57" s="326"/>
      <c r="DI57" s="464" t="s">
        <v>3497</v>
      </c>
      <c r="DJ57" s="326"/>
      <c r="DK57" s="464" t="s">
        <v>2766</v>
      </c>
      <c r="DL57" s="326" t="s">
        <v>3498</v>
      </c>
      <c r="DM57" s="326" t="s">
        <v>311</v>
      </c>
      <c r="DN57" s="326" t="s">
        <v>3499</v>
      </c>
      <c r="DO57" s="464" t="s">
        <v>3015</v>
      </c>
      <c r="DP57" s="326" t="s">
        <v>3147</v>
      </c>
      <c r="DQ57" s="326" t="s">
        <v>3500</v>
      </c>
      <c r="DR57" s="326" t="s">
        <v>3501</v>
      </c>
      <c r="DS57" s="326" t="s">
        <v>3502</v>
      </c>
      <c r="DT57" s="497" t="s">
        <v>3503</v>
      </c>
      <c r="DU57" s="501" t="s">
        <v>811</v>
      </c>
      <c r="DV57" s="326" t="s">
        <v>3504</v>
      </c>
      <c r="DW57" s="326" t="s">
        <v>2698</v>
      </c>
      <c r="DX57" s="326" t="s">
        <v>2974</v>
      </c>
      <c r="DY57" s="326" t="s">
        <v>3029</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2568</v>
      </c>
      <c r="J58" s="348" t="s">
        <v>3512</v>
      </c>
      <c r="K58" s="348" t="s">
        <v>1960</v>
      </c>
      <c r="L58" s="348" t="s">
        <v>1102</v>
      </c>
      <c r="M58" s="348" t="s">
        <v>3513</v>
      </c>
      <c r="N58" s="502" t="s">
        <v>3514</v>
      </c>
      <c r="O58" s="502" t="s">
        <v>3515</v>
      </c>
      <c r="P58" s="348" t="s">
        <v>827</v>
      </c>
      <c r="Q58" s="502"/>
      <c r="R58" s="503"/>
      <c r="S58" s="503"/>
      <c r="T58" s="503"/>
      <c r="U58" s="503"/>
      <c r="V58" s="503"/>
      <c r="W58" s="504"/>
      <c r="X58" s="352" t="s">
        <v>1299</v>
      </c>
      <c r="Y58" s="352" t="s">
        <v>3516</v>
      </c>
      <c r="Z58" s="119" t="s">
        <v>1081</v>
      </c>
      <c r="AA58" s="352" t="s">
        <v>2005</v>
      </c>
      <c r="AB58" s="352" t="s">
        <v>918</v>
      </c>
      <c r="AC58" s="505" t="s">
        <v>3517</v>
      </c>
      <c r="AD58" s="352" t="s">
        <v>1550</v>
      </c>
      <c r="AE58" s="505" t="s">
        <v>3518</v>
      </c>
      <c r="AF58" s="352" t="s">
        <v>1304</v>
      </c>
      <c r="AG58" s="506"/>
      <c r="AH58" s="506"/>
      <c r="AI58" s="506"/>
      <c r="AJ58" s="506"/>
      <c r="AK58" s="504"/>
      <c r="AL58" s="507" t="s">
        <v>3519</v>
      </c>
      <c r="AM58" s="355" t="s">
        <v>1822</v>
      </c>
      <c r="AN58" s="508"/>
      <c r="AO58" s="508"/>
      <c r="AP58" s="508"/>
      <c r="AQ58" s="508"/>
      <c r="AR58" s="509" t="s">
        <v>3520</v>
      </c>
      <c r="AS58" s="508"/>
      <c r="AT58" s="355" t="s">
        <v>3521</v>
      </c>
      <c r="AU58" s="355" t="s">
        <v>3522</v>
      </c>
      <c r="AV58" s="508"/>
      <c r="AW58" s="508"/>
      <c r="AX58" s="508"/>
      <c r="AY58" s="508"/>
      <c r="AZ58" s="504"/>
      <c r="BA58" s="288" t="s">
        <v>3523</v>
      </c>
      <c r="BB58" s="288" t="s">
        <v>142</v>
      </c>
      <c r="BC58" s="510" t="s">
        <v>2141</v>
      </c>
      <c r="BD58" s="510" t="s">
        <v>472</v>
      </c>
      <c r="BE58" s="288" t="s">
        <v>3165</v>
      </c>
      <c r="BF58" s="511"/>
      <c r="BG58" s="511"/>
      <c r="BH58" s="510" t="s">
        <v>3524</v>
      </c>
      <c r="BI58" s="511"/>
      <c r="BJ58" s="510" t="s">
        <v>3525</v>
      </c>
      <c r="BK58" s="510" t="s">
        <v>1301</v>
      </c>
      <c r="BL58" s="511"/>
      <c r="BM58" s="511"/>
      <c r="BN58" s="511"/>
      <c r="BO58" s="511"/>
      <c r="BP58" s="504"/>
      <c r="BQ58" s="512"/>
      <c r="BR58" s="513" t="s">
        <v>3526</v>
      </c>
      <c r="BS58" s="359" t="s">
        <v>3527</v>
      </c>
      <c r="BT58" s="512"/>
      <c r="BU58" s="513"/>
      <c r="BV58" s="513" t="s">
        <v>1733</v>
      </c>
      <c r="BW58" s="512"/>
      <c r="BX58" s="512"/>
      <c r="BY58" s="512"/>
      <c r="BZ58" s="513"/>
      <c r="CA58" s="512"/>
      <c r="CB58" s="512"/>
      <c r="CC58" s="512"/>
      <c r="CD58" s="512"/>
      <c r="CE58" s="514"/>
      <c r="CF58" s="361" t="s">
        <v>3528</v>
      </c>
      <c r="CG58" s="249" t="s">
        <v>1444</v>
      </c>
      <c r="CH58" s="515"/>
      <c r="CI58" s="515"/>
      <c r="CJ58" s="515"/>
      <c r="CK58" s="516"/>
      <c r="CL58" s="361" t="s">
        <v>689</v>
      </c>
      <c r="CM58" s="517" t="s">
        <v>3529</v>
      </c>
      <c r="CN58" s="515"/>
      <c r="CO58" s="515"/>
      <c r="CP58" s="515"/>
      <c r="CQ58" s="515"/>
      <c r="CR58" s="515"/>
      <c r="CS58" s="518"/>
      <c r="CT58" s="519"/>
      <c r="CU58" s="520"/>
      <c r="CV58" s="364" t="s">
        <v>258</v>
      </c>
      <c r="CW58" s="520"/>
      <c r="CX58" s="519"/>
      <c r="CY58" s="520"/>
      <c r="CZ58" s="521" t="s">
        <v>3155</v>
      </c>
      <c r="DA58" s="520"/>
      <c r="DB58" s="520"/>
      <c r="DC58" s="520"/>
      <c r="DD58" s="520"/>
      <c r="DE58" s="519"/>
      <c r="DF58" s="521"/>
      <c r="DG58" s="522" t="s">
        <v>878</v>
      </c>
      <c r="DH58" s="523"/>
      <c r="DI58" s="524"/>
      <c r="DJ58" s="525"/>
      <c r="DK58" s="526" t="s">
        <v>516</v>
      </c>
      <c r="DL58" s="368" t="s">
        <v>485</v>
      </c>
      <c r="DM58" s="524"/>
      <c r="DN58" s="254"/>
      <c r="DO58" s="523"/>
      <c r="DP58" s="368" t="s">
        <v>3530</v>
      </c>
      <c r="DQ58" s="524"/>
      <c r="DR58" s="527"/>
      <c r="DS58" s="524"/>
      <c r="DT58" s="524"/>
      <c r="DU58" s="368" t="s">
        <v>1058</v>
      </c>
      <c r="DV58" s="524"/>
      <c r="DW58" s="524"/>
      <c r="DX58" s="524"/>
      <c r="DY58" s="278"/>
      <c r="DZ58" s="278"/>
      <c r="EA58" s="278"/>
      <c r="EB58" s="524"/>
    </row>
    <row r="59" ht="15.75" customHeight="1">
      <c r="A59" s="305" t="s">
        <v>3531</v>
      </c>
      <c r="B59" s="83" t="s">
        <v>3532</v>
      </c>
      <c r="C59" s="84" t="s">
        <v>1285</v>
      </c>
      <c r="D59" s="85" t="s">
        <v>1285</v>
      </c>
      <c r="E59" s="86" t="s">
        <v>1285</v>
      </c>
      <c r="F59" s="87" t="s">
        <v>1285</v>
      </c>
      <c r="G59" s="83" t="s">
        <v>3533</v>
      </c>
      <c r="H59" s="256" t="s">
        <v>1496</v>
      </c>
      <c r="I59" s="256" t="s">
        <v>3534</v>
      </c>
      <c r="J59" s="156" t="s">
        <v>3535</v>
      </c>
      <c r="K59" s="256" t="s">
        <v>2652</v>
      </c>
      <c r="L59" s="156" t="s">
        <v>3223</v>
      </c>
      <c r="M59" s="156" t="s">
        <v>614</v>
      </c>
      <c r="N59" s="256" t="s">
        <v>3536</v>
      </c>
      <c r="O59" s="156" t="s">
        <v>3537</v>
      </c>
      <c r="P59" s="156" t="s">
        <v>3538</v>
      </c>
      <c r="Q59" s="156" t="s">
        <v>3539</v>
      </c>
      <c r="R59" s="157"/>
      <c r="S59" s="256" t="s">
        <v>3540</v>
      </c>
      <c r="T59" s="157"/>
      <c r="U59" s="157"/>
      <c r="V59" s="156" t="s">
        <v>3541</v>
      </c>
      <c r="W59" s="114"/>
      <c r="X59" s="256" t="s">
        <v>1496</v>
      </c>
      <c r="Y59" s="156" t="s">
        <v>883</v>
      </c>
      <c r="Z59" s="156" t="s">
        <v>1642</v>
      </c>
      <c r="AA59" s="156" t="s">
        <v>3542</v>
      </c>
      <c r="AB59" s="156" t="s">
        <v>3543</v>
      </c>
      <c r="AC59" s="256" t="s">
        <v>3350</v>
      </c>
      <c r="AD59" s="156"/>
      <c r="AE59" s="256" t="s">
        <v>955</v>
      </c>
      <c r="AF59" s="256" t="s">
        <v>3544</v>
      </c>
      <c r="AG59" s="256" t="s">
        <v>3545</v>
      </c>
      <c r="AH59" s="256"/>
      <c r="AI59" s="256" t="s">
        <v>3546</v>
      </c>
      <c r="AJ59" s="256" t="s">
        <v>2746</v>
      </c>
      <c r="AK59" s="114"/>
      <c r="AL59" s="256" t="s">
        <v>3289</v>
      </c>
      <c r="AM59" s="256" t="s">
        <v>3547</v>
      </c>
      <c r="AN59" s="256" t="s">
        <v>3548</v>
      </c>
      <c r="AO59" s="256" t="s">
        <v>3549</v>
      </c>
      <c r="AP59" s="256" t="s">
        <v>251</v>
      </c>
      <c r="AQ59" s="256"/>
      <c r="AR59" s="256" t="s">
        <v>225</v>
      </c>
      <c r="AS59" s="256" t="s">
        <v>3550</v>
      </c>
      <c r="AT59" s="256" t="s">
        <v>976</v>
      </c>
      <c r="AU59" s="256" t="s">
        <v>997</v>
      </c>
      <c r="AV59" s="156" t="s">
        <v>3551</v>
      </c>
      <c r="AW59" s="157"/>
      <c r="AX59" s="157"/>
      <c r="AY59" s="256" t="s">
        <v>3552</v>
      </c>
      <c r="AZ59" s="124"/>
      <c r="BA59" s="156" t="s">
        <v>3526</v>
      </c>
      <c r="BB59" s="156" t="s">
        <v>2434</v>
      </c>
      <c r="BC59" s="256" t="s">
        <v>1983</v>
      </c>
      <c r="BD59" s="256" t="s">
        <v>3553</v>
      </c>
      <c r="BE59" s="256" t="s">
        <v>3554</v>
      </c>
      <c r="BF59" s="156" t="s">
        <v>302</v>
      </c>
      <c r="BG59" s="156" t="s">
        <v>3555</v>
      </c>
      <c r="BH59" s="156" t="s">
        <v>3556</v>
      </c>
      <c r="BI59" s="156" t="s">
        <v>3557</v>
      </c>
      <c r="BJ59" s="156" t="s">
        <v>3558</v>
      </c>
      <c r="BK59" s="256" t="s">
        <v>2999</v>
      </c>
      <c r="BL59" s="156" t="s">
        <v>3559</v>
      </c>
      <c r="BM59" s="157"/>
      <c r="BN59" s="157"/>
      <c r="BO59" s="157"/>
      <c r="BP59" s="114"/>
      <c r="BQ59" s="156" t="s">
        <v>1902</v>
      </c>
      <c r="BR59" s="256" t="s">
        <v>3560</v>
      </c>
      <c r="BS59" s="256" t="s">
        <v>3561</v>
      </c>
      <c r="BT59" s="256" t="s">
        <v>3562</v>
      </c>
      <c r="BU59" s="256" t="s">
        <v>3563</v>
      </c>
      <c r="BV59" s="156" t="s">
        <v>1440</v>
      </c>
      <c r="BW59" s="256" t="s">
        <v>1265</v>
      </c>
      <c r="BX59" s="256" t="s">
        <v>3564</v>
      </c>
      <c r="BY59" s="256" t="s">
        <v>3565</v>
      </c>
      <c r="BZ59" s="256" t="s">
        <v>3138</v>
      </c>
      <c r="CA59" s="256" t="s">
        <v>3566</v>
      </c>
      <c r="CB59" s="157"/>
      <c r="CC59" s="157"/>
      <c r="CD59" s="157"/>
      <c r="CE59" s="157"/>
      <c r="CF59" s="256" t="s">
        <v>3567</v>
      </c>
      <c r="CG59" s="256" t="s">
        <v>3568</v>
      </c>
      <c r="CH59" s="256" t="s">
        <v>3569</v>
      </c>
      <c r="CI59" s="256" t="s">
        <v>3570</v>
      </c>
      <c r="CJ59" s="256" t="s">
        <v>1202</v>
      </c>
      <c r="CK59" s="256" t="s">
        <v>1312</v>
      </c>
      <c r="CL59" s="156" t="s">
        <v>1193</v>
      </c>
      <c r="CM59" s="256" t="s">
        <v>1977</v>
      </c>
      <c r="CN59" s="156" t="s">
        <v>3571</v>
      </c>
      <c r="CO59" s="156" t="s">
        <v>3572</v>
      </c>
      <c r="CP59" s="157"/>
      <c r="CQ59" s="157"/>
      <c r="CR59" s="157"/>
      <c r="CS59" s="143"/>
      <c r="CT59" s="256" t="s">
        <v>3573</v>
      </c>
      <c r="CU59" s="256" t="s">
        <v>3574</v>
      </c>
      <c r="CV59" s="256" t="s">
        <v>3575</v>
      </c>
      <c r="CW59" s="256" t="s">
        <v>2045</v>
      </c>
      <c r="CX59" s="256" t="s">
        <v>3576</v>
      </c>
      <c r="CY59" s="256" t="s">
        <v>3577</v>
      </c>
      <c r="CZ59" s="256" t="s">
        <v>3578</v>
      </c>
      <c r="DA59" s="156" t="s">
        <v>3579</v>
      </c>
      <c r="DB59" s="156"/>
      <c r="DC59" s="157"/>
      <c r="DD59" s="157"/>
      <c r="DE59" s="157"/>
      <c r="DF59" s="157"/>
      <c r="DG59" s="256" t="s">
        <v>3580</v>
      </c>
      <c r="DH59" s="157"/>
      <c r="DI59" s="256" t="s">
        <v>3581</v>
      </c>
      <c r="DJ59" s="256"/>
      <c r="DK59" s="256" t="s">
        <v>3582</v>
      </c>
      <c r="DL59" s="256" t="s">
        <v>3583</v>
      </c>
      <c r="DM59" s="256" t="s">
        <v>2688</v>
      </c>
      <c r="DN59" s="256" t="s">
        <v>1091</v>
      </c>
      <c r="DO59" s="256" t="s">
        <v>3584</v>
      </c>
      <c r="DP59" s="256" t="s">
        <v>2358</v>
      </c>
      <c r="DQ59" s="156" t="s">
        <v>3585</v>
      </c>
      <c r="DR59" s="256" t="s">
        <v>2298</v>
      </c>
      <c r="DS59" s="256" t="s">
        <v>3586</v>
      </c>
      <c r="DT59" s="256" t="s">
        <v>3587</v>
      </c>
      <c r="DU59" s="256" t="s">
        <v>1052</v>
      </c>
      <c r="DV59" s="256" t="s">
        <v>144</v>
      </c>
      <c r="DW59" s="256" t="s">
        <v>1251</v>
      </c>
      <c r="DX59" s="256" t="s">
        <v>3515</v>
      </c>
      <c r="DY59" s="156" t="s">
        <v>3588</v>
      </c>
      <c r="DZ59" s="256" t="s">
        <v>3435</v>
      </c>
      <c r="EA59" s="256" t="s">
        <v>3589</v>
      </c>
      <c r="EB59" s="161" t="s">
        <v>3590</v>
      </c>
    </row>
    <row r="60" ht="15.75" customHeight="1">
      <c r="A60" s="528" t="s">
        <v>3591</v>
      </c>
      <c r="B60" s="105" t="s">
        <v>3592</v>
      </c>
      <c r="C60" s="106" t="s">
        <v>1285</v>
      </c>
      <c r="D60" s="107" t="s">
        <v>1285</v>
      </c>
      <c r="E60" s="108" t="s">
        <v>1285</v>
      </c>
      <c r="F60" s="109" t="s">
        <v>3593</v>
      </c>
      <c r="G60" s="105" t="s">
        <v>1540</v>
      </c>
      <c r="H60" s="263"/>
      <c r="I60" s="110" t="s">
        <v>3594</v>
      </c>
      <c r="J60" s="110" t="s">
        <v>2286</v>
      </c>
      <c r="K60" s="110" t="s">
        <v>2287</v>
      </c>
      <c r="L60" s="110" t="s">
        <v>879</v>
      </c>
      <c r="M60" s="110" t="s">
        <v>3595</v>
      </c>
      <c r="N60" s="110" t="s">
        <v>3596</v>
      </c>
      <c r="O60" s="110" t="s">
        <v>3024</v>
      </c>
      <c r="P60" s="110" t="s">
        <v>2611</v>
      </c>
      <c r="Q60" s="263"/>
      <c r="R60" s="110" t="s">
        <v>3597</v>
      </c>
      <c r="S60" s="263"/>
      <c r="T60" s="263"/>
      <c r="U60" s="263"/>
      <c r="V60" s="110" t="s">
        <v>3598</v>
      </c>
      <c r="W60" s="114"/>
      <c r="X60" s="116" t="s">
        <v>291</v>
      </c>
      <c r="Y60" s="116" t="s">
        <v>3599</v>
      </c>
      <c r="Z60" s="116" t="s">
        <v>916</v>
      </c>
      <c r="AA60" s="116" t="s">
        <v>3600</v>
      </c>
      <c r="AB60" s="383" t="s">
        <v>623</v>
      </c>
      <c r="AC60" s="116" t="s">
        <v>3601</v>
      </c>
      <c r="AD60" s="299"/>
      <c r="AE60" s="383" t="s">
        <v>3518</v>
      </c>
      <c r="AF60" s="116" t="s">
        <v>1974</v>
      </c>
      <c r="AG60" s="299"/>
      <c r="AH60" s="299"/>
      <c r="AI60" s="299"/>
      <c r="AJ60" s="116" t="s">
        <v>3602</v>
      </c>
      <c r="AK60" s="114"/>
      <c r="AL60" s="268"/>
      <c r="AM60" s="120" t="s">
        <v>3603</v>
      </c>
      <c r="AN60" s="268"/>
      <c r="AO60" s="268"/>
      <c r="AP60" s="268"/>
      <c r="AQ60" s="268"/>
      <c r="AR60" s="268"/>
      <c r="AS60" s="268"/>
      <c r="AT60" s="120" t="s">
        <v>249</v>
      </c>
      <c r="AU60" s="120" t="s">
        <v>3604</v>
      </c>
      <c r="AV60" s="120" t="s">
        <v>2186</v>
      </c>
      <c r="AW60" s="268"/>
      <c r="AX60" s="268"/>
      <c r="AY60" s="268"/>
      <c r="AZ60" s="114"/>
      <c r="BA60" s="131" t="s">
        <v>1803</v>
      </c>
      <c r="BB60" s="131" t="s">
        <v>288</v>
      </c>
      <c r="BC60" s="131" t="s">
        <v>874</v>
      </c>
      <c r="BD60" s="225" t="s">
        <v>3605</v>
      </c>
      <c r="BE60" s="125" t="s">
        <v>3606</v>
      </c>
      <c r="BF60" s="270"/>
      <c r="BG60" s="270"/>
      <c r="BH60" s="225" t="s">
        <v>2799</v>
      </c>
      <c r="BI60" s="225" t="s">
        <v>3163</v>
      </c>
      <c r="BJ60" s="131"/>
      <c r="BK60" s="125" t="s">
        <v>3607</v>
      </c>
      <c r="BL60" s="270"/>
      <c r="BM60" s="270"/>
      <c r="BN60" s="270"/>
      <c r="BO60" s="270"/>
      <c r="BP60" s="114"/>
      <c r="BQ60" s="226"/>
      <c r="BR60" s="133" t="s">
        <v>936</v>
      </c>
      <c r="BS60" s="133" t="s">
        <v>2754</v>
      </c>
      <c r="BT60" s="133" t="s">
        <v>3608</v>
      </c>
      <c r="BU60" s="133" t="s">
        <v>3609</v>
      </c>
      <c r="BV60" s="133" t="s">
        <v>3610</v>
      </c>
      <c r="BW60" s="272"/>
      <c r="BX60" s="226" t="s">
        <v>3611</v>
      </c>
      <c r="BY60" s="190" t="s">
        <v>3612</v>
      </c>
      <c r="BZ60" s="133" t="s">
        <v>951</v>
      </c>
      <c r="CA60" s="272"/>
      <c r="CB60" s="272"/>
      <c r="CC60" s="133" t="s">
        <v>1611</v>
      </c>
      <c r="CD60" s="272"/>
      <c r="CE60" s="272"/>
      <c r="CF60" s="138" t="s">
        <v>3613</v>
      </c>
      <c r="CG60" s="138" t="s">
        <v>2653</v>
      </c>
      <c r="CH60" s="317" t="s">
        <v>2249</v>
      </c>
      <c r="CI60" s="138" t="s">
        <v>3614</v>
      </c>
      <c r="CJ60" s="275"/>
      <c r="CK60" s="229" t="s">
        <v>2266</v>
      </c>
      <c r="CL60" s="138" t="s">
        <v>3172</v>
      </c>
      <c r="CM60" s="138" t="s">
        <v>3615</v>
      </c>
      <c r="CN60" s="275"/>
      <c r="CO60" s="275"/>
      <c r="CP60" s="275"/>
      <c r="CQ60" s="275"/>
      <c r="CR60" s="275"/>
      <c r="CS60" s="143"/>
      <c r="CT60" s="144" t="s">
        <v>3616</v>
      </c>
      <c r="CU60" s="276"/>
      <c r="CV60" s="529" t="s">
        <v>788</v>
      </c>
      <c r="CW60" s="310" t="s">
        <v>1225</v>
      </c>
      <c r="CX60" s="148" t="s">
        <v>1431</v>
      </c>
      <c r="CY60" s="148" t="s">
        <v>3500</v>
      </c>
      <c r="CZ60" s="144" t="s">
        <v>3617</v>
      </c>
      <c r="DA60" s="148" t="s">
        <v>1475</v>
      </c>
      <c r="DB60" s="276"/>
      <c r="DC60" s="276"/>
      <c r="DD60" s="276"/>
      <c r="DE60" s="276"/>
      <c r="DF60" s="276"/>
      <c r="DG60" s="149" t="s">
        <v>3618</v>
      </c>
      <c r="DH60" s="278"/>
      <c r="DI60" s="278"/>
      <c r="DJ60" s="278"/>
      <c r="DK60" s="278"/>
      <c r="DL60" s="278"/>
      <c r="DM60" s="149" t="s">
        <v>3074</v>
      </c>
      <c r="DN60" s="149" t="s">
        <v>3619</v>
      </c>
      <c r="DO60" s="278"/>
      <c r="DP60" s="149" t="s">
        <v>3620</v>
      </c>
      <c r="DQ60" s="253"/>
      <c r="DR60" s="278"/>
      <c r="DS60" s="278"/>
      <c r="DT60" s="278"/>
      <c r="DU60" s="278"/>
      <c r="DV60" s="149" t="s">
        <v>3621</v>
      </c>
      <c r="DW60" s="278"/>
      <c r="DX60" s="278"/>
      <c r="DY60" s="278"/>
      <c r="DZ60" s="278"/>
      <c r="EA60" s="278"/>
      <c r="EB60" s="376"/>
    </row>
    <row r="61" ht="15.75" customHeight="1">
      <c r="A61" s="305" t="s">
        <v>3622</v>
      </c>
      <c r="B61" s="83" t="s">
        <v>3623</v>
      </c>
      <c r="C61" s="84" t="s">
        <v>1285</v>
      </c>
      <c r="D61" s="85" t="s">
        <v>1285</v>
      </c>
      <c r="E61" s="86" t="s">
        <v>1285</v>
      </c>
      <c r="F61" s="87" t="s">
        <v>219</v>
      </c>
      <c r="G61" s="83" t="s">
        <v>3624</v>
      </c>
      <c r="H61" s="90" t="str">
        <f>HYPERLINK("https://clips.twitch.tv/LachrymoseCourteousDelicataSeemsGood","51.28")</f>
        <v>51.28</v>
      </c>
      <c r="I61" s="257" t="s">
        <v>3625</v>
      </c>
      <c r="J61" s="257" t="s">
        <v>885</v>
      </c>
      <c r="K61" s="256" t="s">
        <v>1290</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0" t="str">
        <f>HYPERLINK("https://clips.twitch.tv/BovineSecretiveTireItsBoshyTime","49.95")</f>
        <v>49.95</v>
      </c>
      <c r="BB61" s="256" t="s">
        <v>1013</v>
      </c>
      <c r="BC61" s="90" t="str">
        <f>HYPERLINK("https://youtu.be/TzgOslc32vU","28.68")</f>
        <v>28.68</v>
      </c>
      <c r="BD61" s="256" t="s">
        <v>3634</v>
      </c>
      <c r="BE61" s="256" t="s">
        <v>3635</v>
      </c>
      <c r="BF61" s="157"/>
      <c r="BG61" s="157"/>
      <c r="BH61" s="256"/>
      <c r="BI61" s="259"/>
      <c r="BJ61" s="156" t="s">
        <v>1187</v>
      </c>
      <c r="BK61" s="256" t="s">
        <v>3636</v>
      </c>
      <c r="BL61" s="157"/>
      <c r="BM61" s="157"/>
      <c r="BN61" s="157"/>
      <c r="BO61" s="157"/>
      <c r="BP61" s="114"/>
      <c r="BQ61" s="156"/>
      <c r="BR61" s="257" t="s">
        <v>871</v>
      </c>
      <c r="BS61" s="256" t="s">
        <v>3637</v>
      </c>
      <c r="BT61" s="256" t="s">
        <v>812</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1285</v>
      </c>
      <c r="D62" s="107" t="s">
        <v>1285</v>
      </c>
      <c r="E62" s="108" t="s">
        <v>1285</v>
      </c>
      <c r="F62" s="109" t="s">
        <v>534</v>
      </c>
      <c r="G62" s="105" t="s">
        <v>3653</v>
      </c>
      <c r="H62" s="236" t="s">
        <v>3654</v>
      </c>
      <c r="I62" s="220" t="s">
        <v>3655</v>
      </c>
      <c r="J62" s="236" t="s">
        <v>3656</v>
      </c>
      <c r="K62" s="110" t="s">
        <v>1590</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3546</v>
      </c>
      <c r="AD62" s="299"/>
      <c r="AE62" s="383" t="s">
        <v>480</v>
      </c>
      <c r="AF62" s="383" t="s">
        <v>3665</v>
      </c>
      <c r="AG62" s="299"/>
      <c r="AH62" s="117"/>
      <c r="AI62" s="117" t="s">
        <v>2403</v>
      </c>
      <c r="AJ62" s="299"/>
      <c r="AK62" s="114"/>
      <c r="AL62" s="241" t="s">
        <v>1637</v>
      </c>
      <c r="AM62" s="222" t="s">
        <v>2466</v>
      </c>
      <c r="AN62" s="268"/>
      <c r="AO62" s="268"/>
      <c r="AP62" s="268"/>
      <c r="AQ62" s="268"/>
      <c r="AR62" s="268"/>
      <c r="AS62" s="268"/>
      <c r="AT62" s="465" t="s">
        <v>3229</v>
      </c>
      <c r="AU62" s="222" t="s">
        <v>2538</v>
      </c>
      <c r="AV62" s="241" t="s">
        <v>482</v>
      </c>
      <c r="AW62" s="268"/>
      <c r="AX62" s="241" t="s">
        <v>2571</v>
      </c>
      <c r="AY62" s="268"/>
      <c r="AZ62" s="114"/>
      <c r="BA62" s="225" t="s">
        <v>2788</v>
      </c>
      <c r="BB62" s="225" t="s">
        <v>1861</v>
      </c>
      <c r="BC62" s="225" t="s">
        <v>3666</v>
      </c>
      <c r="BD62" s="225" t="s">
        <v>3667</v>
      </c>
      <c r="BE62" s="131" t="s">
        <v>3668</v>
      </c>
      <c r="BF62" s="131" t="s">
        <v>1451</v>
      </c>
      <c r="BG62" s="270"/>
      <c r="BH62" s="131" t="s">
        <v>3669</v>
      </c>
      <c r="BI62" s="128"/>
      <c r="BJ62" s="131" t="s">
        <v>1217</v>
      </c>
      <c r="BK62" s="131" t="s">
        <v>2636</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1052</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2757</v>
      </c>
      <c r="CV62" s="310" t="s">
        <v>3683</v>
      </c>
      <c r="CW62" s="310" t="s">
        <v>3684</v>
      </c>
      <c r="CX62" s="310" t="s">
        <v>3685</v>
      </c>
      <c r="CY62" s="148" t="s">
        <v>3686</v>
      </c>
      <c r="CZ62" s="144" t="s">
        <v>3242</v>
      </c>
      <c r="DA62" s="310" t="s">
        <v>2578</v>
      </c>
      <c r="DB62" s="276"/>
      <c r="DC62" s="276"/>
      <c r="DD62" s="276"/>
      <c r="DE62" s="276"/>
      <c r="DF62" s="276"/>
      <c r="DG62" s="253" t="s">
        <v>2735</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1285</v>
      </c>
      <c r="D63" s="85" t="s">
        <v>1285</v>
      </c>
      <c r="E63" s="86" t="s">
        <v>1586</v>
      </c>
      <c r="F63" s="87" t="s">
        <v>724</v>
      </c>
      <c r="G63" s="83" t="s">
        <v>2526</v>
      </c>
      <c r="H63" s="256" t="s">
        <v>1496</v>
      </c>
      <c r="I63" s="256" t="s">
        <v>2095</v>
      </c>
      <c r="J63" s="256" t="s">
        <v>2446</v>
      </c>
      <c r="K63" s="256" t="s">
        <v>729</v>
      </c>
      <c r="L63" s="256" t="s">
        <v>571</v>
      </c>
      <c r="M63" s="156" t="s">
        <v>3693</v>
      </c>
      <c r="N63" s="256" t="s">
        <v>3694</v>
      </c>
      <c r="O63" s="256" t="s">
        <v>2243</v>
      </c>
      <c r="P63" s="256" t="s">
        <v>734</v>
      </c>
      <c r="Q63" s="157"/>
      <c r="R63" s="157"/>
      <c r="S63" s="157"/>
      <c r="T63" s="157"/>
      <c r="U63" s="157"/>
      <c r="V63" s="157"/>
      <c r="W63" s="114"/>
      <c r="X63" s="256" t="s">
        <v>2637</v>
      </c>
      <c r="Y63" s="256" t="s">
        <v>3695</v>
      </c>
      <c r="Z63" s="161" t="s">
        <v>446</v>
      </c>
      <c r="AA63" s="256" t="s">
        <v>3696</v>
      </c>
      <c r="AB63" s="256" t="s">
        <v>1353</v>
      </c>
      <c r="AC63" s="256" t="s">
        <v>3697</v>
      </c>
      <c r="AD63" s="256" t="s">
        <v>3698</v>
      </c>
      <c r="AE63" s="256" t="s">
        <v>3450</v>
      </c>
      <c r="AF63" s="256" t="s">
        <v>3699</v>
      </c>
      <c r="AG63" s="157"/>
      <c r="AH63" s="256"/>
      <c r="AI63" s="256" t="s">
        <v>3700</v>
      </c>
      <c r="AJ63" s="157"/>
      <c r="AK63" s="114"/>
      <c r="AL63" s="256" t="s">
        <v>3701</v>
      </c>
      <c r="AM63" s="256" t="s">
        <v>899</v>
      </c>
      <c r="AN63" s="157"/>
      <c r="AO63" s="256" t="s">
        <v>3702</v>
      </c>
      <c r="AP63" s="157"/>
      <c r="AQ63" s="157"/>
      <c r="AR63" s="256" t="s">
        <v>3703</v>
      </c>
      <c r="AS63" s="157"/>
      <c r="AT63" s="256" t="s">
        <v>128</v>
      </c>
      <c r="AU63" s="256" t="s">
        <v>2732</v>
      </c>
      <c r="AV63" s="256" t="s">
        <v>3704</v>
      </c>
      <c r="AW63" s="157"/>
      <c r="AX63" s="157"/>
      <c r="AY63" s="157"/>
      <c r="AZ63" s="114"/>
      <c r="BA63" s="256" t="s">
        <v>1210</v>
      </c>
      <c r="BB63" s="256" t="s">
        <v>1930</v>
      </c>
      <c r="BC63" s="256" t="s">
        <v>663</v>
      </c>
      <c r="BD63" s="256" t="s">
        <v>1555</v>
      </c>
      <c r="BE63" s="256" t="s">
        <v>3674</v>
      </c>
      <c r="BF63" s="256" t="s">
        <v>2038</v>
      </c>
      <c r="BG63" s="157"/>
      <c r="BH63" s="256" t="s">
        <v>3556</v>
      </c>
      <c r="BI63" s="259"/>
      <c r="BJ63" s="256" t="s">
        <v>3705</v>
      </c>
      <c r="BK63" s="256" t="s">
        <v>2863</v>
      </c>
      <c r="BL63" s="157"/>
      <c r="BM63" s="157"/>
      <c r="BN63" s="157"/>
      <c r="BO63" s="157"/>
      <c r="BP63" s="114"/>
      <c r="BQ63" s="156"/>
      <c r="BR63" s="156" t="s">
        <v>3706</v>
      </c>
      <c r="BS63" s="256" t="s">
        <v>2027</v>
      </c>
      <c r="BT63" s="256" t="s">
        <v>1113</v>
      </c>
      <c r="BU63" s="256" t="s">
        <v>3668</v>
      </c>
      <c r="BV63" s="256" t="s">
        <v>3707</v>
      </c>
      <c r="BW63" s="157"/>
      <c r="BX63" s="157"/>
      <c r="BY63" s="256" t="s">
        <v>3708</v>
      </c>
      <c r="BZ63" s="256" t="s">
        <v>3709</v>
      </c>
      <c r="CA63" s="256" t="s">
        <v>3710</v>
      </c>
      <c r="CB63" s="157"/>
      <c r="CC63" s="157"/>
      <c r="CD63" s="157"/>
      <c r="CE63" s="157"/>
      <c r="CF63" s="256" t="s">
        <v>3555</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3486</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1285</v>
      </c>
      <c r="E64" s="108" t="s">
        <v>1285</v>
      </c>
      <c r="F64" s="109" t="s">
        <v>3721</v>
      </c>
      <c r="G64" s="105" t="s">
        <v>3722</v>
      </c>
      <c r="H64" s="220" t="s">
        <v>1887</v>
      </c>
      <c r="I64" s="220" t="s">
        <v>3440</v>
      </c>
      <c r="J64" s="220" t="s">
        <v>3723</v>
      </c>
      <c r="K64" s="220" t="s">
        <v>3724</v>
      </c>
      <c r="L64" s="379" t="s">
        <v>3159</v>
      </c>
      <c r="M64" s="220" t="s">
        <v>3725</v>
      </c>
      <c r="N64" s="220" t="s">
        <v>3726</v>
      </c>
      <c r="O64" s="220" t="s">
        <v>3727</v>
      </c>
      <c r="P64" s="110" t="s">
        <v>2611</v>
      </c>
      <c r="Q64" s="220" t="s">
        <v>3728</v>
      </c>
      <c r="R64" s="220" t="s">
        <v>623</v>
      </c>
      <c r="S64" s="378" t="s">
        <v>2754</v>
      </c>
      <c r="T64" s="263"/>
      <c r="U64" s="110" t="s">
        <v>1389</v>
      </c>
      <c r="V64" s="220" t="s">
        <v>3729</v>
      </c>
      <c r="W64" s="114"/>
      <c r="X64" s="116" t="s">
        <v>3730</v>
      </c>
      <c r="Y64" s="383" t="s">
        <v>1087</v>
      </c>
      <c r="Z64" s="383" t="s">
        <v>3731</v>
      </c>
      <c r="AA64" s="383" t="s">
        <v>3553</v>
      </c>
      <c r="AB64" s="116" t="s">
        <v>3732</v>
      </c>
      <c r="AC64" s="383" t="s">
        <v>3517</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3527</v>
      </c>
      <c r="AR64" s="268"/>
      <c r="AS64" s="268"/>
      <c r="AT64" s="222" t="s">
        <v>1822</v>
      </c>
      <c r="AU64" s="222" t="s">
        <v>807</v>
      </c>
      <c r="AV64" s="222" t="s">
        <v>2217</v>
      </c>
      <c r="AW64" s="268"/>
      <c r="AX64" s="120" t="s">
        <v>3739</v>
      </c>
      <c r="AY64" s="222" t="s">
        <v>3740</v>
      </c>
      <c r="AZ64" s="93"/>
      <c r="BA64" s="125" t="s">
        <v>1745</v>
      </c>
      <c r="BB64" s="225" t="s">
        <v>1347</v>
      </c>
      <c r="BC64" s="125" t="s">
        <v>1519</v>
      </c>
      <c r="BD64" s="125" t="s">
        <v>3032</v>
      </c>
      <c r="BE64" s="125" t="s">
        <v>3741</v>
      </c>
      <c r="BF64" s="225" t="s">
        <v>1929</v>
      </c>
      <c r="BG64" s="225" t="s">
        <v>1618</v>
      </c>
      <c r="BH64" s="225" t="s">
        <v>2732</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68"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3486</v>
      </c>
      <c r="CX64" s="310" t="s">
        <v>3766</v>
      </c>
      <c r="CY64" s="310" t="s">
        <v>3767</v>
      </c>
      <c r="CZ64" s="144" t="s">
        <v>3768</v>
      </c>
      <c r="DA64" s="310" t="s">
        <v>3769</v>
      </c>
      <c r="DB64" s="310" t="s">
        <v>3770</v>
      </c>
      <c r="DC64" s="144" t="s">
        <v>3771</v>
      </c>
      <c r="DD64" s="310" t="s">
        <v>3502</v>
      </c>
      <c r="DE64" s="144" t="s">
        <v>3772</v>
      </c>
      <c r="DF64" s="310"/>
      <c r="DG64" s="304" t="s">
        <v>346</v>
      </c>
      <c r="DH64" s="253" t="s">
        <v>706</v>
      </c>
      <c r="DI64" s="278"/>
      <c r="DJ64" s="304"/>
      <c r="DK64" s="152" t="s">
        <v>199</v>
      </c>
      <c r="DL64" s="304" t="s">
        <v>3773</v>
      </c>
      <c r="DM64" s="253" t="s">
        <v>709</v>
      </c>
      <c r="DN64" s="304" t="s">
        <v>3278</v>
      </c>
      <c r="DO64" s="278"/>
      <c r="DP64" s="304" t="s">
        <v>3774</v>
      </c>
      <c r="DQ64" s="304" t="s">
        <v>3775</v>
      </c>
      <c r="DR64" s="278"/>
      <c r="DS64" s="278"/>
      <c r="DT64" s="304" t="s">
        <v>3776</v>
      </c>
      <c r="DU64" s="253" t="s">
        <v>3045</v>
      </c>
      <c r="DV64" s="304" t="s">
        <v>2128</v>
      </c>
      <c r="DW64" s="304" t="s">
        <v>1131</v>
      </c>
      <c r="DX64" s="304" t="s">
        <v>2733</v>
      </c>
      <c r="DY64" s="253" t="s">
        <v>1884</v>
      </c>
      <c r="DZ64" s="304" t="s">
        <v>3777</v>
      </c>
      <c r="EA64" s="149" t="s">
        <v>3778</v>
      </c>
      <c r="EB64" s="376" t="s">
        <v>3779</v>
      </c>
    </row>
    <row r="65" ht="15.75" customHeight="1">
      <c r="A65" s="305" t="s">
        <v>3780</v>
      </c>
      <c r="B65" s="83" t="s">
        <v>3781</v>
      </c>
      <c r="C65" s="84" t="s">
        <v>1586</v>
      </c>
      <c r="D65" s="85" t="s">
        <v>1285</v>
      </c>
      <c r="E65" s="86" t="s">
        <v>1285</v>
      </c>
      <c r="F65" s="87" t="s">
        <v>817</v>
      </c>
      <c r="G65" s="83" t="s">
        <v>1540</v>
      </c>
      <c r="H65" s="256" t="s">
        <v>854</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3481</v>
      </c>
      <c r="AA65" s="256" t="s">
        <v>3791</v>
      </c>
      <c r="AB65" s="256" t="s">
        <v>3423</v>
      </c>
      <c r="AC65" s="256" t="s">
        <v>3792</v>
      </c>
      <c r="AD65" s="157"/>
      <c r="AE65" s="256"/>
      <c r="AF65" s="256" t="s">
        <v>3020</v>
      </c>
      <c r="AG65" s="157"/>
      <c r="AH65" s="256"/>
      <c r="AI65" s="256" t="s">
        <v>673</v>
      </c>
      <c r="AJ65" s="157"/>
      <c r="AK65" s="114"/>
      <c r="AL65" s="256" t="s">
        <v>1010</v>
      </c>
      <c r="AM65" s="256" t="s">
        <v>3793</v>
      </c>
      <c r="AN65" s="157"/>
      <c r="AO65" s="256" t="s">
        <v>3794</v>
      </c>
      <c r="AP65" s="157"/>
      <c r="AQ65" s="157"/>
      <c r="AR65" s="157"/>
      <c r="AS65" s="157"/>
      <c r="AT65" s="256" t="s">
        <v>3795</v>
      </c>
      <c r="AU65" s="256" t="s">
        <v>1498</v>
      </c>
      <c r="AV65" s="256"/>
      <c r="AW65" s="157"/>
      <c r="AX65" s="256" t="s">
        <v>355</v>
      </c>
      <c r="AY65" s="157"/>
      <c r="AZ65" s="114"/>
      <c r="BA65" s="256" t="s">
        <v>3796</v>
      </c>
      <c r="BB65" s="256" t="s">
        <v>545</v>
      </c>
      <c r="BC65" s="256" t="s">
        <v>2631</v>
      </c>
      <c r="BD65" s="257" t="s">
        <v>3797</v>
      </c>
      <c r="BE65" s="256" t="s">
        <v>170</v>
      </c>
      <c r="BF65" s="157"/>
      <c r="BG65" s="157"/>
      <c r="BH65" s="256" t="s">
        <v>1264</v>
      </c>
      <c r="BI65" s="256"/>
      <c r="BJ65" s="256"/>
      <c r="BK65" s="256" t="s">
        <v>1701</v>
      </c>
      <c r="BL65" s="157"/>
      <c r="BM65" s="256" t="s">
        <v>2967</v>
      </c>
      <c r="BN65" s="256" t="s">
        <v>3798</v>
      </c>
      <c r="BO65" s="157"/>
      <c r="BP65" s="114"/>
      <c r="BQ65" s="156"/>
      <c r="BR65" s="257" t="s">
        <v>3799</v>
      </c>
      <c r="BS65" s="256" t="s">
        <v>3328</v>
      </c>
      <c r="BT65" s="256" t="s">
        <v>3800</v>
      </c>
      <c r="BU65" s="256" t="s">
        <v>3715</v>
      </c>
      <c r="BV65" s="256" t="s">
        <v>900</v>
      </c>
      <c r="BW65" s="102" t="s">
        <v>3801</v>
      </c>
      <c r="BX65" s="157"/>
      <c r="BY65" s="256" t="s">
        <v>3802</v>
      </c>
      <c r="BZ65" s="256" t="s">
        <v>3803</v>
      </c>
      <c r="CA65" s="257" t="s">
        <v>3804</v>
      </c>
      <c r="CB65" s="256" t="s">
        <v>3805</v>
      </c>
      <c r="CC65" s="256" t="s">
        <v>860</v>
      </c>
      <c r="CD65" s="157"/>
      <c r="CE65" s="157"/>
      <c r="CF65" s="257" t="s">
        <v>3806</v>
      </c>
      <c r="CG65" s="256" t="s">
        <v>3807</v>
      </c>
      <c r="CH65" s="257"/>
      <c r="CI65" s="91" t="s">
        <v>3808</v>
      </c>
      <c r="CJ65" s="157"/>
      <c r="CK65" s="256" t="s">
        <v>2410</v>
      </c>
      <c r="CL65" s="256" t="s">
        <v>1474</v>
      </c>
      <c r="CM65" s="256" t="s">
        <v>2533</v>
      </c>
      <c r="CN65" s="157"/>
      <c r="CO65" s="157"/>
      <c r="CP65" s="157"/>
      <c r="CQ65" s="157"/>
      <c r="CR65" s="157"/>
      <c r="CS65" s="143"/>
      <c r="CT65" s="256" t="s">
        <v>3809</v>
      </c>
      <c r="CU65" s="157"/>
      <c r="CV65" s="256" t="s">
        <v>1256</v>
      </c>
      <c r="CW65" s="256" t="s">
        <v>3810</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1046</v>
      </c>
      <c r="DZ65" s="157"/>
      <c r="EA65" s="157"/>
      <c r="EB65" s="161"/>
    </row>
    <row r="66" ht="15.75" customHeight="1">
      <c r="A66" s="104" t="s">
        <v>3812</v>
      </c>
      <c r="B66" s="105" t="s">
        <v>3813</v>
      </c>
      <c r="C66" s="106" t="s">
        <v>1285</v>
      </c>
      <c r="D66" s="107" t="s">
        <v>1285</v>
      </c>
      <c r="E66" s="108" t="s">
        <v>1285</v>
      </c>
      <c r="F66" s="109" t="s">
        <v>1956</v>
      </c>
      <c r="G66" s="105" t="s">
        <v>1540</v>
      </c>
      <c r="H66" s="110" t="s">
        <v>3511</v>
      </c>
      <c r="I66" s="263"/>
      <c r="J66" s="263"/>
      <c r="K66" s="263"/>
      <c r="L66" s="236" t="s">
        <v>232</v>
      </c>
      <c r="M66" s="263"/>
      <c r="N66" s="263"/>
      <c r="O66" s="220" t="s">
        <v>2320</v>
      </c>
      <c r="P66" s="220" t="s">
        <v>2533</v>
      </c>
      <c r="Q66" s="112" t="s">
        <v>337</v>
      </c>
      <c r="R66" s="263"/>
      <c r="S66" s="263"/>
      <c r="T66" s="220" t="s">
        <v>644</v>
      </c>
      <c r="U66" s="220" t="s">
        <v>2966</v>
      </c>
      <c r="V66" s="110" t="s">
        <v>3814</v>
      </c>
      <c r="W66" s="114"/>
      <c r="X66" s="299"/>
      <c r="Y66" s="383" t="s">
        <v>2535</v>
      </c>
      <c r="Z66" s="238" t="str">
        <f>HYPERLINK("https://youtu.be/esd_xoh2Wlk","14.77")</f>
        <v>14.77</v>
      </c>
      <c r="AA66" s="299"/>
      <c r="AB66" s="116" t="s">
        <v>3049</v>
      </c>
      <c r="AC66" s="383" t="s">
        <v>3815</v>
      </c>
      <c r="AD66" s="299"/>
      <c r="AE66" s="299"/>
      <c r="AF66" s="383" t="s">
        <v>3164</v>
      </c>
      <c r="AG66" s="117" t="s">
        <v>3816</v>
      </c>
      <c r="AH66" s="117"/>
      <c r="AI66" s="383" t="s">
        <v>3817</v>
      </c>
      <c r="AJ66" s="116" t="s">
        <v>3818</v>
      </c>
      <c r="AK66" s="114"/>
      <c r="AL66" s="268"/>
      <c r="AM66" s="268"/>
      <c r="AN66" s="120" t="s">
        <v>3819</v>
      </c>
      <c r="AO66" s="268"/>
      <c r="AP66" s="239" t="s">
        <v>261</v>
      </c>
      <c r="AQ66" s="120" t="s">
        <v>3820</v>
      </c>
      <c r="AR66" s="268"/>
      <c r="AS66" s="241" t="s">
        <v>3161</v>
      </c>
      <c r="AT66" s="222" t="s">
        <v>3821</v>
      </c>
      <c r="AU66" s="120" t="s">
        <v>3822</v>
      </c>
      <c r="AV66" s="120" t="s">
        <v>2898</v>
      </c>
      <c r="AW66" s="268"/>
      <c r="AX66" s="268"/>
      <c r="AY66" s="268"/>
      <c r="AZ66" s="114"/>
      <c r="BA66" s="270"/>
      <c r="BB66" s="270"/>
      <c r="BC66" s="225"/>
      <c r="BD66" s="125" t="s">
        <v>3019</v>
      </c>
      <c r="BE66" s="270"/>
      <c r="BF66" s="125" t="s">
        <v>3406</v>
      </c>
      <c r="BG66" s="270"/>
      <c r="BH66" s="125" t="s">
        <v>2120</v>
      </c>
      <c r="BI66" s="270"/>
      <c r="BJ66" s="270"/>
      <c r="BK66" s="225" t="s">
        <v>2407</v>
      </c>
      <c r="BL66" s="270"/>
      <c r="BM66" s="270"/>
      <c r="BN66" s="270"/>
      <c r="BO66" s="225" t="s">
        <v>3823</v>
      </c>
      <c r="BP66" s="93"/>
      <c r="BQ66" s="272"/>
      <c r="BR66" s="272"/>
      <c r="BS66" s="226" t="s">
        <v>3824</v>
      </c>
      <c r="BT66" s="531">
        <v>23.56</v>
      </c>
      <c r="BU66" s="272"/>
      <c r="BV66" s="226" t="s">
        <v>3825</v>
      </c>
      <c r="BW66" s="272"/>
      <c r="BX66" s="272"/>
      <c r="BY66" s="272"/>
      <c r="BZ66" s="272"/>
      <c r="CA66" s="133" t="s">
        <v>3826</v>
      </c>
      <c r="CB66" s="226" t="s">
        <v>3827</v>
      </c>
      <c r="CC66" s="137" t="s">
        <v>260</v>
      </c>
      <c r="CD66" s="226" t="s">
        <v>3828</v>
      </c>
      <c r="CE66" s="137"/>
      <c r="CF66" s="317" t="s">
        <v>3021</v>
      </c>
      <c r="CG66" s="138" t="s">
        <v>3357</v>
      </c>
      <c r="CH66" s="532" t="s">
        <v>2005</v>
      </c>
      <c r="CI66" s="229" t="s">
        <v>2425</v>
      </c>
      <c r="CJ66" s="229" t="s">
        <v>3170</v>
      </c>
      <c r="CK66" s="229" t="s">
        <v>1160</v>
      </c>
      <c r="CL66" s="229" t="s">
        <v>3829</v>
      </c>
      <c r="CM66" s="275"/>
      <c r="CN66" s="275"/>
      <c r="CO66" s="318" t="s">
        <v>1598</v>
      </c>
      <c r="CP66" s="275"/>
      <c r="CQ66" s="275"/>
      <c r="CR66" s="317" t="s">
        <v>3830</v>
      </c>
      <c r="CS66" s="143"/>
      <c r="CT66" s="276"/>
      <c r="CU66" s="276"/>
      <c r="CV66" s="276"/>
      <c r="CW66" s="276"/>
      <c r="CX66" s="276"/>
      <c r="CY66" s="310" t="s">
        <v>3331</v>
      </c>
      <c r="CZ66" s="148" t="s">
        <v>3831</v>
      </c>
      <c r="DA66" s="276"/>
      <c r="DB66" s="435" t="s">
        <v>797</v>
      </c>
      <c r="DC66" s="310"/>
      <c r="DD66" s="310" t="s">
        <v>248</v>
      </c>
      <c r="DE66" s="148" t="s">
        <v>3832</v>
      </c>
      <c r="DF66" s="148"/>
      <c r="DG66" s="279"/>
      <c r="DH66" s="279"/>
      <c r="DI66" s="279"/>
      <c r="DJ66" s="279"/>
      <c r="DK66" s="304" t="s">
        <v>516</v>
      </c>
      <c r="DL66" s="279"/>
      <c r="DM66" s="304" t="s">
        <v>1107</v>
      </c>
      <c r="DN66" s="304" t="s">
        <v>3833</v>
      </c>
      <c r="DO66" s="278"/>
      <c r="DP66" s="278"/>
      <c r="DQ66" s="149" t="s">
        <v>3331</v>
      </c>
      <c r="DR66" s="278"/>
      <c r="DS66" s="278"/>
      <c r="DT66" s="304" t="s">
        <v>2915</v>
      </c>
      <c r="DU66" s="278"/>
      <c r="DV66" s="278"/>
      <c r="DW66" s="304" t="s">
        <v>3834</v>
      </c>
      <c r="DX66" s="151" t="s">
        <v>2939</v>
      </c>
      <c r="DY66" s="151" t="str">
        <f>HYPERLINK("https://youtu.be/cSRvv7G0qWk","25.28")</f>
        <v>25.28</v>
      </c>
      <c r="DZ66" s="304" t="s">
        <v>3835</v>
      </c>
      <c r="EA66" s="304" t="s">
        <v>3836</v>
      </c>
      <c r="EB66" s="376"/>
    </row>
    <row r="67" ht="15.75" customHeight="1">
      <c r="A67" s="533" t="s">
        <v>3837</v>
      </c>
      <c r="B67" s="83" t="s">
        <v>3813</v>
      </c>
      <c r="C67" s="84" t="s">
        <v>1586</v>
      </c>
      <c r="D67" s="85" t="s">
        <v>1285</v>
      </c>
      <c r="E67" s="86" t="s">
        <v>1285</v>
      </c>
      <c r="F67" s="87" t="s">
        <v>1587</v>
      </c>
      <c r="G67" s="83" t="s">
        <v>3838</v>
      </c>
      <c r="H67" s="157"/>
      <c r="I67" s="156" t="s">
        <v>3839</v>
      </c>
      <c r="J67" s="91" t="s">
        <v>3535</v>
      </c>
      <c r="K67" s="91" t="s">
        <v>3087</v>
      </c>
      <c r="L67" s="91" t="s">
        <v>545</v>
      </c>
      <c r="M67" s="156" t="s">
        <v>3840</v>
      </c>
      <c r="N67" s="91" t="s">
        <v>3841</v>
      </c>
      <c r="O67" s="91" t="s">
        <v>3842</v>
      </c>
      <c r="P67" s="91" t="s">
        <v>3843</v>
      </c>
      <c r="Q67" s="157"/>
      <c r="R67" s="157"/>
      <c r="S67" s="157"/>
      <c r="T67" s="157"/>
      <c r="U67" s="157"/>
      <c r="V67" s="157"/>
      <c r="W67" s="114"/>
      <c r="X67" s="161" t="s">
        <v>1904</v>
      </c>
      <c r="Y67" s="156" t="s">
        <v>3394</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2074</v>
      </c>
      <c r="BL67" s="157"/>
      <c r="BM67" s="157"/>
      <c r="BN67" s="157"/>
      <c r="BO67" s="157"/>
      <c r="BP67" s="114"/>
      <c r="BQ67" s="156" t="s">
        <v>3852</v>
      </c>
      <c r="BR67" s="156" t="s">
        <v>3853</v>
      </c>
      <c r="BS67" s="91" t="s">
        <v>3854</v>
      </c>
      <c r="BT67" s="91" t="s">
        <v>2110</v>
      </c>
      <c r="BU67" s="156" t="s">
        <v>1786</v>
      </c>
      <c r="BV67" s="90" t="s">
        <v>3855</v>
      </c>
      <c r="BW67" s="157"/>
      <c r="BX67" s="283" t="s">
        <v>3856</v>
      </c>
      <c r="BY67" s="159" t="s">
        <v>508</v>
      </c>
      <c r="BZ67" s="91" t="s">
        <v>2585</v>
      </c>
      <c r="CA67" s="157"/>
      <c r="CB67" s="157"/>
      <c r="CC67" s="156" t="s">
        <v>2847</v>
      </c>
      <c r="CD67" s="157"/>
      <c r="CE67" s="157"/>
      <c r="CF67" s="156" t="s">
        <v>1398</v>
      </c>
      <c r="CG67" s="91" t="s">
        <v>2795</v>
      </c>
      <c r="CH67" s="159" t="s">
        <v>3684</v>
      </c>
      <c r="CI67" s="156" t="s">
        <v>3857</v>
      </c>
      <c r="CJ67" s="91" t="s">
        <v>3858</v>
      </c>
      <c r="CK67" s="91" t="s">
        <v>2959</v>
      </c>
      <c r="CL67" s="91" t="s">
        <v>176</v>
      </c>
      <c r="CM67" s="156" t="s">
        <v>2884</v>
      </c>
      <c r="CN67" s="157"/>
      <c r="CO67" s="157"/>
      <c r="CP67" s="157"/>
      <c r="CQ67" s="157"/>
      <c r="CR67" s="157"/>
      <c r="CS67" s="143"/>
      <c r="CT67" s="156" t="s">
        <v>1123</v>
      </c>
      <c r="CU67" s="91" t="s">
        <v>1482</v>
      </c>
      <c r="CV67" s="156" t="s">
        <v>2158</v>
      </c>
      <c r="CW67" s="91" t="s">
        <v>3859</v>
      </c>
      <c r="CX67" s="156" t="s">
        <v>3860</v>
      </c>
      <c r="CY67" s="157"/>
      <c r="CZ67" s="91" t="s">
        <v>286</v>
      </c>
      <c r="DA67" s="91" t="s">
        <v>1528</v>
      </c>
      <c r="DB67" s="157"/>
      <c r="DC67" s="157"/>
      <c r="DD67" s="157"/>
      <c r="DE67" s="157"/>
      <c r="DF67" s="157"/>
      <c r="DG67" s="157"/>
      <c r="DH67" s="157"/>
      <c r="DI67" s="157"/>
      <c r="DJ67" s="157"/>
      <c r="DK67" s="91" t="s">
        <v>3117</v>
      </c>
      <c r="DL67" s="157"/>
      <c r="DM67" s="157"/>
      <c r="DN67" s="157"/>
      <c r="DO67" s="157"/>
      <c r="DP67" s="283" t="s">
        <v>3861</v>
      </c>
      <c r="DQ67" s="283" t="s">
        <v>3280</v>
      </c>
      <c r="DR67" s="163"/>
      <c r="DS67" s="157"/>
      <c r="DT67" s="157"/>
      <c r="DU67" s="156" t="s">
        <v>3862</v>
      </c>
      <c r="DV67" s="157"/>
      <c r="DW67" s="157"/>
      <c r="DX67" s="157"/>
      <c r="DY67" s="157"/>
      <c r="DZ67" s="157"/>
      <c r="EA67" s="157"/>
      <c r="EB67" s="88" t="s">
        <v>3863</v>
      </c>
    </row>
    <row r="68" ht="15.75" customHeight="1">
      <c r="A68" s="534" t="s">
        <v>3864</v>
      </c>
      <c r="B68" s="105" t="s">
        <v>3865</v>
      </c>
      <c r="C68" s="106" t="s">
        <v>724</v>
      </c>
      <c r="D68" s="107" t="s">
        <v>1285</v>
      </c>
      <c r="E68" s="108" t="s">
        <v>1285</v>
      </c>
      <c r="F68" s="109" t="s">
        <v>3866</v>
      </c>
      <c r="G68" s="105" t="s">
        <v>3867</v>
      </c>
      <c r="H68" s="263"/>
      <c r="I68" s="110" t="s">
        <v>3868</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2611</v>
      </c>
      <c r="Q68" s="263"/>
      <c r="R68" s="263"/>
      <c r="S68" s="263"/>
      <c r="T68" s="263"/>
      <c r="U68" s="263"/>
      <c r="V68" s="263"/>
      <c r="W68" s="114"/>
      <c r="X68" s="116" t="s">
        <v>3869</v>
      </c>
      <c r="Y68" s="383" t="s">
        <v>883</v>
      </c>
      <c r="Z68" s="478" t="s">
        <v>3870</v>
      </c>
      <c r="AA68" s="383" t="s">
        <v>3255</v>
      </c>
      <c r="AB68" s="115" t="s">
        <v>2562</v>
      </c>
      <c r="AC68" s="536" t="s">
        <v>3021</v>
      </c>
      <c r="AD68" s="299"/>
      <c r="AE68" s="536" t="s">
        <v>3871</v>
      </c>
      <c r="AF68" s="383"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1519</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7"/>
      <c r="CG68" s="138" t="s">
        <v>185</v>
      </c>
      <c r="CH68" s="275"/>
      <c r="CI68" s="139" t="s">
        <v>3879</v>
      </c>
      <c r="CJ68" s="275"/>
      <c r="CK68" s="389" t="s">
        <v>3233</v>
      </c>
      <c r="CL68" s="138" t="s">
        <v>118</v>
      </c>
      <c r="CM68" s="229" t="s">
        <v>3258</v>
      </c>
      <c r="CN68" s="275"/>
      <c r="CO68" s="275"/>
      <c r="CP68" s="275"/>
      <c r="CQ68" s="275"/>
      <c r="CR68" s="275"/>
      <c r="CS68" s="143"/>
      <c r="CT68" s="144" t="s">
        <v>3880</v>
      </c>
      <c r="CU68" s="276"/>
      <c r="CV68" s="144" t="s">
        <v>3881</v>
      </c>
      <c r="CW68" s="310"/>
      <c r="CX68" s="276"/>
      <c r="CY68" s="144" t="s">
        <v>3882</v>
      </c>
      <c r="CZ68" s="538" t="s">
        <v>3055</v>
      </c>
      <c r="DA68" s="144" t="s">
        <v>3883</v>
      </c>
      <c r="DB68" s="276"/>
      <c r="DC68" s="276"/>
      <c r="DD68" s="276"/>
      <c r="DE68" s="276"/>
      <c r="DF68" s="276"/>
      <c r="DG68" s="278"/>
      <c r="DH68" s="278"/>
      <c r="DI68" s="278"/>
      <c r="DJ68" s="278"/>
      <c r="DK68" s="278"/>
      <c r="DL68" s="278"/>
      <c r="DM68" s="278"/>
      <c r="DN68" s="278"/>
      <c r="DO68" s="278"/>
      <c r="DP68" s="304" t="s">
        <v>2285</v>
      </c>
      <c r="DQ68" s="304" t="s">
        <v>3884</v>
      </c>
      <c r="DR68" s="278"/>
      <c r="DS68" s="278"/>
      <c r="DT68" s="278"/>
      <c r="DU68" s="278"/>
      <c r="DV68" s="278"/>
      <c r="DW68" s="278"/>
      <c r="DX68" s="278"/>
      <c r="DY68" s="278"/>
      <c r="DZ68" s="278"/>
      <c r="EA68" s="278"/>
      <c r="EB68" s="376"/>
    </row>
    <row r="69">
      <c r="A69" s="533" t="s">
        <v>3885</v>
      </c>
      <c r="B69" s="83" t="s">
        <v>3886</v>
      </c>
      <c r="C69" s="84" t="s">
        <v>1285</v>
      </c>
      <c r="D69" s="85" t="s">
        <v>1285</v>
      </c>
      <c r="E69" s="86" t="s">
        <v>1285</v>
      </c>
      <c r="F69" s="87" t="s">
        <v>1586</v>
      </c>
      <c r="G69" s="83" t="s">
        <v>3887</v>
      </c>
      <c r="H69" s="156" t="s">
        <v>2188</v>
      </c>
      <c r="I69" s="156" t="s">
        <v>3888</v>
      </c>
      <c r="J69" s="156" t="s">
        <v>3388</v>
      </c>
      <c r="K69" s="156" t="s">
        <v>446</v>
      </c>
      <c r="L69" s="156" t="s">
        <v>1443</v>
      </c>
      <c r="M69" s="156" t="s">
        <v>3889</v>
      </c>
      <c r="N69" s="156" t="s">
        <v>3890</v>
      </c>
      <c r="O69" s="156" t="s">
        <v>3891</v>
      </c>
      <c r="P69" s="156" t="s">
        <v>2533</v>
      </c>
      <c r="Q69" s="157"/>
      <c r="R69" s="157"/>
      <c r="S69" s="156" t="s">
        <v>1276</v>
      </c>
      <c r="T69" s="157"/>
      <c r="U69" s="156" t="s">
        <v>3892</v>
      </c>
      <c r="V69" s="157"/>
      <c r="W69" s="114"/>
      <c r="X69" s="156" t="s">
        <v>3893</v>
      </c>
      <c r="Y69" s="156" t="s">
        <v>3394</v>
      </c>
      <c r="Z69" s="156" t="s">
        <v>604</v>
      </c>
      <c r="AA69" s="156" t="s">
        <v>3092</v>
      </c>
      <c r="AB69" s="156" t="s">
        <v>3115</v>
      </c>
      <c r="AC69" s="156" t="s">
        <v>3894</v>
      </c>
      <c r="AD69" s="157"/>
      <c r="AE69" s="156" t="s">
        <v>2889</v>
      </c>
      <c r="AF69" s="156" t="s">
        <v>2457</v>
      </c>
      <c r="AG69" s="156" t="s">
        <v>3895</v>
      </c>
      <c r="AH69" s="157"/>
      <c r="AI69" s="157"/>
      <c r="AJ69" s="157"/>
      <c r="AK69" s="114"/>
      <c r="AL69" s="157"/>
      <c r="AM69" s="156" t="s">
        <v>3896</v>
      </c>
      <c r="AN69" s="157"/>
      <c r="AO69" s="157"/>
      <c r="AP69" s="157"/>
      <c r="AQ69" s="157"/>
      <c r="AR69" s="157"/>
      <c r="AS69" s="157"/>
      <c r="AT69" s="156" t="s">
        <v>1822</v>
      </c>
      <c r="AU69" s="156" t="s">
        <v>3465</v>
      </c>
      <c r="AV69" s="157"/>
      <c r="AW69" s="157"/>
      <c r="AX69" s="157"/>
      <c r="AY69" s="157"/>
      <c r="AZ69" s="114"/>
      <c r="BA69" s="156" t="s">
        <v>2798</v>
      </c>
      <c r="BB69" s="156" t="s">
        <v>1516</v>
      </c>
      <c r="BC69" s="156" t="s">
        <v>137</v>
      </c>
      <c r="BD69" s="156" t="s">
        <v>3897</v>
      </c>
      <c r="BE69" s="156" t="s">
        <v>3898</v>
      </c>
      <c r="BF69" s="156" t="s">
        <v>3899</v>
      </c>
      <c r="BG69" s="157"/>
      <c r="BH69" s="156" t="s">
        <v>2316</v>
      </c>
      <c r="BI69" s="156" t="s">
        <v>3900</v>
      </c>
      <c r="BJ69" s="157"/>
      <c r="BK69" s="156" t="s">
        <v>2074</v>
      </c>
      <c r="BL69" s="157"/>
      <c r="BM69" s="157"/>
      <c r="BN69" s="156" t="s">
        <v>3901</v>
      </c>
      <c r="BO69" s="157"/>
      <c r="BP69" s="114"/>
      <c r="BQ69" s="156" t="s">
        <v>3902</v>
      </c>
      <c r="BR69" s="322" t="s">
        <v>3903</v>
      </c>
      <c r="BS69" s="322" t="s">
        <v>3904</v>
      </c>
      <c r="BT69" s="322" t="s">
        <v>2521</v>
      </c>
      <c r="BU69" s="326" t="s">
        <v>3905</v>
      </c>
      <c r="BV69" s="322" t="s">
        <v>3022</v>
      </c>
      <c r="BW69" s="91" t="s">
        <v>3906</v>
      </c>
      <c r="BX69" s="156" t="s">
        <v>3907</v>
      </c>
      <c r="BY69" s="157"/>
      <c r="BZ69" s="539" t="s">
        <v>3908</v>
      </c>
      <c r="CA69" s="157"/>
      <c r="CB69" s="157"/>
      <c r="CC69" s="157"/>
      <c r="CD69" s="157"/>
      <c r="CE69" s="157"/>
      <c r="CF69" s="322" t="s">
        <v>3909</v>
      </c>
      <c r="CG69" s="326" t="s">
        <v>1258</v>
      </c>
      <c r="CH69" s="322" t="s">
        <v>1146</v>
      </c>
      <c r="CI69" s="326" t="s">
        <v>3910</v>
      </c>
      <c r="CJ69" s="322" t="s">
        <v>729</v>
      </c>
      <c r="CK69" s="322" t="s">
        <v>3911</v>
      </c>
      <c r="CL69" s="326" t="s">
        <v>1256</v>
      </c>
      <c r="CM69" s="322" t="s">
        <v>2059</v>
      </c>
      <c r="CN69" s="157"/>
      <c r="CO69" s="157"/>
      <c r="CP69" s="157"/>
      <c r="CQ69" s="157"/>
      <c r="CR69" s="157"/>
      <c r="CS69" s="143"/>
      <c r="CT69" s="322" t="s">
        <v>3912</v>
      </c>
      <c r="CU69" s="326" t="s">
        <v>2757</v>
      </c>
      <c r="CV69" s="322" t="s">
        <v>3913</v>
      </c>
      <c r="CW69" s="322" t="s">
        <v>2620</v>
      </c>
      <c r="CX69" s="323" t="s">
        <v>3914</v>
      </c>
      <c r="CY69" s="322" t="s">
        <v>3913</v>
      </c>
      <c r="CZ69" s="326" t="s">
        <v>3915</v>
      </c>
      <c r="DA69" s="322" t="s">
        <v>3916</v>
      </c>
      <c r="DB69" s="157"/>
      <c r="DC69" s="157"/>
      <c r="DD69" s="157"/>
      <c r="DE69" s="157"/>
      <c r="DF69" s="157"/>
      <c r="DG69" s="322"/>
      <c r="DH69" s="322"/>
      <c r="DI69" s="322"/>
      <c r="DJ69" s="323"/>
      <c r="DK69" s="322"/>
      <c r="DL69" s="156" t="s">
        <v>3917</v>
      </c>
      <c r="DM69" s="323"/>
      <c r="DN69" s="323"/>
      <c r="DO69" s="156" t="s">
        <v>3918</v>
      </c>
      <c r="DP69" s="156" t="s">
        <v>3919</v>
      </c>
      <c r="DQ69" s="156" t="s">
        <v>3920</v>
      </c>
      <c r="DR69" s="156" t="s">
        <v>3164</v>
      </c>
      <c r="DS69" s="156" t="s">
        <v>2607</v>
      </c>
      <c r="DT69" s="322"/>
      <c r="DU69" s="322"/>
      <c r="DV69" s="163"/>
      <c r="DW69" s="156" t="s">
        <v>2238</v>
      </c>
      <c r="DX69" s="322"/>
      <c r="DY69" s="322"/>
      <c r="DZ69" s="322"/>
      <c r="EA69" s="156" t="s">
        <v>463</v>
      </c>
      <c r="EB69" s="326" t="s">
        <v>3921</v>
      </c>
    </row>
    <row r="70" ht="15.75" customHeight="1">
      <c r="A70" s="104" t="s">
        <v>3922</v>
      </c>
      <c r="B70" s="105" t="s">
        <v>3923</v>
      </c>
      <c r="C70" s="106" t="s">
        <v>1285</v>
      </c>
      <c r="D70" s="107" t="s">
        <v>1285</v>
      </c>
      <c r="E70" s="108" t="s">
        <v>1285</v>
      </c>
      <c r="F70" s="109" t="s">
        <v>2525</v>
      </c>
      <c r="G70" s="105" t="s">
        <v>3313</v>
      </c>
      <c r="H70" s="236"/>
      <c r="I70" s="220" t="s">
        <v>3924</v>
      </c>
      <c r="J70" s="263" t="s">
        <v>3925</v>
      </c>
      <c r="K70" s="379" t="s">
        <v>3926</v>
      </c>
      <c r="L70" s="110" t="s">
        <v>1038</v>
      </c>
      <c r="M70" s="430" t="s">
        <v>1961</v>
      </c>
      <c r="N70" s="263"/>
      <c r="O70" s="378" t="s">
        <v>1555</v>
      </c>
      <c r="P70" s="110" t="s">
        <v>2533</v>
      </c>
      <c r="Q70" s="263"/>
      <c r="R70" s="236"/>
      <c r="S70" s="236"/>
      <c r="T70" s="263"/>
      <c r="U70" s="263"/>
      <c r="V70" s="263"/>
      <c r="W70" s="114"/>
      <c r="X70" s="116" t="s">
        <v>444</v>
      </c>
      <c r="Y70" s="383" t="s">
        <v>3394</v>
      </c>
      <c r="Z70" s="116" t="s">
        <v>1301</v>
      </c>
      <c r="AA70" s="383" t="s">
        <v>3927</v>
      </c>
      <c r="AB70" s="116" t="s">
        <v>3928</v>
      </c>
      <c r="AC70" s="383" t="s">
        <v>2266</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874</v>
      </c>
      <c r="BD70" s="225" t="s">
        <v>512</v>
      </c>
      <c r="BE70" s="225" t="s">
        <v>3932</v>
      </c>
      <c r="BF70" s="270"/>
      <c r="BG70" s="270"/>
      <c r="BH70" s="225" t="s">
        <v>1227</v>
      </c>
      <c r="BI70" s="225" t="s">
        <v>3933</v>
      </c>
      <c r="BJ70" s="131"/>
      <c r="BK70" s="270"/>
      <c r="BL70" s="270"/>
      <c r="BM70" s="270"/>
      <c r="BN70" s="270"/>
      <c r="BO70" s="270"/>
      <c r="BP70" s="114"/>
      <c r="BQ70" s="226" t="s">
        <v>3934</v>
      </c>
      <c r="BR70" s="227" t="s">
        <v>3935</v>
      </c>
      <c r="BS70" s="137" t="s">
        <v>2411</v>
      </c>
      <c r="BT70" s="133" t="s">
        <v>2994</v>
      </c>
      <c r="BU70" s="272"/>
      <c r="BV70" s="133" t="s">
        <v>416</v>
      </c>
      <c r="BW70" s="272"/>
      <c r="BX70" s="137" t="s">
        <v>3936</v>
      </c>
      <c r="BY70" s="272"/>
      <c r="BZ70" s="272"/>
      <c r="CA70" s="272"/>
      <c r="CB70" s="272"/>
      <c r="CC70" s="272"/>
      <c r="CD70" s="272"/>
      <c r="CE70" s="272"/>
      <c r="CF70" s="229" t="s">
        <v>835</v>
      </c>
      <c r="CG70" s="247" t="str">
        <f>HYPERLINK("https://www.youtube.com/watch?v=UbZGpsQP5wY","28.32")</f>
        <v>28.32</v>
      </c>
      <c r="CH70" s="317" t="s">
        <v>3937</v>
      </c>
      <c r="CI70" s="275"/>
      <c r="CJ70" s="275"/>
      <c r="CK70" s="229" t="s">
        <v>390</v>
      </c>
      <c r="CL70" s="229" t="s">
        <v>719</v>
      </c>
      <c r="CM70" s="138" t="s">
        <v>3938</v>
      </c>
      <c r="CN70" s="275"/>
      <c r="CO70" s="275"/>
      <c r="CP70" s="275"/>
      <c r="CQ70" s="275"/>
      <c r="CR70" s="275"/>
      <c r="CS70" s="143"/>
      <c r="CT70" s="310" t="s">
        <v>3939</v>
      </c>
      <c r="CU70" s="276"/>
      <c r="CV70" s="391" t="s">
        <v>918</v>
      </c>
      <c r="CW70" s="310" t="s">
        <v>3940</v>
      </c>
      <c r="CX70" s="310" t="s">
        <v>1640</v>
      </c>
      <c r="CY70" s="310"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76"/>
    </row>
    <row r="71" ht="15.75" customHeight="1">
      <c r="A71" s="305" t="s">
        <v>3942</v>
      </c>
      <c r="B71" s="83" t="s">
        <v>3943</v>
      </c>
      <c r="C71" s="84" t="s">
        <v>1285</v>
      </c>
      <c r="D71" s="85" t="s">
        <v>1285</v>
      </c>
      <c r="E71" s="86" t="s">
        <v>1285</v>
      </c>
      <c r="F71" s="87" t="s">
        <v>1285</v>
      </c>
      <c r="G71" s="83" t="s">
        <v>2706</v>
      </c>
      <c r="H71" s="156" t="s">
        <v>1226</v>
      </c>
      <c r="I71" s="156" t="s">
        <v>3944</v>
      </c>
      <c r="J71" s="156" t="s">
        <v>3945</v>
      </c>
      <c r="K71" s="156" t="s">
        <v>3946</v>
      </c>
      <c r="L71" s="156" t="s">
        <v>3947</v>
      </c>
      <c r="M71" s="156" t="s">
        <v>3948</v>
      </c>
      <c r="N71" s="156" t="s">
        <v>3949</v>
      </c>
      <c r="O71" s="156" t="s">
        <v>260</v>
      </c>
      <c r="P71" s="156" t="s">
        <v>2953</v>
      </c>
      <c r="Q71" s="157"/>
      <c r="R71" s="156" t="s">
        <v>798</v>
      </c>
      <c r="S71" s="156" t="s">
        <v>641</v>
      </c>
      <c r="T71" s="157"/>
      <c r="U71" s="157"/>
      <c r="V71" s="156" t="s">
        <v>3950</v>
      </c>
      <c r="W71" s="114"/>
      <c r="X71" s="156" t="s">
        <v>3951</v>
      </c>
      <c r="Y71" s="156" t="s">
        <v>3952</v>
      </c>
      <c r="Z71" s="156" t="s">
        <v>2865</v>
      </c>
      <c r="AA71" s="156" t="s">
        <v>1108</v>
      </c>
      <c r="AB71" s="156" t="s">
        <v>809</v>
      </c>
      <c r="AC71" s="156" t="s">
        <v>3953</v>
      </c>
      <c r="AD71" s="156" t="s">
        <v>3954</v>
      </c>
      <c r="AE71" s="156" t="s">
        <v>3955</v>
      </c>
      <c r="AF71" s="156" t="s">
        <v>3872</v>
      </c>
      <c r="AG71" s="156" t="s">
        <v>3956</v>
      </c>
      <c r="AH71" s="156"/>
      <c r="AI71" s="156" t="s">
        <v>2305</v>
      </c>
      <c r="AJ71" s="156" t="s">
        <v>3957</v>
      </c>
      <c r="AK71" s="114"/>
      <c r="AL71" s="156" t="s">
        <v>1203</v>
      </c>
      <c r="AM71" s="156" t="s">
        <v>3958</v>
      </c>
      <c r="AN71" s="156" t="s">
        <v>3959</v>
      </c>
      <c r="AO71" s="156" t="s">
        <v>3960</v>
      </c>
      <c r="AP71" s="156" t="s">
        <v>3961</v>
      </c>
      <c r="AQ71" s="156"/>
      <c r="AR71" s="156" t="s">
        <v>1089</v>
      </c>
      <c r="AS71" s="156" t="s">
        <v>3962</v>
      </c>
      <c r="AT71" s="156" t="s">
        <v>425</v>
      </c>
      <c r="AU71" s="156" t="s">
        <v>3963</v>
      </c>
      <c r="AV71" s="156" t="s">
        <v>3964</v>
      </c>
      <c r="AW71" s="156" t="s">
        <v>3354</v>
      </c>
      <c r="AX71" s="156" t="s">
        <v>3925</v>
      </c>
      <c r="AY71" s="156" t="s">
        <v>3965</v>
      </c>
      <c r="AZ71" s="93"/>
      <c r="BA71" s="156" t="s">
        <v>157</v>
      </c>
      <c r="BB71" s="156" t="s">
        <v>288</v>
      </c>
      <c r="BC71" s="156" t="s">
        <v>2902</v>
      </c>
      <c r="BD71" s="156" t="s">
        <v>368</v>
      </c>
      <c r="BE71" s="156" t="s">
        <v>3688</v>
      </c>
      <c r="BF71" s="156" t="s">
        <v>1389</v>
      </c>
      <c r="BG71" s="156" t="s">
        <v>2836</v>
      </c>
      <c r="BH71" s="156" t="s">
        <v>610</v>
      </c>
      <c r="BI71" s="259"/>
      <c r="BJ71" s="156" t="s">
        <v>3966</v>
      </c>
      <c r="BK71" s="156" t="s">
        <v>3967</v>
      </c>
      <c r="BL71" s="157"/>
      <c r="BM71" s="156" t="s">
        <v>3469</v>
      </c>
      <c r="BN71" s="156" t="s">
        <v>3798</v>
      </c>
      <c r="BO71" s="156" t="s">
        <v>3968</v>
      </c>
      <c r="BP71" s="93"/>
      <c r="BQ71" s="156"/>
      <c r="BR71" s="156" t="s">
        <v>3969</v>
      </c>
      <c r="BS71" s="156" t="s">
        <v>3970</v>
      </c>
      <c r="BT71" s="156" t="s">
        <v>3971</v>
      </c>
      <c r="BU71" s="156" t="s">
        <v>3972</v>
      </c>
      <c r="BV71" s="156" t="s">
        <v>3973</v>
      </c>
      <c r="BW71" s="156" t="s">
        <v>700</v>
      </c>
      <c r="BX71" s="157"/>
      <c r="BY71" s="156" t="s">
        <v>3974</v>
      </c>
      <c r="BZ71" s="156" t="s">
        <v>3975</v>
      </c>
      <c r="CA71" s="156" t="s">
        <v>3976</v>
      </c>
      <c r="CB71" s="156" t="s">
        <v>3977</v>
      </c>
      <c r="CC71" s="156" t="s">
        <v>1483</v>
      </c>
      <c r="CD71" s="156" t="s">
        <v>3978</v>
      </c>
      <c r="CE71" s="156"/>
      <c r="CF71" s="156" t="s">
        <v>3979</v>
      </c>
      <c r="CG71" s="156" t="s">
        <v>3980</v>
      </c>
      <c r="CH71" s="156" t="s">
        <v>3981</v>
      </c>
      <c r="CI71" s="156" t="s">
        <v>3982</v>
      </c>
      <c r="CJ71" s="156" t="s">
        <v>345</v>
      </c>
      <c r="CK71" s="157"/>
      <c r="CL71" s="156" t="s">
        <v>193</v>
      </c>
      <c r="CM71" s="156" t="s">
        <v>1977</v>
      </c>
      <c r="CN71" s="157"/>
      <c r="CO71" s="156" t="s">
        <v>1509</v>
      </c>
      <c r="CP71" s="156"/>
      <c r="CQ71" s="156" t="s">
        <v>3983</v>
      </c>
      <c r="CR71" s="156" t="s">
        <v>3984</v>
      </c>
      <c r="CS71" s="143"/>
      <c r="CT71" s="156" t="s">
        <v>2928</v>
      </c>
      <c r="CU71" s="156" t="s">
        <v>3985</v>
      </c>
      <c r="CV71" s="156" t="s">
        <v>3986</v>
      </c>
      <c r="CW71" s="156" t="s">
        <v>1473</v>
      </c>
      <c r="CX71" s="156" t="s">
        <v>3987</v>
      </c>
      <c r="CY71" s="156" t="s">
        <v>3988</v>
      </c>
      <c r="CZ71" s="156" t="s">
        <v>3989</v>
      </c>
      <c r="DA71" s="156" t="s">
        <v>1689</v>
      </c>
      <c r="DB71" s="156" t="s">
        <v>887</v>
      </c>
      <c r="DC71" s="156" t="s">
        <v>2722</v>
      </c>
      <c r="DD71" s="156" t="s">
        <v>2009</v>
      </c>
      <c r="DE71" s="156" t="s">
        <v>3990</v>
      </c>
      <c r="DF71" s="156"/>
      <c r="DG71" s="156" t="s">
        <v>3991</v>
      </c>
      <c r="DH71" s="156" t="s">
        <v>306</v>
      </c>
      <c r="DI71" s="156" t="s">
        <v>3992</v>
      </c>
      <c r="DJ71" s="156"/>
      <c r="DK71" s="156" t="s">
        <v>3483</v>
      </c>
      <c r="DL71" s="156" t="s">
        <v>1894</v>
      </c>
      <c r="DM71" s="156" t="s">
        <v>282</v>
      </c>
      <c r="DN71" s="156" t="s">
        <v>3993</v>
      </c>
      <c r="DO71" s="157"/>
      <c r="DP71" s="156" t="s">
        <v>3994</v>
      </c>
      <c r="DQ71" s="156"/>
      <c r="DR71" s="157"/>
      <c r="DS71" s="156" t="s">
        <v>3995</v>
      </c>
      <c r="DT71" s="156" t="s">
        <v>1489</v>
      </c>
      <c r="DU71" s="156" t="s">
        <v>1052</v>
      </c>
      <c r="DV71" s="157"/>
      <c r="DW71" s="156" t="s">
        <v>844</v>
      </c>
      <c r="DX71" s="156" t="s">
        <v>2451</v>
      </c>
      <c r="DY71" s="156" t="s">
        <v>1782</v>
      </c>
      <c r="DZ71" s="156" t="s">
        <v>3996</v>
      </c>
      <c r="EA71" s="156" t="s">
        <v>3803</v>
      </c>
      <c r="EB71" s="161" t="s">
        <v>3997</v>
      </c>
    </row>
    <row r="72" ht="15.75" customHeight="1">
      <c r="A72" s="540" t="s">
        <v>3998</v>
      </c>
      <c r="B72" s="105" t="s">
        <v>3999</v>
      </c>
      <c r="C72" s="106" t="s">
        <v>1285</v>
      </c>
      <c r="D72" s="107" t="s">
        <v>1285</v>
      </c>
      <c r="E72" s="108" t="s">
        <v>1285</v>
      </c>
      <c r="F72" s="109" t="s">
        <v>327</v>
      </c>
      <c r="G72" s="105" t="s">
        <v>1479</v>
      </c>
      <c r="H72" s="110" t="s">
        <v>4000</v>
      </c>
      <c r="I72" s="236" t="s">
        <v>4001</v>
      </c>
      <c r="J72" s="236" t="s">
        <v>4002</v>
      </c>
      <c r="K72" s="236" t="s">
        <v>4003</v>
      </c>
      <c r="L72" s="236" t="s">
        <v>4004</v>
      </c>
      <c r="M72" s="236" t="s">
        <v>4005</v>
      </c>
      <c r="N72" s="220" t="s">
        <v>4006</v>
      </c>
      <c r="O72" s="236" t="s">
        <v>4007</v>
      </c>
      <c r="P72" s="236" t="s">
        <v>2611</v>
      </c>
      <c r="Q72" s="236" t="s">
        <v>3480</v>
      </c>
      <c r="R72" s="110" t="s">
        <v>3390</v>
      </c>
      <c r="S72" s="110" t="s">
        <v>3925</v>
      </c>
      <c r="T72" s="263"/>
      <c r="U72" s="220" t="s">
        <v>4008</v>
      </c>
      <c r="V72" s="220" t="s">
        <v>4009</v>
      </c>
      <c r="W72" s="114"/>
      <c r="X72" s="117" t="s">
        <v>3789</v>
      </c>
      <c r="Y72" s="117" t="s">
        <v>4010</v>
      </c>
      <c r="Z72" s="117" t="s">
        <v>4011</v>
      </c>
      <c r="AA72" s="383" t="s">
        <v>4012</v>
      </c>
      <c r="AB72" s="117" t="s">
        <v>3059</v>
      </c>
      <c r="AC72" s="117" t="s">
        <v>4013</v>
      </c>
      <c r="AD72" s="299"/>
      <c r="AE72" s="117" t="s">
        <v>4014</v>
      </c>
      <c r="AF72" s="383" t="s">
        <v>1304</v>
      </c>
      <c r="AG72" s="299"/>
      <c r="AH72" s="383"/>
      <c r="AI72" s="383" t="s">
        <v>3850</v>
      </c>
      <c r="AJ72" s="299"/>
      <c r="AK72" s="114"/>
      <c r="AL72" s="241" t="s">
        <v>4015</v>
      </c>
      <c r="AM72" s="222" t="s">
        <v>414</v>
      </c>
      <c r="AN72" s="241" t="s">
        <v>4016</v>
      </c>
      <c r="AO72" s="222" t="s">
        <v>1070</v>
      </c>
      <c r="AP72" s="268"/>
      <c r="AQ72" s="268"/>
      <c r="AR72" s="268"/>
      <c r="AS72" s="268"/>
      <c r="AT72" s="241" t="s">
        <v>4017</v>
      </c>
      <c r="AU72" s="241" t="s">
        <v>4018</v>
      </c>
      <c r="AV72" s="241" t="s">
        <v>4019</v>
      </c>
      <c r="AW72" s="268"/>
      <c r="AX72" s="222" t="s">
        <v>1142</v>
      </c>
      <c r="AY72" s="268"/>
      <c r="AZ72" s="114"/>
      <c r="BA72" s="131" t="s">
        <v>1609</v>
      </c>
      <c r="BB72" s="131" t="s">
        <v>4020</v>
      </c>
      <c r="BC72" s="131" t="s">
        <v>897</v>
      </c>
      <c r="BD72" s="541" t="s">
        <v>3963</v>
      </c>
      <c r="BE72" s="225" t="s">
        <v>4021</v>
      </c>
      <c r="BF72" s="131" t="s">
        <v>4022</v>
      </c>
      <c r="BG72" s="131"/>
      <c r="BH72" s="131" t="s">
        <v>2090</v>
      </c>
      <c r="BI72" s="131" t="s">
        <v>4023</v>
      </c>
      <c r="BJ72" s="131"/>
      <c r="BK72" s="131" t="s">
        <v>2074</v>
      </c>
      <c r="BL72" s="131" t="s">
        <v>1457</v>
      </c>
      <c r="BM72" s="225" t="s">
        <v>2770</v>
      </c>
      <c r="BN72" s="131" t="s">
        <v>4024</v>
      </c>
      <c r="BO72" s="131" t="s">
        <v>541</v>
      </c>
      <c r="BP72" s="124"/>
      <c r="BQ72" s="226"/>
      <c r="BR72" s="133" t="s">
        <v>4025</v>
      </c>
      <c r="BS72" s="226" t="s">
        <v>4026</v>
      </c>
      <c r="BT72" s="137" t="s">
        <v>4027</v>
      </c>
      <c r="BU72" s="137" t="s">
        <v>449</v>
      </c>
      <c r="BV72" s="137" t="s">
        <v>4028</v>
      </c>
      <c r="BW72" s="137" t="s">
        <v>4029</v>
      </c>
      <c r="BX72" s="137" t="s">
        <v>4030</v>
      </c>
      <c r="BY72" s="272"/>
      <c r="BZ72" s="137" t="s">
        <v>4031</v>
      </c>
      <c r="CA72" s="137" t="s">
        <v>4032</v>
      </c>
      <c r="CB72" s="137" t="s">
        <v>999</v>
      </c>
      <c r="CC72" s="226" t="s">
        <v>2612</v>
      </c>
      <c r="CD72" s="272"/>
      <c r="CE72" s="272"/>
      <c r="CF72" s="247" t="str">
        <f>HYPERLINK("https://www.youtube.com/watch?v=3HfPcnPS_pk","56.84")</f>
        <v>56.84</v>
      </c>
      <c r="CG72" s="317" t="s">
        <v>258</v>
      </c>
      <c r="CH72" s="229" t="s">
        <v>4033</v>
      </c>
      <c r="CI72" s="317" t="s">
        <v>4034</v>
      </c>
      <c r="CJ72" s="275"/>
      <c r="CK72" s="229" t="s">
        <v>4035</v>
      </c>
      <c r="CL72" s="317" t="s">
        <v>2115</v>
      </c>
      <c r="CM72" s="389" t="s">
        <v>4036</v>
      </c>
      <c r="CN72" s="275"/>
      <c r="CO72" s="317" t="s">
        <v>4037</v>
      </c>
      <c r="CP72" s="275"/>
      <c r="CQ72" s="275"/>
      <c r="CR72" s="275"/>
      <c r="CS72" s="143"/>
      <c r="CT72" s="310" t="s">
        <v>3859</v>
      </c>
      <c r="CU72" s="310" t="s">
        <v>4038</v>
      </c>
      <c r="CV72" s="251" t="str">
        <f>HYPERLINK("https://youtu.be/1NiHXh4G_7o","31.54")</f>
        <v>31.54</v>
      </c>
      <c r="CW72" s="310" t="s">
        <v>4039</v>
      </c>
      <c r="CX72" s="148" t="s">
        <v>4040</v>
      </c>
      <c r="CY72" s="148" t="s">
        <v>645</v>
      </c>
      <c r="CZ72" s="148" t="s">
        <v>4041</v>
      </c>
      <c r="DA72" s="148" t="s">
        <v>751</v>
      </c>
      <c r="DB72" s="276"/>
      <c r="DC72" s="276"/>
      <c r="DD72" s="148" t="s">
        <v>4042</v>
      </c>
      <c r="DE72" s="276"/>
      <c r="DF72" s="276"/>
      <c r="DG72" s="278"/>
      <c r="DH72" s="304"/>
      <c r="DI72" s="253" t="s">
        <v>1659</v>
      </c>
      <c r="DJ72" s="253"/>
      <c r="DK72" s="253" t="s">
        <v>3918</v>
      </c>
      <c r="DL72" s="253" t="s">
        <v>2666</v>
      </c>
      <c r="DM72" s="253" t="s">
        <v>202</v>
      </c>
      <c r="DN72" s="253" t="s">
        <v>1912</v>
      </c>
      <c r="DO72" s="253" t="s">
        <v>3016</v>
      </c>
      <c r="DP72" s="304" t="s">
        <v>1673</v>
      </c>
      <c r="DQ72" s="253"/>
      <c r="DR72" s="253" t="s">
        <v>540</v>
      </c>
      <c r="DS72" s="253" t="s">
        <v>4043</v>
      </c>
      <c r="DT72" s="253" t="s">
        <v>4044</v>
      </c>
      <c r="DU72" s="253" t="s">
        <v>3299</v>
      </c>
      <c r="DV72" s="253" t="s">
        <v>4045</v>
      </c>
      <c r="DW72" s="253" t="s">
        <v>4046</v>
      </c>
      <c r="DX72" s="253" t="s">
        <v>2175</v>
      </c>
      <c r="DY72" s="253" t="s">
        <v>4047</v>
      </c>
      <c r="DZ72" s="253" t="s">
        <v>1054</v>
      </c>
      <c r="EA72" s="253" t="s">
        <v>3007</v>
      </c>
      <c r="EB72" s="376" t="s">
        <v>4048</v>
      </c>
    </row>
    <row r="73" ht="15.75" customHeight="1">
      <c r="A73" s="305" t="s">
        <v>4049</v>
      </c>
      <c r="B73" s="83" t="s">
        <v>4050</v>
      </c>
      <c r="C73" s="84" t="s">
        <v>1285</v>
      </c>
      <c r="D73" s="85" t="s">
        <v>1285</v>
      </c>
      <c r="E73" s="86" t="s">
        <v>1285</v>
      </c>
      <c r="F73" s="87" t="s">
        <v>3314</v>
      </c>
      <c r="G73" s="83" t="s">
        <v>818</v>
      </c>
      <c r="H73" s="91" t="s">
        <v>4051</v>
      </c>
      <c r="I73" s="91" t="s">
        <v>4052</v>
      </c>
      <c r="J73" s="283" t="s">
        <v>910</v>
      </c>
      <c r="K73" s="91" t="s">
        <v>4053</v>
      </c>
      <c r="L73" s="91" t="s">
        <v>404</v>
      </c>
      <c r="M73" s="91" t="s">
        <v>4054</v>
      </c>
      <c r="N73" s="91" t="s">
        <v>4055</v>
      </c>
      <c r="O73" s="91" t="s">
        <v>4056</v>
      </c>
      <c r="P73" s="91" t="s">
        <v>4057</v>
      </c>
      <c r="Q73" s="91" t="s">
        <v>4058</v>
      </c>
      <c r="R73" s="156" t="s">
        <v>1700</v>
      </c>
      <c r="S73" s="156" t="s">
        <v>3637</v>
      </c>
      <c r="T73" s="156" t="s">
        <v>691</v>
      </c>
      <c r="U73" s="156" t="s">
        <v>4059</v>
      </c>
      <c r="V73" s="156" t="s">
        <v>4060</v>
      </c>
      <c r="W73" s="114"/>
      <c r="X73" s="91" t="s">
        <v>1340</v>
      </c>
      <c r="Y73" s="91" t="s">
        <v>563</v>
      </c>
      <c r="Z73" s="91" t="s">
        <v>499</v>
      </c>
      <c r="AA73" s="156" t="s">
        <v>4033</v>
      </c>
      <c r="AB73" s="156" t="s">
        <v>2627</v>
      </c>
      <c r="AC73" s="91" t="s">
        <v>2433</v>
      </c>
      <c r="AD73" s="91" t="s">
        <v>4061</v>
      </c>
      <c r="AE73" s="91" t="s">
        <v>4062</v>
      </c>
      <c r="AF73" s="91" t="s">
        <v>2818</v>
      </c>
      <c r="AG73" s="156" t="s">
        <v>4063</v>
      </c>
      <c r="AH73" s="156" t="s">
        <v>4064</v>
      </c>
      <c r="AI73" s="156" t="s">
        <v>3398</v>
      </c>
      <c r="AJ73" s="156" t="s">
        <v>4065</v>
      </c>
      <c r="AK73" s="114"/>
      <c r="AL73" s="156" t="s">
        <v>878</v>
      </c>
      <c r="AM73" s="156" t="s">
        <v>4066</v>
      </c>
      <c r="AN73" s="156" t="s">
        <v>4067</v>
      </c>
      <c r="AO73" s="156" t="s">
        <v>4068</v>
      </c>
      <c r="AP73" s="156" t="s">
        <v>4069</v>
      </c>
      <c r="AQ73" s="156"/>
      <c r="AR73" s="156" t="s">
        <v>3402</v>
      </c>
      <c r="AS73" s="156" t="s">
        <v>2912</v>
      </c>
      <c r="AT73" s="91" t="s">
        <v>2431</v>
      </c>
      <c r="AU73" s="91" t="s">
        <v>179</v>
      </c>
      <c r="AV73" s="91" t="s">
        <v>809</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2203</v>
      </c>
      <c r="BJ73" s="156"/>
      <c r="BK73" s="91" t="s">
        <v>4076</v>
      </c>
      <c r="BL73" s="156" t="s">
        <v>4077</v>
      </c>
      <c r="BM73" s="156" t="s">
        <v>3502</v>
      </c>
      <c r="BN73" s="91" t="s">
        <v>4078</v>
      </c>
      <c r="BO73" s="156" t="s">
        <v>4079</v>
      </c>
      <c r="BP73" s="93"/>
      <c r="BQ73" s="163"/>
      <c r="BR73" s="156" t="s">
        <v>4080</v>
      </c>
      <c r="BS73" s="91" t="s">
        <v>4081</v>
      </c>
      <c r="BT73" s="91" t="s">
        <v>1124</v>
      </c>
      <c r="BU73" s="91" t="s">
        <v>4082</v>
      </c>
      <c r="BV73" s="91" t="s">
        <v>4083</v>
      </c>
      <c r="BW73" s="156" t="s">
        <v>3735</v>
      </c>
      <c r="BX73" s="156" t="s">
        <v>4084</v>
      </c>
      <c r="BY73" s="157"/>
      <c r="BZ73" s="91" t="s">
        <v>4085</v>
      </c>
      <c r="CA73" s="91" t="s">
        <v>4086</v>
      </c>
      <c r="CB73" s="91" t="s">
        <v>1144</v>
      </c>
      <c r="CC73" s="156" t="s">
        <v>758</v>
      </c>
      <c r="CD73" s="156" t="s">
        <v>4087</v>
      </c>
      <c r="CE73" s="156"/>
      <c r="CF73" s="283" t="s">
        <v>4088</v>
      </c>
      <c r="CG73" s="91" t="s">
        <v>4089</v>
      </c>
      <c r="CH73" s="91" t="s">
        <v>3869</v>
      </c>
      <c r="CI73" s="156" t="s">
        <v>4090</v>
      </c>
      <c r="CJ73" s="91" t="s">
        <v>3574</v>
      </c>
      <c r="CK73" s="91" t="s">
        <v>4091</v>
      </c>
      <c r="CL73" s="91" t="s">
        <v>2142</v>
      </c>
      <c r="CM73" s="91" t="s">
        <v>1642</v>
      </c>
      <c r="CN73" s="156" t="s">
        <v>4092</v>
      </c>
      <c r="CO73" s="156" t="s">
        <v>935</v>
      </c>
      <c r="CP73" s="156" t="s">
        <v>2038</v>
      </c>
      <c r="CQ73" s="156" t="s">
        <v>4093</v>
      </c>
      <c r="CR73" s="156" t="s">
        <v>1030</v>
      </c>
      <c r="CS73" s="143"/>
      <c r="CT73" s="283" t="s">
        <v>4094</v>
      </c>
      <c r="CU73" s="91" t="s">
        <v>1715</v>
      </c>
      <c r="CV73" s="156" t="s">
        <v>2080</v>
      </c>
      <c r="CW73" s="156" t="s">
        <v>4095</v>
      </c>
      <c r="CX73" s="156" t="s">
        <v>727</v>
      </c>
      <c r="CY73" s="156" t="s">
        <v>3500</v>
      </c>
      <c r="CZ73" s="91" t="s">
        <v>4096</v>
      </c>
      <c r="DA73" s="156" t="s">
        <v>249</v>
      </c>
      <c r="DB73" s="156" t="s">
        <v>4097</v>
      </c>
      <c r="DC73" s="156" t="s">
        <v>348</v>
      </c>
      <c r="DD73" s="156" t="s">
        <v>1525</v>
      </c>
      <c r="DE73" s="156" t="s">
        <v>4098</v>
      </c>
      <c r="DF73" s="156"/>
      <c r="DG73" s="156" t="s">
        <v>4099</v>
      </c>
      <c r="DH73" s="156" t="s">
        <v>4100</v>
      </c>
      <c r="DI73" s="156" t="s">
        <v>4101</v>
      </c>
      <c r="DJ73" s="91" t="s">
        <v>1338</v>
      </c>
      <c r="DK73" s="91" t="s">
        <v>3483</v>
      </c>
      <c r="DL73" s="156" t="s">
        <v>4102</v>
      </c>
      <c r="DM73" s="156" t="s">
        <v>4103</v>
      </c>
      <c r="DN73" s="156" t="s">
        <v>2599</v>
      </c>
      <c r="DO73" s="156" t="s">
        <v>3584</v>
      </c>
      <c r="DP73" s="91" t="s">
        <v>4104</v>
      </c>
      <c r="DQ73" s="91" t="s">
        <v>2910</v>
      </c>
      <c r="DR73" s="91" t="s">
        <v>3194</v>
      </c>
      <c r="DS73" s="156" t="s">
        <v>2178</v>
      </c>
      <c r="DT73" s="156" t="s">
        <v>4105</v>
      </c>
      <c r="DU73" s="91" t="s">
        <v>2439</v>
      </c>
      <c r="DV73" s="156" t="s">
        <v>2329</v>
      </c>
      <c r="DW73" s="156" t="s">
        <v>1610</v>
      </c>
      <c r="DX73" s="156" t="s">
        <v>2067</v>
      </c>
      <c r="DY73" s="156" t="s">
        <v>442</v>
      </c>
      <c r="DZ73" s="156" t="s">
        <v>4106</v>
      </c>
      <c r="EA73" s="156" t="s">
        <v>4107</v>
      </c>
      <c r="EB73" s="161" t="s">
        <v>4108</v>
      </c>
    </row>
    <row r="74">
      <c r="A74" s="104" t="s">
        <v>4109</v>
      </c>
      <c r="B74" s="105" t="s">
        <v>4110</v>
      </c>
      <c r="C74" s="106" t="s">
        <v>1285</v>
      </c>
      <c r="D74" s="107" t="s">
        <v>1285</v>
      </c>
      <c r="E74" s="108" t="s">
        <v>1285</v>
      </c>
      <c r="F74" s="109" t="s">
        <v>2525</v>
      </c>
      <c r="G74" s="105" t="s">
        <v>4111</v>
      </c>
      <c r="H74" s="220" t="s">
        <v>1769</v>
      </c>
      <c r="I74" s="220" t="s">
        <v>4112</v>
      </c>
      <c r="J74" s="110" t="s">
        <v>4113</v>
      </c>
      <c r="K74" s="379" t="s">
        <v>4114</v>
      </c>
      <c r="L74" s="220" t="s">
        <v>2573</v>
      </c>
      <c r="M74" s="220" t="s">
        <v>4115</v>
      </c>
      <c r="N74" s="220" t="s">
        <v>3726</v>
      </c>
      <c r="O74" s="220" t="s">
        <v>339</v>
      </c>
      <c r="P74" s="110" t="s">
        <v>2611</v>
      </c>
      <c r="Q74" s="263"/>
      <c r="R74" s="263"/>
      <c r="S74" s="220" t="s">
        <v>4070</v>
      </c>
      <c r="T74" s="263"/>
      <c r="U74" s="220" t="s">
        <v>4116</v>
      </c>
      <c r="V74" s="263"/>
      <c r="W74" s="114"/>
      <c r="X74" s="116" t="s">
        <v>4117</v>
      </c>
      <c r="Y74" s="383" t="s">
        <v>4118</v>
      </c>
      <c r="Z74" s="116" t="s">
        <v>336</v>
      </c>
      <c r="AA74" s="116" t="s">
        <v>285</v>
      </c>
      <c r="AB74" s="116" t="s">
        <v>3049</v>
      </c>
      <c r="AC74" s="383" t="s">
        <v>3850</v>
      </c>
      <c r="AD74" s="299"/>
      <c r="AE74" s="383" t="s">
        <v>4119</v>
      </c>
      <c r="AF74" s="383" t="s">
        <v>4120</v>
      </c>
      <c r="AG74" s="299"/>
      <c r="AH74" s="299"/>
      <c r="AI74" s="299"/>
      <c r="AJ74" s="299"/>
      <c r="AK74" s="114"/>
      <c r="AL74" s="268"/>
      <c r="AM74" s="222" t="s">
        <v>4121</v>
      </c>
      <c r="AN74" s="268"/>
      <c r="AO74" s="268"/>
      <c r="AP74" s="268"/>
      <c r="AQ74" s="268"/>
      <c r="AR74" s="268"/>
      <c r="AS74" s="268"/>
      <c r="AT74" s="222" t="s">
        <v>2970</v>
      </c>
      <c r="AU74" s="120" t="s">
        <v>1256</v>
      </c>
      <c r="AV74" s="268"/>
      <c r="AW74" s="268"/>
      <c r="AX74" s="268"/>
      <c r="AY74" s="268"/>
      <c r="AZ74" s="114"/>
      <c r="BA74" s="225" t="s">
        <v>4122</v>
      </c>
      <c r="BB74" s="225" t="s">
        <v>1947</v>
      </c>
      <c r="BC74" s="225" t="s">
        <v>2698</v>
      </c>
      <c r="BD74" s="225" t="s">
        <v>2325</v>
      </c>
      <c r="BE74" s="225" t="s">
        <v>3898</v>
      </c>
      <c r="BF74" s="270"/>
      <c r="BG74" s="270"/>
      <c r="BH74" s="225" t="s">
        <v>4123</v>
      </c>
      <c r="BI74" s="270"/>
      <c r="BJ74" s="225" t="s">
        <v>4124</v>
      </c>
      <c r="BK74" s="225" t="s">
        <v>4125</v>
      </c>
      <c r="BL74" s="270"/>
      <c r="BM74" s="270"/>
      <c r="BN74" s="270"/>
      <c r="BO74" s="270"/>
      <c r="BP74" s="114"/>
      <c r="BQ74" s="272"/>
      <c r="BR74" s="226" t="s">
        <v>2330</v>
      </c>
      <c r="BS74" s="226" t="s">
        <v>3157</v>
      </c>
      <c r="BT74" s="226" t="s">
        <v>4126</v>
      </c>
      <c r="BU74" s="226" t="s">
        <v>2695</v>
      </c>
      <c r="BV74" s="226" t="s">
        <v>1996</v>
      </c>
      <c r="BW74" s="226" t="s">
        <v>4127</v>
      </c>
      <c r="BX74" s="272"/>
      <c r="BY74" s="226" t="s">
        <v>4128</v>
      </c>
      <c r="BZ74" s="226" t="s">
        <v>4129</v>
      </c>
      <c r="CA74" s="272"/>
      <c r="CB74" s="272"/>
      <c r="CC74" s="272"/>
      <c r="CD74" s="272"/>
      <c r="CE74" s="272"/>
      <c r="CF74" s="229" t="s">
        <v>3462</v>
      </c>
      <c r="CG74" s="138" t="s">
        <v>185</v>
      </c>
      <c r="CH74" s="229" t="s">
        <v>4130</v>
      </c>
      <c r="CI74" s="229" t="s">
        <v>4131</v>
      </c>
      <c r="CJ74" s="229" t="s">
        <v>1212</v>
      </c>
      <c r="CK74" s="138" t="s">
        <v>4132</v>
      </c>
      <c r="CL74" s="229" t="s">
        <v>3980</v>
      </c>
      <c r="CM74" s="229" t="s">
        <v>3615</v>
      </c>
      <c r="CN74" s="275"/>
      <c r="CO74" s="275"/>
      <c r="CP74" s="275"/>
      <c r="CQ74" s="275"/>
      <c r="CR74" s="275"/>
      <c r="CS74" s="143"/>
      <c r="CT74" s="310" t="s">
        <v>4039</v>
      </c>
      <c r="CU74" s="310" t="s">
        <v>4133</v>
      </c>
      <c r="CV74" s="310" t="s">
        <v>3058</v>
      </c>
      <c r="CW74" s="310" t="s">
        <v>4134</v>
      </c>
      <c r="CX74" s="276"/>
      <c r="CY74" s="144" t="s">
        <v>1353</v>
      </c>
      <c r="CZ74" s="310" t="s">
        <v>4135</v>
      </c>
      <c r="DA74" s="310"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42"/>
    </row>
    <row r="75" ht="15.75" customHeight="1">
      <c r="A75" s="305" t="s">
        <v>4138</v>
      </c>
      <c r="B75" s="83" t="s">
        <v>4139</v>
      </c>
      <c r="C75" s="84" t="s">
        <v>1285</v>
      </c>
      <c r="D75" s="85" t="s">
        <v>1285</v>
      </c>
      <c r="E75" s="86" t="s">
        <v>1285</v>
      </c>
      <c r="F75" s="87" t="s">
        <v>724</v>
      </c>
      <c r="G75" s="83" t="s">
        <v>4140</v>
      </c>
      <c r="H75" s="256"/>
      <c r="I75" s="156" t="s">
        <v>4141</v>
      </c>
      <c r="J75" s="256" t="s">
        <v>2376</v>
      </c>
      <c r="K75" s="156" t="s">
        <v>4003</v>
      </c>
      <c r="L75" s="256" t="s">
        <v>4142</v>
      </c>
      <c r="M75" s="157"/>
      <c r="N75" s="156" t="s">
        <v>1395</v>
      </c>
      <c r="O75" s="256" t="s">
        <v>4143</v>
      </c>
      <c r="P75" s="156" t="s">
        <v>4057</v>
      </c>
      <c r="Q75" s="157"/>
      <c r="R75" s="157"/>
      <c r="S75" s="157"/>
      <c r="T75" s="157"/>
      <c r="U75" s="157"/>
      <c r="V75" s="157"/>
      <c r="W75" s="114"/>
      <c r="X75" s="256" t="s">
        <v>2197</v>
      </c>
      <c r="Y75" s="256" t="s">
        <v>135</v>
      </c>
      <c r="Z75" s="156" t="s">
        <v>2343</v>
      </c>
      <c r="AA75" s="156" t="s">
        <v>4144</v>
      </c>
      <c r="AB75" s="256" t="s">
        <v>2961</v>
      </c>
      <c r="AC75" s="156" t="s">
        <v>4145</v>
      </c>
      <c r="AD75" s="157"/>
      <c r="AE75" s="157"/>
      <c r="AF75" s="256" t="s">
        <v>3843</v>
      </c>
      <c r="AG75" s="157"/>
      <c r="AH75" s="157"/>
      <c r="AI75" s="157"/>
      <c r="AJ75" s="157"/>
      <c r="AK75" s="114"/>
      <c r="AL75" s="157"/>
      <c r="AM75" s="157"/>
      <c r="AN75" s="157"/>
      <c r="AO75" s="157"/>
      <c r="AP75" s="157"/>
      <c r="AQ75" s="157"/>
      <c r="AR75" s="157"/>
      <c r="AS75" s="157"/>
      <c r="AT75" s="256" t="s">
        <v>2700</v>
      </c>
      <c r="AU75" s="156" t="s">
        <v>1117</v>
      </c>
      <c r="AV75" s="157"/>
      <c r="AW75" s="157"/>
      <c r="AX75" s="157"/>
      <c r="AY75" s="157"/>
      <c r="AZ75" s="114"/>
      <c r="BA75" s="157"/>
      <c r="BB75" s="256" t="s">
        <v>4146</v>
      </c>
      <c r="BC75" s="256" t="s">
        <v>1321</v>
      </c>
      <c r="BD75" s="256" t="s">
        <v>3904</v>
      </c>
      <c r="BE75" s="256" t="s">
        <v>4147</v>
      </c>
      <c r="BF75" s="157"/>
      <c r="BG75" s="157"/>
      <c r="BH75" s="156" t="s">
        <v>930</v>
      </c>
      <c r="BI75" s="259"/>
      <c r="BJ75" s="156" t="s">
        <v>4148</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4149</v>
      </c>
      <c r="CJ75" s="157"/>
      <c r="CK75" s="256" t="s">
        <v>3393</v>
      </c>
      <c r="CL75" s="156" t="s">
        <v>4150</v>
      </c>
      <c r="CM75" s="256" t="s">
        <v>4151</v>
      </c>
      <c r="CN75" s="157"/>
      <c r="CO75" s="157"/>
      <c r="CP75" s="157"/>
      <c r="CQ75" s="157"/>
      <c r="CR75" s="157"/>
      <c r="CS75" s="143"/>
      <c r="CT75" s="256" t="s">
        <v>697</v>
      </c>
      <c r="CU75" s="157"/>
      <c r="CV75" s="256" t="s">
        <v>1610</v>
      </c>
      <c r="CW75" s="91" t="s">
        <v>2509</v>
      </c>
      <c r="CX75" s="256" t="s">
        <v>4152</v>
      </c>
      <c r="CY75" s="256" t="s">
        <v>4153</v>
      </c>
      <c r="CZ75" s="256" t="s">
        <v>4154</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1285</v>
      </c>
      <c r="D76" s="107" t="s">
        <v>1285</v>
      </c>
      <c r="E76" s="108" t="s">
        <v>1285</v>
      </c>
      <c r="F76" s="109" t="s">
        <v>1586</v>
      </c>
      <c r="G76" s="105" t="s">
        <v>1920</v>
      </c>
      <c r="H76" s="263"/>
      <c r="I76" s="236" t="s">
        <v>3839</v>
      </c>
      <c r="J76" s="236" t="s">
        <v>4157</v>
      </c>
      <c r="K76" s="236" t="s">
        <v>4158</v>
      </c>
      <c r="L76" s="236" t="s">
        <v>3004</v>
      </c>
      <c r="M76" s="236" t="s">
        <v>4159</v>
      </c>
      <c r="N76" s="236" t="s">
        <v>4160</v>
      </c>
      <c r="O76" s="236" t="s">
        <v>3515</v>
      </c>
      <c r="P76" s="236" t="s">
        <v>4161</v>
      </c>
      <c r="Q76" s="263"/>
      <c r="R76" s="263"/>
      <c r="S76" s="263"/>
      <c r="T76" s="263"/>
      <c r="U76" s="263"/>
      <c r="V76" s="263"/>
      <c r="W76" s="114"/>
      <c r="X76" s="117" t="s">
        <v>936</v>
      </c>
      <c r="Y76" s="117" t="s">
        <v>4162</v>
      </c>
      <c r="Z76" s="117" t="s">
        <v>4163</v>
      </c>
      <c r="AA76" s="117" t="s">
        <v>3912</v>
      </c>
      <c r="AB76" s="117" t="s">
        <v>2898</v>
      </c>
      <c r="AC76" s="117" t="s">
        <v>4164</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3220</v>
      </c>
      <c r="BB76" s="131" t="s">
        <v>2227</v>
      </c>
      <c r="BC76" s="131" t="s">
        <v>4165</v>
      </c>
      <c r="BD76" s="131" t="s">
        <v>4166</v>
      </c>
      <c r="BE76" s="131" t="s">
        <v>3792</v>
      </c>
      <c r="BF76" s="270"/>
      <c r="BG76" s="270"/>
      <c r="BH76" s="131" t="s">
        <v>2440</v>
      </c>
      <c r="BI76" s="131" t="s">
        <v>4167</v>
      </c>
      <c r="BJ76" s="131" t="s">
        <v>4168</v>
      </c>
      <c r="BK76" s="131" t="s">
        <v>3181</v>
      </c>
      <c r="BL76" s="270"/>
      <c r="BM76" s="270"/>
      <c r="BN76" s="270"/>
      <c r="BO76" s="270"/>
      <c r="BP76" s="114"/>
      <c r="BQ76" s="226"/>
      <c r="BR76" s="137" t="s">
        <v>1231</v>
      </c>
      <c r="BS76" s="137" t="s">
        <v>2739</v>
      </c>
      <c r="BT76" s="137" t="s">
        <v>4169</v>
      </c>
      <c r="BU76" s="137" t="s">
        <v>3298</v>
      </c>
      <c r="BV76" s="137" t="s">
        <v>4170</v>
      </c>
      <c r="BW76" s="137" t="s">
        <v>4171</v>
      </c>
      <c r="BX76" s="137" t="s">
        <v>4172</v>
      </c>
      <c r="BY76" s="137" t="s">
        <v>4173</v>
      </c>
      <c r="BZ76" s="137" t="s">
        <v>717</v>
      </c>
      <c r="CA76" s="272"/>
      <c r="CB76" s="272"/>
      <c r="CC76" s="272"/>
      <c r="CD76" s="272"/>
      <c r="CE76" s="272"/>
      <c r="CF76" s="317" t="s">
        <v>2941</v>
      </c>
      <c r="CG76" s="317" t="s">
        <v>2664</v>
      </c>
      <c r="CH76" s="317" t="s">
        <v>1909</v>
      </c>
      <c r="CI76" s="317" t="s">
        <v>4174</v>
      </c>
      <c r="CJ76" s="317" t="s">
        <v>4175</v>
      </c>
      <c r="CK76" s="317" t="s">
        <v>4176</v>
      </c>
      <c r="CL76" s="317" t="s">
        <v>3488</v>
      </c>
      <c r="CM76" s="317" t="s">
        <v>3079</v>
      </c>
      <c r="CN76" s="275"/>
      <c r="CO76" s="275"/>
      <c r="CP76" s="275"/>
      <c r="CQ76" s="275"/>
      <c r="CR76" s="275"/>
      <c r="CS76" s="143"/>
      <c r="CT76" s="148" t="s">
        <v>2091</v>
      </c>
      <c r="CU76" s="148" t="s">
        <v>4177</v>
      </c>
      <c r="CV76" s="148" t="s">
        <v>3884</v>
      </c>
      <c r="CW76" s="148" t="s">
        <v>3816</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2671</v>
      </c>
      <c r="H77" s="256"/>
      <c r="I77" s="156" t="s">
        <v>4184</v>
      </c>
      <c r="J77" s="256" t="s">
        <v>4185</v>
      </c>
      <c r="K77" s="256" t="s">
        <v>4186</v>
      </c>
      <c r="L77" s="156" t="s">
        <v>4187</v>
      </c>
      <c r="M77" s="157"/>
      <c r="N77" s="256" t="s">
        <v>4188</v>
      </c>
      <c r="O77" s="256" t="s">
        <v>2320</v>
      </c>
      <c r="P77" s="256" t="s">
        <v>4189</v>
      </c>
      <c r="Q77" s="157"/>
      <c r="R77" s="157"/>
      <c r="S77" s="256" t="s">
        <v>1376</v>
      </c>
      <c r="T77" s="157"/>
      <c r="U77" s="256" t="s">
        <v>1809</v>
      </c>
      <c r="V77" s="157"/>
      <c r="W77" s="114"/>
      <c r="X77" s="256" t="s">
        <v>1255</v>
      </c>
      <c r="Y77" s="256" t="s">
        <v>883</v>
      </c>
      <c r="Z77" s="256" t="s">
        <v>4190</v>
      </c>
      <c r="AA77" s="256" t="s">
        <v>4191</v>
      </c>
      <c r="AB77" s="256" t="s">
        <v>1256</v>
      </c>
      <c r="AC77" s="256" t="s">
        <v>3760</v>
      </c>
      <c r="AD77" s="157"/>
      <c r="AE77" s="256" t="s">
        <v>2618</v>
      </c>
      <c r="AF77" s="157"/>
      <c r="AG77" s="157"/>
      <c r="AH77" s="256"/>
      <c r="AI77" s="256" t="s">
        <v>2613</v>
      </c>
      <c r="AJ77" s="157"/>
      <c r="AK77" s="114"/>
      <c r="AL77" s="157"/>
      <c r="AM77" s="256" t="s">
        <v>3632</v>
      </c>
      <c r="AN77" s="157"/>
      <c r="AO77" s="256" t="s">
        <v>4192</v>
      </c>
      <c r="AP77" s="157"/>
      <c r="AQ77" s="157"/>
      <c r="AR77" s="157"/>
      <c r="AS77" s="157"/>
      <c r="AT77" s="256" t="s">
        <v>1822</v>
      </c>
      <c r="AU77" s="156" t="s">
        <v>3353</v>
      </c>
      <c r="AV77" s="157"/>
      <c r="AW77" s="256"/>
      <c r="AX77" s="256" t="s">
        <v>2748</v>
      </c>
      <c r="AY77" s="157"/>
      <c r="AZ77" s="114"/>
      <c r="BA77" s="256" t="s">
        <v>4193</v>
      </c>
      <c r="BB77" s="256" t="s">
        <v>3784</v>
      </c>
      <c r="BC77" s="157"/>
      <c r="BD77" s="156" t="s">
        <v>1295</v>
      </c>
      <c r="BE77" s="256" t="s">
        <v>1434</v>
      </c>
      <c r="BF77" s="157"/>
      <c r="BG77" s="157"/>
      <c r="BH77" s="256" t="s">
        <v>1177</v>
      </c>
      <c r="BI77" s="256" t="s">
        <v>4194</v>
      </c>
      <c r="BJ77" s="256"/>
      <c r="BK77" s="157"/>
      <c r="BL77" s="157"/>
      <c r="BM77" s="256" t="s">
        <v>2956</v>
      </c>
      <c r="BN77" s="157"/>
      <c r="BO77" s="157"/>
      <c r="BP77" s="114"/>
      <c r="BQ77" s="156" t="s">
        <v>4195</v>
      </c>
      <c r="BR77" s="256" t="s">
        <v>2948</v>
      </c>
      <c r="BS77" s="256" t="s">
        <v>4196</v>
      </c>
      <c r="BT77" s="256" t="s">
        <v>4197</v>
      </c>
      <c r="BU77" s="256" t="s">
        <v>2251</v>
      </c>
      <c r="BV77" s="256" t="s">
        <v>3299</v>
      </c>
      <c r="BW77" s="157"/>
      <c r="BX77" s="256" t="s">
        <v>1946</v>
      </c>
      <c r="BY77" s="256" t="s">
        <v>4198</v>
      </c>
      <c r="BZ77" s="256"/>
      <c r="CA77" s="157"/>
      <c r="CB77" s="256" t="s">
        <v>1352</v>
      </c>
      <c r="CC77" s="256" t="s">
        <v>339</v>
      </c>
      <c r="CD77" s="157"/>
      <c r="CE77" s="157"/>
      <c r="CF77" s="256" t="s">
        <v>2456</v>
      </c>
      <c r="CG77" s="156" t="s">
        <v>603</v>
      </c>
      <c r="CH77" s="256" t="s">
        <v>4199</v>
      </c>
      <c r="CI77" s="256" t="s">
        <v>4200</v>
      </c>
      <c r="CJ77" s="157"/>
      <c r="CK77" s="256" t="s">
        <v>4201</v>
      </c>
      <c r="CL77" s="256" t="s">
        <v>712</v>
      </c>
      <c r="CM77" s="157"/>
      <c r="CN77" s="157"/>
      <c r="CO77" s="157"/>
      <c r="CP77" s="256"/>
      <c r="CQ77" s="256" t="s">
        <v>4202</v>
      </c>
      <c r="CR77" s="157"/>
      <c r="CS77" s="143"/>
      <c r="CT77" s="256" t="s">
        <v>3304</v>
      </c>
      <c r="CU77" s="157"/>
      <c r="CV77" s="256" t="s">
        <v>4203</v>
      </c>
      <c r="CW77" s="156" t="s">
        <v>4134</v>
      </c>
      <c r="CX77" s="156" t="s">
        <v>3792</v>
      </c>
      <c r="CY77" s="157"/>
      <c r="CZ77" s="256" t="s">
        <v>4204</v>
      </c>
      <c r="DA77" s="156" t="s">
        <v>4205</v>
      </c>
      <c r="DB77" s="157"/>
      <c r="DC77" s="256" t="s">
        <v>4206</v>
      </c>
      <c r="DD77" s="157"/>
      <c r="DE77" s="157"/>
      <c r="DF77" s="157"/>
      <c r="DG77" s="157"/>
      <c r="DH77" s="157"/>
      <c r="DI77" s="157"/>
      <c r="DJ77" s="157"/>
      <c r="DK77" s="256" t="s">
        <v>2109</v>
      </c>
      <c r="DL77" s="157"/>
      <c r="DM77" s="157"/>
      <c r="DN77" s="157"/>
      <c r="DO77" s="157"/>
      <c r="DP77" s="157"/>
      <c r="DQ77" s="157"/>
      <c r="DR77" s="256" t="s">
        <v>3110</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3083</v>
      </c>
      <c r="H78" s="263"/>
      <c r="I78" s="220" t="s">
        <v>4212</v>
      </c>
      <c r="J78" s="220" t="s">
        <v>3723</v>
      </c>
      <c r="K78" s="236" t="s">
        <v>4213</v>
      </c>
      <c r="L78" s="220" t="s">
        <v>2038</v>
      </c>
      <c r="M78" s="220" t="s">
        <v>4214</v>
      </c>
      <c r="N78" s="236" t="s">
        <v>4215</v>
      </c>
      <c r="O78" s="220" t="s">
        <v>4216</v>
      </c>
      <c r="P78" s="236" t="s">
        <v>4217</v>
      </c>
      <c r="Q78" s="263"/>
      <c r="R78" s="220" t="s">
        <v>3157</v>
      </c>
      <c r="S78" s="220" t="s">
        <v>1429</v>
      </c>
      <c r="T78" s="263"/>
      <c r="U78" s="263"/>
      <c r="V78" s="263"/>
      <c r="W78" s="114"/>
      <c r="X78" s="383" t="s">
        <v>4218</v>
      </c>
      <c r="Y78" s="117" t="s">
        <v>249</v>
      </c>
      <c r="Z78" s="117" t="s">
        <v>2533</v>
      </c>
      <c r="AA78" s="543" t="s">
        <v>4219</v>
      </c>
      <c r="AB78" s="544" t="s">
        <v>3423</v>
      </c>
      <c r="AC78" s="383" t="s">
        <v>4220</v>
      </c>
      <c r="AD78" s="383"/>
      <c r="AE78" s="117" t="s">
        <v>4221</v>
      </c>
      <c r="AF78" s="117" t="s">
        <v>4222</v>
      </c>
      <c r="AG78" s="299"/>
      <c r="AH78" s="299"/>
      <c r="AI78" s="299"/>
      <c r="AJ78" s="383" t="s">
        <v>4223</v>
      </c>
      <c r="AK78" s="114"/>
      <c r="AL78" s="241"/>
      <c r="AM78" s="241" t="s">
        <v>4224</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5" t="s">
        <v>4225</v>
      </c>
      <c r="BE78" s="225" t="s">
        <v>170</v>
      </c>
      <c r="BF78" s="270"/>
      <c r="BG78" s="270"/>
      <c r="BH78" s="131" t="s">
        <v>2141</v>
      </c>
      <c r="BI78" s="131" t="s">
        <v>4226</v>
      </c>
      <c r="BJ78" s="131"/>
      <c r="BK78" s="270"/>
      <c r="BL78" s="270"/>
      <c r="BM78" s="131" t="s">
        <v>4227</v>
      </c>
      <c r="BN78" s="270"/>
      <c r="BO78" s="270"/>
      <c r="BP78" s="114"/>
      <c r="BQ78" s="226" t="s">
        <v>4228</v>
      </c>
      <c r="BR78" s="226" t="s">
        <v>2948</v>
      </c>
      <c r="BS78" s="137" t="s">
        <v>2739</v>
      </c>
      <c r="BT78" s="226" t="s">
        <v>3836</v>
      </c>
      <c r="BU78" s="137" t="s">
        <v>2891</v>
      </c>
      <c r="BV78" s="137" t="s">
        <v>2640</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3980</v>
      </c>
      <c r="CM78" s="317" t="s">
        <v>321</v>
      </c>
      <c r="CN78" s="275"/>
      <c r="CO78" s="275"/>
      <c r="CP78" s="275"/>
      <c r="CQ78" s="275"/>
      <c r="CR78" s="229" t="s">
        <v>4235</v>
      </c>
      <c r="CS78" s="143"/>
      <c r="CT78" s="310" t="s">
        <v>4236</v>
      </c>
      <c r="CU78" s="276"/>
      <c r="CV78" s="148" t="s">
        <v>3459</v>
      </c>
      <c r="CW78" s="310" t="s">
        <v>4237</v>
      </c>
      <c r="CX78" s="148" t="s">
        <v>4238</v>
      </c>
      <c r="CY78" s="148" t="s">
        <v>1014</v>
      </c>
      <c r="CZ78" s="310" t="s">
        <v>4239</v>
      </c>
      <c r="DA78" s="310" t="s">
        <v>3769</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3313</v>
      </c>
      <c r="G79" s="83" t="s">
        <v>3624</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30" t="str">
        <f>HYPERLINK("https://www.twitch.tv/videos/203127903","1:35.90")</f>
        <v>1:35.90</v>
      </c>
      <c r="CJ79" s="157"/>
      <c r="CK79" s="257" t="s">
        <v>4249</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4250</v>
      </c>
      <c r="B80" s="547" t="s">
        <v>4251</v>
      </c>
      <c r="C80" s="548" t="s">
        <v>1285</v>
      </c>
      <c r="D80" s="549" t="s">
        <v>1285</v>
      </c>
      <c r="E80" s="550" t="s">
        <v>1285</v>
      </c>
      <c r="F80" s="551" t="s">
        <v>4252</v>
      </c>
      <c r="G80" s="547" t="s">
        <v>4253</v>
      </c>
      <c r="H80" s="552" t="s">
        <v>4254</v>
      </c>
      <c r="I80" s="553" t="s">
        <v>4255</v>
      </c>
      <c r="J80" s="552" t="s">
        <v>4256</v>
      </c>
      <c r="K80" s="552" t="s">
        <v>2828</v>
      </c>
      <c r="L80" s="552" t="s">
        <v>2761</v>
      </c>
      <c r="M80" s="554" t="s">
        <v>4257</v>
      </c>
      <c r="N80" s="553" t="s">
        <v>4258</v>
      </c>
      <c r="O80" s="554" t="s">
        <v>260</v>
      </c>
      <c r="P80" s="555" t="s">
        <v>4259</v>
      </c>
      <c r="Q80" s="555" t="s">
        <v>4260</v>
      </c>
      <c r="R80" s="555" t="s">
        <v>1855</v>
      </c>
      <c r="S80" s="555" t="s">
        <v>4261</v>
      </c>
      <c r="T80" s="555" t="s">
        <v>108</v>
      </c>
      <c r="U80" s="555" t="s">
        <v>4262</v>
      </c>
      <c r="V80" s="554" t="s">
        <v>4263</v>
      </c>
      <c r="W80" s="556"/>
      <c r="X80" s="557" t="s">
        <v>2655</v>
      </c>
      <c r="Y80" s="558" t="s">
        <v>4264</v>
      </c>
      <c r="Z80" s="559" t="s">
        <v>604</v>
      </c>
      <c r="AA80" s="559" t="s">
        <v>803</v>
      </c>
      <c r="AB80" s="557" t="s">
        <v>4265</v>
      </c>
      <c r="AC80" s="559" t="s">
        <v>4266</v>
      </c>
      <c r="AD80" s="558"/>
      <c r="AE80" s="558" t="s">
        <v>4267</v>
      </c>
      <c r="AF80" s="560" t="s">
        <v>4268</v>
      </c>
      <c r="AG80" s="557" t="s">
        <v>175</v>
      </c>
      <c r="AH80" s="561" t="s">
        <v>4269</v>
      </c>
      <c r="AI80" s="116" t="s">
        <v>2838</v>
      </c>
      <c r="AJ80" s="561" t="s">
        <v>4270</v>
      </c>
      <c r="AK80" s="556"/>
      <c r="AL80" s="562" t="s">
        <v>2252</v>
      </c>
      <c r="AM80" s="562" t="s">
        <v>1243</v>
      </c>
      <c r="AN80" s="563" t="s">
        <v>4271</v>
      </c>
      <c r="AO80" s="564" t="s">
        <v>2880</v>
      </c>
      <c r="AP80" s="564" t="s">
        <v>4272</v>
      </c>
      <c r="AQ80" s="564" t="s">
        <v>2476</v>
      </c>
      <c r="AR80" s="562" t="s">
        <v>4273</v>
      </c>
      <c r="AS80" s="564" t="s">
        <v>4274</v>
      </c>
      <c r="AT80" s="564" t="s">
        <v>2513</v>
      </c>
      <c r="AU80" s="565" t="s">
        <v>2117</v>
      </c>
      <c r="AV80" s="562" t="s">
        <v>3585</v>
      </c>
      <c r="AW80" s="564" t="s">
        <v>365</v>
      </c>
      <c r="AX80" s="564" t="s">
        <v>912</v>
      </c>
      <c r="AY80" s="564" t="s">
        <v>4275</v>
      </c>
      <c r="AZ80" s="566"/>
      <c r="BA80" s="567" t="s">
        <v>4276</v>
      </c>
      <c r="BB80" s="568" t="s">
        <v>307</v>
      </c>
      <c r="BC80" s="567" t="s">
        <v>663</v>
      </c>
      <c r="BD80" s="569" t="s">
        <v>259</v>
      </c>
      <c r="BE80" s="567" t="s">
        <v>4277</v>
      </c>
      <c r="BF80" s="567" t="s">
        <v>4278</v>
      </c>
      <c r="BG80" s="567" t="s">
        <v>4279</v>
      </c>
      <c r="BH80" s="567" t="s">
        <v>2049</v>
      </c>
      <c r="BI80" s="570" t="s">
        <v>4280</v>
      </c>
      <c r="BJ80" s="225"/>
      <c r="BK80" s="571" t="s">
        <v>2074</v>
      </c>
      <c r="BL80" s="572"/>
      <c r="BM80" s="572"/>
      <c r="BN80" s="572"/>
      <c r="BO80" s="572"/>
      <c r="BP80" s="556"/>
      <c r="BQ80" s="573"/>
      <c r="BR80" s="574" t="s">
        <v>4281</v>
      </c>
      <c r="BS80" s="575" t="s">
        <v>4282</v>
      </c>
      <c r="BT80" s="574" t="s">
        <v>3610</v>
      </c>
      <c r="BU80" s="575" t="s">
        <v>4279</v>
      </c>
      <c r="BV80" s="575" t="s">
        <v>3707</v>
      </c>
      <c r="BW80" s="575" t="s">
        <v>4283</v>
      </c>
      <c r="BX80" s="576" t="s">
        <v>4284</v>
      </c>
      <c r="BY80" s="573"/>
      <c r="BZ80" s="577" t="s">
        <v>4285</v>
      </c>
      <c r="CA80" s="573"/>
      <c r="CB80" s="573"/>
      <c r="CC80" s="573"/>
      <c r="CD80" s="573"/>
      <c r="CE80" s="573"/>
      <c r="CF80" s="578" t="s">
        <v>4286</v>
      </c>
      <c r="CG80" s="579" t="s">
        <v>978</v>
      </c>
      <c r="CH80" s="580" t="s">
        <v>4287</v>
      </c>
      <c r="CI80" s="579" t="s">
        <v>4288</v>
      </c>
      <c r="CJ80" s="578" t="s">
        <v>4289</v>
      </c>
      <c r="CK80" s="579" t="s">
        <v>4290</v>
      </c>
      <c r="CL80" s="579" t="s">
        <v>4291</v>
      </c>
      <c r="CM80" s="580" t="s">
        <v>3615</v>
      </c>
      <c r="CN80" s="581"/>
      <c r="CO80" s="580" t="s">
        <v>3854</v>
      </c>
      <c r="CP80" s="580" t="s">
        <v>4292</v>
      </c>
      <c r="CQ80" s="582"/>
      <c r="CR80" s="582"/>
      <c r="CS80" s="583"/>
      <c r="CT80" s="584" t="s">
        <v>4074</v>
      </c>
      <c r="CU80" s="585" t="s">
        <v>2207</v>
      </c>
      <c r="CV80" s="586" t="s">
        <v>4293</v>
      </c>
      <c r="CW80" s="585" t="s">
        <v>4294</v>
      </c>
      <c r="CX80" s="586" t="s">
        <v>4295</v>
      </c>
      <c r="CY80" s="587" t="s">
        <v>2196</v>
      </c>
      <c r="CZ80" s="588" t="s">
        <v>4296</v>
      </c>
      <c r="DA80" s="589" t="s">
        <v>529</v>
      </c>
      <c r="DB80" s="590"/>
      <c r="DC80" s="590"/>
      <c r="DD80" s="590"/>
      <c r="DE80" s="590"/>
      <c r="DF80" s="590"/>
      <c r="DG80" s="591" t="s">
        <v>4004</v>
      </c>
      <c r="DH80" s="592"/>
      <c r="DI80" s="591" t="s">
        <v>4297</v>
      </c>
      <c r="DJ80" s="591"/>
      <c r="DK80" s="593" t="s">
        <v>4298</v>
      </c>
      <c r="DL80" s="591" t="s">
        <v>4299</v>
      </c>
      <c r="DM80" s="591" t="s">
        <v>2153</v>
      </c>
      <c r="DN80" s="591" t="s">
        <v>1658</v>
      </c>
      <c r="DO80" s="591" t="s">
        <v>4300</v>
      </c>
      <c r="DP80" s="591" t="s">
        <v>4301</v>
      </c>
      <c r="DQ80" s="594" t="s">
        <v>4302</v>
      </c>
      <c r="DR80" s="595" t="s">
        <v>3249</v>
      </c>
      <c r="DS80" s="591" t="s">
        <v>676</v>
      </c>
      <c r="DT80" s="596"/>
      <c r="DU80" s="593" t="s">
        <v>2000</v>
      </c>
      <c r="DV80" s="592"/>
      <c r="DW80" s="593" t="s">
        <v>2656</v>
      </c>
      <c r="DX80" s="591" t="s">
        <v>1871</v>
      </c>
      <c r="DY80" s="596"/>
      <c r="DZ80" s="591" t="s">
        <v>485</v>
      </c>
      <c r="EA80" s="596"/>
      <c r="EB80" s="151" t="s">
        <v>4303</v>
      </c>
    </row>
    <row r="81" ht="15.75" customHeight="1">
      <c r="A81" s="597" t="s">
        <v>4304</v>
      </c>
      <c r="B81" s="83" t="s">
        <v>4305</v>
      </c>
      <c r="C81" s="84" t="s">
        <v>1285</v>
      </c>
      <c r="D81" s="85" t="s">
        <v>1285</v>
      </c>
      <c r="E81" s="86" t="s">
        <v>1285</v>
      </c>
      <c r="F81" s="87" t="s">
        <v>430</v>
      </c>
      <c r="G81" s="83" t="s">
        <v>1921</v>
      </c>
      <c r="H81" s="163"/>
      <c r="I81" s="157"/>
      <c r="J81" s="156" t="s">
        <v>4306</v>
      </c>
      <c r="K81" s="156" t="s">
        <v>1081</v>
      </c>
      <c r="L81" s="156" t="s">
        <v>715</v>
      </c>
      <c r="M81" s="156" t="s">
        <v>4307</v>
      </c>
      <c r="N81" s="156" t="s">
        <v>4308</v>
      </c>
      <c r="O81" s="156" t="s">
        <v>4309</v>
      </c>
      <c r="P81" s="91" t="s">
        <v>2611</v>
      </c>
      <c r="Q81" s="157"/>
      <c r="R81" s="157"/>
      <c r="S81" s="157"/>
      <c r="T81" s="157"/>
      <c r="U81" s="157"/>
      <c r="V81" s="156" t="s">
        <v>4310</v>
      </c>
      <c r="W81" s="114"/>
      <c r="X81" s="283" t="s">
        <v>4311</v>
      </c>
      <c r="Y81" s="156" t="s">
        <v>1087</v>
      </c>
      <c r="Z81" s="91" t="s">
        <v>4312</v>
      </c>
      <c r="AA81" s="91" t="s">
        <v>4313</v>
      </c>
      <c r="AB81" s="91" t="s">
        <v>2538</v>
      </c>
      <c r="AC81" s="283" t="s">
        <v>2722</v>
      </c>
      <c r="AD81" s="156"/>
      <c r="AE81" s="159" t="s">
        <v>3035</v>
      </c>
      <c r="AF81" s="91" t="s">
        <v>1774</v>
      </c>
      <c r="AG81" s="157"/>
      <c r="AH81" s="157"/>
      <c r="AI81" s="156" t="s">
        <v>1746</v>
      </c>
      <c r="AJ81" s="156" t="s">
        <v>4314</v>
      </c>
      <c r="AK81" s="114"/>
      <c r="AL81" s="163"/>
      <c r="AM81" s="163"/>
      <c r="AN81" s="163"/>
      <c r="AO81" s="163"/>
      <c r="AP81" s="156" t="s">
        <v>340</v>
      </c>
      <c r="AQ81" s="156"/>
      <c r="AR81" s="157"/>
      <c r="AS81" s="157"/>
      <c r="AT81" s="156" t="s">
        <v>1063</v>
      </c>
      <c r="AU81" s="283" t="s">
        <v>4315</v>
      </c>
      <c r="AV81" s="157"/>
      <c r="AW81" s="157"/>
      <c r="AX81" s="91" t="s">
        <v>229</v>
      </c>
      <c r="AY81" s="156" t="s">
        <v>4316</v>
      </c>
      <c r="AZ81" s="93"/>
      <c r="BA81" s="156" t="s">
        <v>4317</v>
      </c>
      <c r="BB81" s="156" t="s">
        <v>1657</v>
      </c>
      <c r="BC81" s="156" t="s">
        <v>1858</v>
      </c>
      <c r="BD81" s="91" t="s">
        <v>110</v>
      </c>
      <c r="BE81" s="156" t="s">
        <v>1398</v>
      </c>
      <c r="BF81" s="157"/>
      <c r="BG81" s="157"/>
      <c r="BH81" s="283" t="s">
        <v>4318</v>
      </c>
      <c r="BI81" s="157"/>
      <c r="BJ81" s="156" t="s">
        <v>4319</v>
      </c>
      <c r="BK81" s="157"/>
      <c r="BL81" s="156"/>
      <c r="BM81" s="156" t="s">
        <v>3854</v>
      </c>
      <c r="BN81" s="156" t="s">
        <v>4136</v>
      </c>
      <c r="BO81" s="157"/>
      <c r="BP81" s="114"/>
      <c r="BQ81" s="157"/>
      <c r="BR81" s="156" t="s">
        <v>4320</v>
      </c>
      <c r="BS81" s="90" t="s">
        <v>2955</v>
      </c>
      <c r="BT81" s="156" t="s">
        <v>1734</v>
      </c>
      <c r="BU81" s="156" t="s">
        <v>4321</v>
      </c>
      <c r="BV81" s="156" t="s">
        <v>2873</v>
      </c>
      <c r="BW81" s="157"/>
      <c r="BX81" s="157"/>
      <c r="BY81" s="157"/>
      <c r="BZ81" s="91" t="s">
        <v>4285</v>
      </c>
      <c r="CA81" s="91" t="s">
        <v>4322</v>
      </c>
      <c r="CB81" s="157"/>
      <c r="CC81" s="91" t="s">
        <v>2645</v>
      </c>
      <c r="CD81" s="156" t="s">
        <v>4323</v>
      </c>
      <c r="CE81" s="156"/>
      <c r="CF81" s="156" t="s">
        <v>4324</v>
      </c>
      <c r="CG81" s="91" t="s">
        <v>4325</v>
      </c>
      <c r="CH81" s="156" t="s">
        <v>433</v>
      </c>
      <c r="CI81" s="156" t="s">
        <v>4326</v>
      </c>
      <c r="CJ81" s="157"/>
      <c r="CK81" s="157"/>
      <c r="CL81" s="156" t="s">
        <v>4327</v>
      </c>
      <c r="CM81" s="91" t="s">
        <v>2592</v>
      </c>
      <c r="CN81" s="157"/>
      <c r="CO81" s="156"/>
      <c r="CP81" s="157"/>
      <c r="CQ81" s="157"/>
      <c r="CR81" s="156" t="s">
        <v>4328</v>
      </c>
      <c r="CS81" s="143"/>
      <c r="CT81" s="156" t="s">
        <v>4262</v>
      </c>
      <c r="CU81" s="157"/>
      <c r="CV81" s="283" t="s">
        <v>4329</v>
      </c>
      <c r="CW81" s="156" t="s">
        <v>3912</v>
      </c>
      <c r="CX81" s="156" t="s">
        <v>4330</v>
      </c>
      <c r="CY81" s="156" t="s">
        <v>4331</v>
      </c>
      <c r="CZ81" s="283" t="s">
        <v>4204</v>
      </c>
      <c r="DA81" s="156" t="s">
        <v>3769</v>
      </c>
      <c r="DB81" s="283" t="s">
        <v>4332</v>
      </c>
      <c r="DC81" s="157"/>
      <c r="DD81" s="157"/>
      <c r="DE81" s="91" t="s">
        <v>4333</v>
      </c>
      <c r="DF81" s="91"/>
      <c r="DG81" s="157"/>
      <c r="DH81" s="157"/>
      <c r="DI81" s="157"/>
      <c r="DJ81" s="156"/>
      <c r="DK81" s="157"/>
      <c r="DL81" s="156" t="s">
        <v>4334</v>
      </c>
      <c r="DM81" s="157"/>
      <c r="DN81" s="157"/>
      <c r="DO81" s="157"/>
      <c r="DP81" s="156" t="s">
        <v>4335</v>
      </c>
      <c r="DQ81" s="157"/>
      <c r="DR81" s="156" t="s">
        <v>4336</v>
      </c>
      <c r="DS81" s="157"/>
      <c r="DT81" s="157"/>
      <c r="DU81" s="157"/>
      <c r="DV81" s="157"/>
      <c r="DW81" s="157"/>
      <c r="DX81" s="157"/>
      <c r="DY81" s="156" t="s">
        <v>276</v>
      </c>
      <c r="DZ81" s="157"/>
      <c r="EA81" s="157"/>
      <c r="EB81" s="161" t="s">
        <v>4337</v>
      </c>
    </row>
    <row r="82">
      <c r="A82" s="104" t="s">
        <v>4338</v>
      </c>
      <c r="B82" s="105" t="s">
        <v>4339</v>
      </c>
      <c r="C82" s="106" t="s">
        <v>1285</v>
      </c>
      <c r="D82" s="107" t="s">
        <v>1285</v>
      </c>
      <c r="E82" s="108" t="s">
        <v>1285</v>
      </c>
      <c r="F82" s="109" t="s">
        <v>2126</v>
      </c>
      <c r="G82" s="105" t="s">
        <v>1671</v>
      </c>
      <c r="H82" s="110" t="s">
        <v>4340</v>
      </c>
      <c r="I82" s="286" t="s">
        <v>4341</v>
      </c>
      <c r="J82" s="110" t="s">
        <v>3388</v>
      </c>
      <c r="K82" s="110" t="s">
        <v>1590</v>
      </c>
      <c r="L82" s="110" t="s">
        <v>4342</v>
      </c>
      <c r="M82" s="220" t="s">
        <v>4343</v>
      </c>
      <c r="N82" s="286" t="s">
        <v>4344</v>
      </c>
      <c r="O82" s="110" t="s">
        <v>4345</v>
      </c>
      <c r="P82" s="110" t="s">
        <v>3394</v>
      </c>
      <c r="Q82" s="263"/>
      <c r="R82" s="263"/>
      <c r="S82" s="263"/>
      <c r="T82" s="263"/>
      <c r="U82" s="263"/>
      <c r="V82" s="263"/>
      <c r="W82" s="114"/>
      <c r="X82" s="116" t="s">
        <v>4122</v>
      </c>
      <c r="Y82" s="116" t="s">
        <v>3394</v>
      </c>
      <c r="Z82" s="478" t="s">
        <v>2780</v>
      </c>
      <c r="AA82" s="116" t="s">
        <v>4346</v>
      </c>
      <c r="AB82" s="116" t="s">
        <v>2342</v>
      </c>
      <c r="AC82" s="116" t="s">
        <v>4347</v>
      </c>
      <c r="AD82" s="299"/>
      <c r="AE82" s="383" t="s">
        <v>4062</v>
      </c>
      <c r="AF82" s="478" t="s">
        <v>4348</v>
      </c>
      <c r="AG82" s="116" t="s">
        <v>4349</v>
      </c>
      <c r="AH82" s="299"/>
      <c r="AI82" s="299"/>
      <c r="AJ82" s="299"/>
      <c r="AK82" s="114"/>
      <c r="AL82" s="222" t="s">
        <v>2630</v>
      </c>
      <c r="AM82" s="465" t="s">
        <v>1915</v>
      </c>
      <c r="AN82" s="268"/>
      <c r="AO82" s="268"/>
      <c r="AP82" s="268"/>
      <c r="AQ82" s="268"/>
      <c r="AR82" s="268"/>
      <c r="AS82" s="268"/>
      <c r="AT82" s="120" t="s">
        <v>2461</v>
      </c>
      <c r="AU82" s="222" t="s">
        <v>3575</v>
      </c>
      <c r="AV82" s="268"/>
      <c r="AW82" s="268"/>
      <c r="AX82" s="268"/>
      <c r="AY82" s="268"/>
      <c r="AZ82" s="114"/>
      <c r="BA82" s="225" t="s">
        <v>2761</v>
      </c>
      <c r="BB82" s="225" t="s">
        <v>3991</v>
      </c>
      <c r="BC82" s="466" t="s">
        <v>4209</v>
      </c>
      <c r="BD82" s="125" t="s">
        <v>572</v>
      </c>
      <c r="BE82" s="125" t="s">
        <v>4350</v>
      </c>
      <c r="BF82" s="466" t="s">
        <v>4351</v>
      </c>
      <c r="BG82" s="125" t="s">
        <v>4352</v>
      </c>
      <c r="BH82" s="125" t="s">
        <v>2161</v>
      </c>
      <c r="BI82" s="125" t="s">
        <v>4353</v>
      </c>
      <c r="BJ82" s="270"/>
      <c r="BK82" s="125" t="s">
        <v>3326</v>
      </c>
      <c r="BL82" s="270"/>
      <c r="BM82" s="270"/>
      <c r="BN82" s="270"/>
      <c r="BO82" s="270"/>
      <c r="BP82" s="114"/>
      <c r="BQ82" s="133" t="s">
        <v>4354</v>
      </c>
      <c r="BR82" s="226" t="s">
        <v>1514</v>
      </c>
      <c r="BS82" s="133" t="s">
        <v>2714</v>
      </c>
      <c r="BT82" s="226" t="s">
        <v>4334</v>
      </c>
      <c r="BU82" s="133" t="s">
        <v>348</v>
      </c>
      <c r="BV82" s="133" t="s">
        <v>4355</v>
      </c>
      <c r="BW82" s="133" t="s">
        <v>4356</v>
      </c>
      <c r="BX82" s="226" t="s">
        <v>614</v>
      </c>
      <c r="BY82" s="272"/>
      <c r="BZ82" s="467" t="s">
        <v>2873</v>
      </c>
      <c r="CA82" s="272"/>
      <c r="CB82" s="272"/>
      <c r="CC82" s="272"/>
      <c r="CD82" s="272"/>
      <c r="CE82" s="272"/>
      <c r="CF82" s="229" t="s">
        <v>4357</v>
      </c>
      <c r="CG82" s="138" t="s">
        <v>4358</v>
      </c>
      <c r="CH82" s="138" t="s">
        <v>4359</v>
      </c>
      <c r="CI82" s="138" t="s">
        <v>4360</v>
      </c>
      <c r="CJ82" s="138" t="s">
        <v>2636</v>
      </c>
      <c r="CK82" s="229" t="s">
        <v>4361</v>
      </c>
      <c r="CL82" s="229" t="s">
        <v>4362</v>
      </c>
      <c r="CM82" s="468" t="s">
        <v>3761</v>
      </c>
      <c r="CN82" s="275"/>
      <c r="CO82" s="275"/>
      <c r="CP82" s="275"/>
      <c r="CQ82" s="275"/>
      <c r="CR82" s="275"/>
      <c r="CS82" s="143"/>
      <c r="CT82" s="394" t="s">
        <v>4363</v>
      </c>
      <c r="CU82" s="310" t="s">
        <v>2652</v>
      </c>
      <c r="CV82" s="394" t="s">
        <v>2581</v>
      </c>
      <c r="CW82" s="394" t="s">
        <v>4364</v>
      </c>
      <c r="CX82" s="310" t="s">
        <v>1208</v>
      </c>
      <c r="CY82" s="310" t="s">
        <v>3767</v>
      </c>
      <c r="CZ82" s="144" t="s">
        <v>4365</v>
      </c>
      <c r="DA82" s="144" t="s">
        <v>1777</v>
      </c>
      <c r="DB82" s="276"/>
      <c r="DC82" s="276"/>
      <c r="DD82" s="144" t="s">
        <v>2233</v>
      </c>
      <c r="DE82" s="276"/>
      <c r="DF82" s="276"/>
      <c r="DG82" s="278"/>
      <c r="DH82" s="278"/>
      <c r="DI82" s="304" t="s">
        <v>3671</v>
      </c>
      <c r="DJ82" s="278"/>
      <c r="DK82" s="304" t="s">
        <v>1642</v>
      </c>
      <c r="DL82" s="304" t="s">
        <v>2640</v>
      </c>
      <c r="DM82" s="304" t="s">
        <v>4366</v>
      </c>
      <c r="DN82" s="304" t="s">
        <v>3516</v>
      </c>
      <c r="DO82" s="278"/>
      <c r="DP82" s="304" t="s">
        <v>4367</v>
      </c>
      <c r="DQ82" s="149" t="s">
        <v>3157</v>
      </c>
      <c r="DR82" s="304" t="s">
        <v>4368</v>
      </c>
      <c r="DS82" s="304" t="s">
        <v>1665</v>
      </c>
      <c r="DT82" s="304" t="s">
        <v>4369</v>
      </c>
      <c r="DU82" s="304" t="s">
        <v>4370</v>
      </c>
      <c r="DV82" s="304" t="s">
        <v>3404</v>
      </c>
      <c r="DW82" s="304" t="s">
        <v>1474</v>
      </c>
      <c r="DX82" s="149" t="s">
        <v>655</v>
      </c>
      <c r="DY82" s="304" t="s">
        <v>4371</v>
      </c>
      <c r="DZ82" s="304" t="s">
        <v>4372</v>
      </c>
      <c r="EA82" s="304" t="s">
        <v>4373</v>
      </c>
      <c r="EB82" s="598" t="s">
        <v>4374</v>
      </c>
    </row>
    <row r="83" ht="15.75" customHeight="1">
      <c r="A83" s="470" t="s">
        <v>4375</v>
      </c>
      <c r="B83" s="83" t="s">
        <v>4376</v>
      </c>
      <c r="C83" s="84" t="s">
        <v>1285</v>
      </c>
      <c r="D83" s="85" t="s">
        <v>1285</v>
      </c>
      <c r="E83" s="86" t="s">
        <v>1285</v>
      </c>
      <c r="F83" s="87" t="s">
        <v>4377</v>
      </c>
      <c r="G83" s="83" t="s">
        <v>4377</v>
      </c>
      <c r="H83" s="294"/>
      <c r="I83" s="91" t="s">
        <v>4378</v>
      </c>
      <c r="J83" s="91" t="s">
        <v>4379</v>
      </c>
      <c r="K83" s="256"/>
      <c r="L83" s="90" t="s">
        <v>2155</v>
      </c>
      <c r="M83" s="157"/>
      <c r="N83" s="157"/>
      <c r="O83" s="91" t="s">
        <v>1604</v>
      </c>
      <c r="P83" s="256"/>
      <c r="Q83" s="157"/>
      <c r="R83" s="157"/>
      <c r="S83" s="90" t="s">
        <v>2985</v>
      </c>
      <c r="T83" s="90" t="s">
        <v>4380</v>
      </c>
      <c r="U83" s="257"/>
      <c r="V83" s="157"/>
      <c r="W83" s="114"/>
      <c r="X83" s="90" t="s">
        <v>4381</v>
      </c>
      <c r="Y83" s="90" t="s">
        <v>4382</v>
      </c>
      <c r="Z83" s="90" t="s">
        <v>552</v>
      </c>
      <c r="AA83" s="91" t="s">
        <v>4383</v>
      </c>
      <c r="AB83" s="157"/>
      <c r="AC83" s="91" t="s">
        <v>4384</v>
      </c>
      <c r="AD83" s="90" t="s">
        <v>4385</v>
      </c>
      <c r="AE83" s="157"/>
      <c r="AF83" s="157"/>
      <c r="AG83" s="157"/>
      <c r="AH83" s="103"/>
      <c r="AI83" s="90" t="s">
        <v>3788</v>
      </c>
      <c r="AJ83" s="157"/>
      <c r="AK83" s="114"/>
      <c r="AL83" s="157"/>
      <c r="AM83" s="157"/>
      <c r="AN83" s="157"/>
      <c r="AO83" s="157"/>
      <c r="AP83" s="157"/>
      <c r="AQ83" s="157"/>
      <c r="AR83" s="599" t="s">
        <v>1115</v>
      </c>
      <c r="AS83" s="157"/>
      <c r="AT83" s="157"/>
      <c r="AU83" s="91" t="s">
        <v>4293</v>
      </c>
      <c r="AV83" s="157"/>
      <c r="AW83" s="90" t="s">
        <v>546</v>
      </c>
      <c r="AX83" s="257"/>
      <c r="AY83" s="157"/>
      <c r="AZ83" s="114"/>
      <c r="BA83" s="157"/>
      <c r="BB83" s="157"/>
      <c r="BC83" s="157"/>
      <c r="BD83" s="91" t="s">
        <v>4386</v>
      </c>
      <c r="BE83" s="157"/>
      <c r="BF83" s="163"/>
      <c r="BG83" s="259"/>
      <c r="BH83" s="157"/>
      <c r="BI83" s="91" t="s">
        <v>4387</v>
      </c>
      <c r="BJ83" s="256"/>
      <c r="BK83" s="157"/>
      <c r="BL83" s="157"/>
      <c r="BM83" s="90" t="s">
        <v>4388</v>
      </c>
      <c r="BN83" s="90" t="s">
        <v>2145</v>
      </c>
      <c r="BO83" s="157"/>
      <c r="BP83" s="114"/>
      <c r="BQ83" s="156"/>
      <c r="BR83" s="90" t="s">
        <v>936</v>
      </c>
      <c r="BS83" s="90" t="s">
        <v>2781</v>
      </c>
      <c r="BT83" s="91" t="s">
        <v>4389</v>
      </c>
      <c r="BU83" s="157"/>
      <c r="BV83" s="91" t="s">
        <v>900</v>
      </c>
      <c r="BW83" s="157"/>
      <c r="BX83" s="90" t="s">
        <v>4390</v>
      </c>
      <c r="BY83" s="91" t="s">
        <v>4391</v>
      </c>
      <c r="BZ83" s="157"/>
      <c r="CA83" s="91" t="s">
        <v>166</v>
      </c>
      <c r="CB83" s="90" t="s">
        <v>335</v>
      </c>
      <c r="CC83" s="90" t="s">
        <v>1305</v>
      </c>
      <c r="CD83" s="157"/>
      <c r="CE83" s="157"/>
      <c r="CF83" s="91" t="s">
        <v>2786</v>
      </c>
      <c r="CG83" s="91" t="s">
        <v>2141</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2786</v>
      </c>
      <c r="CY83" s="91" t="s">
        <v>1983</v>
      </c>
      <c r="CZ83" s="90" t="s">
        <v>1721</v>
      </c>
      <c r="DA83" s="157"/>
      <c r="DB83" s="157"/>
      <c r="DC83" s="90" t="s">
        <v>3567</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0" t="s">
        <v>2028</v>
      </c>
      <c r="DZ83" s="157"/>
      <c r="EA83" s="91" t="s">
        <v>3707</v>
      </c>
      <c r="EB83" s="161"/>
    </row>
    <row r="84" ht="15.75" customHeight="1">
      <c r="A84" s="475" t="s">
        <v>4399</v>
      </c>
      <c r="B84" s="601" t="s">
        <v>4400</v>
      </c>
      <c r="C84" s="602" t="s">
        <v>1285</v>
      </c>
      <c r="D84" s="603" t="s">
        <v>1285</v>
      </c>
      <c r="E84" s="604" t="s">
        <v>1586</v>
      </c>
      <c r="F84" s="605" t="s">
        <v>635</v>
      </c>
      <c r="G84" s="601" t="s">
        <v>326</v>
      </c>
      <c r="H84" s="399"/>
      <c r="I84" s="399"/>
      <c r="J84" s="399"/>
      <c r="K84" s="606" t="s">
        <v>1960</v>
      </c>
      <c r="L84" s="607"/>
      <c r="M84" s="399"/>
      <c r="N84" s="608" t="s">
        <v>4401</v>
      </c>
      <c r="O84" s="398" t="str">
        <f>HYPERLINK("https://youtu.be/4C3xQ7A4UhU","38.19")</f>
        <v>38.19</v>
      </c>
      <c r="P84" s="398" t="str">
        <f>HYPERLINK("https://www.youtube.com/watch?v=-VtDfPtntro&amp;feature=youtu.be","16.00")</f>
        <v>16.00</v>
      </c>
      <c r="Q84" s="399"/>
      <c r="R84" s="399"/>
      <c r="S84" s="399"/>
      <c r="T84" s="399"/>
      <c r="U84" s="399"/>
      <c r="V84" s="399"/>
      <c r="W84" s="171"/>
      <c r="X84" s="404"/>
      <c r="Y84" s="609" t="str">
        <f>HYPERLINK("https://clips.twitch.tv/AdventurousTawdryOxDoggo","16.51")</f>
        <v>16.51</v>
      </c>
      <c r="Z84" s="610" t="s">
        <v>4402</v>
      </c>
      <c r="AA84" s="610" t="s">
        <v>1909</v>
      </c>
      <c r="AB84" s="611" t="s">
        <v>4403</v>
      </c>
      <c r="AC84" s="404"/>
      <c r="AD84" s="404"/>
      <c r="AE84" s="612" t="s">
        <v>921</v>
      </c>
      <c r="AF84" s="611" t="s">
        <v>651</v>
      </c>
      <c r="AG84" s="404"/>
      <c r="AH84" s="404"/>
      <c r="AI84" s="404"/>
      <c r="AJ84" s="404"/>
      <c r="AK84" s="171"/>
      <c r="AL84" s="406"/>
      <c r="AM84" s="406"/>
      <c r="AN84" s="406"/>
      <c r="AO84" s="406"/>
      <c r="AP84" s="406"/>
      <c r="AQ84" s="406"/>
      <c r="AR84" s="406"/>
      <c r="AS84" s="406"/>
      <c r="AT84" s="613" t="s">
        <v>2247</v>
      </c>
      <c r="AU84" s="613" t="s">
        <v>1554</v>
      </c>
      <c r="AV84" s="406"/>
      <c r="AW84" s="406"/>
      <c r="AX84" s="406"/>
      <c r="AY84" s="406"/>
      <c r="AZ84" s="171"/>
      <c r="BA84" s="409"/>
      <c r="BB84" s="614"/>
      <c r="BC84" s="614"/>
      <c r="BD84" s="614"/>
      <c r="BE84" s="615" t="s">
        <v>1786</v>
      </c>
      <c r="BF84" s="409"/>
      <c r="BG84" s="409"/>
      <c r="BH84" s="615" t="s">
        <v>1935</v>
      </c>
      <c r="BI84" s="409"/>
      <c r="BJ84" s="409"/>
      <c r="BK84" s="290" t="str">
        <f>HYPERLINK("https://clips.twitch.tv/LitigiousAlluringClintPeoplesChamp","12.27")</f>
        <v>12.27</v>
      </c>
      <c r="BL84" s="409"/>
      <c r="BM84" s="409"/>
      <c r="BN84" s="409"/>
      <c r="BO84" s="409"/>
      <c r="BP84" s="171"/>
      <c r="BQ84" s="415"/>
      <c r="BR84" s="415"/>
      <c r="BS84" s="415"/>
      <c r="BT84" s="616"/>
      <c r="BU84" s="415"/>
      <c r="BV84" s="617" t="str">
        <f>HYPERLINK("https://www.youtube.com/watch?v=M4YsVEbtlSY&amp;feature=youtu.be","20.70")</f>
        <v>20.70</v>
      </c>
      <c r="BW84" s="415"/>
      <c r="BX84" s="616"/>
      <c r="BY84" s="415"/>
      <c r="BZ84" s="415"/>
      <c r="CA84" s="415"/>
      <c r="CB84" s="415"/>
      <c r="CC84" s="415"/>
      <c r="CD84" s="415"/>
      <c r="CE84" s="415"/>
      <c r="CF84" s="618"/>
      <c r="CG84" s="619" t="str">
        <f>HYPERLINK("https://youtu.be/WrtP8ZKcFfA","27.54")</f>
        <v>27.54</v>
      </c>
      <c r="CH84" s="418"/>
      <c r="CI84" s="418"/>
      <c r="CJ84" s="418"/>
      <c r="CK84" s="418"/>
      <c r="CL84" s="620" t="s">
        <v>3666</v>
      </c>
      <c r="CM84" s="619" t="str">
        <f>HYPERLINK("https://www.youtube.com/watch?v=7vxyeq3ZJvE&amp;feature=youtu.be","15.49")</f>
        <v>15.49</v>
      </c>
      <c r="CN84" s="418"/>
      <c r="CO84" s="418"/>
      <c r="CP84" s="418"/>
      <c r="CQ84" s="418"/>
      <c r="CR84" s="418"/>
      <c r="CS84" s="204"/>
      <c r="CT84" s="423"/>
      <c r="CU84" s="423"/>
      <c r="CV84" s="423"/>
      <c r="CW84" s="423"/>
      <c r="CX84" s="423"/>
      <c r="CY84" s="423"/>
      <c r="CZ84" s="423"/>
      <c r="DA84" s="621" t="s">
        <v>966</v>
      </c>
      <c r="DB84" s="423"/>
      <c r="DC84" s="423"/>
      <c r="DD84" s="423"/>
      <c r="DE84" s="423"/>
      <c r="DF84" s="423"/>
      <c r="DG84" s="622"/>
      <c r="DH84" s="425"/>
      <c r="DI84" s="425"/>
      <c r="DJ84" s="425"/>
      <c r="DK84" s="425"/>
      <c r="DL84" s="425"/>
      <c r="DM84" s="425"/>
      <c r="DN84" s="425"/>
      <c r="DO84" s="425"/>
      <c r="DP84" s="425"/>
      <c r="DQ84" s="425"/>
      <c r="DR84" s="425"/>
      <c r="DS84" s="425"/>
      <c r="DT84" s="425"/>
      <c r="DU84" s="425"/>
      <c r="DV84" s="425"/>
      <c r="DW84" s="425"/>
      <c r="DX84" s="425"/>
      <c r="DY84" s="425"/>
      <c r="DZ84" s="425"/>
      <c r="EA84" s="425"/>
      <c r="EB84" s="623"/>
    </row>
    <row r="85" ht="15.75" customHeight="1">
      <c r="A85" s="305" t="s">
        <v>4404</v>
      </c>
      <c r="B85" s="83" t="s">
        <v>4405</v>
      </c>
      <c r="C85" s="84" t="s">
        <v>1285</v>
      </c>
      <c r="D85" s="85" t="s">
        <v>1285</v>
      </c>
      <c r="E85" s="86" t="s">
        <v>1285</v>
      </c>
      <c r="F85" s="87" t="s">
        <v>534</v>
      </c>
      <c r="G85" s="83" t="s">
        <v>4406</v>
      </c>
      <c r="H85" s="157"/>
      <c r="I85" s="256" t="s">
        <v>2826</v>
      </c>
      <c r="J85" s="256" t="s">
        <v>643</v>
      </c>
      <c r="K85" s="256" t="s">
        <v>2287</v>
      </c>
      <c r="L85" s="297" t="s">
        <v>4407</v>
      </c>
      <c r="M85" s="157"/>
      <c r="N85" s="256" t="s">
        <v>4408</v>
      </c>
      <c r="O85" s="256" t="s">
        <v>4409</v>
      </c>
      <c r="P85" s="256" t="s">
        <v>2611</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4" t="s">
        <v>772</v>
      </c>
      <c r="BE85" s="157"/>
      <c r="BF85" s="91" t="s">
        <v>2016</v>
      </c>
      <c r="BG85" s="157"/>
      <c r="BH85" s="91" t="s">
        <v>3041</v>
      </c>
      <c r="BI85" s="157"/>
      <c r="BJ85" s="157"/>
      <c r="BK85" s="157"/>
      <c r="BL85" s="157"/>
      <c r="BM85" s="157"/>
      <c r="BN85" s="157"/>
      <c r="BO85" s="157"/>
      <c r="BP85" s="114"/>
      <c r="BQ85" s="157"/>
      <c r="BR85" s="256" t="s">
        <v>2422</v>
      </c>
      <c r="BS85" s="256" t="s">
        <v>2367</v>
      </c>
      <c r="BT85" s="256" t="s">
        <v>4413</v>
      </c>
      <c r="BU85" s="256" t="s">
        <v>4414</v>
      </c>
      <c r="BV85" s="256" t="s">
        <v>3237</v>
      </c>
      <c r="BW85" s="157"/>
      <c r="BX85" s="157"/>
      <c r="BY85" s="256" t="s">
        <v>4415</v>
      </c>
      <c r="BZ85" s="157"/>
      <c r="CA85" s="157"/>
      <c r="CB85" s="157"/>
      <c r="CC85" s="157"/>
      <c r="CD85" s="157"/>
      <c r="CE85" s="157"/>
      <c r="CF85" s="256" t="s">
        <v>3674</v>
      </c>
      <c r="CG85" s="91" t="s">
        <v>4416</v>
      </c>
      <c r="CH85" s="157"/>
      <c r="CI85" s="157"/>
      <c r="CJ85" s="157"/>
      <c r="CK85" s="157"/>
      <c r="CL85" s="624" t="s">
        <v>4417</v>
      </c>
      <c r="CM85" s="157"/>
      <c r="CN85" s="157"/>
      <c r="CO85" s="157"/>
      <c r="CP85" s="157"/>
      <c r="CQ85" s="157"/>
      <c r="CR85" s="157"/>
      <c r="CS85" s="143"/>
      <c r="CT85" s="256" t="s">
        <v>484</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4420</v>
      </c>
      <c r="B86" s="105" t="s">
        <v>4421</v>
      </c>
      <c r="C86" s="106" t="s">
        <v>1285</v>
      </c>
      <c r="D86" s="107" t="s">
        <v>1285</v>
      </c>
      <c r="E86" s="108" t="s">
        <v>1285</v>
      </c>
      <c r="F86" s="109" t="s">
        <v>220</v>
      </c>
      <c r="G86" s="105" t="s">
        <v>535</v>
      </c>
      <c r="H86" s="220" t="s">
        <v>4422</v>
      </c>
      <c r="I86" s="220" t="s">
        <v>4267</v>
      </c>
      <c r="J86" s="220" t="s">
        <v>4423</v>
      </c>
      <c r="K86" s="220" t="s">
        <v>4424</v>
      </c>
      <c r="L86" s="220" t="s">
        <v>4425</v>
      </c>
      <c r="M86" s="220" t="s">
        <v>4426</v>
      </c>
      <c r="N86" s="220" t="s">
        <v>1417</v>
      </c>
      <c r="O86" s="220" t="s">
        <v>768</v>
      </c>
      <c r="P86" s="220" t="s">
        <v>2865</v>
      </c>
      <c r="Q86" s="220" t="s">
        <v>4427</v>
      </c>
      <c r="R86" s="220" t="s">
        <v>2090</v>
      </c>
      <c r="S86" s="379" t="s">
        <v>3404</v>
      </c>
      <c r="T86" s="220" t="s">
        <v>370</v>
      </c>
      <c r="U86" s="220" t="s">
        <v>4428</v>
      </c>
      <c r="V86" s="220" t="s">
        <v>4429</v>
      </c>
      <c r="W86" s="114"/>
      <c r="X86" s="383" t="s">
        <v>3789</v>
      </c>
      <c r="Y86" s="383" t="s">
        <v>4430</v>
      </c>
      <c r="Z86" s="383" t="s">
        <v>4431</v>
      </c>
      <c r="AA86" s="116" t="s">
        <v>4432</v>
      </c>
      <c r="AB86" s="116" t="s">
        <v>4433</v>
      </c>
      <c r="AC86" s="116" t="s">
        <v>4434</v>
      </c>
      <c r="AD86" s="299"/>
      <c r="AE86" s="383" t="s">
        <v>4119</v>
      </c>
      <c r="AF86" s="383" t="s">
        <v>4268</v>
      </c>
      <c r="AG86" s="383" t="s">
        <v>2682</v>
      </c>
      <c r="AH86" s="299"/>
      <c r="AI86" s="383" t="s">
        <v>936</v>
      </c>
      <c r="AJ86" s="383" t="s">
        <v>4435</v>
      </c>
      <c r="AK86" s="114"/>
      <c r="AL86" s="222" t="s">
        <v>4241</v>
      </c>
      <c r="AM86" s="222" t="s">
        <v>4436</v>
      </c>
      <c r="AN86" s="268"/>
      <c r="AO86" s="222" t="s">
        <v>4437</v>
      </c>
      <c r="AP86" s="268"/>
      <c r="AQ86" s="268"/>
      <c r="AR86" s="268"/>
      <c r="AS86" s="268"/>
      <c r="AT86" s="222" t="s">
        <v>2820</v>
      </c>
      <c r="AU86" s="222" t="s">
        <v>2312</v>
      </c>
      <c r="AV86" s="222" t="s">
        <v>935</v>
      </c>
      <c r="AW86" s="268"/>
      <c r="AX86" s="222" t="s">
        <v>4438</v>
      </c>
      <c r="AY86" s="222" t="s">
        <v>4439</v>
      </c>
      <c r="AZ86" s="93"/>
      <c r="BA86" s="225" t="s">
        <v>3290</v>
      </c>
      <c r="BB86" s="225" t="s">
        <v>784</v>
      </c>
      <c r="BC86" s="125" t="s">
        <v>1519</v>
      </c>
      <c r="BD86" s="225" t="s">
        <v>792</v>
      </c>
      <c r="BE86" s="225" t="s">
        <v>3010</v>
      </c>
      <c r="BF86" s="225" t="s">
        <v>3044</v>
      </c>
      <c r="BG86" s="225" t="s">
        <v>4440</v>
      </c>
      <c r="BH86" s="225" t="s">
        <v>347</v>
      </c>
      <c r="BI86" s="225" t="s">
        <v>4441</v>
      </c>
      <c r="BJ86" s="225" t="s">
        <v>4442</v>
      </c>
      <c r="BK86" s="225" t="s">
        <v>2407</v>
      </c>
      <c r="BL86" s="225" t="s">
        <v>4443</v>
      </c>
      <c r="BM86" s="625" t="s">
        <v>4444</v>
      </c>
      <c r="BN86" s="225" t="s">
        <v>4445</v>
      </c>
      <c r="BO86" s="225" t="s">
        <v>4446</v>
      </c>
      <c r="BP86" s="93"/>
      <c r="BQ86" s="226" t="s">
        <v>4447</v>
      </c>
      <c r="BR86" s="226" t="s">
        <v>3261</v>
      </c>
      <c r="BS86" s="226" t="s">
        <v>440</v>
      </c>
      <c r="BT86" s="226" t="s">
        <v>2065</v>
      </c>
      <c r="BU86" s="226" t="s">
        <v>4448</v>
      </c>
      <c r="BV86" s="226" t="s">
        <v>426</v>
      </c>
      <c r="BW86" s="272"/>
      <c r="BX86" s="272"/>
      <c r="BY86" s="226" t="s">
        <v>4449</v>
      </c>
      <c r="BZ86" s="226" t="s">
        <v>4450</v>
      </c>
      <c r="CA86" s="226" t="s">
        <v>4451</v>
      </c>
      <c r="CB86" s="226" t="s">
        <v>919</v>
      </c>
      <c r="CC86" s="226" t="s">
        <v>2468</v>
      </c>
      <c r="CD86" s="226" t="s">
        <v>4452</v>
      </c>
      <c r="CE86" s="272"/>
      <c r="CF86" s="229" t="s">
        <v>1267</v>
      </c>
      <c r="CG86" s="229" t="s">
        <v>4453</v>
      </c>
      <c r="CH86" s="229" t="s">
        <v>1751</v>
      </c>
      <c r="CI86" s="229" t="s">
        <v>4454</v>
      </c>
      <c r="CJ86" s="229" t="s">
        <v>1301</v>
      </c>
      <c r="CK86" s="229" t="s">
        <v>4317</v>
      </c>
      <c r="CL86" s="138" t="s">
        <v>2142</v>
      </c>
      <c r="CM86" s="229" t="s">
        <v>4455</v>
      </c>
      <c r="CN86" s="229" t="s">
        <v>4456</v>
      </c>
      <c r="CO86" s="229" t="s">
        <v>2484</v>
      </c>
      <c r="CP86" s="229"/>
      <c r="CQ86" s="229" t="s">
        <v>4457</v>
      </c>
      <c r="CR86" s="229" t="s">
        <v>4458</v>
      </c>
      <c r="CS86" s="143"/>
      <c r="CT86" s="310" t="s">
        <v>3696</v>
      </c>
      <c r="CU86" s="310" t="s">
        <v>4459</v>
      </c>
      <c r="CV86" s="310" t="s">
        <v>3797</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4136</v>
      </c>
      <c r="DJ86" s="278"/>
      <c r="DK86" s="149" t="s">
        <v>3117</v>
      </c>
      <c r="DL86" s="304" t="s">
        <v>1636</v>
      </c>
      <c r="DM86" s="304" t="s">
        <v>4468</v>
      </c>
      <c r="DN86" s="304" t="s">
        <v>4469</v>
      </c>
      <c r="DO86" s="304" t="s">
        <v>4470</v>
      </c>
      <c r="DP86" s="304" t="s">
        <v>3819</v>
      </c>
      <c r="DQ86" s="304" t="s">
        <v>4471</v>
      </c>
      <c r="DR86" s="278"/>
      <c r="DS86" s="304" t="s">
        <v>4472</v>
      </c>
      <c r="DT86" s="304" t="s">
        <v>4473</v>
      </c>
      <c r="DU86" s="278"/>
      <c r="DV86" s="278"/>
      <c r="DW86" s="304" t="s">
        <v>4474</v>
      </c>
      <c r="DX86" s="304" t="s">
        <v>1499</v>
      </c>
      <c r="DY86" s="304" t="s">
        <v>2771</v>
      </c>
      <c r="DZ86" s="278"/>
      <c r="EA86" s="278"/>
      <c r="EB86" s="376"/>
    </row>
    <row r="87">
      <c r="A87" s="626" t="s">
        <v>4475</v>
      </c>
      <c r="B87" s="83" t="s">
        <v>4476</v>
      </c>
      <c r="C87" s="84" t="s">
        <v>1586</v>
      </c>
      <c r="D87" s="85" t="s">
        <v>1285</v>
      </c>
      <c r="E87" s="86" t="s">
        <v>1586</v>
      </c>
      <c r="F87" s="87" t="s">
        <v>3509</v>
      </c>
      <c r="G87" s="83" t="s">
        <v>3509</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7"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4477</v>
      </c>
      <c r="B88" s="105" t="s">
        <v>4478</v>
      </c>
      <c r="C88" s="106" t="s">
        <v>1285</v>
      </c>
      <c r="D88" s="107" t="s">
        <v>1285</v>
      </c>
      <c r="E88" s="108" t="s">
        <v>1285</v>
      </c>
      <c r="F88" s="109" t="s">
        <v>724</v>
      </c>
      <c r="G88" s="105" t="s">
        <v>3313</v>
      </c>
      <c r="H88" s="236" t="s">
        <v>1077</v>
      </c>
      <c r="I88" s="263"/>
      <c r="J88" s="236" t="s">
        <v>4479</v>
      </c>
      <c r="K88" s="236" t="s">
        <v>4114</v>
      </c>
      <c r="L88" s="236" t="s">
        <v>4480</v>
      </c>
      <c r="M88" s="236" t="s">
        <v>4481</v>
      </c>
      <c r="N88" s="236" t="s">
        <v>4482</v>
      </c>
      <c r="O88" s="236" t="s">
        <v>4483</v>
      </c>
      <c r="P88" s="236" t="s">
        <v>1497</v>
      </c>
      <c r="Q88" s="263"/>
      <c r="R88" s="263"/>
      <c r="S88" s="263"/>
      <c r="T88" s="263"/>
      <c r="U88" s="263"/>
      <c r="V88" s="263"/>
      <c r="W88" s="114"/>
      <c r="X88" s="299"/>
      <c r="Y88" s="117" t="s">
        <v>4484</v>
      </c>
      <c r="Z88" s="117" t="s">
        <v>1642</v>
      </c>
      <c r="AA88" s="382" t="s">
        <v>1719</v>
      </c>
      <c r="AB88" s="117" t="s">
        <v>3241</v>
      </c>
      <c r="AC88" s="117" t="s">
        <v>4485</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1121</v>
      </c>
      <c r="BD88" s="131" t="s">
        <v>1441</v>
      </c>
      <c r="BE88" s="131"/>
      <c r="BF88" s="131" t="s">
        <v>1880</v>
      </c>
      <c r="BG88" s="270"/>
      <c r="BH88" s="127" t="str">
        <f>HYPERLINK("https://www.youtube.com/watch?v=D3qit_yrtB8&amp;feature=youtu.be","27.76")</f>
        <v>27.76</v>
      </c>
      <c r="BI88" s="131" t="s">
        <v>4486</v>
      </c>
      <c r="BJ88" s="131"/>
      <c r="BK88" s="131" t="s">
        <v>4125</v>
      </c>
      <c r="BL88" s="270"/>
      <c r="BM88" s="131" t="s">
        <v>4487</v>
      </c>
      <c r="BN88" s="270"/>
      <c r="BO88" s="270"/>
      <c r="BP88" s="114"/>
      <c r="BQ88" s="272"/>
      <c r="BR88" s="137" t="s">
        <v>4488</v>
      </c>
      <c r="BS88" s="137" t="s">
        <v>2452</v>
      </c>
      <c r="BT88" s="137" t="s">
        <v>4170</v>
      </c>
      <c r="BU88" s="272"/>
      <c r="BV88" s="137" t="s">
        <v>2586</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3423</v>
      </c>
      <c r="CM88" s="317" t="s">
        <v>4493</v>
      </c>
      <c r="CN88" s="275"/>
      <c r="CO88" s="275"/>
      <c r="CP88" s="275"/>
      <c r="CQ88" s="275"/>
      <c r="CR88" s="275"/>
      <c r="CS88" s="143"/>
      <c r="CT88" s="148" t="s">
        <v>4494</v>
      </c>
      <c r="CU88" s="148"/>
      <c r="CV88" s="148" t="s">
        <v>3765</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1" t="s">
        <v>4496</v>
      </c>
      <c r="B89" s="83" t="s">
        <v>4497</v>
      </c>
      <c r="C89" s="84" t="s">
        <v>1285</v>
      </c>
      <c r="D89" s="85" t="s">
        <v>1285</v>
      </c>
      <c r="E89" s="86" t="s">
        <v>1285</v>
      </c>
      <c r="F89" s="87" t="s">
        <v>1586</v>
      </c>
      <c r="G89" s="83" t="s">
        <v>1921</v>
      </c>
      <c r="H89" s="256" t="s">
        <v>854</v>
      </c>
      <c r="I89" s="256" t="s">
        <v>4498</v>
      </c>
      <c r="J89" s="256" t="s">
        <v>4499</v>
      </c>
      <c r="K89" s="256" t="s">
        <v>4114</v>
      </c>
      <c r="L89" s="256" t="s">
        <v>2837</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2750</v>
      </c>
      <c r="AB89" s="233" t="s">
        <v>3829</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2728</v>
      </c>
      <c r="AU89" s="256" t="s">
        <v>3334</v>
      </c>
      <c r="AV89" s="156" t="s">
        <v>3572</v>
      </c>
      <c r="AW89" s="157"/>
      <c r="AX89" s="256" t="s">
        <v>4508</v>
      </c>
      <c r="AY89" s="256" t="s">
        <v>4509</v>
      </c>
      <c r="AZ89" s="124"/>
      <c r="BA89" s="156" t="s">
        <v>4510</v>
      </c>
      <c r="BB89" s="256" t="s">
        <v>1913</v>
      </c>
      <c r="BC89" s="256" t="s">
        <v>1121</v>
      </c>
      <c r="BD89" s="156" t="s">
        <v>1102</v>
      </c>
      <c r="BE89" s="256" t="s">
        <v>2929</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2331</v>
      </c>
      <c r="BW89" s="157"/>
      <c r="BX89" s="157"/>
      <c r="BY89" s="157"/>
      <c r="BZ89" s="156" t="s">
        <v>721</v>
      </c>
      <c r="CA89" s="157"/>
      <c r="CB89" s="256" t="s">
        <v>2347</v>
      </c>
      <c r="CC89" s="157"/>
      <c r="CD89" s="157"/>
      <c r="CE89" s="157"/>
      <c r="CF89" s="156" t="s">
        <v>4518</v>
      </c>
      <c r="CG89" s="256" t="s">
        <v>4519</v>
      </c>
      <c r="CH89" s="256" t="s">
        <v>1167</v>
      </c>
      <c r="CI89" s="256"/>
      <c r="CJ89" s="256" t="s">
        <v>4520</v>
      </c>
      <c r="CK89" s="256" t="s">
        <v>4238</v>
      </c>
      <c r="CL89" s="326" t="s">
        <v>4521</v>
      </c>
      <c r="CM89" s="156" t="s">
        <v>2622</v>
      </c>
      <c r="CN89" s="157"/>
      <c r="CO89" s="157"/>
      <c r="CP89" s="256"/>
      <c r="CQ89" s="256" t="s">
        <v>4522</v>
      </c>
      <c r="CR89" s="157"/>
      <c r="CS89" s="143"/>
      <c r="CT89" s="156" t="s">
        <v>4523</v>
      </c>
      <c r="CU89" s="256" t="s">
        <v>2757</v>
      </c>
      <c r="CV89" s="256" t="s">
        <v>4524</v>
      </c>
      <c r="CW89" s="156" t="s">
        <v>3894</v>
      </c>
      <c r="CX89" s="157"/>
      <c r="CY89" s="256" t="s">
        <v>276</v>
      </c>
      <c r="CZ89" s="156" t="s">
        <v>4525</v>
      </c>
      <c r="DA89" s="256" t="s">
        <v>3821</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3571</v>
      </c>
      <c r="J90" s="236" t="s">
        <v>2043</v>
      </c>
      <c r="K90" s="330" t="s">
        <v>4175</v>
      </c>
      <c r="L90" s="236" t="s">
        <v>403</v>
      </c>
      <c r="M90" s="263"/>
      <c r="N90" s="236" t="s">
        <v>3286</v>
      </c>
      <c r="O90" s="236" t="s">
        <v>3287</v>
      </c>
      <c r="P90" s="236" t="s">
        <v>3790</v>
      </c>
      <c r="Q90" s="236" t="s">
        <v>4534</v>
      </c>
      <c r="R90" s="236"/>
      <c r="S90" s="236" t="s">
        <v>4535</v>
      </c>
      <c r="T90" s="263"/>
      <c r="U90" s="236" t="s">
        <v>160</v>
      </c>
      <c r="V90" s="236" t="s">
        <v>4536</v>
      </c>
      <c r="W90" s="114"/>
      <c r="X90" s="117" t="s">
        <v>4537</v>
      </c>
      <c r="Y90" s="382" t="s">
        <v>2783</v>
      </c>
      <c r="Z90" s="117" t="s">
        <v>2361</v>
      </c>
      <c r="AA90" s="117" t="s">
        <v>4538</v>
      </c>
      <c r="AB90" s="117" t="s">
        <v>1193</v>
      </c>
      <c r="AC90" s="117" t="s">
        <v>3796</v>
      </c>
      <c r="AD90" s="117" t="s">
        <v>4539</v>
      </c>
      <c r="AE90" s="117" t="s">
        <v>1508</v>
      </c>
      <c r="AF90" s="382" t="s">
        <v>4540</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572</v>
      </c>
      <c r="AY90" s="268"/>
      <c r="AZ90" s="114"/>
      <c r="BA90" s="131" t="s">
        <v>4541</v>
      </c>
      <c r="BB90" s="131" t="s">
        <v>2250</v>
      </c>
      <c r="BC90" s="131" t="s">
        <v>2545</v>
      </c>
      <c r="BD90" s="131" t="s">
        <v>4542</v>
      </c>
      <c r="BE90" s="270"/>
      <c r="BF90" s="270"/>
      <c r="BG90" s="270"/>
      <c r="BH90" s="131" t="s">
        <v>4543</v>
      </c>
      <c r="BI90" s="128"/>
      <c r="BJ90" s="270"/>
      <c r="BK90" s="270"/>
      <c r="BL90" s="270"/>
      <c r="BM90" s="131" t="s">
        <v>4544</v>
      </c>
      <c r="BN90" s="131" t="s">
        <v>2600</v>
      </c>
      <c r="BO90" s="270"/>
      <c r="BP90" s="114"/>
      <c r="BQ90" s="272"/>
      <c r="BR90" s="137"/>
      <c r="BS90" s="137" t="s">
        <v>4545</v>
      </c>
      <c r="BT90" s="137" t="s">
        <v>3473</v>
      </c>
      <c r="BU90" s="514"/>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2113</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3497</v>
      </c>
      <c r="J91" s="256" t="s">
        <v>4552</v>
      </c>
      <c r="K91" s="256" t="s">
        <v>2694</v>
      </c>
      <c r="L91" s="256" t="s">
        <v>4553</v>
      </c>
      <c r="M91" s="256" t="s">
        <v>4554</v>
      </c>
      <c r="N91" s="256" t="s">
        <v>4555</v>
      </c>
      <c r="O91" s="256" t="s">
        <v>4556</v>
      </c>
      <c r="P91" s="256" t="s">
        <v>2780</v>
      </c>
      <c r="Q91" s="157"/>
      <c r="R91" s="157"/>
      <c r="S91" s="157"/>
      <c r="T91" s="157"/>
      <c r="U91" s="157"/>
      <c r="V91" s="157"/>
      <c r="W91" s="114"/>
      <c r="X91" s="256" t="s">
        <v>3006</v>
      </c>
      <c r="Y91" s="256" t="s">
        <v>3293</v>
      </c>
      <c r="Z91" s="256" t="s">
        <v>4557</v>
      </c>
      <c r="AA91" s="90" t="str">
        <f>HYPERLINK("https://youtu.be/qJ6N4MrS6B4","48.05")</f>
        <v>48.05</v>
      </c>
      <c r="AB91" s="256" t="s">
        <v>2049</v>
      </c>
      <c r="AC91" s="90" t="str">
        <f>HYPERLINK("https://www.twitch.tv/videos/230818041","57.20")</f>
        <v>57.20</v>
      </c>
      <c r="AD91" s="157"/>
      <c r="AE91" s="256" t="s">
        <v>3631</v>
      </c>
      <c r="AF91" s="256" t="s">
        <v>4259</v>
      </c>
      <c r="AG91" s="157"/>
      <c r="AH91" s="157"/>
      <c r="AI91" s="157"/>
      <c r="AJ91" s="157"/>
      <c r="AK91" s="114"/>
      <c r="AL91" s="157"/>
      <c r="AM91" s="157"/>
      <c r="AN91" s="157"/>
      <c r="AO91" s="157"/>
      <c r="AP91" s="157"/>
      <c r="AQ91" s="157"/>
      <c r="AR91" s="157"/>
      <c r="AS91" s="157"/>
      <c r="AT91" s="256" t="s">
        <v>3873</v>
      </c>
      <c r="AU91" s="256" t="s">
        <v>2437</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512</v>
      </c>
      <c r="BT91" s="256" t="s">
        <v>4562</v>
      </c>
      <c r="BU91" s="256" t="s">
        <v>1975</v>
      </c>
      <c r="BV91" s="90" t="str">
        <f>HYPERLINK("https://www.youtube.com/watch?v=HaeMpTna7bY","21.54")</f>
        <v>21.54</v>
      </c>
      <c r="BW91" s="157"/>
      <c r="BX91" s="257"/>
      <c r="BY91" s="257"/>
      <c r="BZ91" s="157"/>
      <c r="CA91" s="157"/>
      <c r="CB91" s="157"/>
      <c r="CC91" s="157"/>
      <c r="CD91" s="157"/>
      <c r="CE91" s="157"/>
      <c r="CF91" s="256" t="s">
        <v>4317</v>
      </c>
      <c r="CG91" s="256" t="s">
        <v>240</v>
      </c>
      <c r="CH91" s="256" t="s">
        <v>4359</v>
      </c>
      <c r="CI91" s="157"/>
      <c r="CJ91" s="157"/>
      <c r="CK91" s="256" t="s">
        <v>3688</v>
      </c>
      <c r="CL91" s="256" t="s">
        <v>3059</v>
      </c>
      <c r="CM91" s="157"/>
      <c r="CN91" s="157"/>
      <c r="CO91" s="157"/>
      <c r="CP91" s="157"/>
      <c r="CQ91" s="157"/>
      <c r="CR91" s="157"/>
      <c r="CS91" s="143"/>
      <c r="CT91" s="256" t="s">
        <v>4563</v>
      </c>
      <c r="CU91" s="157"/>
      <c r="CV91" s="256" t="s">
        <v>4564</v>
      </c>
      <c r="CW91" s="256" t="s">
        <v>2503</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2" t="s">
        <v>4568</v>
      </c>
      <c r="B92" s="105" t="s">
        <v>4569</v>
      </c>
      <c r="C92" s="106" t="s">
        <v>1586</v>
      </c>
      <c r="D92" s="107" t="s">
        <v>1285</v>
      </c>
      <c r="E92" s="108" t="s">
        <v>1285</v>
      </c>
      <c r="F92" s="109" t="s">
        <v>4111</v>
      </c>
      <c r="G92" s="105" t="s">
        <v>3337</v>
      </c>
      <c r="H92" s="110" t="s">
        <v>2989</v>
      </c>
      <c r="I92" s="286" t="s">
        <v>4570</v>
      </c>
      <c r="J92" s="286" t="s">
        <v>4571</v>
      </c>
      <c r="K92" s="286" t="s">
        <v>2752</v>
      </c>
      <c r="L92" s="110" t="s">
        <v>3489</v>
      </c>
      <c r="M92" s="110" t="s">
        <v>4572</v>
      </c>
      <c r="N92" s="110" t="s">
        <v>510</v>
      </c>
      <c r="O92" s="110" t="s">
        <v>3616</v>
      </c>
      <c r="P92" s="286" t="s">
        <v>4217</v>
      </c>
      <c r="Q92" s="286" t="s">
        <v>4573</v>
      </c>
      <c r="R92" s="110" t="s">
        <v>3778</v>
      </c>
      <c r="S92" s="110" t="s">
        <v>4574</v>
      </c>
      <c r="T92" s="263"/>
      <c r="U92" s="110" t="s">
        <v>850</v>
      </c>
      <c r="V92" s="110" t="s">
        <v>4575</v>
      </c>
      <c r="W92" s="114"/>
      <c r="X92" s="116" t="s">
        <v>688</v>
      </c>
      <c r="Y92" s="478" t="s">
        <v>4576</v>
      </c>
      <c r="Z92" s="478" t="s">
        <v>2592</v>
      </c>
      <c r="AA92" s="478" t="s">
        <v>4577</v>
      </c>
      <c r="AB92" s="478" t="s">
        <v>2467</v>
      </c>
      <c r="AC92" s="478" t="s">
        <v>441</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465" t="s">
        <v>3736</v>
      </c>
      <c r="AU92" s="120" t="s">
        <v>4583</v>
      </c>
      <c r="AV92" s="120" t="s">
        <v>4362</v>
      </c>
      <c r="AW92" s="120" t="s">
        <v>2551</v>
      </c>
      <c r="AX92" s="120" t="s">
        <v>1426</v>
      </c>
      <c r="AY92" s="268"/>
      <c r="AZ92" s="114"/>
      <c r="BA92" s="125" t="s">
        <v>1235</v>
      </c>
      <c r="BB92" s="125" t="s">
        <v>4584</v>
      </c>
      <c r="BC92" s="125" t="s">
        <v>1986</v>
      </c>
      <c r="BD92" s="125" t="s">
        <v>433</v>
      </c>
      <c r="BE92" s="125" t="s">
        <v>4585</v>
      </c>
      <c r="BF92" s="125" t="s">
        <v>497</v>
      </c>
      <c r="BG92" s="125" t="s">
        <v>2050</v>
      </c>
      <c r="BH92" s="466" t="s">
        <v>761</v>
      </c>
      <c r="BI92" s="225" t="s">
        <v>4586</v>
      </c>
      <c r="BJ92" s="270"/>
      <c r="BK92" s="466" t="s">
        <v>3607</v>
      </c>
      <c r="BL92" s="270"/>
      <c r="BM92" s="125" t="s">
        <v>1219</v>
      </c>
      <c r="BN92" s="270"/>
      <c r="BO92" s="225" t="s">
        <v>4587</v>
      </c>
      <c r="BP92" s="114"/>
      <c r="BQ92" s="133" t="s">
        <v>4588</v>
      </c>
      <c r="BR92" s="133" t="s">
        <v>4589</v>
      </c>
      <c r="BS92" s="133" t="s">
        <v>4556</v>
      </c>
      <c r="BT92" s="133" t="s">
        <v>4590</v>
      </c>
      <c r="BU92" s="133" t="s">
        <v>4591</v>
      </c>
      <c r="BV92" s="467" t="s">
        <v>3803</v>
      </c>
      <c r="BW92" s="133" t="s">
        <v>3889</v>
      </c>
      <c r="BX92" s="467" t="s">
        <v>4592</v>
      </c>
      <c r="BY92" s="272"/>
      <c r="BZ92" s="467" t="s">
        <v>4593</v>
      </c>
      <c r="CA92" s="133" t="s">
        <v>4594</v>
      </c>
      <c r="CB92" s="272"/>
      <c r="CC92" s="272"/>
      <c r="CD92" s="272"/>
      <c r="CE92" s="272"/>
      <c r="CF92" s="138" t="s">
        <v>4595</v>
      </c>
      <c r="CG92" s="138" t="s">
        <v>421</v>
      </c>
      <c r="CH92" s="138" t="s">
        <v>1922</v>
      </c>
      <c r="CI92" s="275"/>
      <c r="CJ92" s="138" t="s">
        <v>2502</v>
      </c>
      <c r="CK92" s="275"/>
      <c r="CL92" s="138" t="s">
        <v>1308</v>
      </c>
      <c r="CM92" s="138" t="s">
        <v>3615</v>
      </c>
      <c r="CN92" s="275"/>
      <c r="CO92" s="275"/>
      <c r="CP92" s="275"/>
      <c r="CQ92" s="275"/>
      <c r="CR92" s="138" t="s">
        <v>4596</v>
      </c>
      <c r="CS92" s="143"/>
      <c r="CT92" s="144" t="s">
        <v>4597</v>
      </c>
      <c r="CU92" s="144" t="s">
        <v>4598</v>
      </c>
      <c r="CV92" s="144" t="s">
        <v>3767</v>
      </c>
      <c r="CW92" s="144" t="s">
        <v>3905</v>
      </c>
      <c r="CX92" s="144" t="s">
        <v>4599</v>
      </c>
      <c r="CY92" s="144" t="s">
        <v>3046</v>
      </c>
      <c r="CZ92" s="394" t="s">
        <v>4600</v>
      </c>
      <c r="DA92" s="394" t="s">
        <v>2395</v>
      </c>
      <c r="DB92" s="276"/>
      <c r="DC92" s="276"/>
      <c r="DD92" s="276"/>
      <c r="DE92" s="144" t="s">
        <v>573</v>
      </c>
      <c r="DF92" s="144"/>
      <c r="DG92" s="278"/>
      <c r="DH92" s="278"/>
      <c r="DI92" s="278"/>
      <c r="DJ92" s="278"/>
      <c r="DK92" s="152" t="s">
        <v>199</v>
      </c>
      <c r="DL92" s="149" t="s">
        <v>3583</v>
      </c>
      <c r="DM92" s="278"/>
      <c r="DN92" s="278"/>
      <c r="DO92" s="278"/>
      <c r="DP92" s="253"/>
      <c r="DQ92" s="304" t="s">
        <v>3090</v>
      </c>
      <c r="DR92" s="278"/>
      <c r="DS92" s="149" t="s">
        <v>2357</v>
      </c>
      <c r="DT92" s="278"/>
      <c r="DU92" s="304" t="s">
        <v>3825</v>
      </c>
      <c r="DV92" s="278"/>
      <c r="DW92" s="149" t="s">
        <v>2664</v>
      </c>
      <c r="DX92" s="304" t="s">
        <v>4601</v>
      </c>
      <c r="DY92" s="278"/>
      <c r="DZ92" s="278"/>
      <c r="EA92" s="278"/>
      <c r="EB92" s="151" t="s">
        <v>2123</v>
      </c>
    </row>
    <row r="93" ht="15.75" customHeight="1">
      <c r="A93" s="633" t="s">
        <v>4602</v>
      </c>
      <c r="B93" s="83" t="s">
        <v>4603</v>
      </c>
      <c r="C93" s="84" t="s">
        <v>1285</v>
      </c>
      <c r="D93" s="85" t="s">
        <v>1285</v>
      </c>
      <c r="E93" s="86" t="s">
        <v>1285</v>
      </c>
      <c r="F93" s="87" t="s">
        <v>219</v>
      </c>
      <c r="G93" s="83" t="s">
        <v>4604</v>
      </c>
      <c r="H93" s="91" t="s">
        <v>4605</v>
      </c>
      <c r="I93" s="91" t="s">
        <v>4606</v>
      </c>
      <c r="J93" s="91" t="s">
        <v>3477</v>
      </c>
      <c r="K93" s="156" t="s">
        <v>1212</v>
      </c>
      <c r="L93" s="256" t="s">
        <v>4607</v>
      </c>
      <c r="M93" s="156" t="s">
        <v>4608</v>
      </c>
      <c r="N93" s="156" t="s">
        <v>4609</v>
      </c>
      <c r="O93" s="156" t="s">
        <v>4610</v>
      </c>
      <c r="P93" s="91" t="s">
        <v>4217</v>
      </c>
      <c r="Q93" s="256" t="s">
        <v>4611</v>
      </c>
      <c r="R93" s="157"/>
      <c r="S93" s="156" t="s">
        <v>1509</v>
      </c>
      <c r="T93" s="157"/>
      <c r="U93" s="156" t="s">
        <v>338</v>
      </c>
      <c r="V93" s="161" t="s">
        <v>4612</v>
      </c>
      <c r="W93" s="258"/>
      <c r="X93" s="156" t="s">
        <v>170</v>
      </c>
      <c r="Y93" s="292" t="s">
        <v>1977</v>
      </c>
      <c r="Z93" s="256" t="s">
        <v>4613</v>
      </c>
      <c r="AA93" s="256" t="s">
        <v>4614</v>
      </c>
      <c r="AB93" s="156" t="s">
        <v>2364</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3169</v>
      </c>
      <c r="AQ93" s="157"/>
      <c r="AR93" s="157"/>
      <c r="AS93" s="156" t="s">
        <v>4622</v>
      </c>
      <c r="AT93" s="91" t="s">
        <v>4623</v>
      </c>
      <c r="AU93" s="156" t="s">
        <v>4624</v>
      </c>
      <c r="AV93" s="156" t="s">
        <v>2871</v>
      </c>
      <c r="AW93" s="157"/>
      <c r="AX93" s="90" t="str">
        <f>HYPERLINK("https://clips.twitch.tv/PeppyAbstruseSmoothieCurseLit","39.09")</f>
        <v>39.09</v>
      </c>
      <c r="AY93" s="256" t="s">
        <v>4625</v>
      </c>
      <c r="AZ93" s="124"/>
      <c r="BA93" s="156" t="s">
        <v>4626</v>
      </c>
      <c r="BB93" s="156" t="s">
        <v>1837</v>
      </c>
      <c r="BC93" s="156" t="s">
        <v>505</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2481</v>
      </c>
      <c r="BR93" s="256"/>
      <c r="BS93" s="256" t="s">
        <v>4630</v>
      </c>
      <c r="BT93" s="256" t="s">
        <v>2492</v>
      </c>
      <c r="BU93" s="157"/>
      <c r="BV93" s="292" t="s">
        <v>2368</v>
      </c>
      <c r="BW93" s="157"/>
      <c r="BX93" s="157"/>
      <c r="BY93" s="156" t="s">
        <v>3127</v>
      </c>
      <c r="BZ93" s="156" t="s">
        <v>812</v>
      </c>
      <c r="CA93" s="91" t="s">
        <v>4631</v>
      </c>
      <c r="CB93" s="256" t="s">
        <v>653</v>
      </c>
      <c r="CC93" s="256" t="s">
        <v>3416</v>
      </c>
      <c r="CD93" s="256" t="s">
        <v>4632</v>
      </c>
      <c r="CE93" s="256"/>
      <c r="CF93" s="156" t="s">
        <v>4633</v>
      </c>
      <c r="CG93" s="156" t="s">
        <v>4634</v>
      </c>
      <c r="CH93" s="156" t="s">
        <v>4635</v>
      </c>
      <c r="CI93" s="156" t="s">
        <v>4636</v>
      </c>
      <c r="CJ93" s="156" t="s">
        <v>4637</v>
      </c>
      <c r="CK93" s="157"/>
      <c r="CL93" s="256" t="s">
        <v>4638</v>
      </c>
      <c r="CM93" s="156" t="s">
        <v>1469</v>
      </c>
      <c r="CN93" s="157"/>
      <c r="CO93" s="156" t="s">
        <v>4043</v>
      </c>
      <c r="CP93" s="256"/>
      <c r="CQ93" s="256" t="s">
        <v>4639</v>
      </c>
      <c r="CR93" s="256" t="s">
        <v>4640</v>
      </c>
      <c r="CS93" s="143"/>
      <c r="CT93" s="156" t="s">
        <v>4641</v>
      </c>
      <c r="CU93" s="156" t="s">
        <v>734</v>
      </c>
      <c r="CV93" s="91" t="s">
        <v>4642</v>
      </c>
      <c r="CW93" s="156" t="s">
        <v>4643</v>
      </c>
      <c r="CX93" s="157"/>
      <c r="CY93" s="156" t="s">
        <v>4644</v>
      </c>
      <c r="CZ93" s="256" t="s">
        <v>4645</v>
      </c>
      <c r="DA93" s="156" t="s">
        <v>3615</v>
      </c>
      <c r="DB93" s="156" t="s">
        <v>4646</v>
      </c>
      <c r="DC93" s="157"/>
      <c r="DD93" s="156" t="s">
        <v>1888</v>
      </c>
      <c r="DE93" s="156" t="s">
        <v>4647</v>
      </c>
      <c r="DF93" s="256"/>
      <c r="DG93" s="157"/>
      <c r="DH93" s="157"/>
      <c r="DI93" s="157"/>
      <c r="DJ93" s="157"/>
      <c r="DK93" s="156" t="s">
        <v>4648</v>
      </c>
      <c r="DL93" s="156" t="s">
        <v>3862</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2429</v>
      </c>
      <c r="EB93" s="161" t="s">
        <v>4654</v>
      </c>
    </row>
    <row r="94" ht="15.75" customHeight="1">
      <c r="A94" s="104" t="s">
        <v>4655</v>
      </c>
      <c r="B94" s="105" t="s">
        <v>4656</v>
      </c>
      <c r="C94" s="106" t="s">
        <v>1285</v>
      </c>
      <c r="D94" s="107" t="s">
        <v>1586</v>
      </c>
      <c r="E94" s="108" t="s">
        <v>1285</v>
      </c>
      <c r="F94" s="109" t="s">
        <v>3593</v>
      </c>
      <c r="G94" s="105" t="s">
        <v>2171</v>
      </c>
      <c r="H94" s="220" t="s">
        <v>954</v>
      </c>
      <c r="I94" s="110" t="s">
        <v>4052</v>
      </c>
      <c r="J94" s="110" t="s">
        <v>4657</v>
      </c>
      <c r="K94" s="110" t="s">
        <v>4003</v>
      </c>
      <c r="L94" s="110" t="s">
        <v>2837</v>
      </c>
      <c r="M94" s="110" t="s">
        <v>4658</v>
      </c>
      <c r="N94" s="110" t="s">
        <v>4659</v>
      </c>
      <c r="O94" s="110" t="s">
        <v>2320</v>
      </c>
      <c r="P94" s="110" t="s">
        <v>4348</v>
      </c>
      <c r="Q94" s="110" t="s">
        <v>4660</v>
      </c>
      <c r="R94" s="263"/>
      <c r="S94" s="110" t="s">
        <v>2581</v>
      </c>
      <c r="T94" s="110" t="s">
        <v>4661</v>
      </c>
      <c r="U94" s="263"/>
      <c r="V94" s="220" t="s">
        <v>4662</v>
      </c>
      <c r="W94" s="114"/>
      <c r="X94" s="116" t="s">
        <v>4234</v>
      </c>
      <c r="Y94" s="299"/>
      <c r="Z94" s="116" t="s">
        <v>4663</v>
      </c>
      <c r="AA94" s="116" t="s">
        <v>4664</v>
      </c>
      <c r="AB94" s="116" t="s">
        <v>2519</v>
      </c>
      <c r="AC94" s="383" t="s">
        <v>2382</v>
      </c>
      <c r="AD94" s="299"/>
      <c r="AE94" s="116" t="s">
        <v>3035</v>
      </c>
      <c r="AF94" s="116" t="s">
        <v>4557</v>
      </c>
      <c r="AG94" s="299"/>
      <c r="AH94" s="383" t="s">
        <v>2438</v>
      </c>
      <c r="AI94" s="383" t="s">
        <v>919</v>
      </c>
      <c r="AJ94" s="299"/>
      <c r="AK94" s="114"/>
      <c r="AL94" s="222" t="s">
        <v>4665</v>
      </c>
      <c r="AM94" s="222" t="s">
        <v>4666</v>
      </c>
      <c r="AN94" s="268"/>
      <c r="AO94" s="222" t="s">
        <v>4667</v>
      </c>
      <c r="AP94" s="268"/>
      <c r="AQ94" s="268"/>
      <c r="AR94" s="268"/>
      <c r="AS94" s="222" t="s">
        <v>4668</v>
      </c>
      <c r="AT94" s="120" t="s">
        <v>3916</v>
      </c>
      <c r="AU94" s="120" t="s">
        <v>2653</v>
      </c>
      <c r="AV94" s="120" t="s">
        <v>2300</v>
      </c>
      <c r="AW94" s="268"/>
      <c r="AX94" s="120" t="s">
        <v>641</v>
      </c>
      <c r="AY94" s="268"/>
      <c r="AZ94" s="114"/>
      <c r="BA94" s="225" t="s">
        <v>4669</v>
      </c>
      <c r="BB94" s="270"/>
      <c r="BC94" s="270"/>
      <c r="BD94" s="125" t="s">
        <v>4670</v>
      </c>
      <c r="BE94" s="125" t="s">
        <v>4145</v>
      </c>
      <c r="BF94" s="270"/>
      <c r="BG94" s="270"/>
      <c r="BH94" s="270"/>
      <c r="BI94" s="128"/>
      <c r="BJ94" s="125" t="s">
        <v>4671</v>
      </c>
      <c r="BK94" s="125" t="s">
        <v>4672</v>
      </c>
      <c r="BL94" s="270"/>
      <c r="BM94" s="125" t="s">
        <v>2067</v>
      </c>
      <c r="BN94" s="270"/>
      <c r="BO94" s="270"/>
      <c r="BP94" s="114"/>
      <c r="BQ94" s="272"/>
      <c r="BR94" s="272"/>
      <c r="BS94" s="226" t="s">
        <v>4673</v>
      </c>
      <c r="BT94" s="133" t="s">
        <v>4674</v>
      </c>
      <c r="BU94" s="272"/>
      <c r="BV94" s="272"/>
      <c r="BW94" s="272"/>
      <c r="BX94" s="226" t="s">
        <v>4675</v>
      </c>
      <c r="BY94" s="190" t="s">
        <v>965</v>
      </c>
      <c r="BZ94" s="133" t="s">
        <v>4676</v>
      </c>
      <c r="CA94" s="133" t="s">
        <v>4677</v>
      </c>
      <c r="CB94" s="226" t="s">
        <v>3269</v>
      </c>
      <c r="CC94" s="133" t="s">
        <v>3739</v>
      </c>
      <c r="CD94" s="272"/>
      <c r="CE94" s="272"/>
      <c r="CF94" s="138" t="s">
        <v>4678</v>
      </c>
      <c r="CG94" s="138" t="s">
        <v>1521</v>
      </c>
      <c r="CH94" s="275"/>
      <c r="CI94" s="138" t="s">
        <v>4679</v>
      </c>
      <c r="CJ94" s="138" t="s">
        <v>4680</v>
      </c>
      <c r="CK94" s="138" t="s">
        <v>3932</v>
      </c>
      <c r="CL94" s="275"/>
      <c r="CM94" s="275"/>
      <c r="CN94" s="275"/>
      <c r="CO94" s="275"/>
      <c r="CP94" s="141"/>
      <c r="CQ94" s="138" t="s">
        <v>108</v>
      </c>
      <c r="CR94" s="275"/>
      <c r="CS94" s="143"/>
      <c r="CT94" s="144" t="s">
        <v>919</v>
      </c>
      <c r="CU94" s="276"/>
      <c r="CV94" s="276"/>
      <c r="CW94" s="144" t="s">
        <v>4681</v>
      </c>
      <c r="CX94" s="276"/>
      <c r="CY94" s="276"/>
      <c r="CZ94" s="148" t="s">
        <v>4682</v>
      </c>
      <c r="DA94" s="144" t="s">
        <v>1883</v>
      </c>
      <c r="DB94" s="276"/>
      <c r="DC94" s="310" t="s">
        <v>4683</v>
      </c>
      <c r="DD94" s="144" t="s">
        <v>4684</v>
      </c>
      <c r="DE94" s="276"/>
      <c r="DF94" s="276"/>
      <c r="DG94" s="279"/>
      <c r="DH94" s="279"/>
      <c r="DI94" s="278"/>
      <c r="DJ94" s="278"/>
      <c r="DK94" s="278"/>
      <c r="DL94" s="278"/>
      <c r="DM94" s="149" t="s">
        <v>1191</v>
      </c>
      <c r="DN94" s="304" t="s">
        <v>3278</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903</v>
      </c>
      <c r="G95" s="83" t="s">
        <v>1137</v>
      </c>
      <c r="H95" s="156" t="s">
        <v>1772</v>
      </c>
      <c r="I95" s="256" t="s">
        <v>4689</v>
      </c>
      <c r="J95" s="156" t="s">
        <v>3477</v>
      </c>
      <c r="K95" s="156" t="s">
        <v>345</v>
      </c>
      <c r="L95" s="156" t="s">
        <v>4690</v>
      </c>
      <c r="M95" s="157"/>
      <c r="N95" s="156" t="s">
        <v>1958</v>
      </c>
      <c r="O95" s="156" t="s">
        <v>3377</v>
      </c>
      <c r="P95" s="256" t="s">
        <v>4691</v>
      </c>
      <c r="Q95" s="156" t="s">
        <v>4692</v>
      </c>
      <c r="R95" s="157"/>
      <c r="S95" s="256" t="s">
        <v>4634</v>
      </c>
      <c r="T95" s="157"/>
      <c r="U95" s="157"/>
      <c r="V95" s="156" t="s">
        <v>4693</v>
      </c>
      <c r="W95" s="114"/>
      <c r="X95" s="156" t="s">
        <v>4694</v>
      </c>
      <c r="Y95" s="156" t="s">
        <v>4695</v>
      </c>
      <c r="Z95" s="256" t="s">
        <v>4057</v>
      </c>
      <c r="AA95" s="156" t="s">
        <v>4696</v>
      </c>
      <c r="AB95" s="156" t="s">
        <v>4697</v>
      </c>
      <c r="AC95" s="256" t="s">
        <v>3766</v>
      </c>
      <c r="AD95" s="156" t="s">
        <v>3205</v>
      </c>
      <c r="AE95" s="156" t="s">
        <v>3163</v>
      </c>
      <c r="AF95" s="256" t="s">
        <v>4698</v>
      </c>
      <c r="AG95" s="256" t="s">
        <v>329</v>
      </c>
      <c r="AH95" s="156"/>
      <c r="AI95" s="156" t="s">
        <v>913</v>
      </c>
      <c r="AJ95" s="156" t="s">
        <v>4699</v>
      </c>
      <c r="AK95" s="114"/>
      <c r="AL95" s="157"/>
      <c r="AM95" s="256" t="s">
        <v>278</v>
      </c>
      <c r="AN95" s="156" t="s">
        <v>4700</v>
      </c>
      <c r="AO95" s="156" t="s">
        <v>3571</v>
      </c>
      <c r="AP95" s="156" t="s">
        <v>4701</v>
      </c>
      <c r="AQ95" s="156"/>
      <c r="AR95" s="156" t="s">
        <v>1458</v>
      </c>
      <c r="AS95" s="156" t="s">
        <v>1817</v>
      </c>
      <c r="AT95" s="156" t="s">
        <v>4702</v>
      </c>
      <c r="AU95" s="156" t="s">
        <v>4703</v>
      </c>
      <c r="AV95" s="156" t="s">
        <v>4704</v>
      </c>
      <c r="AW95" s="157"/>
      <c r="AX95" s="156" t="s">
        <v>4644</v>
      </c>
      <c r="AY95" s="156" t="s">
        <v>4705</v>
      </c>
      <c r="AZ95" s="93"/>
      <c r="BA95" s="157"/>
      <c r="BB95" s="156" t="s">
        <v>2202</v>
      </c>
      <c r="BC95" s="156" t="s">
        <v>1121</v>
      </c>
      <c r="BD95" s="156" t="s">
        <v>3489</v>
      </c>
      <c r="BE95" s="156" t="s">
        <v>4706</v>
      </c>
      <c r="BF95" s="156" t="s">
        <v>4707</v>
      </c>
      <c r="BG95" s="157"/>
      <c r="BH95" s="156" t="s">
        <v>3713</v>
      </c>
      <c r="BI95" s="156" t="s">
        <v>4708</v>
      </c>
      <c r="BJ95" s="156"/>
      <c r="BK95" s="256" t="s">
        <v>225</v>
      </c>
      <c r="BL95" s="157"/>
      <c r="BM95" s="256" t="s">
        <v>3252</v>
      </c>
      <c r="BN95" s="256" t="s">
        <v>4709</v>
      </c>
      <c r="BO95" s="156" t="s">
        <v>4710</v>
      </c>
      <c r="BP95" s="93"/>
      <c r="BQ95" s="157"/>
      <c r="BR95" s="157"/>
      <c r="BS95" s="256" t="s">
        <v>4711</v>
      </c>
      <c r="BT95" s="156" t="s">
        <v>4712</v>
      </c>
      <c r="BU95" s="157"/>
      <c r="BV95" s="156" t="s">
        <v>2368</v>
      </c>
      <c r="BW95" s="157"/>
      <c r="BX95" s="156" t="s">
        <v>4713</v>
      </c>
      <c r="BY95" s="157"/>
      <c r="BZ95" s="256" t="s">
        <v>1801</v>
      </c>
      <c r="CA95" s="256" t="s">
        <v>4714</v>
      </c>
      <c r="CB95" s="156" t="s">
        <v>838</v>
      </c>
      <c r="CC95" s="157"/>
      <c r="CD95" s="91" t="s">
        <v>4715</v>
      </c>
      <c r="CE95" s="256"/>
      <c r="CF95" s="156" t="s">
        <v>4716</v>
      </c>
      <c r="CG95" s="156" t="s">
        <v>421</v>
      </c>
      <c r="CH95" s="157"/>
      <c r="CI95" s="157"/>
      <c r="CJ95" s="156" t="s">
        <v>2757</v>
      </c>
      <c r="CK95" s="157"/>
      <c r="CL95" s="256" t="s">
        <v>4499</v>
      </c>
      <c r="CM95" s="256" t="s">
        <v>4666</v>
      </c>
      <c r="CN95" s="157"/>
      <c r="CO95" s="256" t="s">
        <v>3744</v>
      </c>
      <c r="CP95" s="157"/>
      <c r="CQ95" s="157"/>
      <c r="CR95" s="91" t="s">
        <v>4717</v>
      </c>
      <c r="CS95" s="143"/>
      <c r="CT95" s="156" t="s">
        <v>2756</v>
      </c>
      <c r="CU95" s="156" t="s">
        <v>225</v>
      </c>
      <c r="CV95" s="156" t="s">
        <v>3667</v>
      </c>
      <c r="CW95" s="156" t="s">
        <v>550</v>
      </c>
      <c r="CX95" s="156" t="s">
        <v>4718</v>
      </c>
      <c r="CY95" s="157"/>
      <c r="CZ95" s="157"/>
      <c r="DA95" s="256" t="s">
        <v>4719</v>
      </c>
      <c r="DB95" s="91" t="s">
        <v>4720</v>
      </c>
      <c r="DC95" s="156" t="s">
        <v>337</v>
      </c>
      <c r="DD95" s="157"/>
      <c r="DE95" s="156" t="s">
        <v>4721</v>
      </c>
      <c r="DF95" s="156"/>
      <c r="DG95" s="157"/>
      <c r="DH95" s="156" t="s">
        <v>2986</v>
      </c>
      <c r="DI95" s="157"/>
      <c r="DJ95" s="256"/>
      <c r="DK95" s="156" t="s">
        <v>4222</v>
      </c>
      <c r="DL95" s="256" t="s">
        <v>4722</v>
      </c>
      <c r="DM95" s="91" t="s">
        <v>4547</v>
      </c>
      <c r="DN95" s="256" t="s">
        <v>2113</v>
      </c>
      <c r="DO95" s="256" t="s">
        <v>4723</v>
      </c>
      <c r="DP95" s="157"/>
      <c r="DQ95" s="157"/>
      <c r="DR95" s="156" t="s">
        <v>4724</v>
      </c>
      <c r="DS95" s="156" t="s">
        <v>2762</v>
      </c>
      <c r="DT95" s="256" t="s">
        <v>4725</v>
      </c>
      <c r="DU95" s="256" t="s">
        <v>4726</v>
      </c>
      <c r="DV95" s="156" t="s">
        <v>2854</v>
      </c>
      <c r="DW95" s="256" t="s">
        <v>1214</v>
      </c>
      <c r="DX95" s="156" t="s">
        <v>4727</v>
      </c>
      <c r="DY95" s="156" t="s">
        <v>1442</v>
      </c>
      <c r="DZ95" s="256" t="s">
        <v>4728</v>
      </c>
      <c r="EA95" s="256" t="s">
        <v>1801</v>
      </c>
      <c r="EB95" s="161" t="s">
        <v>4729</v>
      </c>
    </row>
    <row r="96">
      <c r="A96" s="104" t="s">
        <v>4730</v>
      </c>
      <c r="B96" s="105" t="s">
        <v>4731</v>
      </c>
      <c r="C96" s="106" t="s">
        <v>1285</v>
      </c>
      <c r="D96" s="107" t="s">
        <v>1285</v>
      </c>
      <c r="E96" s="108" t="s">
        <v>1285</v>
      </c>
      <c r="F96" s="109" t="s">
        <v>1285</v>
      </c>
      <c r="G96" s="105" t="s">
        <v>1424</v>
      </c>
      <c r="H96" s="263"/>
      <c r="I96" s="220" t="s">
        <v>2075</v>
      </c>
      <c r="J96" s="220" t="s">
        <v>4732</v>
      </c>
      <c r="K96" s="220" t="s">
        <v>1081</v>
      </c>
      <c r="L96" s="220" t="s">
        <v>4733</v>
      </c>
      <c r="M96" s="263"/>
      <c r="N96" s="220" t="s">
        <v>4734</v>
      </c>
      <c r="O96" s="220" t="s">
        <v>4670</v>
      </c>
      <c r="P96" s="220" t="s">
        <v>551</v>
      </c>
      <c r="Q96" s="263"/>
      <c r="R96" s="263"/>
      <c r="S96" s="263"/>
      <c r="T96" s="263"/>
      <c r="U96" s="263"/>
      <c r="V96" s="263"/>
      <c r="W96" s="114"/>
      <c r="X96" s="383" t="s">
        <v>3298</v>
      </c>
      <c r="Y96" s="383" t="s">
        <v>3394</v>
      </c>
      <c r="Z96" s="383" t="s">
        <v>2298</v>
      </c>
      <c r="AA96" s="383" t="s">
        <v>4735</v>
      </c>
      <c r="AB96" s="383" t="s">
        <v>4736</v>
      </c>
      <c r="AC96" s="383" t="s">
        <v>3756</v>
      </c>
      <c r="AD96" s="299"/>
      <c r="AE96" s="383" t="s">
        <v>2391</v>
      </c>
      <c r="AF96" s="383" t="s">
        <v>4737</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4738</v>
      </c>
      <c r="BB96" s="225" t="s">
        <v>4739</v>
      </c>
      <c r="BC96" s="270"/>
      <c r="BD96" s="225" t="s">
        <v>3897</v>
      </c>
      <c r="BE96" s="225" t="s">
        <v>4740</v>
      </c>
      <c r="BF96" s="270"/>
      <c r="BG96" s="270"/>
      <c r="BH96" s="225" t="s">
        <v>2785</v>
      </c>
      <c r="BI96" s="225" t="s">
        <v>4741</v>
      </c>
      <c r="BJ96" s="270"/>
      <c r="BK96" s="225" t="s">
        <v>1361</v>
      </c>
      <c r="BL96" s="270"/>
      <c r="BM96" s="270"/>
      <c r="BN96" s="270"/>
      <c r="BO96" s="270"/>
      <c r="BP96" s="114"/>
      <c r="BQ96" s="226" t="s">
        <v>4742</v>
      </c>
      <c r="BR96" s="226" t="s">
        <v>3953</v>
      </c>
      <c r="BS96" s="226" t="s">
        <v>1376</v>
      </c>
      <c r="BT96" s="226" t="s">
        <v>4743</v>
      </c>
      <c r="BU96" s="226" t="s">
        <v>4744</v>
      </c>
      <c r="BV96" s="226" t="s">
        <v>4745</v>
      </c>
      <c r="BW96" s="272"/>
      <c r="BX96" s="226" t="s">
        <v>4746</v>
      </c>
      <c r="BY96" s="272"/>
      <c r="BZ96" s="272"/>
      <c r="CA96" s="272"/>
      <c r="CB96" s="272"/>
      <c r="CC96" s="272"/>
      <c r="CD96" s="272"/>
      <c r="CE96" s="272"/>
      <c r="CF96" s="229" t="s">
        <v>4747</v>
      </c>
      <c r="CG96" s="229" t="s">
        <v>185</v>
      </c>
      <c r="CH96" s="229" t="s">
        <v>683</v>
      </c>
      <c r="CI96" s="229" t="s">
        <v>4748</v>
      </c>
      <c r="CJ96" s="275"/>
      <c r="CK96" s="229" t="s">
        <v>3036</v>
      </c>
      <c r="CL96" s="229" t="s">
        <v>482</v>
      </c>
      <c r="CM96" s="229" t="s">
        <v>4749</v>
      </c>
      <c r="CN96" s="275"/>
      <c r="CO96" s="275"/>
      <c r="CP96" s="275"/>
      <c r="CQ96" s="275"/>
      <c r="CR96" s="275"/>
      <c r="CS96" s="143"/>
      <c r="CT96" s="310" t="s">
        <v>4750</v>
      </c>
      <c r="CU96" s="276"/>
      <c r="CV96" s="310" t="s">
        <v>4751</v>
      </c>
      <c r="CW96" s="310" t="s">
        <v>359</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1586</v>
      </c>
      <c r="G97" s="83" t="s">
        <v>2126</v>
      </c>
      <c r="H97" s="157"/>
      <c r="I97" s="256" t="s">
        <v>1890</v>
      </c>
      <c r="J97" s="91" t="s">
        <v>4757</v>
      </c>
      <c r="K97" s="256" t="s">
        <v>3926</v>
      </c>
      <c r="L97" s="283" t="s">
        <v>743</v>
      </c>
      <c r="M97" s="157"/>
      <c r="N97" s="256" t="s">
        <v>4758</v>
      </c>
      <c r="O97" s="156" t="s">
        <v>1102</v>
      </c>
      <c r="P97" s="256" t="s">
        <v>2343</v>
      </c>
      <c r="Q97" s="157"/>
      <c r="R97" s="157"/>
      <c r="S97" s="157"/>
      <c r="T97" s="157"/>
      <c r="U97" s="157"/>
      <c r="V97" s="157"/>
      <c r="W97" s="114"/>
      <c r="X97" s="256" t="s">
        <v>2765</v>
      </c>
      <c r="Y97" s="156" t="s">
        <v>1087</v>
      </c>
      <c r="Z97" s="156" t="s">
        <v>3843</v>
      </c>
      <c r="AA97" s="156" t="s">
        <v>4759</v>
      </c>
      <c r="AB97" s="156" t="s">
        <v>313</v>
      </c>
      <c r="AC97" s="256" t="s">
        <v>4466</v>
      </c>
      <c r="AD97" s="157"/>
      <c r="AE97" s="157"/>
      <c r="AF97" s="156" t="s">
        <v>4348</v>
      </c>
      <c r="AG97" s="157"/>
      <c r="AH97" s="157"/>
      <c r="AI97" s="157"/>
      <c r="AJ97" s="157"/>
      <c r="AK97" s="114"/>
      <c r="AL97" s="157"/>
      <c r="AM97" s="157"/>
      <c r="AN97" s="157"/>
      <c r="AO97" s="157"/>
      <c r="AP97" s="157"/>
      <c r="AQ97" s="157"/>
      <c r="AR97" s="157"/>
      <c r="AS97" s="157"/>
      <c r="AT97" s="156" t="s">
        <v>3229</v>
      </c>
      <c r="AU97" s="156" t="s">
        <v>4760</v>
      </c>
      <c r="AV97" s="157"/>
      <c r="AW97" s="157"/>
      <c r="AX97" s="157"/>
      <c r="AY97" s="157"/>
      <c r="AZ97" s="114"/>
      <c r="BA97" s="156" t="s">
        <v>1370</v>
      </c>
      <c r="BB97" s="156" t="s">
        <v>260</v>
      </c>
      <c r="BC97" s="156" t="s">
        <v>4209</v>
      </c>
      <c r="BD97" s="156" t="s">
        <v>4670</v>
      </c>
      <c r="BE97" s="256" t="s">
        <v>3350</v>
      </c>
      <c r="BF97" s="157"/>
      <c r="BG97" s="157"/>
      <c r="BH97" s="256" t="s">
        <v>1695</v>
      </c>
      <c r="BI97" s="256" t="s">
        <v>4761</v>
      </c>
      <c r="BJ97" s="156" t="s">
        <v>861</v>
      </c>
      <c r="BK97" s="256" t="s">
        <v>4076</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2419</v>
      </c>
      <c r="CH97" s="157"/>
      <c r="CI97" s="157"/>
      <c r="CJ97" s="157"/>
      <c r="CK97" s="256" t="s">
        <v>4766</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4532</v>
      </c>
      <c r="G98" s="105" t="s">
        <v>1424</v>
      </c>
      <c r="H98" s="263"/>
      <c r="I98" s="235" t="s">
        <v>3338</v>
      </c>
      <c r="J98" s="235" t="s">
        <v>4769</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1586</v>
      </c>
      <c r="G99" s="83" t="s">
        <v>3593</v>
      </c>
      <c r="H99" s="256"/>
      <c r="I99" s="256" t="s">
        <v>4772</v>
      </c>
      <c r="J99" s="256" t="s">
        <v>4002</v>
      </c>
      <c r="K99" s="256" t="s">
        <v>3051</v>
      </c>
      <c r="L99" s="256" t="s">
        <v>4425</v>
      </c>
      <c r="M99" s="90" t="str">
        <f>HYPERLINK("https://www.twitch.tv/videos/204820156","2:20.22")</f>
        <v>2:20.22</v>
      </c>
      <c r="N99" s="256" t="s">
        <v>4773</v>
      </c>
      <c r="O99" s="256" t="s">
        <v>1161</v>
      </c>
      <c r="P99" s="637" t="s">
        <v>2235</v>
      </c>
      <c r="Q99" s="256"/>
      <c r="R99" s="256"/>
      <c r="S99" s="256"/>
      <c r="T99" s="256"/>
      <c r="U99" s="256"/>
      <c r="V99" s="157"/>
      <c r="W99" s="114"/>
      <c r="X99" s="256" t="s">
        <v>938</v>
      </c>
      <c r="Y99" s="284" t="s">
        <v>4774</v>
      </c>
      <c r="Z99" s="256" t="s">
        <v>604</v>
      </c>
      <c r="AA99" s="256" t="s">
        <v>4538</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4661</v>
      </c>
      <c r="BB99" s="256" t="s">
        <v>4777</v>
      </c>
      <c r="BC99" s="256" t="s">
        <v>402</v>
      </c>
      <c r="BD99" s="256" t="s">
        <v>1555</v>
      </c>
      <c r="BE99" s="256" t="s">
        <v>3898</v>
      </c>
      <c r="BF99" s="256"/>
      <c r="BG99" s="256"/>
      <c r="BH99" s="256" t="s">
        <v>4416</v>
      </c>
      <c r="BI99" s="259"/>
      <c r="BJ99" s="256" t="s">
        <v>4778</v>
      </c>
      <c r="BK99" s="256"/>
      <c r="BL99" s="256"/>
      <c r="BM99" s="256"/>
      <c r="BN99" s="256"/>
      <c r="BO99" s="256"/>
      <c r="BP99" s="124"/>
      <c r="BQ99" s="156"/>
      <c r="BR99" s="256"/>
      <c r="BS99" s="256" t="s">
        <v>4779</v>
      </c>
      <c r="BT99" s="256"/>
      <c r="BU99" s="256" t="s">
        <v>4780</v>
      </c>
      <c r="BV99" s="256" t="s">
        <v>4370</v>
      </c>
      <c r="BW99" s="256"/>
      <c r="BX99" s="256"/>
      <c r="BY99" s="256" t="s">
        <v>1145</v>
      </c>
      <c r="BZ99" s="256" t="s">
        <v>4781</v>
      </c>
      <c r="CA99" s="256"/>
      <c r="CB99" s="256"/>
      <c r="CC99" s="256"/>
      <c r="CD99" s="256"/>
      <c r="CE99" s="256"/>
      <c r="CF99" s="256" t="s">
        <v>1654</v>
      </c>
      <c r="CG99" s="256" t="s">
        <v>2662</v>
      </c>
      <c r="CH99" s="256"/>
      <c r="CI99" s="256"/>
      <c r="CJ99" s="256"/>
      <c r="CK99" s="256" t="s">
        <v>3788</v>
      </c>
      <c r="CL99" s="256" t="s">
        <v>4782</v>
      </c>
      <c r="CM99" s="256" t="s">
        <v>2976</v>
      </c>
      <c r="CN99" s="256"/>
      <c r="CO99" s="256"/>
      <c r="CP99" s="256"/>
      <c r="CQ99" s="256"/>
      <c r="CR99" s="256"/>
      <c r="CS99" s="143"/>
      <c r="CT99" s="256" t="s">
        <v>4783</v>
      </c>
      <c r="CU99" s="256" t="s">
        <v>2884</v>
      </c>
      <c r="CV99" s="256" t="s">
        <v>4784</v>
      </c>
      <c r="CW99" s="256" t="s">
        <v>1151</v>
      </c>
      <c r="CX99" s="256" t="s">
        <v>4785</v>
      </c>
      <c r="CY99" s="256"/>
      <c r="CZ99" s="256" t="s">
        <v>4786</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903</v>
      </c>
      <c r="G100" s="105" t="s">
        <v>4789</v>
      </c>
      <c r="H100" s="236" t="s">
        <v>938</v>
      </c>
      <c r="I100" s="235" t="s">
        <v>474</v>
      </c>
      <c r="J100" s="236" t="s">
        <v>4045</v>
      </c>
      <c r="K100" s="110" t="s">
        <v>2377</v>
      </c>
      <c r="L100" s="220" t="s">
        <v>3618</v>
      </c>
      <c r="M100" s="263"/>
      <c r="N100" s="263"/>
      <c r="O100" s="236" t="s">
        <v>365</v>
      </c>
      <c r="P100" s="220" t="s">
        <v>107</v>
      </c>
      <c r="Q100" s="263"/>
      <c r="R100" s="263"/>
      <c r="S100" s="236" t="s">
        <v>2770</v>
      </c>
      <c r="T100" s="263"/>
      <c r="U100" s="263"/>
      <c r="V100" s="263"/>
      <c r="W100" s="114"/>
      <c r="X100" s="116" t="s">
        <v>2589</v>
      </c>
      <c r="Y100" s="382" t="s">
        <v>4790</v>
      </c>
      <c r="Z100" s="382" t="s">
        <v>2298</v>
      </c>
      <c r="AA100" s="382" t="s">
        <v>1747</v>
      </c>
      <c r="AB100" s="117" t="s">
        <v>2345</v>
      </c>
      <c r="AC100" s="117" t="s">
        <v>4791</v>
      </c>
      <c r="AD100" s="299"/>
      <c r="AE100" s="117" t="s">
        <v>4014</v>
      </c>
      <c r="AF100" s="117" t="s">
        <v>4792</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922</v>
      </c>
      <c r="BE100" s="131" t="s">
        <v>4766</v>
      </c>
      <c r="BF100" s="270"/>
      <c r="BG100" s="270"/>
      <c r="BH100" s="545" t="s">
        <v>2429</v>
      </c>
      <c r="BI100" s="270"/>
      <c r="BJ100" s="270"/>
      <c r="BK100" s="270"/>
      <c r="BL100" s="270"/>
      <c r="BM100" s="270"/>
      <c r="BN100" s="270"/>
      <c r="BO100" s="270"/>
      <c r="BP100" s="114"/>
      <c r="BQ100" s="137"/>
      <c r="BR100" s="272"/>
      <c r="BS100" s="137" t="s">
        <v>2771</v>
      </c>
      <c r="BT100" s="137" t="s">
        <v>812</v>
      </c>
      <c r="BU100" s="272"/>
      <c r="BV100" s="133" t="s">
        <v>4355</v>
      </c>
      <c r="BW100" s="272"/>
      <c r="BX100" s="272"/>
      <c r="BY100" s="272"/>
      <c r="BZ100" s="272"/>
      <c r="CA100" s="272"/>
      <c r="CB100" s="137" t="s">
        <v>4793</v>
      </c>
      <c r="CC100" s="137"/>
      <c r="CD100" s="272"/>
      <c r="CE100" s="272"/>
      <c r="CF100" s="317" t="s">
        <v>4794</v>
      </c>
      <c r="CG100" s="275"/>
      <c r="CH100" s="275"/>
      <c r="CI100" s="275"/>
      <c r="CJ100" s="275"/>
      <c r="CK100" s="275"/>
      <c r="CL100" s="638" t="s">
        <v>2248</v>
      </c>
      <c r="CM100" s="317"/>
      <c r="CN100" s="275"/>
      <c r="CO100" s="275"/>
      <c r="CP100" s="275"/>
      <c r="CQ100" s="275"/>
      <c r="CR100" s="275"/>
      <c r="CS100" s="143"/>
      <c r="CT100" s="148" t="s">
        <v>3296</v>
      </c>
      <c r="CU100" s="148" t="s">
        <v>4175</v>
      </c>
      <c r="CV100" s="391" t="s">
        <v>1159</v>
      </c>
      <c r="CW100" s="148" t="s">
        <v>4795</v>
      </c>
      <c r="CX100" s="148" t="s">
        <v>2375</v>
      </c>
      <c r="CY100" s="276"/>
      <c r="CZ100" s="148" t="s">
        <v>4796</v>
      </c>
      <c r="DA100" s="148" t="s">
        <v>4797</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9" t="s">
        <v>4798</v>
      </c>
      <c r="B101" s="83" t="s">
        <v>4799</v>
      </c>
      <c r="C101" s="84" t="s">
        <v>1285</v>
      </c>
      <c r="D101" s="85" t="s">
        <v>1285</v>
      </c>
      <c r="E101" s="86" t="s">
        <v>1285</v>
      </c>
      <c r="F101" s="87" t="s">
        <v>1067</v>
      </c>
      <c r="G101" s="83" t="s">
        <v>1957</v>
      </c>
      <c r="H101" s="156" t="s">
        <v>4800</v>
      </c>
      <c r="I101" s="256" t="s">
        <v>4801</v>
      </c>
      <c r="J101" s="256" t="s">
        <v>4802</v>
      </c>
      <c r="K101" s="256" t="s">
        <v>2536</v>
      </c>
      <c r="L101" s="256" t="s">
        <v>1829</v>
      </c>
      <c r="M101" s="157"/>
      <c r="N101" s="156" t="s">
        <v>4803</v>
      </c>
      <c r="O101" s="156" t="s">
        <v>195</v>
      </c>
      <c r="P101" s="91" t="s">
        <v>734</v>
      </c>
      <c r="Q101" s="256" t="s">
        <v>1932</v>
      </c>
      <c r="R101" s="157"/>
      <c r="S101" s="91" t="s">
        <v>3527</v>
      </c>
      <c r="T101" s="157"/>
      <c r="U101" s="156" t="s">
        <v>4804</v>
      </c>
      <c r="V101" s="91" t="s">
        <v>4805</v>
      </c>
      <c r="W101" s="114"/>
      <c r="X101" s="256" t="s">
        <v>4806</v>
      </c>
      <c r="Y101" s="156" t="s">
        <v>2897</v>
      </c>
      <c r="Z101" s="256" t="s">
        <v>1437</v>
      </c>
      <c r="AA101" s="156" t="s">
        <v>787</v>
      </c>
      <c r="AB101" s="156" t="s">
        <v>3134</v>
      </c>
      <c r="AC101" s="156" t="s">
        <v>3678</v>
      </c>
      <c r="AD101" s="156"/>
      <c r="AE101" s="256" t="s">
        <v>3467</v>
      </c>
      <c r="AF101" s="91" t="s">
        <v>1717</v>
      </c>
      <c r="AG101" s="256" t="s">
        <v>4807</v>
      </c>
      <c r="AH101" s="94"/>
      <c r="AI101" s="91" t="s">
        <v>2575</v>
      </c>
      <c r="AJ101" s="156" t="s">
        <v>4808</v>
      </c>
      <c r="AK101" s="114"/>
      <c r="AL101" s="256" t="s">
        <v>2966</v>
      </c>
      <c r="AM101" s="156" t="s">
        <v>1243</v>
      </c>
      <c r="AN101" s="157"/>
      <c r="AO101" s="91" t="s">
        <v>130</v>
      </c>
      <c r="AP101" s="256" t="s">
        <v>204</v>
      </c>
      <c r="AQ101" s="256"/>
      <c r="AR101" s="256" t="s">
        <v>4809</v>
      </c>
      <c r="AS101" s="256" t="s">
        <v>4810</v>
      </c>
      <c r="AT101" s="91" t="s">
        <v>4811</v>
      </c>
      <c r="AU101" s="256" t="s">
        <v>4812</v>
      </c>
      <c r="AV101" s="256" t="s">
        <v>4813</v>
      </c>
      <c r="AW101" s="157"/>
      <c r="AX101" s="91" t="s">
        <v>3354</v>
      </c>
      <c r="AY101" s="156" t="s">
        <v>4814</v>
      </c>
      <c r="AZ101" s="93"/>
      <c r="BA101" s="157"/>
      <c r="BB101" s="256" t="s">
        <v>4815</v>
      </c>
      <c r="BC101" s="256" t="s">
        <v>3033</v>
      </c>
      <c r="BD101" s="256" t="s">
        <v>843</v>
      </c>
      <c r="BE101" s="156" t="s">
        <v>2736</v>
      </c>
      <c r="BF101" s="256" t="s">
        <v>2786</v>
      </c>
      <c r="BG101" s="157"/>
      <c r="BH101" s="256" t="s">
        <v>714</v>
      </c>
      <c r="BI101" s="156" t="s">
        <v>1150</v>
      </c>
      <c r="BJ101" s="157"/>
      <c r="BK101" s="159" t="s">
        <v>4816</v>
      </c>
      <c r="BL101" s="256" t="s">
        <v>4817</v>
      </c>
      <c r="BM101" s="256" t="s">
        <v>3744</v>
      </c>
      <c r="BN101" s="157"/>
      <c r="BO101" s="156" t="s">
        <v>4818</v>
      </c>
      <c r="BP101" s="93"/>
      <c r="BQ101" s="157"/>
      <c r="BR101" s="156" t="s">
        <v>4819</v>
      </c>
      <c r="BS101" s="156" t="s">
        <v>4535</v>
      </c>
      <c r="BT101" s="156" t="s">
        <v>757</v>
      </c>
      <c r="BU101" s="256" t="s">
        <v>4820</v>
      </c>
      <c r="BV101" s="256" t="s">
        <v>4821</v>
      </c>
      <c r="BW101" s="157"/>
      <c r="BX101" s="91" t="s">
        <v>2993</v>
      </c>
      <c r="BY101" s="157"/>
      <c r="BZ101" s="91" t="s">
        <v>3139</v>
      </c>
      <c r="CA101" s="91" t="s">
        <v>4822</v>
      </c>
      <c r="CB101" s="91" t="s">
        <v>4823</v>
      </c>
      <c r="CC101" s="156" t="s">
        <v>2411</v>
      </c>
      <c r="CD101" s="156" t="s">
        <v>4824</v>
      </c>
      <c r="CE101" s="156"/>
      <c r="CF101" s="156" t="s">
        <v>4825</v>
      </c>
      <c r="CG101" s="156" t="s">
        <v>1704</v>
      </c>
      <c r="CH101" s="156" t="s">
        <v>1459</v>
      </c>
      <c r="CI101" s="256" t="s">
        <v>4826</v>
      </c>
      <c r="CJ101" s="256"/>
      <c r="CK101" s="156" t="s">
        <v>4827</v>
      </c>
      <c r="CL101" s="283" t="s">
        <v>4828</v>
      </c>
      <c r="CM101" s="91" t="s">
        <v>2343</v>
      </c>
      <c r="CN101" s="157"/>
      <c r="CO101" s="156" t="s">
        <v>4829</v>
      </c>
      <c r="CP101" s="157"/>
      <c r="CQ101" s="157"/>
      <c r="CR101" s="256" t="s">
        <v>646</v>
      </c>
      <c r="CS101" s="143"/>
      <c r="CT101" s="256" t="s">
        <v>2680</v>
      </c>
      <c r="CU101" s="256" t="s">
        <v>4830</v>
      </c>
      <c r="CV101" s="256" t="s">
        <v>4831</v>
      </c>
      <c r="CW101" s="256" t="s">
        <v>830</v>
      </c>
      <c r="CX101" s="157"/>
      <c r="CY101" s="157"/>
      <c r="CZ101" s="91" t="s">
        <v>4832</v>
      </c>
      <c r="DA101" s="91" t="s">
        <v>2273</v>
      </c>
      <c r="DB101" s="256" t="s">
        <v>4833</v>
      </c>
      <c r="DC101" s="256" t="s">
        <v>4425</v>
      </c>
      <c r="DD101" s="256" t="s">
        <v>4834</v>
      </c>
      <c r="DE101" s="156" t="s">
        <v>4835</v>
      </c>
      <c r="DF101" s="156"/>
      <c r="DG101" s="256" t="s">
        <v>4836</v>
      </c>
      <c r="DH101" s="156"/>
      <c r="DI101" s="256" t="s">
        <v>4837</v>
      </c>
      <c r="DJ101" s="256"/>
      <c r="DK101" s="256" t="s">
        <v>4838</v>
      </c>
      <c r="DL101" s="256" t="s">
        <v>2429</v>
      </c>
      <c r="DM101" s="159" t="s">
        <v>4839</v>
      </c>
      <c r="DN101" s="256" t="s">
        <v>3516</v>
      </c>
      <c r="DO101" s="157"/>
      <c r="DP101" s="256" t="s">
        <v>4840</v>
      </c>
      <c r="DQ101" s="156" t="s">
        <v>4841</v>
      </c>
      <c r="DR101" s="256" t="s">
        <v>3171</v>
      </c>
      <c r="DS101" s="156" t="s">
        <v>3032</v>
      </c>
      <c r="DT101" s="256" t="s">
        <v>4842</v>
      </c>
      <c r="DU101" s="256" t="s">
        <v>1279</v>
      </c>
      <c r="DV101" s="156" t="s">
        <v>655</v>
      </c>
      <c r="DW101" s="256" t="s">
        <v>1096</v>
      </c>
      <c r="DX101" s="256" t="s">
        <v>3616</v>
      </c>
      <c r="DY101" s="156" t="s">
        <v>2879</v>
      </c>
      <c r="DZ101" s="256" t="s">
        <v>3330</v>
      </c>
      <c r="EA101" s="156" t="s">
        <v>2248</v>
      </c>
      <c r="EB101" s="161" t="s">
        <v>4843</v>
      </c>
    </row>
    <row r="102" ht="15.75" customHeight="1">
      <c r="A102" s="104" t="s">
        <v>4844</v>
      </c>
      <c r="B102" s="105" t="s">
        <v>4845</v>
      </c>
      <c r="C102" s="106" t="s">
        <v>1285</v>
      </c>
      <c r="D102" s="107" t="s">
        <v>1285</v>
      </c>
      <c r="E102" s="108" t="s">
        <v>1285</v>
      </c>
      <c r="F102" s="109" t="s">
        <v>1285</v>
      </c>
      <c r="G102" s="105" t="s">
        <v>1541</v>
      </c>
      <c r="H102" s="236" t="s">
        <v>4281</v>
      </c>
      <c r="I102" s="236" t="s">
        <v>4846</v>
      </c>
      <c r="J102" s="236" t="s">
        <v>1591</v>
      </c>
      <c r="K102" s="236" t="s">
        <v>648</v>
      </c>
      <c r="L102" s="236" t="s">
        <v>2680</v>
      </c>
      <c r="M102" s="236" t="s">
        <v>4847</v>
      </c>
      <c r="N102" s="236" t="s">
        <v>4848</v>
      </c>
      <c r="O102" s="236" t="s">
        <v>226</v>
      </c>
      <c r="P102" s="236" t="s">
        <v>1777</v>
      </c>
      <c r="Q102" s="263"/>
      <c r="R102" s="263"/>
      <c r="S102" s="236" t="s">
        <v>1574</v>
      </c>
      <c r="T102" s="263"/>
      <c r="U102" s="236" t="s">
        <v>1388</v>
      </c>
      <c r="V102" s="263"/>
      <c r="W102" s="114"/>
      <c r="X102" s="117" t="s">
        <v>4849</v>
      </c>
      <c r="Y102" s="117" t="s">
        <v>4850</v>
      </c>
      <c r="Z102" s="117" t="s">
        <v>4851</v>
      </c>
      <c r="AA102" s="117" t="s">
        <v>4852</v>
      </c>
      <c r="AB102" s="117" t="s">
        <v>4853</v>
      </c>
      <c r="AC102" s="117" t="s">
        <v>4854</v>
      </c>
      <c r="AD102" s="117" t="s">
        <v>4855</v>
      </c>
      <c r="AE102" s="117" t="s">
        <v>1563</v>
      </c>
      <c r="AF102" s="117" t="s">
        <v>4161</v>
      </c>
      <c r="AG102" s="117" t="s">
        <v>1779</v>
      </c>
      <c r="AH102" s="117"/>
      <c r="AI102" s="117" t="s">
        <v>1489</v>
      </c>
      <c r="AJ102" s="117" t="s">
        <v>4856</v>
      </c>
      <c r="AK102" s="114"/>
      <c r="AL102" s="241" t="s">
        <v>1892</v>
      </c>
      <c r="AM102" s="241" t="s">
        <v>3833</v>
      </c>
      <c r="AN102" s="268"/>
      <c r="AO102" s="268"/>
      <c r="AP102" s="268"/>
      <c r="AQ102" s="268"/>
      <c r="AR102" s="241" t="s">
        <v>1548</v>
      </c>
      <c r="AS102" s="268"/>
      <c r="AT102" s="241" t="s">
        <v>4857</v>
      </c>
      <c r="AU102" s="241" t="s">
        <v>4858</v>
      </c>
      <c r="AV102" s="268"/>
      <c r="AW102" s="268"/>
      <c r="AX102" s="268"/>
      <c r="AY102" s="268"/>
      <c r="AZ102" s="114"/>
      <c r="BA102" s="131" t="s">
        <v>4859</v>
      </c>
      <c r="BB102" s="131" t="s">
        <v>4860</v>
      </c>
      <c r="BC102" s="131" t="s">
        <v>1121</v>
      </c>
      <c r="BD102" s="131" t="s">
        <v>2054</v>
      </c>
      <c r="BE102" s="131" t="s">
        <v>4861</v>
      </c>
      <c r="BF102" s="131" t="s">
        <v>3638</v>
      </c>
      <c r="BG102" s="131" t="s">
        <v>4073</v>
      </c>
      <c r="BH102" s="131" t="s">
        <v>2158</v>
      </c>
      <c r="BI102" s="131" t="s">
        <v>1050</v>
      </c>
      <c r="BJ102" s="131"/>
      <c r="BK102" s="131" t="s">
        <v>4862</v>
      </c>
      <c r="BL102" s="270"/>
      <c r="BM102" s="131" t="s">
        <v>158</v>
      </c>
      <c r="BN102" s="131" t="s">
        <v>2480</v>
      </c>
      <c r="BO102" s="270"/>
      <c r="BP102" s="114"/>
      <c r="BQ102" s="226"/>
      <c r="BR102" s="137" t="s">
        <v>4863</v>
      </c>
      <c r="BS102" s="137" t="s">
        <v>1831</v>
      </c>
      <c r="BT102" s="137" t="s">
        <v>1952</v>
      </c>
      <c r="BU102" s="137" t="s">
        <v>4864</v>
      </c>
      <c r="BV102" s="137" t="s">
        <v>896</v>
      </c>
      <c r="BW102" s="137" t="s">
        <v>4865</v>
      </c>
      <c r="BX102" s="272"/>
      <c r="BY102" s="137" t="s">
        <v>4866</v>
      </c>
      <c r="BZ102" s="137" t="s">
        <v>4867</v>
      </c>
      <c r="CA102" s="272"/>
      <c r="CB102" s="137" t="s">
        <v>825</v>
      </c>
      <c r="CC102" s="137" t="s">
        <v>1426</v>
      </c>
      <c r="CD102" s="272"/>
      <c r="CE102" s="272"/>
      <c r="CF102" s="317" t="s">
        <v>4324</v>
      </c>
      <c r="CG102" s="317" t="s">
        <v>1601</v>
      </c>
      <c r="CH102" s="317" t="s">
        <v>4614</v>
      </c>
      <c r="CI102" s="317" t="s">
        <v>4868</v>
      </c>
      <c r="CJ102" s="317" t="s">
        <v>4869</v>
      </c>
      <c r="CK102" s="317" t="s">
        <v>4870</v>
      </c>
      <c r="CL102" s="317" t="s">
        <v>1315</v>
      </c>
      <c r="CM102" s="317" t="s">
        <v>3736</v>
      </c>
      <c r="CN102" s="317" t="s">
        <v>3432</v>
      </c>
      <c r="CO102" s="317" t="s">
        <v>728</v>
      </c>
      <c r="CP102" s="317"/>
      <c r="CQ102" s="317" t="s">
        <v>4871</v>
      </c>
      <c r="CR102" s="275"/>
      <c r="CS102" s="143"/>
      <c r="CT102" s="148" t="s">
        <v>4872</v>
      </c>
      <c r="CU102" s="148" t="s">
        <v>4873</v>
      </c>
      <c r="CV102" s="148" t="s">
        <v>4874</v>
      </c>
      <c r="CW102" s="148" t="s">
        <v>2473</v>
      </c>
      <c r="CX102" s="148" t="s">
        <v>4875</v>
      </c>
      <c r="CY102" s="148" t="s">
        <v>4876</v>
      </c>
      <c r="CZ102" s="148" t="s">
        <v>4877</v>
      </c>
      <c r="DA102" s="148" t="s">
        <v>2728</v>
      </c>
      <c r="DB102" s="148" t="s">
        <v>4878</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817</v>
      </c>
      <c r="G103" s="83" t="s">
        <v>4377</v>
      </c>
      <c r="H103" s="156" t="s">
        <v>835</v>
      </c>
      <c r="I103" s="156" t="s">
        <v>2076</v>
      </c>
      <c r="J103" s="256" t="s">
        <v>4881</v>
      </c>
      <c r="K103" s="256" t="s">
        <v>4882</v>
      </c>
      <c r="L103" s="156" t="s">
        <v>4236</v>
      </c>
      <c r="M103" s="156" t="s">
        <v>4883</v>
      </c>
      <c r="N103" s="156" t="s">
        <v>4884</v>
      </c>
      <c r="O103" s="156" t="s">
        <v>596</v>
      </c>
      <c r="P103" s="156" t="s">
        <v>356</v>
      </c>
      <c r="Q103" s="157"/>
      <c r="R103" s="157"/>
      <c r="S103" s="157"/>
      <c r="T103" s="157"/>
      <c r="U103" s="157"/>
      <c r="V103" s="157"/>
      <c r="W103" s="114"/>
      <c r="X103" s="156" t="s">
        <v>4885</v>
      </c>
      <c r="Y103" s="90" t="str">
        <f>HYPERLINK("https://clips.twitch.tv/RudeLuckyBananaSMOrc","17.25")</f>
        <v>17.25</v>
      </c>
      <c r="Z103" s="156" t="s">
        <v>4484</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2232</v>
      </c>
      <c r="BT103" s="156" t="s">
        <v>4897</v>
      </c>
      <c r="BU103" s="256" t="s">
        <v>4088</v>
      </c>
      <c r="BV103" s="90" t="str">
        <f>HYPERLINK("https://www.youtube.com/watch?v=9KMv5u5AP-g&amp;feature=youtu.be","24.60")</f>
        <v>24.60</v>
      </c>
      <c r="BW103" s="156" t="s">
        <v>4898</v>
      </c>
      <c r="BX103" s="157"/>
      <c r="BY103" s="156" t="s">
        <v>4899</v>
      </c>
      <c r="BZ103" s="156" t="s">
        <v>423</v>
      </c>
      <c r="CA103" s="157"/>
      <c r="CB103" s="157"/>
      <c r="CC103" s="157"/>
      <c r="CD103" s="157"/>
      <c r="CE103" s="157"/>
      <c r="CF103" s="156" t="s">
        <v>4900</v>
      </c>
      <c r="CG103" s="156" t="s">
        <v>4901</v>
      </c>
      <c r="CH103" s="156" t="s">
        <v>4902</v>
      </c>
      <c r="CI103" s="156" t="s">
        <v>4903</v>
      </c>
      <c r="CJ103" s="156" t="s">
        <v>2784</v>
      </c>
      <c r="CK103" s="156" t="s">
        <v>4904</v>
      </c>
      <c r="CL103" s="256" t="s">
        <v>1936</v>
      </c>
      <c r="CM103" s="156" t="s">
        <v>2461</v>
      </c>
      <c r="CN103" s="157"/>
      <c r="CO103" s="157"/>
      <c r="CP103" s="157"/>
      <c r="CQ103" s="157"/>
      <c r="CR103" s="157"/>
      <c r="CS103" s="143"/>
      <c r="CT103" s="156" t="s">
        <v>4641</v>
      </c>
      <c r="CU103" s="156" t="s">
        <v>2923</v>
      </c>
      <c r="CV103" s="156" t="s">
        <v>144</v>
      </c>
      <c r="CW103" s="156" t="s">
        <v>4425</v>
      </c>
      <c r="CX103" s="156" t="s">
        <v>4905</v>
      </c>
      <c r="CY103" s="156" t="s">
        <v>4906</v>
      </c>
      <c r="CZ103" s="156" t="s">
        <v>4907</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4908</v>
      </c>
      <c r="B104" s="105" t="s">
        <v>4909</v>
      </c>
      <c r="C104" s="106" t="s">
        <v>1285</v>
      </c>
      <c r="D104" s="107" t="s">
        <v>1285</v>
      </c>
      <c r="E104" s="108" t="s">
        <v>1285</v>
      </c>
      <c r="F104" s="109" t="s">
        <v>3122</v>
      </c>
      <c r="G104" s="105" t="s">
        <v>4910</v>
      </c>
      <c r="H104" s="379" t="s">
        <v>4911</v>
      </c>
      <c r="I104" s="220" t="s">
        <v>4912</v>
      </c>
      <c r="J104" s="220" t="s">
        <v>4913</v>
      </c>
      <c r="K104" s="220" t="s">
        <v>345</v>
      </c>
      <c r="L104" s="220" t="s">
        <v>4914</v>
      </c>
      <c r="M104" s="263"/>
      <c r="N104" s="220" t="s">
        <v>4915</v>
      </c>
      <c r="O104" s="110" t="s">
        <v>1390</v>
      </c>
      <c r="P104" s="379" t="s">
        <v>4057</v>
      </c>
      <c r="Q104" s="263"/>
      <c r="R104" s="263"/>
      <c r="S104" s="220" t="s">
        <v>3423</v>
      </c>
      <c r="T104" s="263"/>
      <c r="U104" s="220" t="s">
        <v>1302</v>
      </c>
      <c r="V104" s="263"/>
      <c r="W104" s="114"/>
      <c r="X104" s="383" t="s">
        <v>4916</v>
      </c>
      <c r="Y104" s="299"/>
      <c r="Z104" s="383" t="s">
        <v>1080</v>
      </c>
      <c r="AA104" s="116" t="s">
        <v>4834</v>
      </c>
      <c r="AB104" s="536" t="s">
        <v>4917</v>
      </c>
      <c r="AC104" s="383" t="s">
        <v>4918</v>
      </c>
      <c r="AD104" s="299"/>
      <c r="AE104" s="116" t="s">
        <v>4919</v>
      </c>
      <c r="AF104" s="116" t="s">
        <v>3445</v>
      </c>
      <c r="AG104" s="299"/>
      <c r="AH104" s="299"/>
      <c r="AI104" s="383" t="s">
        <v>4247</v>
      </c>
      <c r="AJ104" s="299"/>
      <c r="AK104" s="114"/>
      <c r="AL104" s="222" t="s">
        <v>4219</v>
      </c>
      <c r="AM104" s="222" t="s">
        <v>4450</v>
      </c>
      <c r="AN104" s="268"/>
      <c r="AO104" s="268"/>
      <c r="AP104" s="268"/>
      <c r="AQ104" s="268"/>
      <c r="AR104" s="268"/>
      <c r="AS104" s="268"/>
      <c r="AT104" s="120" t="s">
        <v>3321</v>
      </c>
      <c r="AU104" s="222" t="s">
        <v>736</v>
      </c>
      <c r="AV104" s="268"/>
      <c r="AW104" s="268"/>
      <c r="AX104" s="222" t="s">
        <v>2329</v>
      </c>
      <c r="AY104" s="268"/>
      <c r="AZ104" s="114"/>
      <c r="BA104" s="270"/>
      <c r="BB104" s="125" t="s">
        <v>4146</v>
      </c>
      <c r="BC104" s="125" t="s">
        <v>1983</v>
      </c>
      <c r="BD104" s="225" t="s">
        <v>4920</v>
      </c>
      <c r="BE104" s="225" t="s">
        <v>747</v>
      </c>
      <c r="BF104" s="225" t="s">
        <v>537</v>
      </c>
      <c r="BG104" s="225" t="s">
        <v>4921</v>
      </c>
      <c r="BH104" s="225" t="s">
        <v>4922</v>
      </c>
      <c r="BI104" s="225"/>
      <c r="BJ104" s="270"/>
      <c r="BK104" s="225" t="s">
        <v>4133</v>
      </c>
      <c r="BL104" s="225"/>
      <c r="BM104" s="225" t="s">
        <v>1509</v>
      </c>
      <c r="BN104" s="225" t="s">
        <v>4923</v>
      </c>
      <c r="BO104" s="225" t="s">
        <v>4924</v>
      </c>
      <c r="BP104" s="114"/>
      <c r="BQ104" s="226" t="s">
        <v>4925</v>
      </c>
      <c r="BR104" s="272"/>
      <c r="BS104" s="133" t="s">
        <v>4002</v>
      </c>
      <c r="BT104" s="133" t="s">
        <v>4926</v>
      </c>
      <c r="BU104" s="226" t="s">
        <v>4927</v>
      </c>
      <c r="BV104" s="226" t="s">
        <v>671</v>
      </c>
      <c r="BW104" s="226" t="s">
        <v>4928</v>
      </c>
      <c r="BX104" s="226" t="s">
        <v>4929</v>
      </c>
      <c r="BY104" s="272"/>
      <c r="BZ104" s="226" t="s">
        <v>4930</v>
      </c>
      <c r="CA104" s="226" t="s">
        <v>4931</v>
      </c>
      <c r="CB104" s="226" t="s">
        <v>4932</v>
      </c>
      <c r="CC104" s="190" t="s">
        <v>3739</v>
      </c>
      <c r="CD104" s="272"/>
      <c r="CE104" s="272"/>
      <c r="CF104" s="229" t="s">
        <v>4933</v>
      </c>
      <c r="CG104" s="229" t="s">
        <v>4934</v>
      </c>
      <c r="CH104" s="229" t="s">
        <v>4707</v>
      </c>
      <c r="CI104" s="275"/>
      <c r="CJ104" s="275"/>
      <c r="CK104" s="229" t="s">
        <v>4935</v>
      </c>
      <c r="CL104" s="138" t="s">
        <v>1442</v>
      </c>
      <c r="CM104" s="275"/>
      <c r="CN104" s="275"/>
      <c r="CO104" s="229" t="s">
        <v>1655</v>
      </c>
      <c r="CP104" s="275"/>
      <c r="CQ104" s="229" t="s">
        <v>1312</v>
      </c>
      <c r="CR104" s="275"/>
      <c r="CS104" s="143"/>
      <c r="CT104" s="310" t="s">
        <v>3714</v>
      </c>
      <c r="CU104" s="276"/>
      <c r="CV104" s="310" t="s">
        <v>3605</v>
      </c>
      <c r="CW104" s="310" t="s">
        <v>4936</v>
      </c>
      <c r="CX104" s="310" t="s">
        <v>4937</v>
      </c>
      <c r="CY104" s="276"/>
      <c r="CZ104" s="276"/>
      <c r="DA104" s="276"/>
      <c r="DB104" s="276"/>
      <c r="DC104" s="276"/>
      <c r="DD104" s="310" t="s">
        <v>4938</v>
      </c>
      <c r="DE104" s="276"/>
      <c r="DF104" s="276"/>
      <c r="DG104" s="304" t="s">
        <v>4939</v>
      </c>
      <c r="DH104" s="278"/>
      <c r="DI104" s="278"/>
      <c r="DJ104" s="278"/>
      <c r="DK104" s="278"/>
      <c r="DL104" s="278"/>
      <c r="DM104" s="149" t="s">
        <v>1658</v>
      </c>
      <c r="DN104" s="304" t="s">
        <v>509</v>
      </c>
      <c r="DO104" s="278"/>
      <c r="DP104" s="278"/>
      <c r="DQ104" s="278"/>
      <c r="DR104" s="278"/>
      <c r="DS104" s="149" t="s">
        <v>3995</v>
      </c>
      <c r="DT104" s="304" t="s">
        <v>4940</v>
      </c>
      <c r="DU104" s="149" t="s">
        <v>4941</v>
      </c>
      <c r="DV104" s="278"/>
      <c r="DW104" s="255" t="s">
        <v>761</v>
      </c>
      <c r="DX104" s="278"/>
      <c r="DY104" s="304" t="s">
        <v>4942</v>
      </c>
      <c r="DZ104" s="149" t="s">
        <v>3562</v>
      </c>
      <c r="EA104" s="149" t="s">
        <v>1666</v>
      </c>
      <c r="EB104" s="151" t="s">
        <v>2603</v>
      </c>
    </row>
    <row r="105" ht="15.75" customHeight="1">
      <c r="A105" s="305" t="s">
        <v>4943</v>
      </c>
      <c r="B105" s="83" t="s">
        <v>4944</v>
      </c>
      <c r="C105" s="84" t="s">
        <v>1285</v>
      </c>
      <c r="D105" s="85" t="s">
        <v>1285</v>
      </c>
      <c r="E105" s="86" t="s">
        <v>1285</v>
      </c>
      <c r="F105" s="87" t="s">
        <v>2525</v>
      </c>
      <c r="G105" s="83" t="s">
        <v>1067</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4945</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4946</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0" t="s">
        <v>4947</v>
      </c>
      <c r="B106" s="105" t="s">
        <v>4948</v>
      </c>
      <c r="C106" s="106" t="s">
        <v>1285</v>
      </c>
      <c r="D106" s="107" t="s">
        <v>1285</v>
      </c>
      <c r="E106" s="108" t="s">
        <v>1285</v>
      </c>
      <c r="F106" s="109" t="s">
        <v>1285</v>
      </c>
      <c r="G106" s="105" t="s">
        <v>2222</v>
      </c>
      <c r="H106" s="220" t="s">
        <v>2093</v>
      </c>
      <c r="I106" s="220" t="s">
        <v>4949</v>
      </c>
      <c r="J106" s="220" t="s">
        <v>4950</v>
      </c>
      <c r="K106" s="220" t="s">
        <v>4424</v>
      </c>
      <c r="L106" s="220" t="s">
        <v>945</v>
      </c>
      <c r="M106" s="263"/>
      <c r="N106" s="220" t="s">
        <v>4951</v>
      </c>
      <c r="O106" s="220" t="s">
        <v>575</v>
      </c>
      <c r="P106" s="220" t="s">
        <v>4952</v>
      </c>
      <c r="Q106" s="263"/>
      <c r="R106" s="263"/>
      <c r="S106" s="220" t="s">
        <v>2926</v>
      </c>
      <c r="T106" s="263"/>
      <c r="U106" s="263"/>
      <c r="V106" s="263"/>
      <c r="W106" s="114"/>
      <c r="X106" s="383" t="s">
        <v>4953</v>
      </c>
      <c r="Y106" s="383" t="s">
        <v>387</v>
      </c>
      <c r="Z106" s="383" t="s">
        <v>4954</v>
      </c>
      <c r="AA106" s="383" t="s">
        <v>1331</v>
      </c>
      <c r="AB106" s="383" t="s">
        <v>524</v>
      </c>
      <c r="AC106" s="383" t="s">
        <v>4955</v>
      </c>
      <c r="AD106" s="299"/>
      <c r="AE106" s="383" t="s">
        <v>393</v>
      </c>
      <c r="AF106" s="383" t="s">
        <v>4956</v>
      </c>
      <c r="AG106" s="299"/>
      <c r="AH106" s="299"/>
      <c r="AI106" s="383" t="s">
        <v>4957</v>
      </c>
      <c r="AJ106" s="299"/>
      <c r="AK106" s="114"/>
      <c r="AL106" s="222" t="s">
        <v>4958</v>
      </c>
      <c r="AM106" s="222" t="s">
        <v>3025</v>
      </c>
      <c r="AN106" s="268"/>
      <c r="AO106" s="268"/>
      <c r="AP106" s="268"/>
      <c r="AQ106" s="268"/>
      <c r="AR106" s="222" t="s">
        <v>4959</v>
      </c>
      <c r="AS106" s="268"/>
      <c r="AT106" s="222" t="s">
        <v>4960</v>
      </c>
      <c r="AU106" s="222" t="s">
        <v>2178</v>
      </c>
      <c r="AV106" s="222" t="s">
        <v>4961</v>
      </c>
      <c r="AW106" s="268"/>
      <c r="AX106" s="222" t="s">
        <v>524</v>
      </c>
      <c r="AY106" s="268"/>
      <c r="AZ106" s="114"/>
      <c r="BA106" s="225" t="s">
        <v>4962</v>
      </c>
      <c r="BB106" s="225" t="s">
        <v>2560</v>
      </c>
      <c r="BC106" s="225" t="s">
        <v>4963</v>
      </c>
      <c r="BD106" s="225" t="s">
        <v>4964</v>
      </c>
      <c r="BE106" s="225" t="s">
        <v>4965</v>
      </c>
      <c r="BF106" s="225" t="s">
        <v>4966</v>
      </c>
      <c r="BG106" s="225" t="s">
        <v>4967</v>
      </c>
      <c r="BH106" s="225" t="s">
        <v>2141</v>
      </c>
      <c r="BI106" s="225" t="s">
        <v>4968</v>
      </c>
      <c r="BJ106" s="225" t="s">
        <v>4969</v>
      </c>
      <c r="BK106" s="225" t="s">
        <v>4970</v>
      </c>
      <c r="BL106" s="270"/>
      <c r="BM106" s="225" t="s">
        <v>2141</v>
      </c>
      <c r="BN106" s="225" t="s">
        <v>4971</v>
      </c>
      <c r="BO106" s="270"/>
      <c r="BP106" s="114"/>
      <c r="BQ106" s="226" t="s">
        <v>4972</v>
      </c>
      <c r="BR106" s="272"/>
      <c r="BS106" s="226" t="s">
        <v>4630</v>
      </c>
      <c r="BT106" s="226" t="s">
        <v>3767</v>
      </c>
      <c r="BU106" s="226" t="s">
        <v>3422</v>
      </c>
      <c r="BV106" s="226" t="s">
        <v>4973</v>
      </c>
      <c r="BW106" s="272"/>
      <c r="BX106" s="226" t="s">
        <v>3309</v>
      </c>
      <c r="BY106" s="226" t="s">
        <v>4974</v>
      </c>
      <c r="BZ106" s="226" t="s">
        <v>4975</v>
      </c>
      <c r="CA106" s="272"/>
      <c r="CB106" s="272"/>
      <c r="CC106" s="272"/>
      <c r="CD106" s="272"/>
      <c r="CE106" s="272"/>
      <c r="CF106" s="229" t="s">
        <v>4976</v>
      </c>
      <c r="CG106" s="229" t="s">
        <v>1886</v>
      </c>
      <c r="CH106" s="229" t="s">
        <v>2503</v>
      </c>
      <c r="CI106" s="229" t="s">
        <v>4977</v>
      </c>
      <c r="CJ106" s="229" t="s">
        <v>3538</v>
      </c>
      <c r="CK106" s="229" t="s">
        <v>4978</v>
      </c>
      <c r="CL106" s="229" t="s">
        <v>4979</v>
      </c>
      <c r="CM106" s="229" t="s">
        <v>4980</v>
      </c>
      <c r="CN106" s="275"/>
      <c r="CO106" s="229" t="s">
        <v>4981</v>
      </c>
      <c r="CP106" s="275"/>
      <c r="CQ106" s="275"/>
      <c r="CR106" s="275"/>
      <c r="CS106" s="143"/>
      <c r="CT106" s="310" t="s">
        <v>3274</v>
      </c>
      <c r="CU106" s="310" t="s">
        <v>3870</v>
      </c>
      <c r="CV106" s="310" t="s">
        <v>4982</v>
      </c>
      <c r="CW106" s="310" t="s">
        <v>3006</v>
      </c>
      <c r="CX106" s="310" t="s">
        <v>4983</v>
      </c>
      <c r="CY106" s="310" t="s">
        <v>1617</v>
      </c>
      <c r="CZ106" s="310" t="s">
        <v>4984</v>
      </c>
      <c r="DA106" s="310" t="s">
        <v>2354</v>
      </c>
      <c r="DB106" s="276"/>
      <c r="DC106" s="276"/>
      <c r="DD106" s="310" t="s">
        <v>241</v>
      </c>
      <c r="DE106" s="276"/>
      <c r="DF106" s="276"/>
      <c r="DG106" s="304" t="s">
        <v>2070</v>
      </c>
      <c r="DH106" s="278"/>
      <c r="DI106" s="304" t="s">
        <v>4985</v>
      </c>
      <c r="DJ106" s="304"/>
      <c r="DK106" s="304" t="s">
        <v>604</v>
      </c>
      <c r="DL106" s="304" t="s">
        <v>671</v>
      </c>
      <c r="DM106" s="304" t="s">
        <v>4986</v>
      </c>
      <c r="DN106" s="304" t="s">
        <v>4987</v>
      </c>
      <c r="DO106" s="304" t="s">
        <v>4988</v>
      </c>
      <c r="DP106" s="304" t="s">
        <v>4989</v>
      </c>
      <c r="DQ106" s="304" t="s">
        <v>1991</v>
      </c>
      <c r="DR106" s="304" t="s">
        <v>2461</v>
      </c>
      <c r="DS106" s="278"/>
      <c r="DT106" s="278"/>
      <c r="DU106" s="304" t="s">
        <v>3473</v>
      </c>
      <c r="DV106" s="278"/>
      <c r="DW106" s="304" t="s">
        <v>4990</v>
      </c>
      <c r="DX106" s="304" t="s">
        <v>860</v>
      </c>
      <c r="DY106" s="304" t="s">
        <v>4991</v>
      </c>
      <c r="DZ106" s="278"/>
      <c r="EA106" s="304" t="s">
        <v>4992</v>
      </c>
      <c r="EB106" s="641" t="s">
        <v>4993</v>
      </c>
    </row>
    <row r="107" ht="15.75" customHeight="1">
      <c r="A107" s="305" t="s">
        <v>4994</v>
      </c>
      <c r="B107" s="83" t="s">
        <v>4995</v>
      </c>
      <c r="C107" s="84" t="s">
        <v>1285</v>
      </c>
      <c r="D107" s="85" t="s">
        <v>1285</v>
      </c>
      <c r="E107" s="86" t="s">
        <v>1285</v>
      </c>
      <c r="F107" s="87" t="s">
        <v>1586</v>
      </c>
      <c r="G107" s="83" t="s">
        <v>4996</v>
      </c>
      <c r="H107" s="157"/>
      <c r="I107" s="256"/>
      <c r="J107" s="256" t="s">
        <v>4997</v>
      </c>
      <c r="K107" s="256" t="s">
        <v>3946</v>
      </c>
      <c r="L107" s="256" t="s">
        <v>4480</v>
      </c>
      <c r="M107" s="157"/>
      <c r="N107" s="156" t="s">
        <v>3785</v>
      </c>
      <c r="O107" s="256" t="s">
        <v>4998</v>
      </c>
      <c r="P107" s="156" t="s">
        <v>4217</v>
      </c>
      <c r="Q107" s="157"/>
      <c r="R107" s="157"/>
      <c r="S107" s="157"/>
      <c r="T107" s="157"/>
      <c r="U107" s="157"/>
      <c r="V107" s="157"/>
      <c r="W107" s="114"/>
      <c r="X107" s="157"/>
      <c r="Y107" s="156" t="s">
        <v>3258</v>
      </c>
      <c r="Z107" s="256" t="s">
        <v>4999</v>
      </c>
      <c r="AA107" s="256" t="s">
        <v>3348</v>
      </c>
      <c r="AB107" s="157"/>
      <c r="AC107" s="256" t="s">
        <v>3546</v>
      </c>
      <c r="AD107" s="157"/>
      <c r="AE107" s="256" t="s">
        <v>2987</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2011</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3127</v>
      </c>
      <c r="BZ107" s="157"/>
      <c r="CA107" s="157"/>
      <c r="CB107" s="157"/>
      <c r="CC107" s="157"/>
      <c r="CD107" s="157"/>
      <c r="CE107" s="157"/>
      <c r="CF107" s="256" t="s">
        <v>1552</v>
      </c>
      <c r="CG107" s="256" t="s">
        <v>1524</v>
      </c>
      <c r="CH107" s="157"/>
      <c r="CI107" s="256" t="s">
        <v>5006</v>
      </c>
      <c r="CJ107" s="157"/>
      <c r="CK107" s="256" t="s">
        <v>5007</v>
      </c>
      <c r="CL107" s="91" t="s">
        <v>2398</v>
      </c>
      <c r="CM107" s="157"/>
      <c r="CN107" s="157"/>
      <c r="CO107" s="157"/>
      <c r="CP107" s="157"/>
      <c r="CQ107" s="157"/>
      <c r="CR107" s="157"/>
      <c r="CS107" s="143"/>
      <c r="CT107" s="156" t="s">
        <v>5008</v>
      </c>
      <c r="CU107" s="157"/>
      <c r="CV107" s="256" t="s">
        <v>3059</v>
      </c>
      <c r="CW107" s="256" t="s">
        <v>2837</v>
      </c>
      <c r="CX107" s="157"/>
      <c r="CY107" s="157"/>
      <c r="CZ107" s="256" t="s">
        <v>5009</v>
      </c>
      <c r="DA107" s="256" t="s">
        <v>1934</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1586</v>
      </c>
      <c r="D108" s="107" t="s">
        <v>1285</v>
      </c>
      <c r="E108" s="108" t="s">
        <v>1285</v>
      </c>
      <c r="F108" s="109" t="s">
        <v>218</v>
      </c>
      <c r="G108" s="105" t="s">
        <v>4789</v>
      </c>
      <c r="H108" s="220" t="s">
        <v>1786</v>
      </c>
      <c r="I108" s="220" t="s">
        <v>5013</v>
      </c>
      <c r="J108" s="220" t="s">
        <v>2532</v>
      </c>
      <c r="K108" s="286" t="s">
        <v>2377</v>
      </c>
      <c r="L108" s="220" t="s">
        <v>4958</v>
      </c>
      <c r="M108" s="263"/>
      <c r="N108" s="263"/>
      <c r="O108" s="263"/>
      <c r="P108" s="236" t="s">
        <v>5014</v>
      </c>
      <c r="Q108" s="263"/>
      <c r="R108" s="263"/>
      <c r="S108" s="110" t="s">
        <v>2337</v>
      </c>
      <c r="T108" s="263"/>
      <c r="U108" s="263"/>
      <c r="V108" s="263"/>
      <c r="W108" s="114"/>
      <c r="X108" s="299"/>
      <c r="Y108" s="116" t="s">
        <v>2297</v>
      </c>
      <c r="Z108" s="116" t="s">
        <v>4163</v>
      </c>
      <c r="AA108" s="383" t="s">
        <v>5015</v>
      </c>
      <c r="AB108" s="117" t="s">
        <v>5016</v>
      </c>
      <c r="AC108" s="299"/>
      <c r="AD108" s="299"/>
      <c r="AE108" s="299"/>
      <c r="AF108" s="117" t="s">
        <v>2134</v>
      </c>
      <c r="AG108" s="299"/>
      <c r="AH108" s="299"/>
      <c r="AI108" s="299"/>
      <c r="AJ108" s="299"/>
      <c r="AK108" s="114"/>
      <c r="AL108" s="269"/>
      <c r="AM108" s="269"/>
      <c r="AN108" s="269"/>
      <c r="AO108" s="120" t="s">
        <v>5017</v>
      </c>
      <c r="AP108" s="268"/>
      <c r="AQ108" s="120" t="s">
        <v>567</v>
      </c>
      <c r="AR108" s="268"/>
      <c r="AS108" s="268"/>
      <c r="AT108" s="268"/>
      <c r="AU108" s="268"/>
      <c r="AV108" s="120" t="s">
        <v>5018</v>
      </c>
      <c r="AW108" s="268"/>
      <c r="AX108" s="268"/>
      <c r="AY108" s="268"/>
      <c r="AZ108" s="114"/>
      <c r="BA108" s="270"/>
      <c r="BB108" s="225" t="s">
        <v>784</v>
      </c>
      <c r="BC108" s="125" t="s">
        <v>2319</v>
      </c>
      <c r="BD108" s="270"/>
      <c r="BE108" s="270"/>
      <c r="BF108" s="270"/>
      <c r="BG108" s="270"/>
      <c r="BH108" s="125" t="s">
        <v>1619</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3171</v>
      </c>
      <c r="CN108" s="275"/>
      <c r="CO108" s="275"/>
      <c r="CP108" s="275"/>
      <c r="CQ108" s="275"/>
      <c r="CR108" s="275"/>
      <c r="CS108" s="143"/>
      <c r="CT108" s="310" t="s">
        <v>265</v>
      </c>
      <c r="CU108" s="310" t="s">
        <v>4038</v>
      </c>
      <c r="CV108" s="310" t="s">
        <v>5026</v>
      </c>
      <c r="CW108" s="276"/>
      <c r="CX108" s="310" t="s">
        <v>5027</v>
      </c>
      <c r="CY108" s="276"/>
      <c r="CZ108" s="144" t="s">
        <v>5028</v>
      </c>
      <c r="DA108" s="276"/>
      <c r="DB108" s="276"/>
      <c r="DC108" s="276"/>
      <c r="DD108" s="310" t="s">
        <v>260</v>
      </c>
      <c r="DE108" s="276"/>
      <c r="DF108" s="276"/>
      <c r="DG108" s="278"/>
      <c r="DH108" s="278"/>
      <c r="DI108" s="278"/>
      <c r="DJ108" s="149" t="s">
        <v>4064</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5029</v>
      </c>
      <c r="B109" s="83" t="s">
        <v>5030</v>
      </c>
      <c r="C109" s="84" t="s">
        <v>1285</v>
      </c>
      <c r="D109" s="85" t="s">
        <v>1285</v>
      </c>
      <c r="E109" s="86" t="s">
        <v>1285</v>
      </c>
      <c r="F109" s="87" t="s">
        <v>817</v>
      </c>
      <c r="G109" s="83" t="s">
        <v>2705</v>
      </c>
      <c r="H109" s="283" t="s">
        <v>1255</v>
      </c>
      <c r="I109" s="283" t="s">
        <v>5031</v>
      </c>
      <c r="J109" s="283" t="s">
        <v>5032</v>
      </c>
      <c r="K109" s="283" t="s">
        <v>5033</v>
      </c>
      <c r="L109" s="283" t="s">
        <v>5034</v>
      </c>
      <c r="M109" s="283" t="s">
        <v>5035</v>
      </c>
      <c r="N109" s="283" t="s">
        <v>1607</v>
      </c>
      <c r="O109" s="283" t="s">
        <v>442</v>
      </c>
      <c r="P109" s="91" t="s">
        <v>1087</v>
      </c>
      <c r="Q109" s="91" t="s">
        <v>5036</v>
      </c>
      <c r="R109" s="157"/>
      <c r="S109" s="157"/>
      <c r="T109" s="157"/>
      <c r="U109" s="157"/>
      <c r="V109" s="157"/>
      <c r="W109" s="114"/>
      <c r="X109" s="283" t="s">
        <v>2697</v>
      </c>
      <c r="Y109" s="624" t="s">
        <v>5037</v>
      </c>
      <c r="Z109" s="283" t="s">
        <v>4719</v>
      </c>
      <c r="AA109" s="283" t="s">
        <v>3355</v>
      </c>
      <c r="AB109" s="624" t="s">
        <v>4634</v>
      </c>
      <c r="AC109" s="283" t="s">
        <v>5038</v>
      </c>
      <c r="AD109" s="156"/>
      <c r="AE109" s="156" t="s">
        <v>888</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663</v>
      </c>
      <c r="BD109" s="156" t="s">
        <v>830</v>
      </c>
      <c r="BE109" s="156" t="s">
        <v>2895</v>
      </c>
      <c r="BF109" s="156" t="s">
        <v>5046</v>
      </c>
      <c r="BG109" s="156" t="s">
        <v>5047</v>
      </c>
      <c r="BH109" s="256" t="s">
        <v>2472</v>
      </c>
      <c r="BI109" s="259"/>
      <c r="BJ109" s="156" t="s">
        <v>5048</v>
      </c>
      <c r="BK109" s="256" t="s">
        <v>4036</v>
      </c>
      <c r="BL109" s="157"/>
      <c r="BM109" s="156" t="s">
        <v>4982</v>
      </c>
      <c r="BN109" s="156" t="s">
        <v>5049</v>
      </c>
      <c r="BO109" s="156" t="s">
        <v>5050</v>
      </c>
      <c r="BP109" s="93"/>
      <c r="BQ109" s="156"/>
      <c r="BR109" s="156" t="s">
        <v>3688</v>
      </c>
      <c r="BS109" s="156" t="s">
        <v>3213</v>
      </c>
      <c r="BT109" s="156" t="s">
        <v>5051</v>
      </c>
      <c r="BU109" s="156" t="s">
        <v>4330</v>
      </c>
      <c r="BV109" s="256" t="s">
        <v>2521</v>
      </c>
      <c r="BW109" s="157"/>
      <c r="BX109" s="256" t="s">
        <v>5052</v>
      </c>
      <c r="BY109" s="156" t="s">
        <v>5053</v>
      </c>
      <c r="BZ109" s="256" t="s">
        <v>5054</v>
      </c>
      <c r="CA109" s="157"/>
      <c r="CB109" s="157"/>
      <c r="CC109" s="157"/>
      <c r="CD109" s="157"/>
      <c r="CE109" s="157"/>
      <c r="CF109" s="156" t="s">
        <v>5055</v>
      </c>
      <c r="CG109" s="156" t="s">
        <v>5056</v>
      </c>
      <c r="CH109" s="156" t="s">
        <v>3327</v>
      </c>
      <c r="CI109" s="156" t="s">
        <v>5057</v>
      </c>
      <c r="CJ109" s="256" t="s">
        <v>3538</v>
      </c>
      <c r="CK109" s="156" t="s">
        <v>5058</v>
      </c>
      <c r="CL109" s="156" t="s">
        <v>5059</v>
      </c>
      <c r="CM109" s="156" t="s">
        <v>5060</v>
      </c>
      <c r="CN109" s="157"/>
      <c r="CO109" s="157"/>
      <c r="CP109" s="157"/>
      <c r="CQ109" s="157"/>
      <c r="CR109" s="157"/>
      <c r="CS109" s="143"/>
      <c r="CT109" s="156" t="s">
        <v>5061</v>
      </c>
      <c r="CU109" s="156" t="s">
        <v>2652</v>
      </c>
      <c r="CV109" s="156" t="s">
        <v>638</v>
      </c>
      <c r="CW109" s="156" t="s">
        <v>5062</v>
      </c>
      <c r="CX109" s="156" t="s">
        <v>5063</v>
      </c>
      <c r="CY109" s="156" t="s">
        <v>1601</v>
      </c>
      <c r="CZ109" s="156" t="s">
        <v>5064</v>
      </c>
      <c r="DA109" s="256" t="s">
        <v>3521</v>
      </c>
      <c r="DB109" s="157"/>
      <c r="DC109" s="157"/>
      <c r="DD109" s="157"/>
      <c r="DE109" s="256" t="s">
        <v>5065</v>
      </c>
      <c r="DF109" s="256"/>
      <c r="DG109" s="256" t="s">
        <v>2269</v>
      </c>
      <c r="DH109" s="157"/>
      <c r="DI109" s="157"/>
      <c r="DJ109" s="156"/>
      <c r="DK109" s="157"/>
      <c r="DL109" s="156" t="s">
        <v>3749</v>
      </c>
      <c r="DM109" s="156" t="s">
        <v>3207</v>
      </c>
      <c r="DN109" s="156" t="s">
        <v>1185</v>
      </c>
      <c r="DO109" s="157"/>
      <c r="DP109" s="156" t="s">
        <v>5066</v>
      </c>
      <c r="DQ109" s="156"/>
      <c r="DR109" s="157"/>
      <c r="DS109" s="157"/>
      <c r="DT109" s="156" t="s">
        <v>2594</v>
      </c>
      <c r="DU109" s="157"/>
      <c r="DV109" s="157"/>
      <c r="DW109" s="157"/>
      <c r="DX109" s="156" t="s">
        <v>1984</v>
      </c>
      <c r="DY109" s="157"/>
      <c r="DZ109" s="157"/>
      <c r="EA109" s="157"/>
      <c r="EB109" s="161" t="s">
        <v>5067</v>
      </c>
    </row>
    <row r="110" ht="15.75" customHeight="1">
      <c r="A110" s="643" t="s">
        <v>5068</v>
      </c>
      <c r="B110" s="105" t="s">
        <v>5069</v>
      </c>
      <c r="C110" s="106" t="s">
        <v>1285</v>
      </c>
      <c r="D110" s="107" t="s">
        <v>1285</v>
      </c>
      <c r="E110" s="108" t="s">
        <v>1285</v>
      </c>
      <c r="F110" s="109" t="s">
        <v>635</v>
      </c>
      <c r="G110" s="105" t="s">
        <v>2526</v>
      </c>
      <c r="H110" s="220" t="s">
        <v>1036</v>
      </c>
      <c r="I110" s="286" t="s">
        <v>2017</v>
      </c>
      <c r="J110" s="286" t="s">
        <v>5070</v>
      </c>
      <c r="K110" s="286" t="s">
        <v>4424</v>
      </c>
      <c r="L110" s="110" t="s">
        <v>3511</v>
      </c>
      <c r="M110" s="220" t="s">
        <v>1850</v>
      </c>
      <c r="N110" s="220" t="s">
        <v>5071</v>
      </c>
      <c r="O110" s="286" t="s">
        <v>596</v>
      </c>
      <c r="P110" s="220" t="s">
        <v>5072</v>
      </c>
      <c r="Q110" s="263"/>
      <c r="R110" s="263"/>
      <c r="S110" s="220" t="s">
        <v>5073</v>
      </c>
      <c r="T110" s="263"/>
      <c r="U110" s="220" t="s">
        <v>442</v>
      </c>
      <c r="V110" s="263"/>
      <c r="W110" s="114"/>
      <c r="X110" s="478" t="s">
        <v>5074</v>
      </c>
      <c r="Y110" s="478" t="s">
        <v>3131</v>
      </c>
      <c r="Z110" s="116" t="s">
        <v>5075</v>
      </c>
      <c r="AA110" s="383" t="s">
        <v>5076</v>
      </c>
      <c r="AB110" s="116" t="s">
        <v>2389</v>
      </c>
      <c r="AC110" s="478" t="s">
        <v>5077</v>
      </c>
      <c r="AD110" s="299"/>
      <c r="AE110" s="383" t="s">
        <v>5078</v>
      </c>
      <c r="AF110" s="478" t="s">
        <v>4540</v>
      </c>
      <c r="AG110" s="383" t="s">
        <v>5079</v>
      </c>
      <c r="AH110" s="299"/>
      <c r="AI110" s="299"/>
      <c r="AJ110" s="299"/>
      <c r="AK110" s="114"/>
      <c r="AL110" s="222" t="s">
        <v>784</v>
      </c>
      <c r="AM110" s="222" t="s">
        <v>1129</v>
      </c>
      <c r="AN110" s="268"/>
      <c r="AO110" s="222" t="s">
        <v>5080</v>
      </c>
      <c r="AP110" s="222" t="s">
        <v>5081</v>
      </c>
      <c r="AQ110" s="268"/>
      <c r="AR110" s="120" t="s">
        <v>5082</v>
      </c>
      <c r="AS110" s="268"/>
      <c r="AT110" s="644" t="s">
        <v>2976</v>
      </c>
      <c r="AU110" s="465" t="s">
        <v>5083</v>
      </c>
      <c r="AV110" s="268"/>
      <c r="AW110" s="268"/>
      <c r="AX110" s="268"/>
      <c r="AY110" s="268"/>
      <c r="AZ110" s="114"/>
      <c r="BA110" s="225" t="s">
        <v>3806</v>
      </c>
      <c r="BB110" s="225" t="s">
        <v>1188</v>
      </c>
      <c r="BC110" s="125" t="s">
        <v>4209</v>
      </c>
      <c r="BD110" s="225" t="s">
        <v>3661</v>
      </c>
      <c r="BE110" s="225" t="s">
        <v>3817</v>
      </c>
      <c r="BF110" s="225" t="s">
        <v>2118</v>
      </c>
      <c r="BG110" s="225" t="s">
        <v>5084</v>
      </c>
      <c r="BH110" s="225" t="s">
        <v>5085</v>
      </c>
      <c r="BI110" s="225" t="s">
        <v>5086</v>
      </c>
      <c r="BJ110" s="270"/>
      <c r="BK110" s="225" t="s">
        <v>3249</v>
      </c>
      <c r="BL110" s="270"/>
      <c r="BM110" s="225" t="s">
        <v>2484</v>
      </c>
      <c r="BN110" s="270"/>
      <c r="BO110" s="225" t="s">
        <v>5087</v>
      </c>
      <c r="BP110" s="114"/>
      <c r="BQ110" s="272"/>
      <c r="BR110" s="272"/>
      <c r="BS110" s="226" t="s">
        <v>4997</v>
      </c>
      <c r="BT110" s="226" t="s">
        <v>5088</v>
      </c>
      <c r="BU110" s="226" t="s">
        <v>5089</v>
      </c>
      <c r="BV110" s="226" t="s">
        <v>2168</v>
      </c>
      <c r="BW110" s="272"/>
      <c r="BX110" s="226" t="s">
        <v>4419</v>
      </c>
      <c r="BY110" s="272"/>
      <c r="BZ110" s="226" t="s">
        <v>5090</v>
      </c>
      <c r="CA110" s="137" t="s">
        <v>5091</v>
      </c>
      <c r="CB110" s="272"/>
      <c r="CC110" s="272"/>
      <c r="CD110" s="272"/>
      <c r="CE110" s="272"/>
      <c r="CF110" s="229" t="s">
        <v>4871</v>
      </c>
      <c r="CG110" s="229" t="s">
        <v>1429</v>
      </c>
      <c r="CH110" s="229" t="s">
        <v>1985</v>
      </c>
      <c r="CI110" s="229" t="s">
        <v>5092</v>
      </c>
      <c r="CJ110" s="275"/>
      <c r="CK110" s="275"/>
      <c r="CL110" s="229" t="s">
        <v>442</v>
      </c>
      <c r="CM110" s="229" t="s">
        <v>3229</v>
      </c>
      <c r="CN110" s="275"/>
      <c r="CO110" s="275"/>
      <c r="CP110" s="275"/>
      <c r="CQ110" s="275"/>
      <c r="CR110" s="275"/>
      <c r="CS110" s="143"/>
      <c r="CT110" s="394" t="s">
        <v>367</v>
      </c>
      <c r="CU110" s="144" t="s">
        <v>4459</v>
      </c>
      <c r="CV110" s="310" t="s">
        <v>4697</v>
      </c>
      <c r="CW110" s="276"/>
      <c r="CX110" s="276"/>
      <c r="CY110" s="276"/>
      <c r="CZ110" s="394" t="s">
        <v>5093</v>
      </c>
      <c r="DA110" s="310" t="s">
        <v>5094</v>
      </c>
      <c r="DB110" s="276"/>
      <c r="DC110" s="276"/>
      <c r="DD110" s="276"/>
      <c r="DE110" s="276"/>
      <c r="DF110" s="276"/>
      <c r="DG110" s="304" t="s">
        <v>1970</v>
      </c>
      <c r="DH110" s="278"/>
      <c r="DI110" s="278"/>
      <c r="DJ110" s="278"/>
      <c r="DK110" s="304" t="s">
        <v>4036</v>
      </c>
      <c r="DL110" s="278"/>
      <c r="DM110" s="278"/>
      <c r="DN110" s="278"/>
      <c r="DO110" s="278"/>
      <c r="DP110" s="278"/>
      <c r="DQ110" s="278"/>
      <c r="DR110" s="278"/>
      <c r="DS110" s="278"/>
      <c r="DT110" s="304" t="s">
        <v>3846</v>
      </c>
      <c r="DU110" s="149" t="s">
        <v>3268</v>
      </c>
      <c r="DV110" s="278"/>
      <c r="DW110" s="278"/>
      <c r="DX110" s="278"/>
      <c r="DY110" s="278"/>
      <c r="DZ110" s="278"/>
      <c r="EA110" s="278"/>
      <c r="EB110" s="376"/>
    </row>
    <row r="111" ht="15.75" customHeight="1">
      <c r="A111" s="645" t="s">
        <v>5095</v>
      </c>
      <c r="B111" s="83" t="s">
        <v>5096</v>
      </c>
      <c r="C111" s="84" t="s">
        <v>1285</v>
      </c>
      <c r="D111" s="85" t="s">
        <v>1285</v>
      </c>
      <c r="E111" s="86" t="s">
        <v>1285</v>
      </c>
      <c r="F111" s="87" t="s">
        <v>1586</v>
      </c>
      <c r="G111" s="83" t="s">
        <v>5097</v>
      </c>
      <c r="H111" s="256"/>
      <c r="I111" s="156" t="s">
        <v>5098</v>
      </c>
      <c r="J111" s="156" t="s">
        <v>5099</v>
      </c>
      <c r="K111" s="91" t="s">
        <v>238</v>
      </c>
      <c r="L111" s="156" t="s">
        <v>5100</v>
      </c>
      <c r="M111" s="157"/>
      <c r="N111" s="156" t="s">
        <v>5101</v>
      </c>
      <c r="O111" s="156" t="s">
        <v>1323</v>
      </c>
      <c r="P111" s="156" t="s">
        <v>445</v>
      </c>
      <c r="Q111" s="157"/>
      <c r="R111" s="157"/>
      <c r="S111" s="157"/>
      <c r="T111" s="157"/>
      <c r="U111" s="157"/>
      <c r="V111" s="157"/>
      <c r="W111" s="114"/>
      <c r="X111" s="156" t="s">
        <v>2891</v>
      </c>
      <c r="Y111" s="156" t="s">
        <v>5102</v>
      </c>
      <c r="Z111" s="156" t="s">
        <v>4264</v>
      </c>
      <c r="AA111" s="156" t="s">
        <v>1079</v>
      </c>
      <c r="AB111" s="156" t="s">
        <v>524</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392</v>
      </c>
      <c r="BC111" s="256" t="s">
        <v>696</v>
      </c>
      <c r="BD111" s="156" t="s">
        <v>5107</v>
      </c>
      <c r="BE111" s="156" t="s">
        <v>5108</v>
      </c>
      <c r="BF111" s="256" t="s">
        <v>4352</v>
      </c>
      <c r="BG111" s="157"/>
      <c r="BH111" s="283" t="s">
        <v>788</v>
      </c>
      <c r="BI111" s="156" t="s">
        <v>5109</v>
      </c>
      <c r="BJ111" s="156" t="s">
        <v>5110</v>
      </c>
      <c r="BK111" s="256" t="s">
        <v>5111</v>
      </c>
      <c r="BL111" s="157"/>
      <c r="BM111" s="157"/>
      <c r="BN111" s="157"/>
      <c r="BO111" s="157"/>
      <c r="BP111" s="114"/>
      <c r="BQ111" s="156" t="s">
        <v>5112</v>
      </c>
      <c r="BR111" s="156" t="s">
        <v>3021</v>
      </c>
      <c r="BS111" s="156" t="s">
        <v>4673</v>
      </c>
      <c r="BT111" s="156" t="s">
        <v>5088</v>
      </c>
      <c r="BU111" s="156" t="s">
        <v>5113</v>
      </c>
      <c r="BV111" s="156" t="s">
        <v>2521</v>
      </c>
      <c r="BW111" s="157"/>
      <c r="BX111" s="156" t="s">
        <v>882</v>
      </c>
      <c r="BY111" s="156" t="s">
        <v>5114</v>
      </c>
      <c r="BZ111" s="157"/>
      <c r="CA111" s="157"/>
      <c r="CB111" s="157"/>
      <c r="CC111" s="157"/>
      <c r="CD111" s="157"/>
      <c r="CE111" s="157"/>
      <c r="CF111" s="156" t="s">
        <v>5115</v>
      </c>
      <c r="CG111" s="156" t="s">
        <v>2094</v>
      </c>
      <c r="CH111" s="156" t="s">
        <v>1210</v>
      </c>
      <c r="CI111" s="156" t="s">
        <v>5116</v>
      </c>
      <c r="CJ111" s="157"/>
      <c r="CK111" s="156" t="s">
        <v>5117</v>
      </c>
      <c r="CL111" s="156" t="s">
        <v>2342</v>
      </c>
      <c r="CM111" s="156" t="s">
        <v>5118</v>
      </c>
      <c r="CN111" s="157"/>
      <c r="CO111" s="157"/>
      <c r="CP111" s="157"/>
      <c r="CQ111" s="157"/>
      <c r="CR111" s="157"/>
      <c r="CS111" s="143"/>
      <c r="CT111" s="156" t="s">
        <v>893</v>
      </c>
      <c r="CU111" s="156" t="s">
        <v>2298</v>
      </c>
      <c r="CV111" s="156" t="s">
        <v>3854</v>
      </c>
      <c r="CW111" s="156" t="s">
        <v>5119</v>
      </c>
      <c r="CX111" s="156" t="s">
        <v>5120</v>
      </c>
      <c r="CY111" s="156" t="s">
        <v>5121</v>
      </c>
      <c r="CZ111" s="156" t="s">
        <v>5122</v>
      </c>
      <c r="DA111" s="156" t="s">
        <v>2497</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1540</v>
      </c>
      <c r="H112" s="236" t="s">
        <v>4132</v>
      </c>
      <c r="I112" s="236" t="s">
        <v>5126</v>
      </c>
      <c r="J112" s="236" t="s">
        <v>5127</v>
      </c>
      <c r="K112" s="236" t="s">
        <v>4882</v>
      </c>
      <c r="L112" s="220" t="s">
        <v>550</v>
      </c>
      <c r="M112" s="220" t="s">
        <v>5128</v>
      </c>
      <c r="N112" s="220" t="s">
        <v>5129</v>
      </c>
      <c r="O112" s="220" t="s">
        <v>5130</v>
      </c>
      <c r="P112" s="236" t="s">
        <v>5131</v>
      </c>
      <c r="Q112" s="263"/>
      <c r="R112" s="263"/>
      <c r="S112" s="263"/>
      <c r="T112" s="263"/>
      <c r="U112" s="263"/>
      <c r="V112" s="263"/>
      <c r="W112" s="114"/>
      <c r="X112" s="117" t="s">
        <v>5132</v>
      </c>
      <c r="Y112" s="117" t="s">
        <v>4010</v>
      </c>
      <c r="Z112" s="383" t="s">
        <v>5133</v>
      </c>
      <c r="AA112" s="117" t="s">
        <v>5134</v>
      </c>
      <c r="AB112" s="117" t="s">
        <v>5135</v>
      </c>
      <c r="AC112" s="117" t="s">
        <v>2055</v>
      </c>
      <c r="AD112" s="383"/>
      <c r="AE112" s="117" t="s">
        <v>393</v>
      </c>
      <c r="AF112" s="117" t="s">
        <v>4161</v>
      </c>
      <c r="AG112" s="299"/>
      <c r="AH112" s="299"/>
      <c r="AI112" s="299"/>
      <c r="AJ112" s="299"/>
      <c r="AK112" s="114"/>
      <c r="AL112" s="268"/>
      <c r="AM112" s="241" t="s">
        <v>210</v>
      </c>
      <c r="AN112" s="268"/>
      <c r="AO112" s="268"/>
      <c r="AP112" s="268"/>
      <c r="AQ112" s="268"/>
      <c r="AR112" s="268"/>
      <c r="AS112" s="268"/>
      <c r="AT112" s="241" t="s">
        <v>1977</v>
      </c>
      <c r="AU112" s="222" t="s">
        <v>5136</v>
      </c>
      <c r="AV112" s="268"/>
      <c r="AW112" s="268"/>
      <c r="AX112" s="268"/>
      <c r="AY112" s="268"/>
      <c r="AZ112" s="114"/>
      <c r="BA112" s="131" t="s">
        <v>5137</v>
      </c>
      <c r="BB112" s="131" t="s">
        <v>5138</v>
      </c>
      <c r="BC112" s="225" t="s">
        <v>505</v>
      </c>
      <c r="BD112" s="131" t="s">
        <v>5139</v>
      </c>
      <c r="BE112" s="131" t="s">
        <v>5140</v>
      </c>
      <c r="BF112" s="131"/>
      <c r="BG112" s="270"/>
      <c r="BH112" s="225" t="s">
        <v>3683</v>
      </c>
      <c r="BI112" s="131" t="s">
        <v>5141</v>
      </c>
      <c r="BJ112" s="131"/>
      <c r="BK112" s="225" t="s">
        <v>3326</v>
      </c>
      <c r="BL112" s="270"/>
      <c r="BM112" s="131" t="s">
        <v>2451</v>
      </c>
      <c r="BN112" s="270"/>
      <c r="BO112" s="270"/>
      <c r="BP112" s="114"/>
      <c r="BQ112" s="226"/>
      <c r="BR112" s="137" t="s">
        <v>2314</v>
      </c>
      <c r="BS112" s="137" t="s">
        <v>3354</v>
      </c>
      <c r="BT112" s="137" t="s">
        <v>613</v>
      </c>
      <c r="BU112" s="137"/>
      <c r="BV112" s="137" t="s">
        <v>5142</v>
      </c>
      <c r="BW112" s="137" t="s">
        <v>5143</v>
      </c>
      <c r="BX112" s="226" t="s">
        <v>5144</v>
      </c>
      <c r="BY112" s="272"/>
      <c r="BZ112" s="137" t="s">
        <v>5145</v>
      </c>
      <c r="CA112" s="137" t="s">
        <v>4594</v>
      </c>
      <c r="CB112" s="272"/>
      <c r="CC112" s="137" t="s">
        <v>1875</v>
      </c>
      <c r="CD112" s="272"/>
      <c r="CE112" s="272"/>
      <c r="CF112" s="317" t="s">
        <v>130</v>
      </c>
      <c r="CG112" s="317" t="s">
        <v>2398</v>
      </c>
      <c r="CH112" s="317" t="s">
        <v>5146</v>
      </c>
      <c r="CI112" s="317" t="s">
        <v>5147</v>
      </c>
      <c r="CJ112" s="275"/>
      <c r="CK112" s="317" t="s">
        <v>5148</v>
      </c>
      <c r="CL112" s="229" t="s">
        <v>4711</v>
      </c>
      <c r="CM112" s="229" t="s">
        <v>1243</v>
      </c>
      <c r="CN112" s="275"/>
      <c r="CO112" s="275"/>
      <c r="CP112" s="275"/>
      <c r="CQ112" s="275"/>
      <c r="CR112" s="275"/>
      <c r="CS112" s="143"/>
      <c r="CT112" s="148" t="s">
        <v>3256</v>
      </c>
      <c r="CU112" s="148" t="s">
        <v>4830</v>
      </c>
      <c r="CV112" s="148" t="s">
        <v>3527</v>
      </c>
      <c r="CW112" s="310" t="s">
        <v>602</v>
      </c>
      <c r="CX112" s="148" t="s">
        <v>5149</v>
      </c>
      <c r="CY112" s="148" t="s">
        <v>3606</v>
      </c>
      <c r="CZ112" s="148" t="s">
        <v>5150</v>
      </c>
      <c r="DA112" s="148" t="s">
        <v>2497</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3237</v>
      </c>
      <c r="DV112" s="278"/>
      <c r="DW112" s="278"/>
      <c r="DX112" s="253" t="s">
        <v>195</v>
      </c>
      <c r="DY112" s="278"/>
      <c r="DZ112" s="278"/>
      <c r="EA112" s="278"/>
      <c r="EB112" s="376"/>
    </row>
    <row r="113">
      <c r="A113" s="646" t="s">
        <v>5154</v>
      </c>
      <c r="B113" s="83" t="s">
        <v>5155</v>
      </c>
      <c r="C113" s="84" t="s">
        <v>1285</v>
      </c>
      <c r="D113" s="85" t="s">
        <v>1285</v>
      </c>
      <c r="E113" s="86" t="s">
        <v>1285</v>
      </c>
      <c r="F113" s="87" t="s">
        <v>1285</v>
      </c>
      <c r="G113" s="83" t="s">
        <v>3083</v>
      </c>
      <c r="H113" s="156" t="s">
        <v>4254</v>
      </c>
      <c r="I113" s="156" t="s">
        <v>5156</v>
      </c>
      <c r="J113" s="156" t="s">
        <v>1678</v>
      </c>
      <c r="K113" s="156" t="s">
        <v>238</v>
      </c>
      <c r="L113" s="156" t="s">
        <v>2707</v>
      </c>
      <c r="M113" s="156" t="s">
        <v>5157</v>
      </c>
      <c r="N113" s="156" t="s">
        <v>5158</v>
      </c>
      <c r="O113" s="156" t="s">
        <v>5159</v>
      </c>
      <c r="P113" s="156" t="s">
        <v>3795</v>
      </c>
      <c r="Q113" s="157"/>
      <c r="R113" s="157"/>
      <c r="S113" s="157"/>
      <c r="T113" s="157"/>
      <c r="U113" s="157"/>
      <c r="V113" s="157"/>
      <c r="W113" s="114"/>
      <c r="X113" s="156" t="s">
        <v>3233</v>
      </c>
      <c r="Y113" s="156" t="s">
        <v>751</v>
      </c>
      <c r="Z113" s="156" t="s">
        <v>4268</v>
      </c>
      <c r="AA113" s="156" t="s">
        <v>1698</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2622</v>
      </c>
      <c r="AU113" s="156" t="s">
        <v>1430</v>
      </c>
      <c r="AV113" s="157"/>
      <c r="AW113" s="157"/>
      <c r="AX113" s="157"/>
      <c r="AY113" s="157"/>
      <c r="AZ113" s="114"/>
      <c r="BA113" s="156" t="s">
        <v>5163</v>
      </c>
      <c r="BB113" s="156" t="s">
        <v>392</v>
      </c>
      <c r="BC113" s="156" t="s">
        <v>1121</v>
      </c>
      <c r="BD113" s="156" t="s">
        <v>5164</v>
      </c>
      <c r="BE113" s="156" t="s">
        <v>5165</v>
      </c>
      <c r="BF113" s="156" t="s">
        <v>382</v>
      </c>
      <c r="BG113" s="156" t="s">
        <v>5166</v>
      </c>
      <c r="BH113" s="156" t="s">
        <v>2607</v>
      </c>
      <c r="BI113" s="157"/>
      <c r="BJ113" s="156" t="s">
        <v>5167</v>
      </c>
      <c r="BK113" s="156" t="s">
        <v>5168</v>
      </c>
      <c r="BL113" s="157"/>
      <c r="BM113" s="157"/>
      <c r="BN113" s="157"/>
      <c r="BO113" s="157"/>
      <c r="BP113" s="114"/>
      <c r="BQ113" s="156" t="s">
        <v>5169</v>
      </c>
      <c r="BR113" s="156" t="s">
        <v>4559</v>
      </c>
      <c r="BS113" s="156" t="s">
        <v>4070</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2959</v>
      </c>
      <c r="CI113" s="156" t="s">
        <v>5176</v>
      </c>
      <c r="CJ113" s="156" t="s">
        <v>5177</v>
      </c>
      <c r="CK113" s="156" t="s">
        <v>5178</v>
      </c>
      <c r="CL113" s="156" t="s">
        <v>4673</v>
      </c>
      <c r="CM113" s="156" t="s">
        <v>5162</v>
      </c>
      <c r="CN113" s="157"/>
      <c r="CO113" s="157"/>
      <c r="CP113" s="157"/>
      <c r="CQ113" s="157"/>
      <c r="CR113" s="157"/>
      <c r="CS113" s="143"/>
      <c r="CT113" s="156" t="s">
        <v>2663</v>
      </c>
      <c r="CU113" s="156" t="s">
        <v>4504</v>
      </c>
      <c r="CV113" s="156" t="s">
        <v>5179</v>
      </c>
      <c r="CW113" s="156" t="s">
        <v>4059</v>
      </c>
      <c r="CX113" s="156" t="s">
        <v>4761</v>
      </c>
      <c r="CY113" s="156" t="s">
        <v>1713</v>
      </c>
      <c r="CZ113" s="156" t="s">
        <v>5180</v>
      </c>
      <c r="DA113" s="156" t="s">
        <v>2466</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30"/>
    </row>
    <row r="114">
      <c r="A114" s="647" t="s">
        <v>5183</v>
      </c>
      <c r="B114" s="105" t="s">
        <v>5184</v>
      </c>
      <c r="C114" s="106" t="s">
        <v>1285</v>
      </c>
      <c r="D114" s="107" t="s">
        <v>1285</v>
      </c>
      <c r="E114" s="108" t="s">
        <v>1285</v>
      </c>
      <c r="F114" s="109" t="s">
        <v>1586</v>
      </c>
      <c r="G114" s="105" t="s">
        <v>3439</v>
      </c>
      <c r="H114" s="263"/>
      <c r="I114" s="263"/>
      <c r="J114" s="220" t="s">
        <v>5185</v>
      </c>
      <c r="K114" s="220" t="s">
        <v>4213</v>
      </c>
      <c r="L114" s="220" t="s">
        <v>843</v>
      </c>
      <c r="M114" s="263"/>
      <c r="N114" s="220" t="s">
        <v>1192</v>
      </c>
      <c r="O114" s="220" t="s">
        <v>5186</v>
      </c>
      <c r="P114" s="220" t="s">
        <v>3195</v>
      </c>
      <c r="Q114" s="263"/>
      <c r="R114" s="263"/>
      <c r="S114" s="263"/>
      <c r="T114" s="263"/>
      <c r="U114" s="263"/>
      <c r="V114" s="263"/>
      <c r="W114" s="114"/>
      <c r="X114" s="383" t="s">
        <v>4094</v>
      </c>
      <c r="Y114" s="299"/>
      <c r="Z114" s="383" t="s">
        <v>827</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2419</v>
      </c>
      <c r="AV114" s="268"/>
      <c r="AW114" s="268"/>
      <c r="AX114" s="268"/>
      <c r="AY114" s="268"/>
      <c r="AZ114" s="114"/>
      <c r="BA114" s="270"/>
      <c r="BB114" s="270"/>
      <c r="BC114" s="270"/>
      <c r="BD114" s="270"/>
      <c r="BE114" s="225" t="s">
        <v>5188</v>
      </c>
      <c r="BF114" s="270"/>
      <c r="BG114" s="270"/>
      <c r="BH114" s="225" t="s">
        <v>4153</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1315</v>
      </c>
      <c r="CH114" s="275"/>
      <c r="CI114" s="275"/>
      <c r="CJ114" s="275"/>
      <c r="CK114" s="275"/>
      <c r="CL114" s="275"/>
      <c r="CM114" s="138" t="s">
        <v>1411</v>
      </c>
      <c r="CN114" s="275"/>
      <c r="CO114" s="275"/>
      <c r="CP114" s="275"/>
      <c r="CQ114" s="275"/>
      <c r="CR114" s="275"/>
      <c r="CS114" s="143"/>
      <c r="CT114" s="310" t="s">
        <v>5193</v>
      </c>
      <c r="CU114" s="276"/>
      <c r="CV114" s="276"/>
      <c r="CW114" s="276"/>
      <c r="CX114" s="276"/>
      <c r="CY114" s="310" t="s">
        <v>1413</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2"/>
    </row>
    <row r="115" ht="15.75" customHeight="1">
      <c r="A115" s="648" t="s">
        <v>5195</v>
      </c>
      <c r="B115" s="83" t="s">
        <v>5196</v>
      </c>
      <c r="C115" s="84" t="s">
        <v>1285</v>
      </c>
      <c r="D115" s="85" t="s">
        <v>1285</v>
      </c>
      <c r="E115" s="86" t="s">
        <v>1285</v>
      </c>
      <c r="F115" s="87" t="s">
        <v>1285</v>
      </c>
      <c r="G115" s="83" t="s">
        <v>3624</v>
      </c>
      <c r="H115" s="156" t="s">
        <v>5197</v>
      </c>
      <c r="I115" s="156" t="s">
        <v>674</v>
      </c>
      <c r="J115" s="156" t="s">
        <v>5198</v>
      </c>
      <c r="K115" s="156" t="s">
        <v>4424</v>
      </c>
      <c r="L115" s="156" t="s">
        <v>2534</v>
      </c>
      <c r="M115" s="157"/>
      <c r="N115" s="156" t="s">
        <v>4758</v>
      </c>
      <c r="O115" s="156" t="s">
        <v>860</v>
      </c>
      <c r="P115" s="156" t="s">
        <v>1211</v>
      </c>
      <c r="Q115" s="157"/>
      <c r="R115" s="157"/>
      <c r="S115" s="157"/>
      <c r="T115" s="157"/>
      <c r="U115" s="157"/>
      <c r="V115" s="157"/>
      <c r="W115" s="114"/>
      <c r="X115" s="156" t="s">
        <v>5199</v>
      </c>
      <c r="Y115" s="156" t="s">
        <v>3143</v>
      </c>
      <c r="Z115" s="156" t="s">
        <v>5200</v>
      </c>
      <c r="AA115" s="156" t="s">
        <v>5201</v>
      </c>
      <c r="AB115" s="156" t="s">
        <v>3588</v>
      </c>
      <c r="AC115" s="156" t="s">
        <v>1267</v>
      </c>
      <c r="AD115" s="157"/>
      <c r="AE115" s="156" t="s">
        <v>5202</v>
      </c>
      <c r="AF115" s="156" t="s">
        <v>5203</v>
      </c>
      <c r="AG115" s="157"/>
      <c r="AH115" s="157"/>
      <c r="AI115" s="157"/>
      <c r="AJ115" s="157"/>
      <c r="AK115" s="114"/>
      <c r="AL115" s="157"/>
      <c r="AM115" s="156" t="s">
        <v>865</v>
      </c>
      <c r="AN115" s="157"/>
      <c r="AO115" s="157"/>
      <c r="AP115" s="157"/>
      <c r="AQ115" s="157"/>
      <c r="AR115" s="157"/>
      <c r="AS115" s="157"/>
      <c r="AT115" s="156" t="s">
        <v>3547</v>
      </c>
      <c r="AU115" s="156" t="s">
        <v>5204</v>
      </c>
      <c r="AV115" s="157"/>
      <c r="AW115" s="157"/>
      <c r="AX115" s="157"/>
      <c r="AY115" s="157"/>
      <c r="AZ115" s="114"/>
      <c r="BA115" s="156" t="s">
        <v>3972</v>
      </c>
      <c r="BB115" s="156" t="s">
        <v>465</v>
      </c>
      <c r="BC115" s="156" t="s">
        <v>3434</v>
      </c>
      <c r="BD115" s="156" t="s">
        <v>5205</v>
      </c>
      <c r="BE115" s="156" t="s">
        <v>3093</v>
      </c>
      <c r="BF115" s="157"/>
      <c r="BG115" s="649"/>
      <c r="BH115" s="156" t="s">
        <v>3331</v>
      </c>
      <c r="BI115" s="156" t="s">
        <v>2508</v>
      </c>
      <c r="BJ115" s="157"/>
      <c r="BK115" s="156" t="s">
        <v>5206</v>
      </c>
      <c r="BL115" s="157"/>
      <c r="BM115" s="157"/>
      <c r="BN115" s="157"/>
      <c r="BO115" s="157"/>
      <c r="BP115" s="114"/>
      <c r="BQ115" s="156" t="s">
        <v>4968</v>
      </c>
      <c r="BR115" s="156" t="s">
        <v>5207</v>
      </c>
      <c r="BS115" s="156" t="s">
        <v>4657</v>
      </c>
      <c r="BT115" s="156" t="s">
        <v>1801</v>
      </c>
      <c r="BU115" s="156" t="s">
        <v>452</v>
      </c>
      <c r="BV115" s="156" t="s">
        <v>528</v>
      </c>
      <c r="BW115" s="156"/>
      <c r="BX115" s="156" t="s">
        <v>5208</v>
      </c>
      <c r="BY115" s="157"/>
      <c r="BZ115" s="156" t="s">
        <v>2368</v>
      </c>
      <c r="CA115" s="157"/>
      <c r="CB115" s="157"/>
      <c r="CC115" s="157"/>
      <c r="CD115" s="157"/>
      <c r="CE115" s="157"/>
      <c r="CF115" s="156" t="s">
        <v>5209</v>
      </c>
      <c r="CG115" s="156" t="s">
        <v>5210</v>
      </c>
      <c r="CH115" s="157"/>
      <c r="CI115" s="157"/>
      <c r="CJ115" s="157"/>
      <c r="CK115" s="156" t="s">
        <v>5211</v>
      </c>
      <c r="CL115" s="156" t="s">
        <v>1839</v>
      </c>
      <c r="CM115" s="156" t="s">
        <v>3736</v>
      </c>
      <c r="CN115" s="157"/>
      <c r="CO115" s="157"/>
      <c r="CP115" s="157"/>
      <c r="CQ115" s="157"/>
      <c r="CR115" s="157"/>
      <c r="CS115" s="143"/>
      <c r="CT115" s="156" t="s">
        <v>3408</v>
      </c>
      <c r="CU115" s="156" t="s">
        <v>916</v>
      </c>
      <c r="CV115" s="156" t="s">
        <v>5212</v>
      </c>
      <c r="CW115" s="156" t="s">
        <v>112</v>
      </c>
      <c r="CX115" s="157"/>
      <c r="CY115" s="157"/>
      <c r="CZ115" s="156" t="s">
        <v>5213</v>
      </c>
      <c r="DA115" s="156" t="s">
        <v>3821</v>
      </c>
      <c r="DB115" s="157"/>
      <c r="DC115" s="157"/>
      <c r="DD115" s="157"/>
      <c r="DE115" s="157"/>
      <c r="DF115" s="157"/>
      <c r="DG115" s="157"/>
      <c r="DH115" s="157"/>
      <c r="DI115" s="157"/>
      <c r="DJ115" s="157"/>
      <c r="DK115" s="157"/>
      <c r="DL115" s="157"/>
      <c r="DM115" s="157"/>
      <c r="DN115" s="157"/>
      <c r="DO115" s="157"/>
      <c r="DP115" s="156" t="s">
        <v>5214</v>
      </c>
      <c r="DQ115" s="156" t="s">
        <v>1924</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1871</v>
      </c>
      <c r="K116" s="330" t="s">
        <v>3926</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0" t="s">
        <v>3521</v>
      </c>
      <c r="AU116" s="314"/>
      <c r="AV116" s="268"/>
      <c r="AW116" s="268"/>
      <c r="AX116" s="268"/>
      <c r="AY116" s="268"/>
      <c r="AZ116" s="114"/>
      <c r="BA116" s="541"/>
      <c r="BB116" s="651" t="s">
        <v>2106</v>
      </c>
      <c r="BC116" s="541"/>
      <c r="BD116" s="541"/>
      <c r="BE116" s="651" t="s">
        <v>145</v>
      </c>
      <c r="BF116" s="270"/>
      <c r="BG116" s="270"/>
      <c r="BH116" s="541"/>
      <c r="BI116" s="541"/>
      <c r="BJ116" s="541"/>
      <c r="BK116" s="541"/>
      <c r="BL116" s="270"/>
      <c r="BM116" s="270"/>
      <c r="BN116" s="270"/>
      <c r="BO116" s="270"/>
      <c r="BP116" s="114"/>
      <c r="BQ116" s="227"/>
      <c r="BR116" s="227"/>
      <c r="BS116" s="227"/>
      <c r="BT116" s="652" t="s">
        <v>5219</v>
      </c>
      <c r="BU116" s="227"/>
      <c r="BV116" s="227"/>
      <c r="BW116" s="653"/>
      <c r="BX116" s="272"/>
      <c r="BY116" s="227"/>
      <c r="BZ116" s="227"/>
      <c r="CA116" s="272"/>
      <c r="CB116" s="272"/>
      <c r="CC116" s="272"/>
      <c r="CD116" s="272"/>
      <c r="CE116" s="272"/>
      <c r="CF116" s="336"/>
      <c r="CG116" s="336" t="s">
        <v>3330</v>
      </c>
      <c r="CH116" s="336"/>
      <c r="CI116" s="654"/>
      <c r="CJ116" s="275"/>
      <c r="CK116" s="654"/>
      <c r="CL116" s="336"/>
      <c r="CM116" s="336"/>
      <c r="CN116" s="275"/>
      <c r="CO116" s="275"/>
      <c r="CP116" s="275"/>
      <c r="CQ116" s="275"/>
      <c r="CR116" s="275"/>
      <c r="CS116" s="143"/>
      <c r="CT116" s="391"/>
      <c r="CU116" s="276"/>
      <c r="CV116" s="391"/>
      <c r="CW116" s="655"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6" t="s">
        <v>5220</v>
      </c>
      <c r="B117" s="83" t="s">
        <v>5221</v>
      </c>
      <c r="C117" s="84" t="s">
        <v>1285</v>
      </c>
      <c r="D117" s="85" t="s">
        <v>1285</v>
      </c>
      <c r="E117" s="86" t="s">
        <v>1285</v>
      </c>
      <c r="F117" s="87" t="s">
        <v>1285</v>
      </c>
      <c r="G117" s="83" t="s">
        <v>3337</v>
      </c>
      <c r="H117" s="156" t="s">
        <v>4122</v>
      </c>
      <c r="I117" s="163" t="s">
        <v>5222</v>
      </c>
      <c r="J117" s="156" t="s">
        <v>5223</v>
      </c>
      <c r="K117" s="156" t="s">
        <v>3946</v>
      </c>
      <c r="L117" s="156" t="s">
        <v>5224</v>
      </c>
      <c r="M117" s="157" t="s">
        <v>5225</v>
      </c>
      <c r="N117" s="156" t="s">
        <v>5226</v>
      </c>
      <c r="O117" s="156" t="s">
        <v>4643</v>
      </c>
      <c r="P117" s="163" t="s">
        <v>3493</v>
      </c>
      <c r="Q117" s="157"/>
      <c r="R117" s="157"/>
      <c r="S117" s="163" t="s">
        <v>3033</v>
      </c>
      <c r="T117" s="157"/>
      <c r="U117" s="156" t="s">
        <v>3443</v>
      </c>
      <c r="V117" s="156" t="s">
        <v>5227</v>
      </c>
      <c r="W117" s="114"/>
      <c r="X117" s="163" t="s">
        <v>5228</v>
      </c>
      <c r="Y117" s="156" t="s">
        <v>5229</v>
      </c>
      <c r="Z117" s="156" t="s">
        <v>827</v>
      </c>
      <c r="AA117" s="156" t="s">
        <v>3391</v>
      </c>
      <c r="AB117" s="163" t="s">
        <v>1014</v>
      </c>
      <c r="AC117" s="156" t="s">
        <v>1965</v>
      </c>
      <c r="AD117" s="157"/>
      <c r="AE117" s="156" t="s">
        <v>3163</v>
      </c>
      <c r="AF117" s="163" t="s">
        <v>4774</v>
      </c>
      <c r="AG117" s="163" t="s">
        <v>5230</v>
      </c>
      <c r="AH117" s="157"/>
      <c r="AI117" s="156" t="s">
        <v>5231</v>
      </c>
      <c r="AJ117" s="157"/>
      <c r="AK117" s="114"/>
      <c r="AL117" s="156" t="s">
        <v>4272</v>
      </c>
      <c r="AM117" s="163" t="s">
        <v>5232</v>
      </c>
      <c r="AN117" s="157"/>
      <c r="AO117" s="157"/>
      <c r="AP117" s="163" t="s">
        <v>5233</v>
      </c>
      <c r="AQ117" s="163"/>
      <c r="AR117" s="163" t="s">
        <v>3487</v>
      </c>
      <c r="AS117" s="157"/>
      <c r="AT117" s="163" t="s">
        <v>5234</v>
      </c>
      <c r="AU117" s="163" t="s">
        <v>587</v>
      </c>
      <c r="AV117" s="156" t="s">
        <v>5235</v>
      </c>
      <c r="AW117" s="157"/>
      <c r="AX117" s="157"/>
      <c r="AY117" s="157"/>
      <c r="AZ117" s="114"/>
      <c r="BA117" s="163" t="s">
        <v>2727</v>
      </c>
      <c r="BB117" s="163" t="s">
        <v>1381</v>
      </c>
      <c r="BC117" s="156" t="s">
        <v>5236</v>
      </c>
      <c r="BD117" s="163" t="s">
        <v>1609</v>
      </c>
      <c r="BE117" s="156" t="s">
        <v>181</v>
      </c>
      <c r="BF117" s="163" t="s">
        <v>5237</v>
      </c>
      <c r="BG117" s="163" t="s">
        <v>5238</v>
      </c>
      <c r="BH117" s="163" t="s">
        <v>5239</v>
      </c>
      <c r="BI117" s="157"/>
      <c r="BJ117" s="157" t="s">
        <v>5240</v>
      </c>
      <c r="BK117" s="163" t="s">
        <v>5022</v>
      </c>
      <c r="BL117" s="157"/>
      <c r="BM117" s="156" t="s">
        <v>4503</v>
      </c>
      <c r="BN117" s="156" t="s">
        <v>5241</v>
      </c>
      <c r="BO117" s="156" t="s">
        <v>5242</v>
      </c>
      <c r="BP117" s="114"/>
      <c r="BQ117" s="157"/>
      <c r="BR117" s="156" t="s">
        <v>5243</v>
      </c>
      <c r="BS117" s="163" t="s">
        <v>5244</v>
      </c>
      <c r="BT117" s="156" t="s">
        <v>757</v>
      </c>
      <c r="BU117" s="156" t="s">
        <v>4350</v>
      </c>
      <c r="BV117" s="163" t="s">
        <v>2369</v>
      </c>
      <c r="BW117" s="157"/>
      <c r="BX117" s="157"/>
      <c r="BY117" s="157"/>
      <c r="BZ117" s="163" t="s">
        <v>1952</v>
      </c>
      <c r="CA117" s="157"/>
      <c r="CB117" s="157"/>
      <c r="CC117" s="157"/>
      <c r="CD117" s="157"/>
      <c r="CE117" s="157"/>
      <c r="CF117" s="156" t="s">
        <v>1607</v>
      </c>
      <c r="CG117" s="163" t="s">
        <v>4309</v>
      </c>
      <c r="CH117" s="156" t="s">
        <v>1740</v>
      </c>
      <c r="CI117" s="163" t="s">
        <v>5245</v>
      </c>
      <c r="CJ117" s="157"/>
      <c r="CK117" s="163" t="s">
        <v>5040</v>
      </c>
      <c r="CL117" s="163" t="s">
        <v>5246</v>
      </c>
      <c r="CM117" s="157" t="s">
        <v>5247</v>
      </c>
      <c r="CN117" s="157"/>
      <c r="CO117" s="157"/>
      <c r="CP117" s="157"/>
      <c r="CQ117" s="157"/>
      <c r="CR117" s="157"/>
      <c r="CS117" s="143"/>
      <c r="CT117" s="163" t="s">
        <v>5248</v>
      </c>
      <c r="CU117" s="163" t="s">
        <v>3110</v>
      </c>
      <c r="CV117" s="156" t="s">
        <v>3515</v>
      </c>
      <c r="CW117" s="163" t="s">
        <v>3674</v>
      </c>
      <c r="CX117" s="157"/>
      <c r="CY117" s="163" t="s">
        <v>5249</v>
      </c>
      <c r="CZ117" s="157"/>
      <c r="DA117" s="156" t="s">
        <v>3639</v>
      </c>
      <c r="DB117" s="156" t="s">
        <v>5250</v>
      </c>
      <c r="DC117" s="157"/>
      <c r="DD117" s="156" t="s">
        <v>1808</v>
      </c>
      <c r="DE117" s="156" t="s">
        <v>5251</v>
      </c>
      <c r="DF117" s="157"/>
      <c r="DG117" s="156" t="s">
        <v>3940</v>
      </c>
      <c r="DH117" s="157"/>
      <c r="DI117" s="163" t="s">
        <v>5252</v>
      </c>
      <c r="DJ117" s="163"/>
      <c r="DK117" s="163" t="s">
        <v>5253</v>
      </c>
      <c r="DL117" s="163" t="s">
        <v>1986</v>
      </c>
      <c r="DM117" s="163" t="s">
        <v>4749</v>
      </c>
      <c r="DN117" s="163" t="s">
        <v>3016</v>
      </c>
      <c r="DO117" s="157"/>
      <c r="DP117" s="163" t="s">
        <v>5254</v>
      </c>
      <c r="DQ117" s="163" t="s">
        <v>3667</v>
      </c>
      <c r="DR117" s="157"/>
      <c r="DS117" s="163" t="s">
        <v>5255</v>
      </c>
      <c r="DT117" s="157"/>
      <c r="DU117" s="163" t="s">
        <v>4379</v>
      </c>
      <c r="DV117" s="163" t="s">
        <v>5256</v>
      </c>
      <c r="DW117" s="163" t="s">
        <v>276</v>
      </c>
      <c r="DX117" s="157"/>
      <c r="DY117" s="157"/>
      <c r="DZ117" s="157"/>
      <c r="EA117" s="163" t="s">
        <v>4293</v>
      </c>
      <c r="EB117" s="657" t="s">
        <v>5257</v>
      </c>
    </row>
    <row r="118" ht="15.75" customHeight="1">
      <c r="A118" s="104" t="s">
        <v>5258</v>
      </c>
      <c r="B118" s="105" t="s">
        <v>5259</v>
      </c>
      <c r="C118" s="106" t="s">
        <v>1285</v>
      </c>
      <c r="D118" s="107" t="s">
        <v>1285</v>
      </c>
      <c r="E118" s="108" t="s">
        <v>1285</v>
      </c>
      <c r="F118" s="109" t="s">
        <v>1285</v>
      </c>
      <c r="G118" s="105" t="s">
        <v>5260</v>
      </c>
      <c r="H118" s="263"/>
      <c r="I118" s="236" t="s">
        <v>5261</v>
      </c>
      <c r="J118" s="263"/>
      <c r="K118" s="263"/>
      <c r="L118" s="236" t="s">
        <v>3600</v>
      </c>
      <c r="M118" s="263"/>
      <c r="N118" s="236" t="s">
        <v>4884</v>
      </c>
      <c r="O118" s="236" t="s">
        <v>5262</v>
      </c>
      <c r="P118" s="236" t="s">
        <v>3843</v>
      </c>
      <c r="Q118" s="263"/>
      <c r="R118" s="263"/>
      <c r="S118" s="263"/>
      <c r="T118" s="263"/>
      <c r="U118" s="236" t="s">
        <v>5263</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5264</v>
      </c>
      <c r="AN118" s="268"/>
      <c r="AO118" s="268"/>
      <c r="AP118" s="268"/>
      <c r="AQ118" s="268"/>
      <c r="AR118" s="268"/>
      <c r="AS118" s="268"/>
      <c r="AT118" s="241" t="s">
        <v>2112</v>
      </c>
      <c r="AU118" s="268"/>
      <c r="AV118" s="268"/>
      <c r="AW118" s="268"/>
      <c r="AX118" s="241" t="s">
        <v>4891</v>
      </c>
      <c r="AY118" s="268"/>
      <c r="AZ118" s="114"/>
      <c r="BA118" s="270"/>
      <c r="BB118" s="270"/>
      <c r="BC118" s="270"/>
      <c r="BD118" s="131" t="s">
        <v>3260</v>
      </c>
      <c r="BE118" s="131" t="s">
        <v>3668</v>
      </c>
      <c r="BF118" s="270"/>
      <c r="BG118" s="270"/>
      <c r="BH118" s="131" t="s">
        <v>4963</v>
      </c>
      <c r="BI118" s="128"/>
      <c r="BJ118" s="270"/>
      <c r="BK118" s="270"/>
      <c r="BL118" s="270"/>
      <c r="BM118" s="270"/>
      <c r="BN118" s="270"/>
      <c r="BO118" s="270"/>
      <c r="BP118" s="114"/>
      <c r="BQ118" s="272"/>
      <c r="BR118" s="137" t="s">
        <v>5265</v>
      </c>
      <c r="BS118" s="137" t="s">
        <v>3925</v>
      </c>
      <c r="BT118" s="272"/>
      <c r="BU118" s="272"/>
      <c r="BV118" s="137" t="s">
        <v>3022</v>
      </c>
      <c r="BW118" s="272"/>
      <c r="BX118" s="137" t="s">
        <v>5266</v>
      </c>
      <c r="BY118" s="272"/>
      <c r="BZ118" s="272"/>
      <c r="CA118" s="272"/>
      <c r="CB118" s="272"/>
      <c r="CC118" s="272"/>
      <c r="CD118" s="272"/>
      <c r="CE118" s="272"/>
      <c r="CF118" s="275"/>
      <c r="CG118" s="275"/>
      <c r="CH118" s="275"/>
      <c r="CI118" s="317" t="s">
        <v>5267</v>
      </c>
      <c r="CJ118" s="275"/>
      <c r="CK118" s="275"/>
      <c r="CL118" s="275"/>
      <c r="CM118" s="275"/>
      <c r="CN118" s="275"/>
      <c r="CO118" s="275"/>
      <c r="CP118" s="275"/>
      <c r="CQ118" s="275"/>
      <c r="CR118" s="275"/>
      <c r="CS118" s="143"/>
      <c r="CT118" s="148" t="s">
        <v>1547</v>
      </c>
      <c r="CU118" s="276"/>
      <c r="CV118" s="148" t="s">
        <v>3765</v>
      </c>
      <c r="CW118" s="276"/>
      <c r="CX118" s="276"/>
      <c r="CY118" s="276"/>
      <c r="CZ118" s="148" t="s">
        <v>5268</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8" t="s">
        <v>5269</v>
      </c>
      <c r="B119" s="83" t="s">
        <v>5270</v>
      </c>
      <c r="C119" s="84" t="s">
        <v>1586</v>
      </c>
      <c r="D119" s="85" t="s">
        <v>1285</v>
      </c>
      <c r="E119" s="86" t="s">
        <v>1285</v>
      </c>
      <c r="F119" s="87" t="s">
        <v>3313</v>
      </c>
      <c r="G119" s="83" t="s">
        <v>4377</v>
      </c>
      <c r="H119" s="157"/>
      <c r="I119" s="91" t="s">
        <v>5271</v>
      </c>
      <c r="J119" s="91" t="s">
        <v>5272</v>
      </c>
      <c r="K119" s="91" t="s">
        <v>1836</v>
      </c>
      <c r="L119" s="91" t="s">
        <v>2045</v>
      </c>
      <c r="M119" s="91" t="s">
        <v>1336</v>
      </c>
      <c r="N119" s="91" t="s">
        <v>5273</v>
      </c>
      <c r="O119" s="91" t="s">
        <v>1236</v>
      </c>
      <c r="P119" s="156" t="s">
        <v>5274</v>
      </c>
      <c r="Q119" s="157"/>
      <c r="R119" s="157"/>
      <c r="S119" s="157"/>
      <c r="T119" s="157"/>
      <c r="U119" s="157"/>
      <c r="V119" s="157"/>
      <c r="W119" s="114"/>
      <c r="X119" s="91" t="s">
        <v>2663</v>
      </c>
      <c r="Y119" s="91" t="s">
        <v>2059</v>
      </c>
      <c r="Z119" s="91" t="s">
        <v>462</v>
      </c>
      <c r="AA119" s="156" t="s">
        <v>5275</v>
      </c>
      <c r="AB119" s="91" t="s">
        <v>4026</v>
      </c>
      <c r="AC119" s="91" t="s">
        <v>5276</v>
      </c>
      <c r="AD119" s="157"/>
      <c r="AE119" s="91" t="s">
        <v>5277</v>
      </c>
      <c r="AF119" s="91" t="s">
        <v>4268</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5278</v>
      </c>
      <c r="BB119" s="91" t="s">
        <v>1082</v>
      </c>
      <c r="BC119" s="91" t="s">
        <v>3049</v>
      </c>
      <c r="BD119" s="91" t="s">
        <v>3253</v>
      </c>
      <c r="BE119" s="91" t="s">
        <v>5279</v>
      </c>
      <c r="BF119" s="157"/>
      <c r="BG119" s="157"/>
      <c r="BH119" s="91" t="s">
        <v>3485</v>
      </c>
      <c r="BI119" s="157"/>
      <c r="BJ119" s="157"/>
      <c r="BK119" s="91" t="s">
        <v>907</v>
      </c>
      <c r="BL119" s="157"/>
      <c r="BM119" s="157"/>
      <c r="BN119" s="157"/>
      <c r="BO119" s="157"/>
      <c r="BP119" s="114"/>
      <c r="BQ119" s="91" t="s">
        <v>5280</v>
      </c>
      <c r="BR119" s="156" t="s">
        <v>5281</v>
      </c>
      <c r="BS119" s="156" t="s">
        <v>5282</v>
      </c>
      <c r="BT119" s="156" t="s">
        <v>2026</v>
      </c>
      <c r="BU119" s="157"/>
      <c r="BV119" s="156" t="s">
        <v>3308</v>
      </c>
      <c r="BW119" s="156" t="s">
        <v>5283</v>
      </c>
      <c r="BX119" s="157"/>
      <c r="BY119" s="91" t="s">
        <v>5284</v>
      </c>
      <c r="BZ119" s="156" t="s">
        <v>5285</v>
      </c>
      <c r="CA119" s="157"/>
      <c r="CB119" s="157"/>
      <c r="CC119" s="157"/>
      <c r="CD119" s="157"/>
      <c r="CE119" s="157"/>
      <c r="CF119" s="156" t="s">
        <v>5286</v>
      </c>
      <c r="CG119" s="91" t="s">
        <v>3488</v>
      </c>
      <c r="CH119" s="91" t="s">
        <v>1994</v>
      </c>
      <c r="CI119" s="91" t="s">
        <v>5287</v>
      </c>
      <c r="CJ119" s="91" t="s">
        <v>351</v>
      </c>
      <c r="CK119" s="157"/>
      <c r="CL119" s="91" t="s">
        <v>1688</v>
      </c>
      <c r="CM119" s="157"/>
      <c r="CN119" s="157"/>
      <c r="CO119" s="157"/>
      <c r="CP119" s="157"/>
      <c r="CQ119" s="157"/>
      <c r="CR119" s="157"/>
      <c r="CS119" s="143"/>
      <c r="CT119" s="91" t="s">
        <v>1895</v>
      </c>
      <c r="CU119" s="91" t="s">
        <v>5288</v>
      </c>
      <c r="CV119" s="91" t="s">
        <v>5289</v>
      </c>
      <c r="CW119" s="91" t="s">
        <v>5290</v>
      </c>
      <c r="CX119" s="91" t="s">
        <v>457</v>
      </c>
      <c r="CY119" s="91" t="s">
        <v>5291</v>
      </c>
      <c r="CZ119" s="91" t="s">
        <v>5292</v>
      </c>
      <c r="DA119" s="91" t="s">
        <v>4502</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5294</v>
      </c>
      <c r="B120" s="105" t="s">
        <v>5295</v>
      </c>
      <c r="C120" s="106" t="s">
        <v>1285</v>
      </c>
      <c r="D120" s="107" t="s">
        <v>1285</v>
      </c>
      <c r="E120" s="108" t="s">
        <v>1285</v>
      </c>
      <c r="F120" s="109" t="s">
        <v>724</v>
      </c>
      <c r="G120" s="105" t="s">
        <v>326</v>
      </c>
      <c r="H120" s="236" t="s">
        <v>3142</v>
      </c>
      <c r="I120" s="236" t="s">
        <v>5296</v>
      </c>
      <c r="J120" s="236" t="s">
        <v>5297</v>
      </c>
      <c r="K120" s="236" t="s">
        <v>2694</v>
      </c>
      <c r="L120" s="330" t="s">
        <v>5298</v>
      </c>
      <c r="M120" s="263"/>
      <c r="N120" s="263"/>
      <c r="O120" s="330" t="s">
        <v>139</v>
      </c>
      <c r="P120" s="263"/>
      <c r="Q120" s="263"/>
      <c r="R120" s="236"/>
      <c r="S120" s="236"/>
      <c r="T120" s="263"/>
      <c r="U120" s="263"/>
      <c r="V120" s="263"/>
      <c r="W120" s="114"/>
      <c r="X120" s="117" t="s">
        <v>2633</v>
      </c>
      <c r="Y120" s="299"/>
      <c r="Z120" s="117" t="s">
        <v>4118</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2201</v>
      </c>
      <c r="CG120" s="336" t="s">
        <v>4089</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4252</v>
      </c>
      <c r="H121" s="256" t="s">
        <v>5305</v>
      </c>
      <c r="I121" s="256" t="s">
        <v>5306</v>
      </c>
      <c r="J121" s="256" t="s">
        <v>1002</v>
      </c>
      <c r="K121" s="256" t="s">
        <v>4003</v>
      </c>
      <c r="L121" s="256" t="s">
        <v>5307</v>
      </c>
      <c r="M121" s="256" t="s">
        <v>5308</v>
      </c>
      <c r="N121" s="256" t="s">
        <v>5309</v>
      </c>
      <c r="O121" s="256" t="s">
        <v>5310</v>
      </c>
      <c r="P121" s="157"/>
      <c r="Q121" s="157"/>
      <c r="R121" s="157"/>
      <c r="S121" s="157"/>
      <c r="T121" s="157"/>
      <c r="U121" s="157"/>
      <c r="V121" s="157"/>
      <c r="W121" s="114"/>
      <c r="X121" s="256" t="s">
        <v>5311</v>
      </c>
      <c r="Y121" s="256" t="s">
        <v>1915</v>
      </c>
      <c r="Z121" s="256" t="s">
        <v>5105</v>
      </c>
      <c r="AA121" s="256" t="s">
        <v>2233</v>
      </c>
      <c r="AB121" s="256" t="s">
        <v>4519</v>
      </c>
      <c r="AC121" s="256" t="s">
        <v>3756</v>
      </c>
      <c r="AD121" s="157"/>
      <c r="AE121" s="256" t="s">
        <v>5078</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1900</v>
      </c>
      <c r="BC121" s="256" t="s">
        <v>3647</v>
      </c>
      <c r="BD121" s="157"/>
      <c r="BE121" s="157"/>
      <c r="BF121" s="157"/>
      <c r="BG121" s="157"/>
      <c r="BH121" s="256" t="s">
        <v>997</v>
      </c>
      <c r="BI121" s="259"/>
      <c r="BJ121" s="157"/>
      <c r="BK121" s="157"/>
      <c r="BL121" s="157"/>
      <c r="BM121" s="157"/>
      <c r="BN121" s="157"/>
      <c r="BO121" s="157"/>
      <c r="BP121" s="114"/>
      <c r="BQ121" s="156"/>
      <c r="BR121" s="256" t="s">
        <v>3201</v>
      </c>
      <c r="BS121" s="256" t="s">
        <v>4711</v>
      </c>
      <c r="BT121" s="256" t="s">
        <v>2799</v>
      </c>
      <c r="BU121" s="256" t="s">
        <v>5312</v>
      </c>
      <c r="BV121" s="256" t="s">
        <v>4930</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4201</v>
      </c>
      <c r="CU121" s="256" t="s">
        <v>5315</v>
      </c>
      <c r="CV121" s="256" t="s">
        <v>2771</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104" t="s">
        <v>5318</v>
      </c>
      <c r="B122" s="105" t="s">
        <v>5304</v>
      </c>
      <c r="C122" s="106" t="s">
        <v>1285</v>
      </c>
      <c r="D122" s="107" t="s">
        <v>1285</v>
      </c>
      <c r="E122" s="108" t="s">
        <v>1285</v>
      </c>
      <c r="F122" s="109" t="s">
        <v>1586</v>
      </c>
      <c r="G122" s="105" t="s">
        <v>3313</v>
      </c>
      <c r="H122" s="236" t="s">
        <v>3567</v>
      </c>
      <c r="I122" s="236" t="s">
        <v>5319</v>
      </c>
      <c r="J122" s="236" t="s">
        <v>5320</v>
      </c>
      <c r="K122" s="236" t="s">
        <v>446</v>
      </c>
      <c r="L122" s="236" t="s">
        <v>5321</v>
      </c>
      <c r="M122" s="236" t="s">
        <v>5322</v>
      </c>
      <c r="N122" s="236" t="s">
        <v>5323</v>
      </c>
      <c r="O122" s="236" t="s">
        <v>5324</v>
      </c>
      <c r="P122" s="236" t="s">
        <v>1379</v>
      </c>
      <c r="Q122" s="236"/>
      <c r="R122" s="263"/>
      <c r="S122" s="263"/>
      <c r="T122" s="263"/>
      <c r="U122" s="263"/>
      <c r="V122" s="263"/>
      <c r="W122" s="114"/>
      <c r="X122" s="117" t="s">
        <v>5325</v>
      </c>
      <c r="Y122" s="117" t="s">
        <v>5326</v>
      </c>
      <c r="Z122" s="117" t="s">
        <v>1717</v>
      </c>
      <c r="AA122" s="117" t="s">
        <v>5327</v>
      </c>
      <c r="AB122" s="117" t="s">
        <v>4026</v>
      </c>
      <c r="AC122" s="117" t="s">
        <v>5328</v>
      </c>
      <c r="AD122" s="299"/>
      <c r="AE122" s="117" t="s">
        <v>5329</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2559</v>
      </c>
      <c r="BI122" s="128"/>
      <c r="BJ122" s="270"/>
      <c r="BK122" s="131" t="s">
        <v>5330</v>
      </c>
      <c r="BL122" s="270"/>
      <c r="BM122" s="270"/>
      <c r="BN122" s="270"/>
      <c r="BO122" s="270"/>
      <c r="BP122" s="114"/>
      <c r="BQ122" s="226"/>
      <c r="BR122" s="272"/>
      <c r="BS122" s="272"/>
      <c r="BT122" s="137" t="s">
        <v>2066</v>
      </c>
      <c r="BU122" s="272"/>
      <c r="BV122" s="137" t="s">
        <v>2679</v>
      </c>
      <c r="BW122" s="272"/>
      <c r="BX122" s="272"/>
      <c r="BY122" s="272"/>
      <c r="BZ122" s="137" t="s">
        <v>982</v>
      </c>
      <c r="CA122" s="272"/>
      <c r="CB122" s="272"/>
      <c r="CC122" s="272"/>
      <c r="CD122" s="272"/>
      <c r="CE122" s="272"/>
      <c r="CF122" s="317" t="s">
        <v>2450</v>
      </c>
      <c r="CG122" s="317" t="s">
        <v>5331</v>
      </c>
      <c r="CH122" s="317" t="s">
        <v>5332</v>
      </c>
      <c r="CI122" s="275"/>
      <c r="CJ122" s="275"/>
      <c r="CK122" s="275"/>
      <c r="CL122" s="275"/>
      <c r="CM122" s="317" t="s">
        <v>5333</v>
      </c>
      <c r="CN122" s="275"/>
      <c r="CO122" s="275"/>
      <c r="CP122" s="275"/>
      <c r="CQ122" s="275"/>
      <c r="CR122" s="275"/>
      <c r="CS122" s="143"/>
      <c r="CT122" s="148" t="s">
        <v>5334</v>
      </c>
      <c r="CU122" s="148" t="s">
        <v>5335</v>
      </c>
      <c r="CV122" s="148" t="s">
        <v>1787</v>
      </c>
      <c r="CW122" s="148" t="s">
        <v>4523</v>
      </c>
      <c r="CX122" s="276"/>
      <c r="CY122" s="276"/>
      <c r="CZ122" s="276"/>
      <c r="DA122" s="148"/>
      <c r="DB122" s="276"/>
      <c r="DC122" s="276"/>
      <c r="DD122" s="276"/>
      <c r="DE122" s="276"/>
      <c r="DF122" s="276"/>
      <c r="DG122" s="253" t="s">
        <v>5336</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5337</v>
      </c>
      <c r="EA122" s="253" t="s">
        <v>3527</v>
      </c>
      <c r="EB122" s="376" t="s">
        <v>5338</v>
      </c>
    </row>
    <row r="123" ht="15.75" customHeight="1">
      <c r="A123" s="659" t="s">
        <v>5339</v>
      </c>
      <c r="B123" s="660" t="s">
        <v>5340</v>
      </c>
      <c r="C123" s="661" t="s">
        <v>1285</v>
      </c>
      <c r="D123" s="662" t="s">
        <v>1285</v>
      </c>
      <c r="E123" s="663" t="s">
        <v>1285</v>
      </c>
      <c r="F123" s="664" t="s">
        <v>634</v>
      </c>
      <c r="G123" s="660" t="s">
        <v>2221</v>
      </c>
      <c r="H123" s="665"/>
      <c r="I123" s="666" t="s">
        <v>5341</v>
      </c>
      <c r="J123" s="665"/>
      <c r="K123" s="666" t="s">
        <v>5342</v>
      </c>
      <c r="L123" s="667" t="s">
        <v>4750</v>
      </c>
      <c r="M123" s="665"/>
      <c r="N123" s="668" t="s">
        <v>4006</v>
      </c>
      <c r="O123" s="668" t="s">
        <v>5343</v>
      </c>
      <c r="P123" s="667" t="s">
        <v>3843</v>
      </c>
      <c r="Q123" s="665"/>
      <c r="R123" s="665"/>
      <c r="S123" s="666" t="s">
        <v>3644</v>
      </c>
      <c r="T123" s="665"/>
      <c r="U123" s="665"/>
      <c r="V123" s="665"/>
      <c r="W123" s="669"/>
      <c r="X123" s="665"/>
      <c r="Y123" s="665"/>
      <c r="Z123" s="666" t="s">
        <v>336</v>
      </c>
      <c r="AA123" s="665"/>
      <c r="AB123" s="666" t="s">
        <v>2581</v>
      </c>
      <c r="AC123" s="665"/>
      <c r="AD123" s="665"/>
      <c r="AE123" s="665"/>
      <c r="AF123" s="665"/>
      <c r="AG123" s="665"/>
      <c r="AH123" s="665"/>
      <c r="AI123" s="665"/>
      <c r="AJ123" s="665"/>
      <c r="AK123" s="669"/>
      <c r="AL123" s="665"/>
      <c r="AM123" s="666" t="s">
        <v>1243</v>
      </c>
      <c r="AN123" s="665"/>
      <c r="AO123" s="666" t="s">
        <v>1127</v>
      </c>
      <c r="AP123" s="665"/>
      <c r="AQ123" s="665"/>
      <c r="AR123" s="665"/>
      <c r="AS123" s="665"/>
      <c r="AT123" s="665"/>
      <c r="AU123" s="668" t="s">
        <v>3241</v>
      </c>
      <c r="AV123" s="666" t="s">
        <v>4906</v>
      </c>
      <c r="AW123" s="665"/>
      <c r="AX123" s="666" t="s">
        <v>5344</v>
      </c>
      <c r="AY123" s="665"/>
      <c r="AZ123" s="669"/>
      <c r="BA123" s="666" t="s">
        <v>5345</v>
      </c>
      <c r="BB123" s="665"/>
      <c r="BC123" s="665"/>
      <c r="BD123" s="666" t="s">
        <v>5346</v>
      </c>
      <c r="BE123" s="666" t="s">
        <v>5347</v>
      </c>
      <c r="BF123" s="665"/>
      <c r="BG123" s="665"/>
      <c r="BH123" s="91" t="s">
        <v>5348</v>
      </c>
      <c r="BI123" s="665"/>
      <c r="BJ123" s="667" t="s">
        <v>5349</v>
      </c>
      <c r="BK123" s="665"/>
      <c r="BL123" s="665"/>
      <c r="BM123" s="665"/>
      <c r="BN123" s="665"/>
      <c r="BO123" s="665"/>
      <c r="BP123" s="669"/>
      <c r="BQ123" s="666"/>
      <c r="BR123" s="665"/>
      <c r="BS123" s="666" t="s">
        <v>5350</v>
      </c>
      <c r="BT123" s="665"/>
      <c r="BU123" s="91" t="s">
        <v>2726</v>
      </c>
      <c r="BV123" s="91" t="s">
        <v>4973</v>
      </c>
      <c r="BW123" s="665"/>
      <c r="BX123" s="665"/>
      <c r="BY123" s="665"/>
      <c r="BZ123" s="91" t="s">
        <v>2149</v>
      </c>
      <c r="CA123" s="666" t="s">
        <v>5351</v>
      </c>
      <c r="CB123" s="665"/>
      <c r="CC123" s="665"/>
      <c r="CD123" s="665"/>
      <c r="CE123" s="665"/>
      <c r="CF123" s="666" t="s">
        <v>928</v>
      </c>
      <c r="CG123" s="665"/>
      <c r="CH123" s="665"/>
      <c r="CI123" s="666" t="s">
        <v>5352</v>
      </c>
      <c r="CJ123" s="665"/>
      <c r="CK123" s="668" t="s">
        <v>5353</v>
      </c>
      <c r="CL123" s="156" t="s">
        <v>5354</v>
      </c>
      <c r="CM123" s="665"/>
      <c r="CN123" s="665"/>
      <c r="CO123" s="665"/>
      <c r="CP123" s="665"/>
      <c r="CQ123" s="665"/>
      <c r="CR123" s="666" t="s">
        <v>5355</v>
      </c>
      <c r="CS123" s="670"/>
      <c r="CT123" s="665"/>
      <c r="CU123" s="665"/>
      <c r="CV123" s="668" t="s">
        <v>3230</v>
      </c>
      <c r="CW123" s="666" t="s">
        <v>5356</v>
      </c>
      <c r="CX123" s="668" t="s">
        <v>5357</v>
      </c>
      <c r="CY123" s="667" t="s">
        <v>2593</v>
      </c>
      <c r="CZ123" s="667" t="s">
        <v>5358</v>
      </c>
      <c r="DA123" s="665"/>
      <c r="DB123" s="665"/>
      <c r="DC123" s="665"/>
      <c r="DD123" s="665"/>
      <c r="DE123" s="665"/>
      <c r="DF123" s="665"/>
      <c r="DG123" s="665"/>
      <c r="DH123" s="665"/>
      <c r="DI123" s="665"/>
      <c r="DJ123" s="665"/>
      <c r="DK123" s="665"/>
      <c r="DL123" s="665"/>
      <c r="DM123" s="665"/>
      <c r="DN123" s="665"/>
      <c r="DO123" s="665"/>
      <c r="DP123" s="665"/>
      <c r="DQ123" s="665"/>
      <c r="DR123" s="665"/>
      <c r="DS123" s="665"/>
      <c r="DT123" s="665"/>
      <c r="DU123" s="665"/>
      <c r="DV123" s="665"/>
      <c r="DW123" s="665"/>
      <c r="DX123" s="665"/>
      <c r="DY123" s="666" t="s">
        <v>2505</v>
      </c>
      <c r="DZ123" s="665"/>
      <c r="EA123" s="665"/>
      <c r="EB123" s="665"/>
    </row>
    <row r="124" ht="15.75" customHeight="1">
      <c r="A124" s="671" t="s">
        <v>5359</v>
      </c>
      <c r="B124" s="105" t="s">
        <v>5360</v>
      </c>
      <c r="C124" s="106" t="s">
        <v>1285</v>
      </c>
      <c r="D124" s="107" t="s">
        <v>1285</v>
      </c>
      <c r="E124" s="108" t="s">
        <v>1285</v>
      </c>
      <c r="F124" s="109" t="s">
        <v>1586</v>
      </c>
      <c r="G124" s="105" t="s">
        <v>5361</v>
      </c>
      <c r="H124" s="236"/>
      <c r="I124" s="236" t="s">
        <v>5362</v>
      </c>
      <c r="J124" s="236"/>
      <c r="K124" s="236"/>
      <c r="L124" s="236" t="s">
        <v>1779</v>
      </c>
      <c r="M124" s="236"/>
      <c r="N124" s="236" t="s">
        <v>5363</v>
      </c>
      <c r="O124" s="236" t="s">
        <v>5364</v>
      </c>
      <c r="P124" s="263"/>
      <c r="Q124" s="263"/>
      <c r="R124" s="263"/>
      <c r="S124" s="263"/>
      <c r="T124" s="263"/>
      <c r="U124" s="263"/>
      <c r="V124" s="263"/>
      <c r="W124" s="114"/>
      <c r="X124" s="382"/>
      <c r="Y124" s="117"/>
      <c r="Z124" s="383" t="s">
        <v>2435</v>
      </c>
      <c r="AA124" s="117"/>
      <c r="AB124" s="117" t="s">
        <v>5365</v>
      </c>
      <c r="AC124" s="382"/>
      <c r="AD124" s="299"/>
      <c r="AE124" s="117"/>
      <c r="AF124" s="117"/>
      <c r="AG124" s="382"/>
      <c r="AH124" s="299"/>
      <c r="AI124" s="299"/>
      <c r="AJ124" s="299"/>
      <c r="AK124" s="114"/>
      <c r="AL124" s="268"/>
      <c r="AM124" s="268"/>
      <c r="AN124" s="268"/>
      <c r="AO124" s="268"/>
      <c r="AP124" s="268"/>
      <c r="AQ124" s="268"/>
      <c r="AR124" s="268"/>
      <c r="AS124" s="268"/>
      <c r="AT124" s="241" t="s">
        <v>2728</v>
      </c>
      <c r="AU124" s="268"/>
      <c r="AV124" s="268"/>
      <c r="AW124" s="268"/>
      <c r="AX124" s="268"/>
      <c r="AY124" s="268"/>
      <c r="AZ124" s="114"/>
      <c r="BA124" s="270"/>
      <c r="BB124" s="625"/>
      <c r="BC124" s="541" t="s">
        <v>1093</v>
      </c>
      <c r="BD124" s="270"/>
      <c r="BE124" s="270"/>
      <c r="BF124" s="541"/>
      <c r="BG124" s="270"/>
      <c r="BH124" s="131" t="s">
        <v>3047</v>
      </c>
      <c r="BI124" s="128"/>
      <c r="BJ124" s="270"/>
      <c r="BK124" s="270"/>
      <c r="BL124" s="270"/>
      <c r="BM124" s="270"/>
      <c r="BN124" s="270"/>
      <c r="BO124" s="270"/>
      <c r="BP124" s="114"/>
      <c r="BQ124" s="227"/>
      <c r="BR124" s="137" t="s">
        <v>5366</v>
      </c>
      <c r="BS124" s="137" t="s">
        <v>5367</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5368</v>
      </c>
      <c r="CW124" s="276"/>
      <c r="CX124" s="148" t="s">
        <v>5369</v>
      </c>
      <c r="CY124" s="276"/>
      <c r="CZ124" s="276"/>
      <c r="DA124" s="276"/>
      <c r="DB124" s="276"/>
      <c r="DC124" s="276"/>
      <c r="DD124" s="276"/>
      <c r="DE124" s="276"/>
      <c r="DF124" s="276"/>
      <c r="DG124" s="278"/>
      <c r="DH124" s="278"/>
      <c r="DI124" s="278"/>
      <c r="DJ124" s="253"/>
      <c r="DK124" s="278"/>
      <c r="DL124" s="253" t="s">
        <v>2139</v>
      </c>
      <c r="DM124" s="278"/>
      <c r="DN124" s="278"/>
      <c r="DO124" s="278"/>
      <c r="DP124" s="253" t="s">
        <v>5370</v>
      </c>
      <c r="DQ124" s="253"/>
      <c r="DR124" s="278"/>
      <c r="DS124" s="278"/>
      <c r="DT124" s="278"/>
      <c r="DU124" s="278"/>
      <c r="DV124" s="278"/>
      <c r="DW124" s="278"/>
      <c r="DX124" s="278"/>
      <c r="DY124" s="278"/>
      <c r="DZ124" s="278"/>
      <c r="EA124" s="278"/>
      <c r="EB124" s="376"/>
    </row>
    <row r="125" ht="15.75" customHeight="1">
      <c r="A125" s="305" t="s">
        <v>5371</v>
      </c>
      <c r="B125" s="83" t="s">
        <v>5372</v>
      </c>
      <c r="C125" s="84" t="s">
        <v>1285</v>
      </c>
      <c r="D125" s="85" t="s">
        <v>1285</v>
      </c>
      <c r="E125" s="86" t="s">
        <v>1285</v>
      </c>
      <c r="F125" s="87" t="s">
        <v>724</v>
      </c>
      <c r="G125" s="83" t="s">
        <v>2526</v>
      </c>
      <c r="H125" s="156" t="s">
        <v>5373</v>
      </c>
      <c r="I125" s="283" t="s">
        <v>407</v>
      </c>
      <c r="J125" s="156" t="s">
        <v>5374</v>
      </c>
      <c r="K125" s="156" t="s">
        <v>5375</v>
      </c>
      <c r="L125" s="156" t="s">
        <v>707</v>
      </c>
      <c r="M125" s="157"/>
      <c r="N125" s="156" t="s">
        <v>5376</v>
      </c>
      <c r="O125" s="156" t="s">
        <v>4146</v>
      </c>
      <c r="P125" s="156" t="s">
        <v>1497</v>
      </c>
      <c r="Q125" s="157"/>
      <c r="R125" s="156" t="s">
        <v>423</v>
      </c>
      <c r="S125" s="156" t="s">
        <v>1858</v>
      </c>
      <c r="T125" s="157"/>
      <c r="U125" s="156" t="s">
        <v>5377</v>
      </c>
      <c r="V125" s="157"/>
      <c r="W125" s="114"/>
      <c r="X125" s="156" t="s">
        <v>5378</v>
      </c>
      <c r="Y125" s="91" t="s">
        <v>2244</v>
      </c>
      <c r="Z125" s="156" t="s">
        <v>3873</v>
      </c>
      <c r="AA125" s="156" t="s">
        <v>1994</v>
      </c>
      <c r="AB125" s="156" t="s">
        <v>2796</v>
      </c>
      <c r="AC125" s="156" t="s">
        <v>2242</v>
      </c>
      <c r="AD125" s="157"/>
      <c r="AE125" s="156" t="s">
        <v>5379</v>
      </c>
      <c r="AF125" s="156" t="s">
        <v>929</v>
      </c>
      <c r="AG125" s="157"/>
      <c r="AH125" s="157"/>
      <c r="AI125" s="157"/>
      <c r="AJ125" s="157"/>
      <c r="AK125" s="114"/>
      <c r="AL125" s="157"/>
      <c r="AM125" s="156" t="s">
        <v>5380</v>
      </c>
      <c r="AN125" s="157"/>
      <c r="AO125" s="157"/>
      <c r="AP125" s="156" t="s">
        <v>5381</v>
      </c>
      <c r="AQ125" s="156"/>
      <c r="AR125" s="157"/>
      <c r="AS125" s="157"/>
      <c r="AT125" s="156" t="s">
        <v>867</v>
      </c>
      <c r="AU125" s="157"/>
      <c r="AV125" s="157"/>
      <c r="AW125" s="157"/>
      <c r="AX125" s="157"/>
      <c r="AY125" s="157"/>
      <c r="AZ125" s="114"/>
      <c r="BA125" s="157"/>
      <c r="BB125" s="156" t="s">
        <v>1597</v>
      </c>
      <c r="BC125" s="156" t="s">
        <v>3067</v>
      </c>
      <c r="BD125" s="256" t="s">
        <v>2966</v>
      </c>
      <c r="BE125" s="156" t="s">
        <v>5265</v>
      </c>
      <c r="BF125" s="157"/>
      <c r="BG125" s="157"/>
      <c r="BH125" s="156" t="s">
        <v>3491</v>
      </c>
      <c r="BI125" s="156" t="s">
        <v>5382</v>
      </c>
      <c r="BJ125" s="156"/>
      <c r="BK125" s="156" t="s">
        <v>2752</v>
      </c>
      <c r="BL125" s="157"/>
      <c r="BM125" s="156" t="s">
        <v>3589</v>
      </c>
      <c r="BN125" s="157"/>
      <c r="BO125" s="157"/>
      <c r="BP125" s="114"/>
      <c r="BQ125" s="156" t="s">
        <v>5383</v>
      </c>
      <c r="BR125" s="156" t="s">
        <v>3627</v>
      </c>
      <c r="BS125" s="156" t="s">
        <v>643</v>
      </c>
      <c r="BT125" s="156" t="s">
        <v>5384</v>
      </c>
      <c r="BU125" s="156" t="s">
        <v>5385</v>
      </c>
      <c r="BV125" s="156" t="s">
        <v>4743</v>
      </c>
      <c r="BW125" s="157"/>
      <c r="BX125" s="156" t="s">
        <v>2379</v>
      </c>
      <c r="BY125" s="157"/>
      <c r="BZ125" s="156" t="s">
        <v>5386</v>
      </c>
      <c r="CA125" s="157"/>
      <c r="CB125" s="157"/>
      <c r="CC125" s="157"/>
      <c r="CD125" s="157"/>
      <c r="CE125" s="157"/>
      <c r="CF125" s="156" t="s">
        <v>5387</v>
      </c>
      <c r="CG125" s="156" t="s">
        <v>2484</v>
      </c>
      <c r="CH125" s="156" t="s">
        <v>5388</v>
      </c>
      <c r="CI125" s="156" t="s">
        <v>5389</v>
      </c>
      <c r="CJ125" s="156" t="s">
        <v>5390</v>
      </c>
      <c r="CK125" s="156" t="s">
        <v>5391</v>
      </c>
      <c r="CL125" s="256" t="s">
        <v>2996</v>
      </c>
      <c r="CM125" s="156" t="s">
        <v>3958</v>
      </c>
      <c r="CN125" s="157"/>
      <c r="CO125" s="157"/>
      <c r="CP125" s="157"/>
      <c r="CQ125" s="157"/>
      <c r="CR125" s="157"/>
      <c r="CS125" s="143"/>
      <c r="CT125" s="156" t="s">
        <v>5392</v>
      </c>
      <c r="CU125" s="156" t="s">
        <v>916</v>
      </c>
      <c r="CV125" s="156" t="s">
        <v>3157</v>
      </c>
      <c r="CW125" s="156" t="s">
        <v>5393</v>
      </c>
      <c r="CX125" s="157"/>
      <c r="CY125" s="156" t="s">
        <v>5394</v>
      </c>
      <c r="CZ125" s="91" t="s">
        <v>5395</v>
      </c>
      <c r="DA125" s="156" t="s">
        <v>4455</v>
      </c>
      <c r="DB125" s="157"/>
      <c r="DC125" s="157"/>
      <c r="DD125" s="157"/>
      <c r="DE125" s="157"/>
      <c r="DF125" s="157"/>
      <c r="DG125" s="156" t="s">
        <v>5396</v>
      </c>
      <c r="DH125" s="157"/>
      <c r="DI125" s="157"/>
      <c r="DJ125" s="157"/>
      <c r="DK125" s="157"/>
      <c r="DL125" s="157"/>
      <c r="DM125" s="157"/>
      <c r="DN125" s="157"/>
      <c r="DO125" s="157"/>
      <c r="DP125" s="157"/>
      <c r="DQ125" s="157"/>
      <c r="DR125" s="157"/>
      <c r="DS125" s="157"/>
      <c r="DT125" s="156" t="s">
        <v>5397</v>
      </c>
      <c r="DU125" s="156" t="s">
        <v>3644</v>
      </c>
      <c r="DV125" s="156" t="s">
        <v>5398</v>
      </c>
      <c r="DW125" s="156" t="s">
        <v>712</v>
      </c>
      <c r="DX125" s="156" t="s">
        <v>5399</v>
      </c>
      <c r="DY125" s="156" t="s">
        <v>5400</v>
      </c>
      <c r="DZ125" s="157"/>
      <c r="EA125" s="157"/>
      <c r="EB125" s="161" t="s">
        <v>5401</v>
      </c>
    </row>
    <row r="126" ht="15.75" customHeight="1">
      <c r="A126" s="104" t="s">
        <v>5402</v>
      </c>
      <c r="B126" s="105" t="s">
        <v>5403</v>
      </c>
      <c r="C126" s="106" t="s">
        <v>1285</v>
      </c>
      <c r="D126" s="107" t="s">
        <v>1285</v>
      </c>
      <c r="E126" s="108" t="s">
        <v>1285</v>
      </c>
      <c r="F126" s="109" t="s">
        <v>903</v>
      </c>
      <c r="G126" s="105" t="s">
        <v>3313</v>
      </c>
      <c r="H126" s="263"/>
      <c r="I126" s="220" t="s">
        <v>5404</v>
      </c>
      <c r="J126" s="220" t="s">
        <v>2996</v>
      </c>
      <c r="K126" s="672" t="s">
        <v>4882</v>
      </c>
      <c r="L126" s="220" t="s">
        <v>5405</v>
      </c>
      <c r="M126" s="263"/>
      <c r="N126" s="263"/>
      <c r="O126" s="220" t="s">
        <v>3034</v>
      </c>
      <c r="P126" s="220" t="s">
        <v>4685</v>
      </c>
      <c r="Q126" s="263"/>
      <c r="R126" s="263"/>
      <c r="S126" s="220" t="s">
        <v>5406</v>
      </c>
      <c r="T126" s="263"/>
      <c r="U126" s="263"/>
      <c r="V126" s="263"/>
      <c r="W126" s="114"/>
      <c r="X126" s="116" t="s">
        <v>5407</v>
      </c>
      <c r="Y126" s="383" t="s">
        <v>5408</v>
      </c>
      <c r="Z126" s="299"/>
      <c r="AA126" s="383" t="s">
        <v>5409</v>
      </c>
      <c r="AB126" s="383" t="s">
        <v>4906</v>
      </c>
      <c r="AC126" s="299"/>
      <c r="AD126" s="299"/>
      <c r="AE126" s="299"/>
      <c r="AF126" s="383" t="s">
        <v>4952</v>
      </c>
      <c r="AG126" s="299"/>
      <c r="AH126" s="299"/>
      <c r="AI126" s="299"/>
      <c r="AJ126" s="383" t="s">
        <v>5410</v>
      </c>
      <c r="AK126" s="114"/>
      <c r="AL126" s="268"/>
      <c r="AM126" s="268"/>
      <c r="AN126" s="222" t="s">
        <v>5411</v>
      </c>
      <c r="AO126" s="268"/>
      <c r="AP126" s="222" t="s">
        <v>2356</v>
      </c>
      <c r="AQ126" s="222"/>
      <c r="AR126" s="268"/>
      <c r="AS126" s="268"/>
      <c r="AT126" s="222" t="s">
        <v>5412</v>
      </c>
      <c r="AU126" s="241" t="s">
        <v>4043</v>
      </c>
      <c r="AV126" s="268"/>
      <c r="AW126" s="268"/>
      <c r="AX126" s="268"/>
      <c r="AY126" s="268"/>
      <c r="AZ126" s="114"/>
      <c r="BA126" s="225" t="s">
        <v>5413</v>
      </c>
      <c r="BB126" s="225" t="s">
        <v>5414</v>
      </c>
      <c r="BC126" s="225" t="s">
        <v>4209</v>
      </c>
      <c r="BD126" s="125" t="s">
        <v>3927</v>
      </c>
      <c r="BE126" s="673"/>
      <c r="BF126" s="270"/>
      <c r="BG126" s="270"/>
      <c r="BH126" s="225" t="s">
        <v>4302</v>
      </c>
      <c r="BI126" s="674"/>
      <c r="BJ126" s="225" t="s">
        <v>5415</v>
      </c>
      <c r="BK126" s="225" t="s">
        <v>4816</v>
      </c>
      <c r="BL126" s="225"/>
      <c r="BM126" s="270"/>
      <c r="BN126" s="270"/>
      <c r="BO126" s="270"/>
      <c r="BP126" s="114"/>
      <c r="BQ126" s="272"/>
      <c r="BR126" s="272"/>
      <c r="BS126" s="226" t="s">
        <v>5416</v>
      </c>
      <c r="BT126" s="272"/>
      <c r="BU126" s="272"/>
      <c r="BV126" s="133" t="s">
        <v>5417</v>
      </c>
      <c r="BW126" s="226" t="s">
        <v>5418</v>
      </c>
      <c r="BX126" s="272"/>
      <c r="BY126" s="133" t="s">
        <v>5419</v>
      </c>
      <c r="BZ126" s="272"/>
      <c r="CA126" s="272"/>
      <c r="CB126" s="272"/>
      <c r="CC126" s="272"/>
      <c r="CD126" s="272"/>
      <c r="CE126" s="272"/>
      <c r="CF126" s="229" t="s">
        <v>5420</v>
      </c>
      <c r="CG126" s="229" t="s">
        <v>5331</v>
      </c>
      <c r="CH126" s="275"/>
      <c r="CI126" s="275"/>
      <c r="CJ126" s="275"/>
      <c r="CK126" s="275"/>
      <c r="CL126" s="229" t="s">
        <v>2606</v>
      </c>
      <c r="CM126" s="275"/>
      <c r="CN126" s="275"/>
      <c r="CO126" s="275"/>
      <c r="CP126" s="275"/>
      <c r="CQ126" s="275"/>
      <c r="CR126" s="275"/>
      <c r="CS126" s="143"/>
      <c r="CT126" s="394" t="s">
        <v>208</v>
      </c>
      <c r="CU126" s="276"/>
      <c r="CV126" s="310" t="s">
        <v>5421</v>
      </c>
      <c r="CW126" s="276"/>
      <c r="CX126" s="276"/>
      <c r="CY126" s="276"/>
      <c r="CZ126" s="394" t="s">
        <v>5422</v>
      </c>
      <c r="DA126" s="310" t="s">
        <v>5423</v>
      </c>
      <c r="DB126" s="276"/>
      <c r="DC126" s="276"/>
      <c r="DD126" s="310"/>
      <c r="DE126" s="276"/>
      <c r="DF126" s="276"/>
      <c r="DG126" s="278"/>
      <c r="DH126" s="278"/>
      <c r="DI126" s="278"/>
      <c r="DJ126" s="304"/>
      <c r="DK126" s="278"/>
      <c r="DL126" s="304" t="s">
        <v>5424</v>
      </c>
      <c r="DM126" s="304" t="s">
        <v>3095</v>
      </c>
      <c r="DN126" s="304" t="s">
        <v>2514</v>
      </c>
      <c r="DO126" s="278"/>
      <c r="DP126" s="278"/>
      <c r="DQ126" s="278"/>
      <c r="DR126" s="278"/>
      <c r="DS126" s="278"/>
      <c r="DT126" s="278"/>
      <c r="DU126" s="278"/>
      <c r="DV126" s="278"/>
      <c r="DW126" s="278"/>
      <c r="DX126" s="304" t="s">
        <v>1294</v>
      </c>
      <c r="DY126" s="304" t="s">
        <v>5425</v>
      </c>
      <c r="DZ126" s="278"/>
      <c r="EA126" s="278"/>
      <c r="EB126" s="376"/>
    </row>
    <row r="127">
      <c r="A127" s="675" t="s">
        <v>5426</v>
      </c>
      <c r="B127" s="83" t="s">
        <v>5427</v>
      </c>
      <c r="C127" s="84" t="s">
        <v>1285</v>
      </c>
      <c r="D127" s="85" t="s">
        <v>1285</v>
      </c>
      <c r="E127" s="86" t="s">
        <v>1285</v>
      </c>
      <c r="F127" s="87" t="s">
        <v>1956</v>
      </c>
      <c r="G127" s="83" t="s">
        <v>1956</v>
      </c>
      <c r="H127" s="91" t="s">
        <v>5428</v>
      </c>
      <c r="I127" s="91" t="s">
        <v>5429</v>
      </c>
      <c r="J127" s="91" t="s">
        <v>2748</v>
      </c>
      <c r="K127" s="157"/>
      <c r="L127" s="91" t="s">
        <v>5119</v>
      </c>
      <c r="M127" s="91" t="s">
        <v>5430</v>
      </c>
      <c r="N127" s="157"/>
      <c r="O127" s="157"/>
      <c r="P127" s="91" t="s">
        <v>2343</v>
      </c>
      <c r="Q127" s="157"/>
      <c r="R127" s="157"/>
      <c r="S127" s="157"/>
      <c r="T127" s="157"/>
      <c r="U127" s="157"/>
      <c r="V127" s="157"/>
      <c r="W127" s="114"/>
      <c r="X127" s="91" t="s">
        <v>4945</v>
      </c>
      <c r="Y127" s="91" t="s">
        <v>455</v>
      </c>
      <c r="Z127" s="91" t="s">
        <v>832</v>
      </c>
      <c r="AA127" s="157"/>
      <c r="AB127" s="157"/>
      <c r="AC127" s="157"/>
      <c r="AD127" s="157"/>
      <c r="AE127" s="91" t="s">
        <v>5431</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6"/>
      <c r="BG127" s="157"/>
      <c r="BH127" s="157"/>
      <c r="BI127" s="157"/>
      <c r="BJ127" s="157"/>
      <c r="BK127" s="157"/>
      <c r="BL127" s="157"/>
      <c r="BM127" s="157"/>
      <c r="BN127" s="157"/>
      <c r="BO127" s="157"/>
      <c r="BP127" s="114"/>
      <c r="BQ127" s="91" t="s">
        <v>5432</v>
      </c>
      <c r="BR127" s="157"/>
      <c r="BS127" s="91" t="s">
        <v>2754</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5433</v>
      </c>
      <c r="CM127" s="157"/>
      <c r="CN127" s="157"/>
      <c r="CO127" s="157"/>
      <c r="CP127" s="157"/>
      <c r="CQ127" s="157"/>
      <c r="CR127" s="157"/>
      <c r="CS127" s="143"/>
      <c r="CT127" s="157"/>
      <c r="CU127" s="157"/>
      <c r="CV127" s="157"/>
      <c r="CW127" s="157"/>
      <c r="CX127" s="157"/>
      <c r="CY127" s="157"/>
      <c r="CZ127" s="91" t="s">
        <v>5434</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7" t="s">
        <v>5435</v>
      </c>
      <c r="B128" s="105" t="s">
        <v>5436</v>
      </c>
      <c r="C128" s="106" t="s">
        <v>1285</v>
      </c>
      <c r="D128" s="107" t="s">
        <v>1285</v>
      </c>
      <c r="E128" s="108" t="s">
        <v>1285</v>
      </c>
      <c r="F128" s="109" t="s">
        <v>1586</v>
      </c>
      <c r="G128" s="105" t="s">
        <v>4252</v>
      </c>
      <c r="H128" s="236"/>
      <c r="I128" s="236" t="s">
        <v>5437</v>
      </c>
      <c r="J128" s="236" t="s">
        <v>5438</v>
      </c>
      <c r="K128" s="236" t="s">
        <v>2677</v>
      </c>
      <c r="L128" s="110" t="s">
        <v>5439</v>
      </c>
      <c r="M128" s="263"/>
      <c r="N128" s="263"/>
      <c r="O128" s="263"/>
      <c r="P128" s="236" t="s">
        <v>4621</v>
      </c>
      <c r="Q128" s="263"/>
      <c r="R128" s="263"/>
      <c r="S128" s="220" t="s">
        <v>3543</v>
      </c>
      <c r="T128" s="263"/>
      <c r="U128" s="220" t="s">
        <v>5263</v>
      </c>
      <c r="V128" s="263"/>
      <c r="W128" s="114"/>
      <c r="X128" s="299"/>
      <c r="Y128" s="299"/>
      <c r="Z128" s="299"/>
      <c r="AA128" s="299"/>
      <c r="AB128" s="117" t="s">
        <v>4858</v>
      </c>
      <c r="AC128" s="299"/>
      <c r="AD128" s="299"/>
      <c r="AE128" s="299"/>
      <c r="AF128" s="117" t="s">
        <v>5200</v>
      </c>
      <c r="AG128" s="299"/>
      <c r="AH128" s="299"/>
      <c r="AI128" s="383" t="s">
        <v>5440</v>
      </c>
      <c r="AJ128" s="299"/>
      <c r="AK128" s="114"/>
      <c r="AL128" s="268"/>
      <c r="AM128" s="268"/>
      <c r="AN128" s="268"/>
      <c r="AO128" s="268"/>
      <c r="AP128" s="268"/>
      <c r="AQ128" s="268"/>
      <c r="AR128" s="268"/>
      <c r="AS128" s="268"/>
      <c r="AT128" s="241" t="s">
        <v>4857</v>
      </c>
      <c r="AU128" s="241" t="s">
        <v>2398</v>
      </c>
      <c r="AV128" s="268"/>
      <c r="AW128" s="268"/>
      <c r="AX128" s="222" t="s">
        <v>5441</v>
      </c>
      <c r="AY128" s="268"/>
      <c r="AZ128" s="114"/>
      <c r="BA128" s="270"/>
      <c r="BB128" s="243" t="s">
        <v>3276</v>
      </c>
      <c r="BC128" s="131"/>
      <c r="BD128" s="131" t="s">
        <v>5442</v>
      </c>
      <c r="BE128" s="270"/>
      <c r="BF128" s="225" t="s">
        <v>3648</v>
      </c>
      <c r="BG128" s="270"/>
      <c r="BH128" s="270"/>
      <c r="BI128" s="270"/>
      <c r="BJ128" s="270"/>
      <c r="BK128" s="225" t="s">
        <v>5443</v>
      </c>
      <c r="BL128" s="270"/>
      <c r="BM128" s="270"/>
      <c r="BN128" s="270"/>
      <c r="BO128" s="270"/>
      <c r="BP128" s="114"/>
      <c r="BQ128" s="272"/>
      <c r="BR128" s="272"/>
      <c r="BS128" s="137" t="s">
        <v>5444</v>
      </c>
      <c r="BT128" s="272"/>
      <c r="BU128" s="272"/>
      <c r="BV128" s="137" t="s">
        <v>4930</v>
      </c>
      <c r="BW128" s="272"/>
      <c r="BX128" s="272"/>
      <c r="BY128" s="272"/>
      <c r="BZ128" s="137" t="s">
        <v>1810</v>
      </c>
      <c r="CA128" s="272"/>
      <c r="CB128" s="272"/>
      <c r="CC128" s="272"/>
      <c r="CD128" s="272"/>
      <c r="CE128" s="272"/>
      <c r="CF128" s="229" t="s">
        <v>644</v>
      </c>
      <c r="CG128" s="468" t="s">
        <v>997</v>
      </c>
      <c r="CH128" s="229" t="s">
        <v>4696</v>
      </c>
      <c r="CI128" s="229" t="s">
        <v>5445</v>
      </c>
      <c r="CJ128" s="229" t="s">
        <v>1482</v>
      </c>
      <c r="CK128" s="229" t="s">
        <v>5446</v>
      </c>
      <c r="CL128" s="229" t="s">
        <v>2225</v>
      </c>
      <c r="CM128" s="229" t="s">
        <v>5447</v>
      </c>
      <c r="CN128" s="275"/>
      <c r="CO128" s="275"/>
      <c r="CP128" s="275"/>
      <c r="CQ128" s="275"/>
      <c r="CR128" s="275"/>
      <c r="CS128" s="143"/>
      <c r="CT128" s="276"/>
      <c r="CU128" s="276"/>
      <c r="CV128" s="310" t="s">
        <v>5448</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5312</v>
      </c>
      <c r="DU128" s="278"/>
      <c r="DV128" s="278"/>
      <c r="DW128" s="278"/>
      <c r="DX128" s="304" t="s">
        <v>2403</v>
      </c>
      <c r="DY128" s="278"/>
      <c r="DZ128" s="278"/>
      <c r="EA128" s="278"/>
      <c r="EB128" s="376"/>
    </row>
    <row r="129" ht="15.75" customHeight="1">
      <c r="A129" s="639" t="s">
        <v>5449</v>
      </c>
      <c r="B129" s="83" t="s">
        <v>5450</v>
      </c>
      <c r="C129" s="84" t="s">
        <v>1285</v>
      </c>
      <c r="D129" s="85" t="s">
        <v>1285</v>
      </c>
      <c r="E129" s="86" t="s">
        <v>1285</v>
      </c>
      <c r="F129" s="87" t="s">
        <v>1285</v>
      </c>
      <c r="G129" s="83" t="s">
        <v>2221</v>
      </c>
      <c r="H129" s="156" t="s">
        <v>348</v>
      </c>
      <c r="I129" s="156" t="s">
        <v>2988</v>
      </c>
      <c r="J129" s="156" t="s">
        <v>750</v>
      </c>
      <c r="K129" s="156" t="s">
        <v>3967</v>
      </c>
      <c r="L129" s="156" t="s">
        <v>3511</v>
      </c>
      <c r="M129" s="156" t="s">
        <v>5451</v>
      </c>
      <c r="N129" s="156" t="s">
        <v>2740</v>
      </c>
      <c r="O129" s="156" t="s">
        <v>2269</v>
      </c>
      <c r="P129" s="156" t="s">
        <v>2700</v>
      </c>
      <c r="Q129" s="157"/>
      <c r="R129" s="157"/>
      <c r="S129" s="157"/>
      <c r="T129" s="157"/>
      <c r="U129" s="157"/>
      <c r="V129" s="157"/>
      <c r="W129" s="114"/>
      <c r="X129" s="156" t="s">
        <v>4418</v>
      </c>
      <c r="Y129" s="156" t="s">
        <v>3632</v>
      </c>
      <c r="Z129" s="156" t="s">
        <v>1835</v>
      </c>
      <c r="AA129" s="156" t="s">
        <v>947</v>
      </c>
      <c r="AB129" s="156" t="s">
        <v>3986</v>
      </c>
      <c r="AC129" s="156" t="s">
        <v>1966</v>
      </c>
      <c r="AD129" s="157"/>
      <c r="AE129" s="157"/>
      <c r="AF129" s="156" t="s">
        <v>5452</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5453</v>
      </c>
      <c r="AZ129" s="114"/>
      <c r="BA129" s="157"/>
      <c r="BB129" s="163"/>
      <c r="BC129" s="156" t="s">
        <v>603</v>
      </c>
      <c r="BD129" s="156" t="s">
        <v>388</v>
      </c>
      <c r="BE129" s="157"/>
      <c r="BF129" s="156" t="s">
        <v>3201</v>
      </c>
      <c r="BG129" s="157"/>
      <c r="BH129" s="156" t="s">
        <v>1256</v>
      </c>
      <c r="BI129" s="157"/>
      <c r="BJ129" s="157"/>
      <c r="BK129" s="157"/>
      <c r="BL129" s="157"/>
      <c r="BM129" s="157"/>
      <c r="BN129" s="157"/>
      <c r="BO129" s="157"/>
      <c r="BP129" s="114"/>
      <c r="BQ129" s="157"/>
      <c r="BR129" s="157"/>
      <c r="BS129" s="156" t="s">
        <v>4499</v>
      </c>
      <c r="BT129" s="156" t="s">
        <v>171</v>
      </c>
      <c r="BU129" s="157"/>
      <c r="BV129" s="156" t="s">
        <v>3820</v>
      </c>
      <c r="BW129" s="157"/>
      <c r="BX129" s="157"/>
      <c r="BY129" s="157"/>
      <c r="BZ129" s="157"/>
      <c r="CA129" s="157"/>
      <c r="CB129" s="157"/>
      <c r="CC129" s="157"/>
      <c r="CD129" s="157"/>
      <c r="CE129" s="157"/>
      <c r="CF129" s="157"/>
      <c r="CG129" s="156" t="s">
        <v>2499</v>
      </c>
      <c r="CH129" s="157"/>
      <c r="CI129" s="157"/>
      <c r="CJ129" s="156" t="s">
        <v>2923</v>
      </c>
      <c r="CK129" s="157"/>
      <c r="CL129" s="156" t="s">
        <v>4309</v>
      </c>
      <c r="CM129" s="156" t="s">
        <v>2395</v>
      </c>
      <c r="CN129" s="157"/>
      <c r="CO129" s="157"/>
      <c r="CP129" s="157"/>
      <c r="CQ129" s="157"/>
      <c r="CR129" s="157"/>
      <c r="CS129" s="143"/>
      <c r="CT129" s="157"/>
      <c r="CU129" s="156" t="s">
        <v>4637</v>
      </c>
      <c r="CV129" s="157"/>
      <c r="CW129" s="157"/>
      <c r="CX129" s="157"/>
      <c r="CY129" s="157"/>
      <c r="CZ129" s="156" t="s">
        <v>5454</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78" t="s">
        <v>5455</v>
      </c>
      <c r="B130" s="105" t="s">
        <v>5456</v>
      </c>
      <c r="C130" s="106" t="s">
        <v>1586</v>
      </c>
      <c r="D130" s="107" t="s">
        <v>1285</v>
      </c>
      <c r="E130" s="108" t="s">
        <v>1285</v>
      </c>
      <c r="F130" s="109" t="s">
        <v>3122</v>
      </c>
      <c r="G130" s="105" t="s">
        <v>4406</v>
      </c>
      <c r="H130" s="263"/>
      <c r="I130" s="220" t="s">
        <v>5457</v>
      </c>
      <c r="J130" s="220" t="s">
        <v>3791</v>
      </c>
      <c r="K130" s="110" t="s">
        <v>833</v>
      </c>
      <c r="L130" s="110" t="s">
        <v>5458</v>
      </c>
      <c r="M130" s="263"/>
      <c r="N130" s="263"/>
      <c r="O130" s="110" t="s">
        <v>737</v>
      </c>
      <c r="P130" s="110" t="s">
        <v>4057</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2760</v>
      </c>
      <c r="AU130" s="222" t="s">
        <v>1947</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4722</v>
      </c>
      <c r="BW130" s="272"/>
      <c r="BX130" s="272"/>
      <c r="BY130" s="272"/>
      <c r="BZ130" s="272"/>
      <c r="CA130" s="272"/>
      <c r="CB130" s="272"/>
      <c r="CC130" s="272"/>
      <c r="CD130" s="272"/>
      <c r="CE130" s="272"/>
      <c r="CF130" s="275"/>
      <c r="CG130" s="138" t="s">
        <v>5459</v>
      </c>
      <c r="CH130" s="275"/>
      <c r="CI130" s="389" t="s">
        <v>3680</v>
      </c>
      <c r="CJ130" s="275"/>
      <c r="CK130" s="275"/>
      <c r="CL130" s="275"/>
      <c r="CM130" s="229" t="s">
        <v>2167</v>
      </c>
      <c r="CN130" s="275"/>
      <c r="CO130" s="275"/>
      <c r="CP130" s="275"/>
      <c r="CQ130" s="275"/>
      <c r="CR130" s="275"/>
      <c r="CS130" s="143"/>
      <c r="CT130" s="310" t="s">
        <v>5460</v>
      </c>
      <c r="CU130" s="276"/>
      <c r="CV130" s="144" t="s">
        <v>2023</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8" t="s">
        <v>5463</v>
      </c>
    </row>
    <row r="131">
      <c r="A131" s="305" t="s">
        <v>5464</v>
      </c>
      <c r="B131" s="83" t="s">
        <v>5465</v>
      </c>
      <c r="C131" s="84" t="s">
        <v>1285</v>
      </c>
      <c r="D131" s="85" t="s">
        <v>1285</v>
      </c>
      <c r="E131" s="86" t="s">
        <v>1285</v>
      </c>
      <c r="F131" s="87" t="s">
        <v>5466</v>
      </c>
      <c r="G131" s="83" t="s">
        <v>5466</v>
      </c>
      <c r="H131" s="157"/>
      <c r="I131" s="157"/>
      <c r="J131" s="157"/>
      <c r="K131" s="157"/>
      <c r="L131" s="91" t="s">
        <v>376</v>
      </c>
      <c r="M131" s="157"/>
      <c r="N131" s="157"/>
      <c r="O131" s="157"/>
      <c r="P131" s="157"/>
      <c r="Q131" s="91" t="s">
        <v>5467</v>
      </c>
      <c r="R131" s="157"/>
      <c r="S131" s="91" t="s">
        <v>2612</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5469</v>
      </c>
      <c r="CC131" s="91" t="s">
        <v>800</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1586</v>
      </c>
      <c r="G132" s="105" t="s">
        <v>5466</v>
      </c>
      <c r="H132" s="263"/>
      <c r="I132" s="263"/>
      <c r="J132" s="236" t="s">
        <v>5475</v>
      </c>
      <c r="K132" s="220" t="s">
        <v>833</v>
      </c>
      <c r="L132" s="236" t="s">
        <v>5476</v>
      </c>
      <c r="M132" s="263"/>
      <c r="N132" s="236" t="s">
        <v>2727</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30" t="str">
        <f>HYPERLINK("https://youtu.be/MU1qH8LoqLU","13.87")</f>
        <v>13.87</v>
      </c>
      <c r="L133" s="530" t="str">
        <f>HYPERLINK("https://youtu.be/hXVYSUclgOo","42.66")</f>
        <v>42.66</v>
      </c>
      <c r="M133" s="163"/>
      <c r="N133" s="157"/>
      <c r="O133" s="157"/>
      <c r="P133" s="157"/>
      <c r="Q133" s="157"/>
      <c r="R133" s="157"/>
      <c r="S133" s="157"/>
      <c r="T133" s="157"/>
      <c r="U133" s="157"/>
      <c r="V133" s="157"/>
      <c r="W133" s="114"/>
      <c r="X133" s="530" t="str">
        <f>HYPERLINK("https://clips.twitch.tv/SillyWimpySandwichLitty","50.60")</f>
        <v>50.60</v>
      </c>
      <c r="Y133" s="157"/>
      <c r="Z133" s="157"/>
      <c r="AA133" s="157"/>
      <c r="AB133" s="157"/>
      <c r="AC133" s="530"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0" t="str">
        <f>HYPERLINK("https://clips.twitch.tv/SilkyDirtySandwichPJSalt?tt_medium=clips_api&amp;tt_content=url","35.19")</f>
        <v>35.19</v>
      </c>
      <c r="BT133" s="157"/>
      <c r="BU133" s="157"/>
      <c r="BV133" s="530"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634</v>
      </c>
      <c r="G134" s="105" t="s">
        <v>634</v>
      </c>
      <c r="H134" s="263"/>
      <c r="I134" s="263"/>
      <c r="J134" s="263"/>
      <c r="K134" s="263"/>
      <c r="L134" s="263"/>
      <c r="M134" s="263"/>
      <c r="N134" s="263"/>
      <c r="O134" s="110" t="s">
        <v>5484</v>
      </c>
      <c r="P134" s="110" t="s">
        <v>445</v>
      </c>
      <c r="Q134" s="263"/>
      <c r="R134" s="263"/>
      <c r="S134" s="263"/>
      <c r="T134" s="263"/>
      <c r="U134" s="263"/>
      <c r="V134" s="263"/>
      <c r="W134" s="114"/>
      <c r="X134" s="299"/>
      <c r="Y134" s="299"/>
      <c r="Z134" s="116" t="s">
        <v>1805</v>
      </c>
      <c r="AA134" s="536"/>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2"/>
    </row>
    <row r="135" ht="15.75" customHeight="1">
      <c r="A135" s="305" t="s">
        <v>5487</v>
      </c>
      <c r="B135" s="83" t="s">
        <v>5488</v>
      </c>
      <c r="C135" s="84" t="s">
        <v>1285</v>
      </c>
      <c r="D135" s="85" t="s">
        <v>1285</v>
      </c>
      <c r="E135" s="86" t="s">
        <v>1285</v>
      </c>
      <c r="F135" s="87" t="s">
        <v>1285</v>
      </c>
      <c r="G135" s="83" t="s">
        <v>1867</v>
      </c>
      <c r="H135" s="256" t="s">
        <v>2797</v>
      </c>
      <c r="I135" s="256" t="s">
        <v>5489</v>
      </c>
      <c r="J135" s="256" t="s">
        <v>4306</v>
      </c>
      <c r="K135" s="256" t="s">
        <v>729</v>
      </c>
      <c r="L135" s="256" t="s">
        <v>5490</v>
      </c>
      <c r="M135" s="157"/>
      <c r="N135" s="157"/>
      <c r="O135" s="256" t="s">
        <v>1784</v>
      </c>
      <c r="P135" s="256" t="s">
        <v>237</v>
      </c>
      <c r="Q135" s="256"/>
      <c r="R135" s="157"/>
      <c r="S135" s="256" t="s">
        <v>5491</v>
      </c>
      <c r="T135" s="157"/>
      <c r="U135" s="256" t="s">
        <v>2846</v>
      </c>
      <c r="V135" s="157"/>
      <c r="W135" s="114"/>
      <c r="X135" s="256" t="s">
        <v>5492</v>
      </c>
      <c r="Y135" s="157"/>
      <c r="Z135" s="256" t="s">
        <v>734</v>
      </c>
      <c r="AA135" s="157"/>
      <c r="AB135" s="157"/>
      <c r="AC135" s="157"/>
      <c r="AD135" s="157"/>
      <c r="AE135" s="157"/>
      <c r="AF135" s="256" t="s">
        <v>5493</v>
      </c>
      <c r="AG135" s="256" t="s">
        <v>5494</v>
      </c>
      <c r="AH135" s="256"/>
      <c r="AI135" s="256" t="s">
        <v>3273</v>
      </c>
      <c r="AJ135" s="157"/>
      <c r="AK135" s="114"/>
      <c r="AL135" s="157"/>
      <c r="AM135" s="256" t="s">
        <v>2300</v>
      </c>
      <c r="AN135" s="157"/>
      <c r="AO135" s="157"/>
      <c r="AP135" s="157"/>
      <c r="AQ135" s="157"/>
      <c r="AR135" s="157"/>
      <c r="AS135" s="157"/>
      <c r="AT135" s="157"/>
      <c r="AU135" s="256" t="s">
        <v>5495</v>
      </c>
      <c r="AV135" s="157"/>
      <c r="AW135" s="157"/>
      <c r="AX135" s="256" t="s">
        <v>783</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3386</v>
      </c>
      <c r="EB135" s="161" t="s">
        <v>254</v>
      </c>
    </row>
    <row r="136" ht="15.75" customHeight="1">
      <c r="A136" s="104" t="s">
        <v>5500</v>
      </c>
      <c r="B136" s="105" t="s">
        <v>5501</v>
      </c>
      <c r="C136" s="106" t="s">
        <v>1285</v>
      </c>
      <c r="D136" s="107" t="s">
        <v>1285</v>
      </c>
      <c r="E136" s="108" t="s">
        <v>1285</v>
      </c>
      <c r="F136" s="109" t="s">
        <v>903</v>
      </c>
      <c r="G136" s="105" t="s">
        <v>5502</v>
      </c>
      <c r="H136" s="236"/>
      <c r="I136" s="110" t="s">
        <v>5503</v>
      </c>
      <c r="J136" s="110" t="s">
        <v>3670</v>
      </c>
      <c r="K136" s="110" t="s">
        <v>1774</v>
      </c>
      <c r="L136" s="110" t="s">
        <v>5504</v>
      </c>
      <c r="M136" s="236" t="s">
        <v>5505</v>
      </c>
      <c r="N136" s="220" t="s">
        <v>3018</v>
      </c>
      <c r="O136" s="220" t="s">
        <v>5354</v>
      </c>
      <c r="P136" s="236" t="s">
        <v>2700</v>
      </c>
      <c r="Q136" s="263"/>
      <c r="R136" s="263"/>
      <c r="S136" s="263"/>
      <c r="T136" s="263"/>
      <c r="U136" s="263"/>
      <c r="V136" s="263"/>
      <c r="W136" s="114"/>
      <c r="X136" s="383" t="s">
        <v>5506</v>
      </c>
      <c r="Y136" s="299"/>
      <c r="Z136" s="117" t="s">
        <v>846</v>
      </c>
      <c r="AA136" s="383" t="s">
        <v>5507</v>
      </c>
      <c r="AB136" s="383" t="s">
        <v>5508</v>
      </c>
      <c r="AC136" s="299"/>
      <c r="AD136" s="299"/>
      <c r="AE136" s="383" t="s">
        <v>2156</v>
      </c>
      <c r="AF136" s="117" t="s">
        <v>406</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5336</v>
      </c>
      <c r="BC136" s="270"/>
      <c r="BD136" s="225" t="s">
        <v>5510</v>
      </c>
      <c r="BE136" s="225" t="s">
        <v>1329</v>
      </c>
      <c r="BF136" s="225" t="s">
        <v>4292</v>
      </c>
      <c r="BG136" s="270"/>
      <c r="BH136" s="270"/>
      <c r="BI136" s="270"/>
      <c r="BJ136" s="270"/>
      <c r="BK136" s="225" t="s">
        <v>1482</v>
      </c>
      <c r="BL136" s="270"/>
      <c r="BM136" s="270"/>
      <c r="BN136" s="270"/>
      <c r="BO136" s="270"/>
      <c r="BP136" s="114"/>
      <c r="BQ136" s="226"/>
      <c r="BR136" s="272"/>
      <c r="BS136" s="272"/>
      <c r="BT136" s="226" t="s">
        <v>5511</v>
      </c>
      <c r="BU136" s="272"/>
      <c r="BV136" s="226" t="s">
        <v>4106</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3767</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5518</v>
      </c>
      <c r="B137" s="83" t="s">
        <v>5519</v>
      </c>
      <c r="C137" s="84" t="s">
        <v>1285</v>
      </c>
      <c r="D137" s="85" t="s">
        <v>1285</v>
      </c>
      <c r="E137" s="86" t="s">
        <v>1285</v>
      </c>
      <c r="F137" s="87" t="s">
        <v>724</v>
      </c>
      <c r="G137" s="83" t="s">
        <v>5502</v>
      </c>
      <c r="H137" s="157"/>
      <c r="I137" s="156" t="s">
        <v>1620</v>
      </c>
      <c r="J137" s="156" t="s">
        <v>2723</v>
      </c>
      <c r="K137" s="156" t="s">
        <v>5342</v>
      </c>
      <c r="L137" s="156" t="s">
        <v>4340</v>
      </c>
      <c r="M137" s="156" t="s">
        <v>5520</v>
      </c>
      <c r="N137" s="156" t="s">
        <v>5521</v>
      </c>
      <c r="O137" s="156" t="s">
        <v>131</v>
      </c>
      <c r="P137" s="156" t="s">
        <v>4980</v>
      </c>
      <c r="Q137" s="157"/>
      <c r="R137" s="157"/>
      <c r="S137" s="157"/>
      <c r="T137" s="157"/>
      <c r="U137" s="157"/>
      <c r="V137" s="157"/>
      <c r="W137" s="114"/>
      <c r="X137" s="156" t="s">
        <v>4849</v>
      </c>
      <c r="Y137" s="156" t="s">
        <v>4083</v>
      </c>
      <c r="Z137" s="156" t="s">
        <v>5522</v>
      </c>
      <c r="AA137" s="156" t="s">
        <v>2473</v>
      </c>
      <c r="AB137" s="156" t="s">
        <v>3263</v>
      </c>
      <c r="AC137" s="91" t="s">
        <v>5523</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1381</v>
      </c>
      <c r="BC137" s="157"/>
      <c r="BD137" s="156" t="s">
        <v>2637</v>
      </c>
      <c r="BE137" s="157"/>
      <c r="BF137" s="156" t="s">
        <v>5524</v>
      </c>
      <c r="BG137" s="157"/>
      <c r="BH137" s="91" t="s">
        <v>4329</v>
      </c>
      <c r="BI137" s="157"/>
      <c r="BJ137" s="157"/>
      <c r="BK137" s="156" t="s">
        <v>5525</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809</v>
      </c>
      <c r="CH137" s="157"/>
      <c r="CI137" s="157"/>
      <c r="CJ137" s="157"/>
      <c r="CK137" s="157"/>
      <c r="CL137" s="157"/>
      <c r="CM137" s="157"/>
      <c r="CN137" s="157"/>
      <c r="CO137" s="157"/>
      <c r="CP137" s="157"/>
      <c r="CQ137" s="157"/>
      <c r="CR137" s="157"/>
      <c r="CS137" s="143"/>
      <c r="CT137" s="156" t="s">
        <v>3911</v>
      </c>
      <c r="CU137" s="156" t="s">
        <v>344</v>
      </c>
      <c r="CV137" s="156" t="s">
        <v>5526</v>
      </c>
      <c r="CW137" s="156" t="s">
        <v>3642</v>
      </c>
      <c r="CX137" s="157"/>
      <c r="CY137" s="157"/>
      <c r="CZ137" s="157"/>
      <c r="DA137" s="156" t="s">
        <v>1099</v>
      </c>
      <c r="DB137" s="157"/>
      <c r="DC137" s="157"/>
      <c r="DD137" s="157"/>
      <c r="DE137" s="157"/>
      <c r="DF137" s="157"/>
      <c r="DG137" s="156" t="s">
        <v>5527</v>
      </c>
      <c r="DH137" s="157"/>
      <c r="DI137" s="157"/>
      <c r="DJ137" s="156"/>
      <c r="DK137" s="157"/>
      <c r="DL137" s="156" t="s">
        <v>2516</v>
      </c>
      <c r="DM137" s="156" t="s">
        <v>5528</v>
      </c>
      <c r="DN137" s="157"/>
      <c r="DO137" s="157"/>
      <c r="DP137" s="157"/>
      <c r="DQ137" s="157"/>
      <c r="DR137" s="157"/>
      <c r="DS137" s="157"/>
      <c r="DT137" s="157"/>
      <c r="DU137" s="157"/>
      <c r="DV137" s="157"/>
      <c r="DW137" s="157"/>
      <c r="DX137" s="156" t="s">
        <v>5529</v>
      </c>
      <c r="DY137" s="157"/>
      <c r="DZ137" s="157"/>
      <c r="EA137" s="156" t="s">
        <v>3634</v>
      </c>
      <c r="EB137" s="161"/>
    </row>
    <row r="138" ht="15.75" customHeight="1">
      <c r="A138" s="104" t="s">
        <v>5530</v>
      </c>
      <c r="B138" s="105" t="s">
        <v>5531</v>
      </c>
      <c r="C138" s="106" t="s">
        <v>1285</v>
      </c>
      <c r="D138" s="107" t="s">
        <v>1285</v>
      </c>
      <c r="E138" s="108" t="s">
        <v>1285</v>
      </c>
      <c r="F138" s="109" t="s">
        <v>1285</v>
      </c>
      <c r="G138" s="105" t="s">
        <v>220</v>
      </c>
      <c r="H138" s="330" t="s">
        <v>3355</v>
      </c>
      <c r="I138" s="330" t="s">
        <v>5532</v>
      </c>
      <c r="J138" s="330" t="s">
        <v>3089</v>
      </c>
      <c r="K138" s="236" t="s">
        <v>1590</v>
      </c>
      <c r="L138" s="236" t="s">
        <v>3991</v>
      </c>
      <c r="M138" s="236"/>
      <c r="N138" s="263"/>
      <c r="O138" s="263"/>
      <c r="P138" s="330" t="s">
        <v>2818</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5533</v>
      </c>
      <c r="B139" s="83" t="s">
        <v>5534</v>
      </c>
      <c r="C139" s="84" t="s">
        <v>1285</v>
      </c>
      <c r="D139" s="85" t="s">
        <v>1285</v>
      </c>
      <c r="E139" s="86" t="s">
        <v>1285</v>
      </c>
      <c r="F139" s="87" t="s">
        <v>534</v>
      </c>
      <c r="G139" s="83" t="s">
        <v>3866</v>
      </c>
      <c r="H139" s="256" t="s">
        <v>5535</v>
      </c>
      <c r="I139" s="256" t="s">
        <v>3745</v>
      </c>
      <c r="J139" s="256" t="s">
        <v>2243</v>
      </c>
      <c r="K139" s="256" t="s">
        <v>1301</v>
      </c>
      <c r="L139" s="256" t="s">
        <v>3097</v>
      </c>
      <c r="M139" s="256" t="s">
        <v>5536</v>
      </c>
      <c r="N139" s="256" t="s">
        <v>5537</v>
      </c>
      <c r="O139" s="157"/>
      <c r="P139" s="157"/>
      <c r="Q139" s="157"/>
      <c r="R139" s="157"/>
      <c r="S139" s="157"/>
      <c r="T139" s="157"/>
      <c r="U139" s="157"/>
      <c r="V139" s="157"/>
      <c r="W139" s="114"/>
      <c r="X139" s="90" t="str">
        <f>HYPERLINK("https://www.youtube.com/watch?v=F9HuyJ73joE","56.96")</f>
        <v>56.96</v>
      </c>
      <c r="Y139" s="256" t="s">
        <v>3761</v>
      </c>
      <c r="Z139" s="256" t="s">
        <v>5133</v>
      </c>
      <c r="AA139" s="256" t="s">
        <v>4051</v>
      </c>
      <c r="AB139" s="256" t="s">
        <v>5538</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5542</v>
      </c>
      <c r="B140" s="105" t="s">
        <v>5543</v>
      </c>
      <c r="C140" s="106" t="s">
        <v>1285</v>
      </c>
      <c r="D140" s="107" t="s">
        <v>1285</v>
      </c>
      <c r="E140" s="108" t="s">
        <v>1285</v>
      </c>
      <c r="F140" s="109" t="s">
        <v>1285</v>
      </c>
      <c r="G140" s="105" t="s">
        <v>326</v>
      </c>
      <c r="H140" s="220" t="s">
        <v>1616</v>
      </c>
      <c r="I140" s="220" t="s">
        <v>5544</v>
      </c>
      <c r="J140" s="263"/>
      <c r="K140" s="220" t="s">
        <v>3967</v>
      </c>
      <c r="L140" s="263"/>
      <c r="M140" s="263"/>
      <c r="N140" s="263"/>
      <c r="O140" s="220" t="s">
        <v>5545</v>
      </c>
      <c r="P140" s="220" t="s">
        <v>5546</v>
      </c>
      <c r="Q140" s="263"/>
      <c r="R140" s="263"/>
      <c r="S140" s="263"/>
      <c r="T140" s="263"/>
      <c r="U140" s="263"/>
      <c r="V140" s="263"/>
      <c r="W140" s="114"/>
      <c r="X140" s="383" t="s">
        <v>3006</v>
      </c>
      <c r="Y140" s="299"/>
      <c r="Z140" s="383" t="s">
        <v>4205</v>
      </c>
      <c r="AA140" s="299"/>
      <c r="AB140" s="383" t="s">
        <v>2062</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5550</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4701</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1586</v>
      </c>
      <c r="G141" s="83" t="s">
        <v>326</v>
      </c>
      <c r="H141" s="156" t="s">
        <v>3000</v>
      </c>
      <c r="I141" s="157"/>
      <c r="J141" s="156" t="s">
        <v>5554</v>
      </c>
      <c r="K141" s="156" t="s">
        <v>4882</v>
      </c>
      <c r="L141" s="156" t="s">
        <v>5555</v>
      </c>
      <c r="M141" s="157"/>
      <c r="N141" s="157"/>
      <c r="O141" s="156" t="s">
        <v>4206</v>
      </c>
      <c r="P141" s="157"/>
      <c r="Q141" s="157"/>
      <c r="R141" s="157"/>
      <c r="S141" s="157"/>
      <c r="T141" s="157"/>
      <c r="U141" s="157"/>
      <c r="V141" s="157"/>
      <c r="W141" s="114"/>
      <c r="X141" s="156" t="s">
        <v>5556</v>
      </c>
      <c r="Y141" s="156" t="s">
        <v>3131</v>
      </c>
      <c r="Z141" s="156" t="s">
        <v>5557</v>
      </c>
      <c r="AA141" s="157"/>
      <c r="AB141" s="156" t="s">
        <v>1501</v>
      </c>
      <c r="AC141" s="156" t="s">
        <v>5558</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1519</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3487</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0"/>
    </row>
    <row r="142">
      <c r="A142" s="640" t="s">
        <v>5561</v>
      </c>
      <c r="B142" s="105" t="s">
        <v>5562</v>
      </c>
      <c r="C142" s="106" t="s">
        <v>1285</v>
      </c>
      <c r="D142" s="107" t="s">
        <v>1285</v>
      </c>
      <c r="E142" s="108" t="s">
        <v>1285</v>
      </c>
      <c r="F142" s="109" t="s">
        <v>220</v>
      </c>
      <c r="G142" s="105" t="s">
        <v>220</v>
      </c>
      <c r="H142" s="263"/>
      <c r="I142" s="263"/>
      <c r="J142" s="263"/>
      <c r="K142" s="110" t="s">
        <v>1836</v>
      </c>
      <c r="L142" s="110" t="s">
        <v>5563</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3836</v>
      </c>
      <c r="BU142" s="272"/>
      <c r="BV142" s="133" t="s">
        <v>4436</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2"/>
    </row>
    <row r="143" ht="15.75" customHeight="1">
      <c r="A143" s="305" t="s">
        <v>5565</v>
      </c>
      <c r="B143" s="83" t="s">
        <v>5566</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73"/>
      <c r="BB144" s="673"/>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1586</v>
      </c>
      <c r="G146" s="105" t="s">
        <v>1956</v>
      </c>
      <c r="H146" s="263"/>
      <c r="I146" s="235" t="s">
        <v>5575</v>
      </c>
      <c r="J146" s="236" t="s">
        <v>5576</v>
      </c>
      <c r="K146" s="236" t="s">
        <v>5342</v>
      </c>
      <c r="L146" s="236" t="s">
        <v>5577</v>
      </c>
      <c r="M146" s="263"/>
      <c r="N146" s="263"/>
      <c r="O146" s="263"/>
      <c r="P146" s="236" t="s">
        <v>2180</v>
      </c>
      <c r="Q146" s="263"/>
      <c r="R146" s="263"/>
      <c r="S146" s="263"/>
      <c r="T146" s="263"/>
      <c r="U146" s="263"/>
      <c r="V146" s="263"/>
      <c r="W146" s="114"/>
      <c r="X146" s="686" t="s">
        <v>1609</v>
      </c>
      <c r="Y146" s="299"/>
      <c r="Z146" s="117" t="s">
        <v>3222</v>
      </c>
      <c r="AA146" s="238" t="str">
        <f>HYPERLINK("https://clips.twitch.tv/DeliciousHomelyChoughMingLee","53.66")</f>
        <v>53.66</v>
      </c>
      <c r="AB146" s="117" t="s">
        <v>2300</v>
      </c>
      <c r="AC146" s="117" t="s">
        <v>5578</v>
      </c>
      <c r="AD146" s="299"/>
      <c r="AE146" s="299"/>
      <c r="AF146" s="117" t="s">
        <v>2180</v>
      </c>
      <c r="AG146" s="299"/>
      <c r="AH146" s="299"/>
      <c r="AI146" s="299"/>
      <c r="AJ146" s="299"/>
      <c r="AK146" s="114"/>
      <c r="AL146" s="268"/>
      <c r="AM146" s="268"/>
      <c r="AN146" s="268"/>
      <c r="AO146" s="268"/>
      <c r="AP146" s="268"/>
      <c r="AQ146" s="268"/>
      <c r="AR146" s="268"/>
      <c r="AS146" s="268"/>
      <c r="AT146" s="241" t="s">
        <v>5579</v>
      </c>
      <c r="AU146" s="241" t="s">
        <v>2490</v>
      </c>
      <c r="AV146" s="268"/>
      <c r="AW146" s="268"/>
      <c r="AX146" s="268"/>
      <c r="AY146" s="268"/>
      <c r="AZ146" s="114"/>
      <c r="BA146" s="673"/>
      <c r="BB146" s="673"/>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5580</v>
      </c>
      <c r="CV146" s="148" t="s">
        <v>2232</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903</v>
      </c>
      <c r="H147" s="157"/>
      <c r="I147" s="157"/>
      <c r="J147" s="157"/>
      <c r="K147" s="157"/>
      <c r="L147" s="256" t="s">
        <v>5584</v>
      </c>
      <c r="M147" s="163"/>
      <c r="N147" s="157"/>
      <c r="O147" s="157"/>
      <c r="P147" s="157"/>
      <c r="Q147" s="157"/>
      <c r="R147" s="157"/>
      <c r="S147" s="157"/>
      <c r="T147" s="157"/>
      <c r="U147" s="157"/>
      <c r="V147" s="157"/>
      <c r="W147" s="114"/>
      <c r="X147" s="157"/>
      <c r="Y147" s="256" t="s">
        <v>2676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4550</v>
      </c>
      <c r="H148" s="236"/>
      <c r="I148" s="220" t="s">
        <v>5588</v>
      </c>
      <c r="J148" s="220" t="s">
        <v>5589</v>
      </c>
      <c r="K148" s="220" t="s">
        <v>2536</v>
      </c>
      <c r="L148" s="220" t="s">
        <v>4927</v>
      </c>
      <c r="M148" s="220" t="s">
        <v>5590</v>
      </c>
      <c r="N148" s="220" t="s">
        <v>5591</v>
      </c>
      <c r="O148" s="220" t="s">
        <v>5592</v>
      </c>
      <c r="P148" s="220" t="s">
        <v>1822</v>
      </c>
      <c r="Q148" s="263"/>
      <c r="R148" s="263"/>
      <c r="S148" s="263"/>
      <c r="T148" s="263"/>
      <c r="U148" s="263"/>
      <c r="V148" s="263"/>
      <c r="W148" s="114"/>
      <c r="X148" s="383" t="s">
        <v>5593</v>
      </c>
      <c r="Y148" s="383"/>
      <c r="Z148" s="383" t="s">
        <v>5594</v>
      </c>
      <c r="AA148" s="299"/>
      <c r="AB148" s="117" t="s">
        <v>5595</v>
      </c>
      <c r="AC148" s="383" t="s">
        <v>3368</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5596</v>
      </c>
      <c r="BB148" s="131" t="s">
        <v>952</v>
      </c>
      <c r="BC148" s="225" t="s">
        <v>997</v>
      </c>
      <c r="BD148" s="131" t="s">
        <v>3427</v>
      </c>
      <c r="BE148" s="225" t="s">
        <v>5597</v>
      </c>
      <c r="BF148" s="270"/>
      <c r="BG148" s="270"/>
      <c r="BH148" s="225" t="s">
        <v>3344</v>
      </c>
      <c r="BI148" s="270"/>
      <c r="BJ148" s="270"/>
      <c r="BK148" s="225" t="s">
        <v>516</v>
      </c>
      <c r="BL148" s="270"/>
      <c r="BM148" s="270"/>
      <c r="BN148" s="270"/>
      <c r="BO148" s="270"/>
      <c r="BP148" s="114"/>
      <c r="BQ148" s="226" t="s">
        <v>5598</v>
      </c>
      <c r="BR148" s="226" t="s">
        <v>5599</v>
      </c>
      <c r="BS148" s="226" t="s">
        <v>1036</v>
      </c>
      <c r="BT148" s="226" t="s">
        <v>625</v>
      </c>
      <c r="BU148" s="226" t="s">
        <v>5600</v>
      </c>
      <c r="BV148" s="226" t="s">
        <v>1227</v>
      </c>
      <c r="BW148" s="272"/>
      <c r="BX148" s="272"/>
      <c r="BY148" s="272"/>
      <c r="BZ148" s="226" t="s">
        <v>1193</v>
      </c>
      <c r="CA148" s="272"/>
      <c r="CB148" s="272"/>
      <c r="CC148" s="272"/>
      <c r="CD148" s="272"/>
      <c r="CE148" s="272"/>
      <c r="CF148" s="229" t="s">
        <v>5601</v>
      </c>
      <c r="CG148" s="229" t="s">
        <v>3580</v>
      </c>
      <c r="CH148" s="275"/>
      <c r="CI148" s="275"/>
      <c r="CJ148" s="275"/>
      <c r="CK148" s="275"/>
      <c r="CL148" s="229" t="s">
        <v>2509</v>
      </c>
      <c r="CM148" s="229" t="s">
        <v>1366</v>
      </c>
      <c r="CN148" s="275"/>
      <c r="CO148" s="275"/>
      <c r="CP148" s="275"/>
      <c r="CQ148" s="275"/>
      <c r="CR148" s="275"/>
      <c r="CS148" s="143"/>
      <c r="CT148" s="310" t="s">
        <v>4740</v>
      </c>
      <c r="CU148" s="276"/>
      <c r="CV148" s="310" t="s">
        <v>5602</v>
      </c>
      <c r="CW148" s="310" t="s">
        <v>3021</v>
      </c>
      <c r="CX148" s="310" t="s">
        <v>5603</v>
      </c>
      <c r="CY148" s="310" t="s">
        <v>2504</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5335</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3593</v>
      </c>
      <c r="H151" s="157"/>
      <c r="I151" s="256" t="s">
        <v>5616</v>
      </c>
      <c r="J151" s="256" t="s">
        <v>4483</v>
      </c>
      <c r="K151" s="256" t="s">
        <v>2236</v>
      </c>
      <c r="L151" s="256" t="s">
        <v>3771</v>
      </c>
      <c r="M151" s="256" t="s">
        <v>5617</v>
      </c>
      <c r="N151" s="157"/>
      <c r="O151" s="156" t="s">
        <v>1808</v>
      </c>
      <c r="P151" s="256" t="s">
        <v>5618</v>
      </c>
      <c r="Q151" s="157"/>
      <c r="R151" s="157"/>
      <c r="S151" s="157"/>
      <c r="T151" s="157"/>
      <c r="U151" s="157"/>
      <c r="V151" s="157"/>
      <c r="W151" s="114"/>
      <c r="X151" s="256" t="s">
        <v>5207</v>
      </c>
      <c r="Y151" s="256" t="s">
        <v>5619</v>
      </c>
      <c r="Z151" s="256" t="s">
        <v>4455</v>
      </c>
      <c r="AA151" s="256" t="s">
        <v>5620</v>
      </c>
      <c r="AB151" s="256" t="s">
        <v>2015</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3551</v>
      </c>
      <c r="BD151" s="256" t="s">
        <v>5623</v>
      </c>
      <c r="BE151" s="256" t="s">
        <v>5624</v>
      </c>
      <c r="BF151" s="157"/>
      <c r="BG151" s="157"/>
      <c r="BH151" s="256" t="s">
        <v>5625</v>
      </c>
      <c r="BI151" s="256" t="s">
        <v>5626</v>
      </c>
      <c r="BJ151" s="256"/>
      <c r="BK151" s="256" t="s">
        <v>518</v>
      </c>
      <c r="BL151" s="157"/>
      <c r="BM151" s="157"/>
      <c r="BN151" s="157"/>
      <c r="BO151" s="157"/>
      <c r="BP151" s="114"/>
      <c r="BQ151" s="156"/>
      <c r="BR151" s="157"/>
      <c r="BS151" s="256" t="s">
        <v>4364</v>
      </c>
      <c r="BT151" s="256" t="s">
        <v>5627</v>
      </c>
      <c r="BU151" s="157"/>
      <c r="BV151" s="256" t="s">
        <v>300</v>
      </c>
      <c r="BW151" s="256" t="s">
        <v>5628</v>
      </c>
      <c r="BX151" s="256" t="s">
        <v>3818</v>
      </c>
      <c r="BY151" s="157"/>
      <c r="BZ151" s="256" t="s">
        <v>1732</v>
      </c>
      <c r="CA151" s="157"/>
      <c r="CB151" s="157"/>
      <c r="CC151" s="157"/>
      <c r="CD151" s="157"/>
      <c r="CE151" s="157"/>
      <c r="CF151" s="256" t="s">
        <v>4573</v>
      </c>
      <c r="CG151" s="256" t="s">
        <v>2100</v>
      </c>
      <c r="CH151" s="256" t="s">
        <v>2750</v>
      </c>
      <c r="CI151" s="256" t="s">
        <v>5629</v>
      </c>
      <c r="CJ151" s="256" t="s">
        <v>5630</v>
      </c>
      <c r="CK151" s="157"/>
      <c r="CL151" s="256" t="s">
        <v>1786</v>
      </c>
      <c r="CM151" s="256" t="s">
        <v>2991</v>
      </c>
      <c r="CN151" s="157"/>
      <c r="CO151" s="157"/>
      <c r="CP151" s="157"/>
      <c r="CQ151" s="157"/>
      <c r="CR151" s="157"/>
      <c r="CS151" s="143"/>
      <c r="CT151" s="256" t="s">
        <v>5378</v>
      </c>
      <c r="CU151" s="256" t="s">
        <v>5631</v>
      </c>
      <c r="CV151" s="156" t="s">
        <v>1674</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4532</v>
      </c>
      <c r="H152" s="236" t="s">
        <v>5636</v>
      </c>
      <c r="I152" s="236" t="s">
        <v>5637</v>
      </c>
      <c r="J152" s="236" t="s">
        <v>793</v>
      </c>
      <c r="K152" s="236" t="s">
        <v>3967</v>
      </c>
      <c r="L152" s="236" t="s">
        <v>2836</v>
      </c>
      <c r="M152" s="236" t="s">
        <v>5638</v>
      </c>
      <c r="N152" s="236" t="s">
        <v>5639</v>
      </c>
      <c r="O152" s="236" t="s">
        <v>5640</v>
      </c>
      <c r="P152" s="236" t="s">
        <v>588</v>
      </c>
      <c r="Q152" s="236"/>
      <c r="R152" s="236"/>
      <c r="S152" s="236"/>
      <c r="T152" s="236"/>
      <c r="U152" s="236"/>
      <c r="V152" s="236"/>
      <c r="W152" s="114"/>
      <c r="X152" s="117" t="s">
        <v>5641</v>
      </c>
      <c r="Y152" s="117" t="s">
        <v>4764</v>
      </c>
      <c r="Z152" s="117" t="s">
        <v>5642</v>
      </c>
      <c r="AA152" s="117" t="s">
        <v>673</v>
      </c>
      <c r="AB152" s="117" t="s">
        <v>5643</v>
      </c>
      <c r="AC152" s="117" t="s">
        <v>5644</v>
      </c>
      <c r="AD152" s="117" t="s">
        <v>3525</v>
      </c>
      <c r="AE152" s="117" t="s">
        <v>5645</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5646</v>
      </c>
      <c r="BB152" s="131" t="s">
        <v>3646</v>
      </c>
      <c r="BC152" s="131" t="s">
        <v>3172</v>
      </c>
      <c r="BD152" s="131" t="s">
        <v>5647</v>
      </c>
      <c r="BE152" s="131" t="s">
        <v>5648</v>
      </c>
      <c r="BF152" s="131" t="s">
        <v>5649</v>
      </c>
      <c r="BG152" s="131" t="s">
        <v>4539</v>
      </c>
      <c r="BH152" s="131" t="s">
        <v>5650</v>
      </c>
      <c r="BI152" s="128"/>
      <c r="BJ152" s="270"/>
      <c r="BK152" s="270"/>
      <c r="BL152" s="131"/>
      <c r="BM152" s="131"/>
      <c r="BN152" s="131"/>
      <c r="BO152" s="131"/>
      <c r="BP152" s="124"/>
      <c r="BQ152" s="226"/>
      <c r="BR152" s="272"/>
      <c r="BS152" s="616" t="s">
        <v>5651</v>
      </c>
      <c r="BT152" s="137" t="s">
        <v>5652</v>
      </c>
      <c r="BU152" s="616"/>
      <c r="BV152" s="137" t="s">
        <v>5653</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5654</v>
      </c>
      <c r="CY152" s="276"/>
      <c r="CZ152" s="276"/>
      <c r="DA152" s="276"/>
      <c r="DB152" s="276"/>
      <c r="DC152" s="276"/>
      <c r="DD152" s="276"/>
      <c r="DE152" s="276"/>
      <c r="DF152" s="276"/>
      <c r="DG152" s="253" t="s">
        <v>3816</v>
      </c>
      <c r="DH152" s="278"/>
      <c r="DI152" s="278"/>
      <c r="DJ152" s="278"/>
      <c r="DK152" s="279"/>
      <c r="DL152" s="278"/>
      <c r="DM152" s="278"/>
      <c r="DN152" s="278"/>
      <c r="DO152" s="278"/>
      <c r="DP152" s="253" t="s">
        <v>5655</v>
      </c>
      <c r="DQ152" s="253"/>
      <c r="DR152" s="688"/>
      <c r="DS152" s="278"/>
      <c r="DT152" s="278"/>
      <c r="DU152" s="278"/>
      <c r="DV152" s="278"/>
      <c r="DW152" s="278"/>
      <c r="DX152" s="278"/>
      <c r="DY152" s="278"/>
      <c r="DZ152" s="278"/>
      <c r="EA152" s="278"/>
      <c r="EB152" s="376"/>
    </row>
    <row r="153" ht="15.75" customHeight="1">
      <c r="A153" s="305" t="s">
        <v>5656</v>
      </c>
      <c r="B153" s="83" t="s">
        <v>5657</v>
      </c>
      <c r="C153" s="84" t="s">
        <v>1285</v>
      </c>
      <c r="D153" s="85" t="s">
        <v>1285</v>
      </c>
      <c r="E153" s="86" t="s">
        <v>1285</v>
      </c>
      <c r="F153" s="87" t="s">
        <v>1285</v>
      </c>
      <c r="G153" s="83" t="s">
        <v>534</v>
      </c>
      <c r="H153" s="157"/>
      <c r="I153" s="157"/>
      <c r="J153" s="157"/>
      <c r="K153" s="256" t="s">
        <v>5658</v>
      </c>
      <c r="L153" s="157"/>
      <c r="M153" s="157"/>
      <c r="N153" s="157"/>
      <c r="O153" s="256" t="s">
        <v>4345</v>
      </c>
      <c r="P153" s="157"/>
      <c r="Q153" s="157"/>
      <c r="R153" s="157"/>
      <c r="S153" s="157"/>
      <c r="T153" s="157"/>
      <c r="U153" s="157"/>
      <c r="V153" s="157"/>
      <c r="W153" s="114"/>
      <c r="X153" s="256" t="s">
        <v>1226</v>
      </c>
      <c r="Y153" s="157"/>
      <c r="Z153" s="256" t="s">
        <v>4578</v>
      </c>
      <c r="AA153" s="157"/>
      <c r="AB153" s="256" t="s">
        <v>5659</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3867</v>
      </c>
      <c r="H154" s="263"/>
      <c r="I154" s="236" t="s">
        <v>3372</v>
      </c>
      <c r="J154" s="236" t="s">
        <v>2674</v>
      </c>
      <c r="K154" s="236" t="s">
        <v>122</v>
      </c>
      <c r="L154" s="236" t="s">
        <v>5662</v>
      </c>
      <c r="M154" s="236" t="s">
        <v>5663</v>
      </c>
      <c r="N154" s="263"/>
      <c r="O154" s="236" t="s">
        <v>3635</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3769</v>
      </c>
      <c r="AG154" s="299"/>
      <c r="AH154" s="299"/>
      <c r="AI154" s="299"/>
      <c r="AJ154" s="299"/>
      <c r="AK154" s="114"/>
      <c r="AL154" s="268"/>
      <c r="AM154" s="268"/>
      <c r="AN154" s="268"/>
      <c r="AO154" s="268"/>
      <c r="AP154" s="268"/>
      <c r="AQ154" s="268"/>
      <c r="AR154" s="268"/>
      <c r="AS154" s="268"/>
      <c r="AT154" s="241" t="s">
        <v>3958</v>
      </c>
      <c r="AU154" s="241" t="s">
        <v>2827</v>
      </c>
      <c r="AV154" s="268"/>
      <c r="AW154" s="268"/>
      <c r="AX154" s="268"/>
      <c r="AY154" s="268"/>
      <c r="AZ154" s="114"/>
      <c r="BA154" s="131" t="s">
        <v>3136</v>
      </c>
      <c r="BB154" s="131" t="s">
        <v>4512</v>
      </c>
      <c r="BC154" s="270"/>
      <c r="BD154" s="131" t="s">
        <v>457</v>
      </c>
      <c r="BE154" s="270"/>
      <c r="BF154" s="270"/>
      <c r="BG154" s="270"/>
      <c r="BH154" s="131" t="s">
        <v>932</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3306</v>
      </c>
      <c r="CA154" s="272"/>
      <c r="CB154" s="272"/>
      <c r="CC154" s="272"/>
      <c r="CD154" s="272"/>
      <c r="CE154" s="272"/>
      <c r="CF154" s="317" t="s">
        <v>4119</v>
      </c>
      <c r="CG154" s="317" t="s">
        <v>5584</v>
      </c>
      <c r="CH154" s="317" t="s">
        <v>871</v>
      </c>
      <c r="CI154" s="317" t="s">
        <v>5670</v>
      </c>
      <c r="CJ154" s="275"/>
      <c r="CK154" s="275"/>
      <c r="CL154" s="317" t="s">
        <v>3126</v>
      </c>
      <c r="CM154" s="317" t="s">
        <v>5579</v>
      </c>
      <c r="CN154" s="275"/>
      <c r="CO154" s="275"/>
      <c r="CP154" s="275"/>
      <c r="CQ154" s="275"/>
      <c r="CR154" s="275"/>
      <c r="CS154" s="143"/>
      <c r="CT154" s="148" t="s">
        <v>1880</v>
      </c>
      <c r="CU154" s="148" t="s">
        <v>1812</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9" t="s">
        <v>5676</v>
      </c>
      <c r="B155" s="83" t="s">
        <v>5677</v>
      </c>
      <c r="C155" s="84" t="s">
        <v>1285</v>
      </c>
      <c r="D155" s="85" t="s">
        <v>1285</v>
      </c>
      <c r="E155" s="86" t="s">
        <v>1285</v>
      </c>
      <c r="F155" s="87" t="s">
        <v>724</v>
      </c>
      <c r="G155" s="83" t="s">
        <v>724</v>
      </c>
      <c r="H155" s="157"/>
      <c r="I155" s="91" t="s">
        <v>5678</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5679</v>
      </c>
      <c r="B156" s="105" t="s">
        <v>5680</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5688</v>
      </c>
      <c r="B159" s="83" t="s">
        <v>5689</v>
      </c>
      <c r="C159" s="84" t="s">
        <v>1285</v>
      </c>
      <c r="D159" s="85" t="s">
        <v>1285</v>
      </c>
      <c r="E159" s="86" t="s">
        <v>1285</v>
      </c>
      <c r="F159" s="87" t="s">
        <v>1285</v>
      </c>
      <c r="G159" s="83" t="s">
        <v>3439</v>
      </c>
      <c r="H159" s="156" t="s">
        <v>2891</v>
      </c>
      <c r="I159" s="156" t="s">
        <v>5690</v>
      </c>
      <c r="J159" s="156" t="s">
        <v>4392</v>
      </c>
      <c r="K159" s="156" t="s">
        <v>1411</v>
      </c>
      <c r="L159" s="156" t="s">
        <v>5691</v>
      </c>
      <c r="M159" s="157"/>
      <c r="N159" s="156" t="s">
        <v>5692</v>
      </c>
      <c r="O159" s="156" t="s">
        <v>5693</v>
      </c>
      <c r="P159" s="156" t="s">
        <v>4956</v>
      </c>
      <c r="Q159" s="157"/>
      <c r="R159" s="157"/>
      <c r="S159" s="157"/>
      <c r="T159" s="157"/>
      <c r="U159" s="157"/>
      <c r="V159" s="157"/>
      <c r="W159" s="114"/>
      <c r="X159" s="156" t="s">
        <v>5694</v>
      </c>
      <c r="Y159" s="156" t="s">
        <v>266</v>
      </c>
      <c r="Z159" s="156" t="s">
        <v>1708</v>
      </c>
      <c r="AA159" s="156" t="s">
        <v>3686</v>
      </c>
      <c r="AB159" s="156" t="s">
        <v>3744</v>
      </c>
      <c r="AC159" s="156" t="s">
        <v>5695</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5538</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5696</v>
      </c>
      <c r="CH159" s="157"/>
      <c r="CI159" s="157"/>
      <c r="CJ159" s="157"/>
      <c r="CK159" s="157"/>
      <c r="CL159" s="157"/>
      <c r="CM159" s="157"/>
      <c r="CN159" s="157"/>
      <c r="CO159" s="157"/>
      <c r="CP159" s="157"/>
      <c r="CQ159" s="157"/>
      <c r="CR159" s="157"/>
      <c r="CS159" s="143"/>
      <c r="CT159" s="156" t="s">
        <v>4793</v>
      </c>
      <c r="CU159" s="156" t="s">
        <v>958</v>
      </c>
      <c r="CV159" s="156" t="s">
        <v>4733</v>
      </c>
      <c r="CW159" s="157"/>
      <c r="CX159" s="157"/>
      <c r="CY159" s="157"/>
      <c r="CZ159" s="156" t="s">
        <v>5697</v>
      </c>
      <c r="DA159" s="156" t="s">
        <v>5698</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0"/>
    </row>
    <row r="160" ht="15.75" customHeight="1">
      <c r="A160" s="104" t="s">
        <v>5699</v>
      </c>
      <c r="B160" s="105" t="s">
        <v>5700</v>
      </c>
      <c r="C160" s="106" t="s">
        <v>1285</v>
      </c>
      <c r="D160" s="107" t="s">
        <v>1285</v>
      </c>
      <c r="E160" s="108" t="s">
        <v>1285</v>
      </c>
      <c r="F160" s="109" t="s">
        <v>724</v>
      </c>
      <c r="G160" s="105" t="s">
        <v>724</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0" t="s">
        <v>5701</v>
      </c>
      <c r="B161" s="83" t="s">
        <v>5702</v>
      </c>
      <c r="C161" s="84" t="s">
        <v>1285</v>
      </c>
      <c r="D161" s="85" t="s">
        <v>1285</v>
      </c>
      <c r="E161" s="86" t="s">
        <v>1285</v>
      </c>
      <c r="F161" s="87" t="s">
        <v>1285</v>
      </c>
      <c r="G161" s="83" t="s">
        <v>2670</v>
      </c>
      <c r="H161" s="157"/>
      <c r="I161" s="156" t="s">
        <v>5703</v>
      </c>
      <c r="J161" s="156" t="s">
        <v>3630</v>
      </c>
      <c r="K161" s="156" t="s">
        <v>4163</v>
      </c>
      <c r="L161" s="156" t="s">
        <v>5704</v>
      </c>
      <c r="M161" s="157"/>
      <c r="N161" s="157"/>
      <c r="O161" s="156" t="s">
        <v>1392</v>
      </c>
      <c r="P161" s="157"/>
      <c r="Q161" s="157"/>
      <c r="R161" s="157"/>
      <c r="S161" s="156" t="s">
        <v>691</v>
      </c>
      <c r="T161" s="157"/>
      <c r="U161" s="157"/>
      <c r="V161" s="157"/>
      <c r="W161" s="114"/>
      <c r="X161" s="163"/>
      <c r="Y161" s="163"/>
      <c r="Z161" s="156" t="s">
        <v>2215</v>
      </c>
      <c r="AA161" s="157"/>
      <c r="AB161" s="156" t="s">
        <v>5705</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1946</v>
      </c>
      <c r="BK161" s="157"/>
      <c r="BL161" s="157"/>
      <c r="BM161" s="157"/>
      <c r="BN161" s="157"/>
      <c r="BO161" s="157"/>
      <c r="BP161" s="114"/>
      <c r="BQ161" s="157"/>
      <c r="BR161" s="157"/>
      <c r="BS161" s="157"/>
      <c r="BT161" s="156" t="s">
        <v>5706</v>
      </c>
      <c r="BU161" s="157"/>
      <c r="BV161" s="156" t="s">
        <v>4395</v>
      </c>
      <c r="BW161" s="157"/>
      <c r="BX161" s="157"/>
      <c r="BY161" s="157"/>
      <c r="BZ161" s="157"/>
      <c r="CA161" s="157"/>
      <c r="CB161" s="157"/>
      <c r="CC161" s="156" t="s">
        <v>5707</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5708</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5709</v>
      </c>
      <c r="DR161" s="156" t="s">
        <v>4207</v>
      </c>
      <c r="DS161" s="157"/>
      <c r="DT161" s="157"/>
      <c r="DU161" s="157"/>
      <c r="DV161" s="157"/>
      <c r="DW161" s="157"/>
      <c r="DX161" s="157"/>
      <c r="DY161" s="157"/>
      <c r="DZ161" s="157"/>
      <c r="EA161" s="157"/>
      <c r="EB161" s="161" t="s">
        <v>5710</v>
      </c>
    </row>
    <row r="162" ht="15.75" customHeight="1">
      <c r="A162" s="104" t="s">
        <v>5711</v>
      </c>
      <c r="B162" s="105" t="s">
        <v>5712</v>
      </c>
      <c r="C162" s="106" t="s">
        <v>1285</v>
      </c>
      <c r="D162" s="107" t="s">
        <v>1285</v>
      </c>
      <c r="E162" s="108" t="s">
        <v>1285</v>
      </c>
      <c r="F162" s="109" t="s">
        <v>1586</v>
      </c>
      <c r="G162" s="105" t="s">
        <v>430</v>
      </c>
      <c r="H162" s="263"/>
      <c r="I162" s="263"/>
      <c r="J162" s="263"/>
      <c r="K162" s="220" t="s">
        <v>5342</v>
      </c>
      <c r="L162" s="691"/>
      <c r="M162" s="691"/>
      <c r="N162" s="263"/>
      <c r="O162" s="263"/>
      <c r="P162" s="263"/>
      <c r="Q162" s="263"/>
      <c r="R162" s="263"/>
      <c r="S162" s="263"/>
      <c r="T162" s="263"/>
      <c r="U162" s="263"/>
      <c r="V162" s="263"/>
      <c r="W162" s="114"/>
      <c r="X162" s="383" t="s">
        <v>3686</v>
      </c>
      <c r="Y162" s="299"/>
      <c r="Z162" s="383" t="s">
        <v>2013</v>
      </c>
      <c r="AA162" s="299"/>
      <c r="AB162" s="116" t="s">
        <v>5713</v>
      </c>
      <c r="AC162" s="383" t="s">
        <v>2594</v>
      </c>
      <c r="AD162" s="299"/>
      <c r="AE162" s="299"/>
      <c r="AF162" s="383" t="s">
        <v>1578</v>
      </c>
      <c r="AG162" s="299"/>
      <c r="AH162" s="299"/>
      <c r="AI162" s="299"/>
      <c r="AJ162" s="299"/>
      <c r="AK162" s="114"/>
      <c r="AL162" s="268"/>
      <c r="AM162" s="268"/>
      <c r="AN162" s="268"/>
      <c r="AO162" s="268"/>
      <c r="AP162" s="268"/>
      <c r="AQ162" s="268"/>
      <c r="AR162" s="268"/>
      <c r="AS162" s="268"/>
      <c r="AT162" s="268"/>
      <c r="AU162" s="222" t="s">
        <v>4681</v>
      </c>
      <c r="AV162" s="268"/>
      <c r="AW162" s="268"/>
      <c r="AX162" s="268"/>
      <c r="AY162" s="268"/>
      <c r="AZ162" s="114"/>
      <c r="BA162" s="673"/>
      <c r="BB162" s="270"/>
      <c r="BC162" s="270"/>
      <c r="BD162" s="270"/>
      <c r="BE162" s="270"/>
      <c r="BF162" s="270"/>
      <c r="BG162" s="270"/>
      <c r="BH162" s="225" t="s">
        <v>1730</v>
      </c>
      <c r="BI162" s="270"/>
      <c r="BJ162" s="270"/>
      <c r="BK162" s="270"/>
      <c r="BL162" s="270"/>
      <c r="BM162" s="270"/>
      <c r="BN162" s="270"/>
      <c r="BO162" s="270"/>
      <c r="BP162" s="114"/>
      <c r="BQ162" s="514"/>
      <c r="BR162" s="272"/>
      <c r="BS162" s="272"/>
      <c r="BT162" s="272"/>
      <c r="BU162" s="272"/>
      <c r="BV162" s="272"/>
      <c r="BW162" s="272"/>
      <c r="BX162" s="272"/>
      <c r="BY162" s="272"/>
      <c r="BZ162" s="272"/>
      <c r="CA162" s="272"/>
      <c r="CB162" s="272"/>
      <c r="CC162" s="272"/>
      <c r="CD162" s="272"/>
      <c r="CE162" s="272"/>
      <c r="CF162" s="229" t="s">
        <v>5714</v>
      </c>
      <c r="CG162" s="229" t="s">
        <v>596</v>
      </c>
      <c r="CH162" s="229" t="s">
        <v>4854</v>
      </c>
      <c r="CI162" s="275"/>
      <c r="CJ162" s="229" t="s">
        <v>5715</v>
      </c>
      <c r="CK162" s="275"/>
      <c r="CL162" s="229" t="s">
        <v>4706</v>
      </c>
      <c r="CM162" s="275"/>
      <c r="CN162" s="275"/>
      <c r="CO162" s="275"/>
      <c r="CP162" s="275"/>
      <c r="CQ162" s="275"/>
      <c r="CR162" s="275"/>
      <c r="CS162" s="143"/>
      <c r="CT162" s="310" t="s">
        <v>5716</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1586</v>
      </c>
      <c r="G163" s="83" t="s">
        <v>2670</v>
      </c>
      <c r="H163" s="156" t="s">
        <v>5719</v>
      </c>
      <c r="I163" s="157"/>
      <c r="J163" s="156" t="s">
        <v>5130</v>
      </c>
      <c r="K163" s="156" t="s">
        <v>5720</v>
      </c>
      <c r="L163" s="159" t="s">
        <v>5721</v>
      </c>
      <c r="M163" s="157"/>
      <c r="N163" s="157"/>
      <c r="O163" s="157"/>
      <c r="P163" s="156" t="s">
        <v>5722</v>
      </c>
      <c r="Q163" s="157"/>
      <c r="R163" s="157"/>
      <c r="S163" s="157"/>
      <c r="T163" s="157"/>
      <c r="U163" s="157"/>
      <c r="V163" s="157"/>
      <c r="W163" s="114"/>
      <c r="X163" s="157"/>
      <c r="Y163" s="156" t="s">
        <v>210</v>
      </c>
      <c r="Z163" s="156" t="s">
        <v>2466</v>
      </c>
      <c r="AA163" s="157"/>
      <c r="AB163" s="156" t="s">
        <v>4829</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623</v>
      </c>
      <c r="BD163" s="156" t="s">
        <v>5723</v>
      </c>
      <c r="BE163" s="157"/>
      <c r="BF163" s="156" t="s">
        <v>3269</v>
      </c>
      <c r="BG163" s="156" t="s">
        <v>5724</v>
      </c>
      <c r="BH163" s="156" t="s">
        <v>5725</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5726</v>
      </c>
      <c r="CG163" s="157"/>
      <c r="CH163" s="157"/>
      <c r="CI163" s="157"/>
      <c r="CJ163" s="157"/>
      <c r="CK163" s="157"/>
      <c r="CL163" s="156" t="s">
        <v>4643</v>
      </c>
      <c r="CM163" s="157"/>
      <c r="CN163" s="157"/>
      <c r="CO163" s="157"/>
      <c r="CP163" s="157"/>
      <c r="CQ163" s="157"/>
      <c r="CR163" s="157"/>
      <c r="CS163" s="143"/>
      <c r="CT163" s="94"/>
      <c r="CU163" s="156" t="s">
        <v>4057</v>
      </c>
      <c r="CV163" s="157"/>
      <c r="CW163" s="157"/>
      <c r="CX163" s="157"/>
      <c r="CY163" s="157"/>
      <c r="CZ163" s="91" t="s">
        <v>5727</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5728</v>
      </c>
      <c r="B164" s="105" t="s">
        <v>5729</v>
      </c>
      <c r="C164" s="106" t="s">
        <v>1285</v>
      </c>
      <c r="D164" s="107" t="s">
        <v>1285</v>
      </c>
      <c r="E164" s="108" t="s">
        <v>1285</v>
      </c>
      <c r="F164" s="109" t="s">
        <v>817</v>
      </c>
      <c r="G164" s="105" t="s">
        <v>219</v>
      </c>
      <c r="H164" s="110" t="s">
        <v>3674</v>
      </c>
      <c r="I164" s="263"/>
      <c r="J164" s="236" t="s">
        <v>5730</v>
      </c>
      <c r="K164" s="110" t="s">
        <v>5731</v>
      </c>
      <c r="L164" s="263"/>
      <c r="M164" s="263"/>
      <c r="N164" s="263"/>
      <c r="O164" s="263"/>
      <c r="P164" s="236" t="s">
        <v>249</v>
      </c>
      <c r="Q164" s="263"/>
      <c r="R164" s="263"/>
      <c r="S164" s="263"/>
      <c r="T164" s="263"/>
      <c r="U164" s="263"/>
      <c r="V164" s="263"/>
      <c r="W164" s="114"/>
      <c r="X164" s="299"/>
      <c r="Y164" s="299"/>
      <c r="Z164" s="117" t="s">
        <v>5732</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2"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5733</v>
      </c>
      <c r="DM164" s="253" t="s">
        <v>1191</v>
      </c>
      <c r="DN164" s="253" t="s">
        <v>1091</v>
      </c>
      <c r="DO164" s="253" t="s">
        <v>5734</v>
      </c>
      <c r="DP164" s="278"/>
      <c r="DQ164" s="278"/>
      <c r="DR164" s="278"/>
      <c r="DS164" s="278"/>
      <c r="DT164" s="278"/>
      <c r="DU164" s="253" t="s">
        <v>426</v>
      </c>
      <c r="DV164" s="278"/>
      <c r="DW164" s="278"/>
      <c r="DX164" s="278"/>
      <c r="DY164" s="278"/>
      <c r="DZ164" s="278"/>
      <c r="EA164" s="278"/>
      <c r="EB164" s="376"/>
    </row>
    <row r="165" ht="15.75" customHeight="1">
      <c r="A165" s="232" t="s">
        <v>5735</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5736</v>
      </c>
      <c r="B166" s="105" t="s">
        <v>5737</v>
      </c>
      <c r="C166" s="106" t="s">
        <v>1285</v>
      </c>
      <c r="D166" s="107" t="s">
        <v>1285</v>
      </c>
      <c r="E166" s="108" t="s">
        <v>1285</v>
      </c>
      <c r="F166" s="109" t="s">
        <v>1285</v>
      </c>
      <c r="G166" s="105" t="s">
        <v>1540</v>
      </c>
      <c r="H166" s="263"/>
      <c r="I166" s="236" t="s">
        <v>5738</v>
      </c>
      <c r="J166" s="236" t="s">
        <v>3706</v>
      </c>
      <c r="K166" s="236" t="s">
        <v>529</v>
      </c>
      <c r="L166" s="236" t="s">
        <v>5739</v>
      </c>
      <c r="M166" s="236" t="s">
        <v>5740</v>
      </c>
      <c r="N166" s="236" t="s">
        <v>2916</v>
      </c>
      <c r="O166" s="236" t="s">
        <v>5741</v>
      </c>
      <c r="P166" s="236" t="s">
        <v>4227</v>
      </c>
      <c r="Q166" s="263"/>
      <c r="R166" s="263"/>
      <c r="S166" s="263"/>
      <c r="T166" s="263"/>
      <c r="U166" s="263"/>
      <c r="V166" s="263"/>
      <c r="W166" s="114"/>
      <c r="X166" s="117" t="s">
        <v>223</v>
      </c>
      <c r="Y166" s="117" t="s">
        <v>2307</v>
      </c>
      <c r="Z166" s="117" t="s">
        <v>5742</v>
      </c>
      <c r="AA166" s="117" t="s">
        <v>5743</v>
      </c>
      <c r="AB166" s="117" t="s">
        <v>5744</v>
      </c>
      <c r="AC166" s="117" t="s">
        <v>3442</v>
      </c>
      <c r="AD166" s="299"/>
      <c r="AE166" s="117" t="s">
        <v>1792</v>
      </c>
      <c r="AF166" s="117" t="s">
        <v>1486</v>
      </c>
      <c r="AG166" s="299"/>
      <c r="AH166" s="299"/>
      <c r="AI166" s="299"/>
      <c r="AJ166" s="299"/>
      <c r="AK166" s="114"/>
      <c r="AL166" s="241" t="s">
        <v>4492</v>
      </c>
      <c r="AM166" s="241" t="s">
        <v>1498</v>
      </c>
      <c r="AN166" s="241" t="s">
        <v>5745</v>
      </c>
      <c r="AO166" s="241" t="s">
        <v>3410</v>
      </c>
      <c r="AP166" s="241" t="s">
        <v>5746</v>
      </c>
      <c r="AQ166" s="241"/>
      <c r="AR166" s="241" t="s">
        <v>4289</v>
      </c>
      <c r="AS166" s="241" t="s">
        <v>5747</v>
      </c>
      <c r="AT166" s="241" t="s">
        <v>3295</v>
      </c>
      <c r="AU166" s="241" t="s">
        <v>863</v>
      </c>
      <c r="AV166" s="268"/>
      <c r="AW166" s="268"/>
      <c r="AX166" s="268"/>
      <c r="AY166" s="268"/>
      <c r="AZ166" s="114"/>
      <c r="BA166" s="131" t="s">
        <v>802</v>
      </c>
      <c r="BB166" s="131" t="s">
        <v>5748</v>
      </c>
      <c r="BC166" s="131" t="s">
        <v>2148</v>
      </c>
      <c r="BD166" s="131" t="s">
        <v>5749</v>
      </c>
      <c r="BE166" s="131" t="s">
        <v>5750</v>
      </c>
      <c r="BF166" s="131" t="s">
        <v>5751</v>
      </c>
      <c r="BG166" s="131" t="s">
        <v>5752</v>
      </c>
      <c r="BH166" s="131" t="s">
        <v>5558</v>
      </c>
      <c r="BI166" s="131"/>
      <c r="BJ166" s="131"/>
      <c r="BK166" s="131" t="s">
        <v>1008</v>
      </c>
      <c r="BL166" s="270"/>
      <c r="BM166" s="270"/>
      <c r="BN166" s="270"/>
      <c r="BO166" s="270"/>
      <c r="BP166" s="114"/>
      <c r="BQ166" s="226"/>
      <c r="BR166" s="137" t="s">
        <v>5753</v>
      </c>
      <c r="BS166" s="137" t="s">
        <v>5754</v>
      </c>
      <c r="BT166" s="137" t="s">
        <v>758</v>
      </c>
      <c r="BU166" s="137" t="s">
        <v>5755</v>
      </c>
      <c r="BV166" s="137" t="s">
        <v>5756</v>
      </c>
      <c r="BW166" s="137" t="s">
        <v>5757</v>
      </c>
      <c r="BX166" s="137" t="s">
        <v>5758</v>
      </c>
      <c r="BY166" s="272"/>
      <c r="BZ166" s="137" t="s">
        <v>5759</v>
      </c>
      <c r="CA166" s="272"/>
      <c r="CB166" s="272"/>
      <c r="CC166" s="272"/>
      <c r="CD166" s="272"/>
      <c r="CE166" s="272"/>
      <c r="CF166" s="317" t="s">
        <v>5760</v>
      </c>
      <c r="CG166" s="317" t="s">
        <v>5761</v>
      </c>
      <c r="CH166" s="317" t="s">
        <v>4023</v>
      </c>
      <c r="CI166" s="317" t="s">
        <v>5762</v>
      </c>
      <c r="CJ166" s="317" t="s">
        <v>3629</v>
      </c>
      <c r="CK166" s="317" t="s">
        <v>5763</v>
      </c>
      <c r="CL166" s="317" t="s">
        <v>479</v>
      </c>
      <c r="CM166" s="317" t="s">
        <v>1302</v>
      </c>
      <c r="CN166" s="275"/>
      <c r="CO166" s="275"/>
      <c r="CP166" s="275"/>
      <c r="CQ166" s="275"/>
      <c r="CR166" s="275"/>
      <c r="CS166" s="143"/>
      <c r="CT166" s="148" t="s">
        <v>5764</v>
      </c>
      <c r="CU166" s="148" t="s">
        <v>5765</v>
      </c>
      <c r="CV166" s="148" t="s">
        <v>1949</v>
      </c>
      <c r="CW166" s="148" t="s">
        <v>5766</v>
      </c>
      <c r="CX166" s="148" t="s">
        <v>5767</v>
      </c>
      <c r="CY166" s="148" t="s">
        <v>5768</v>
      </c>
      <c r="CZ166" s="148" t="s">
        <v>1434</v>
      </c>
      <c r="DA166" s="148" t="s">
        <v>5769</v>
      </c>
      <c r="DB166" s="276"/>
      <c r="DC166" s="276"/>
      <c r="DD166" s="276"/>
      <c r="DE166" s="276"/>
      <c r="DF166" s="276"/>
      <c r="DG166" s="278"/>
      <c r="DH166" s="278"/>
      <c r="DI166" s="278"/>
      <c r="DJ166" s="278"/>
      <c r="DK166" s="278"/>
      <c r="DL166" s="278"/>
      <c r="DM166" s="278"/>
      <c r="DN166" s="278"/>
      <c r="DO166" s="278"/>
      <c r="DP166" s="253" t="s">
        <v>5770</v>
      </c>
      <c r="DQ166" s="253"/>
      <c r="DR166" s="278"/>
      <c r="DS166" s="278"/>
      <c r="DT166" s="278"/>
      <c r="DU166" s="278"/>
      <c r="DV166" s="278"/>
      <c r="DW166" s="278"/>
      <c r="DX166" s="278"/>
      <c r="DY166" s="278"/>
      <c r="DZ166" s="278"/>
      <c r="EA166" s="278"/>
      <c r="EB166" s="376"/>
    </row>
    <row r="167">
      <c r="A167" s="305" t="s">
        <v>5771</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104" t="s">
        <v>5772</v>
      </c>
      <c r="B168" s="105" t="s">
        <v>5773</v>
      </c>
      <c r="C168" s="106" t="s">
        <v>1285</v>
      </c>
      <c r="D168" s="107" t="s">
        <v>1285</v>
      </c>
      <c r="E168" s="108" t="s">
        <v>1285</v>
      </c>
      <c r="F168" s="109" t="s">
        <v>1285</v>
      </c>
      <c r="G168" s="105" t="s">
        <v>534</v>
      </c>
      <c r="H168" s="263"/>
      <c r="I168" s="220" t="s">
        <v>5603</v>
      </c>
      <c r="J168" s="220" t="s">
        <v>5576</v>
      </c>
      <c r="K168" s="220" t="s">
        <v>5774</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5775</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2"/>
    </row>
    <row r="169">
      <c r="A169" s="656" t="s">
        <v>5776</v>
      </c>
      <c r="B169" s="83" t="s">
        <v>1957</v>
      </c>
      <c r="C169" s="84" t="s">
        <v>1285</v>
      </c>
      <c r="D169" s="85" t="s">
        <v>1285</v>
      </c>
      <c r="E169" s="86" t="s">
        <v>1285</v>
      </c>
      <c r="F169" s="87" t="s">
        <v>1285</v>
      </c>
      <c r="G169" s="83" t="s">
        <v>5260</v>
      </c>
      <c r="H169" s="156" t="s">
        <v>5777</v>
      </c>
      <c r="I169" s="156" t="s">
        <v>5778</v>
      </c>
      <c r="J169" s="156" t="s">
        <v>5779</v>
      </c>
      <c r="K169" s="156" t="s">
        <v>5622</v>
      </c>
      <c r="L169" s="156" t="s">
        <v>3738</v>
      </c>
      <c r="M169" s="156" t="s">
        <v>5780</v>
      </c>
      <c r="N169" s="156" t="s">
        <v>5781</v>
      </c>
      <c r="O169" s="156" t="s">
        <v>3914</v>
      </c>
      <c r="P169" s="156" t="s">
        <v>4205</v>
      </c>
      <c r="Q169" s="157"/>
      <c r="R169" s="157"/>
      <c r="S169" s="157"/>
      <c r="T169" s="157"/>
      <c r="U169" s="157"/>
      <c r="V169" s="157"/>
      <c r="W169" s="114"/>
      <c r="X169" s="156" t="s">
        <v>5782</v>
      </c>
      <c r="Y169" s="156" t="s">
        <v>1088</v>
      </c>
      <c r="Z169" s="157"/>
      <c r="AA169" s="157"/>
      <c r="AB169" s="156" t="s">
        <v>5783</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2115</v>
      </c>
      <c r="BD169" s="157"/>
      <c r="BE169" s="157"/>
      <c r="BF169" s="157"/>
      <c r="BG169" s="157"/>
      <c r="BH169" s="156" t="s">
        <v>3451</v>
      </c>
      <c r="BI169" s="157"/>
      <c r="BJ169" s="157"/>
      <c r="BK169" s="156" t="s">
        <v>5255</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5784</v>
      </c>
      <c r="CG169" s="156" t="s">
        <v>5507</v>
      </c>
      <c r="CH169" s="156" t="s">
        <v>5785</v>
      </c>
      <c r="CI169" s="156" t="s">
        <v>5786</v>
      </c>
      <c r="CJ169" s="156" t="s">
        <v>951</v>
      </c>
      <c r="CK169" s="256" t="s">
        <v>5787</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5788</v>
      </c>
      <c r="B170" s="105" t="s">
        <v>1369</v>
      </c>
      <c r="C170" s="106" t="s">
        <v>1285</v>
      </c>
      <c r="D170" s="107" t="s">
        <v>1285</v>
      </c>
      <c r="E170" s="108" t="s">
        <v>1285</v>
      </c>
      <c r="F170" s="109" t="s">
        <v>1285</v>
      </c>
      <c r="G170" s="105" t="s">
        <v>2373</v>
      </c>
      <c r="H170" s="220"/>
      <c r="I170" s="220" t="s">
        <v>5789</v>
      </c>
      <c r="J170" s="220" t="s">
        <v>3816</v>
      </c>
      <c r="K170" s="220" t="s">
        <v>1596</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43" t="s">
        <v>929</v>
      </c>
      <c r="AG170" s="299"/>
      <c r="AH170" s="299"/>
      <c r="AI170" s="299"/>
      <c r="AJ170" s="299"/>
      <c r="AK170" s="114"/>
      <c r="AL170" s="222"/>
      <c r="AM170" s="268"/>
      <c r="AN170" s="268"/>
      <c r="AO170" s="268"/>
      <c r="AP170" s="268"/>
      <c r="AQ170" s="268"/>
      <c r="AR170" s="268"/>
      <c r="AS170" s="268"/>
      <c r="AT170" s="268"/>
      <c r="AU170" s="222" t="s">
        <v>5790</v>
      </c>
      <c r="AV170" s="268"/>
      <c r="AW170" s="268"/>
      <c r="AX170" s="268"/>
      <c r="AY170" s="268"/>
      <c r="AZ170" s="114"/>
      <c r="BA170" s="270"/>
      <c r="BB170" s="225" t="s">
        <v>726</v>
      </c>
      <c r="BC170" s="225" t="s">
        <v>4782</v>
      </c>
      <c r="BD170" s="225" t="s">
        <v>5791</v>
      </c>
      <c r="BE170" s="270"/>
      <c r="BF170" s="270"/>
      <c r="BG170" s="270"/>
      <c r="BH170" s="225" t="s">
        <v>4958</v>
      </c>
      <c r="BI170" s="270"/>
      <c r="BJ170" s="270"/>
      <c r="BK170" s="270"/>
      <c r="BL170" s="270"/>
      <c r="BM170" s="270"/>
      <c r="BN170" s="270"/>
      <c r="BO170" s="270"/>
      <c r="BP170" s="114"/>
      <c r="BQ170" s="272"/>
      <c r="BR170" s="226" t="s">
        <v>4679</v>
      </c>
      <c r="BS170" s="226" t="s">
        <v>5792</v>
      </c>
      <c r="BT170" s="226" t="s">
        <v>5793</v>
      </c>
      <c r="BU170" s="272"/>
      <c r="BV170" s="272"/>
      <c r="BW170" s="272"/>
      <c r="BX170" s="272"/>
      <c r="BY170" s="272"/>
      <c r="BZ170" s="272"/>
      <c r="CA170" s="272"/>
      <c r="CB170" s="272"/>
      <c r="CC170" s="272"/>
      <c r="CD170" s="272"/>
      <c r="CE170" s="272"/>
      <c r="CF170" s="229" t="s">
        <v>5794</v>
      </c>
      <c r="CG170" s="229" t="s">
        <v>99</v>
      </c>
      <c r="CH170" s="275"/>
      <c r="CI170" s="275"/>
      <c r="CJ170" s="275"/>
      <c r="CK170" s="275"/>
      <c r="CL170" s="275"/>
      <c r="CM170" s="275"/>
      <c r="CN170" s="275"/>
      <c r="CO170" s="275"/>
      <c r="CP170" s="275"/>
      <c r="CQ170" s="275"/>
      <c r="CR170" s="275"/>
      <c r="CS170" s="143"/>
      <c r="CT170" s="276"/>
      <c r="CU170" s="276"/>
      <c r="CV170" s="310" t="s">
        <v>5100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5795</v>
      </c>
      <c r="DR170" s="278"/>
      <c r="DS170" s="278"/>
      <c r="DT170" s="278"/>
      <c r="DU170" s="278"/>
      <c r="DV170" s="278"/>
      <c r="DW170" s="278"/>
      <c r="DX170" s="278"/>
      <c r="DY170" s="278"/>
      <c r="DZ170" s="278"/>
      <c r="EA170" s="278"/>
      <c r="EB170" s="542"/>
    </row>
    <row r="171" ht="15.75" customHeight="1">
      <c r="A171" s="232" t="s">
        <v>5796</v>
      </c>
      <c r="B171" s="83" t="s">
        <v>5797</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5798</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5799</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3"/>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4" t="s">
        <v>5800</v>
      </c>
      <c r="B173" s="83" t="s">
        <v>1921</v>
      </c>
      <c r="C173" s="84" t="s">
        <v>1285</v>
      </c>
      <c r="D173" s="85" t="s">
        <v>1285</v>
      </c>
      <c r="E173" s="86" t="s">
        <v>1285</v>
      </c>
      <c r="F173" s="87" t="s">
        <v>1285</v>
      </c>
      <c r="G173" s="83" t="s">
        <v>534</v>
      </c>
      <c r="H173" s="157"/>
      <c r="I173" s="157"/>
      <c r="J173" s="157"/>
      <c r="K173" s="156" t="s">
        <v>2965</v>
      </c>
      <c r="L173" s="157"/>
      <c r="M173" s="157"/>
      <c r="N173" s="157"/>
      <c r="O173" s="157"/>
      <c r="P173" s="156" t="s">
        <v>5801</v>
      </c>
      <c r="Q173" s="157"/>
      <c r="R173" s="157"/>
      <c r="S173" s="157"/>
      <c r="T173" s="157"/>
      <c r="U173" s="157"/>
      <c r="V173" s="157"/>
      <c r="W173" s="114"/>
      <c r="X173" s="157"/>
      <c r="Y173" s="157"/>
      <c r="Z173" s="156" t="s">
        <v>5802</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5630</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0"/>
    </row>
    <row r="174" ht="15.75" customHeight="1">
      <c r="A174" s="375" t="s">
        <v>5803</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5804</v>
      </c>
      <c r="B175" s="83" t="s">
        <v>3313</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5805</v>
      </c>
      <c r="B176" s="105" t="s">
        <v>4140</v>
      </c>
      <c r="C176" s="106" t="s">
        <v>1285</v>
      </c>
      <c r="D176" s="107" t="s">
        <v>1285</v>
      </c>
      <c r="E176" s="108" t="s">
        <v>1285</v>
      </c>
      <c r="F176" s="109" t="s">
        <v>1285</v>
      </c>
      <c r="G176" s="105" t="s">
        <v>635</v>
      </c>
      <c r="H176" s="263"/>
      <c r="I176" s="220" t="s">
        <v>5806</v>
      </c>
      <c r="J176" s="220" t="s">
        <v>5807</v>
      </c>
      <c r="K176" s="220" t="s">
        <v>351</v>
      </c>
      <c r="L176" s="220" t="s">
        <v>408</v>
      </c>
      <c r="M176" s="220" t="s">
        <v>5808</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5809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2"/>
    </row>
    <row r="177" ht="15.75" customHeight="1">
      <c r="A177" s="305" t="s">
        <v>5810</v>
      </c>
      <c r="B177" s="83" t="s">
        <v>4789</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5811</v>
      </c>
      <c r="B178" s="105" t="s">
        <v>4789</v>
      </c>
      <c r="C178" s="106" t="s">
        <v>1285</v>
      </c>
      <c r="D178" s="107" t="s">
        <v>1285</v>
      </c>
      <c r="E178" s="108" t="s">
        <v>1285</v>
      </c>
      <c r="F178" s="109" t="s">
        <v>1285</v>
      </c>
      <c r="G178" s="105" t="s">
        <v>817</v>
      </c>
      <c r="H178" s="263"/>
      <c r="I178" s="236" t="s">
        <v>5812</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5396</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5813</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5814</v>
      </c>
      <c r="B179" s="83" t="s">
        <v>5502</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0"/>
    </row>
    <row r="180" ht="15.75" customHeight="1">
      <c r="A180" s="104" t="s">
        <v>5815</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5816</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5818</v>
      </c>
      <c r="B181" s="83" t="s">
        <v>3509</v>
      </c>
      <c r="C181" s="84" t="s">
        <v>1285</v>
      </c>
      <c r="D181" s="85" t="s">
        <v>1285</v>
      </c>
      <c r="E181" s="86" t="s">
        <v>1285</v>
      </c>
      <c r="F181" s="87" t="s">
        <v>1285</v>
      </c>
      <c r="G181" s="83" t="s">
        <v>817</v>
      </c>
      <c r="H181" s="157"/>
      <c r="I181" s="156"/>
      <c r="J181" s="157"/>
      <c r="K181" s="156" t="s">
        <v>4402</v>
      </c>
      <c r="L181" s="156" t="s">
        <v>5819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0"/>
    </row>
    <row r="182">
      <c r="A182" s="640" t="s">
        <v>5820</v>
      </c>
      <c r="B182" s="105" t="s">
        <v>1956</v>
      </c>
      <c r="C182" s="106" t="s">
        <v>1285</v>
      </c>
      <c r="D182" s="107" t="s">
        <v>1285</v>
      </c>
      <c r="E182" s="108" t="s">
        <v>1285</v>
      </c>
      <c r="F182" s="109" t="s">
        <v>1285</v>
      </c>
      <c r="G182" s="105" t="s">
        <v>635</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5133</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5821</v>
      </c>
      <c r="CG182" s="229" t="s">
        <v>5108</v>
      </c>
      <c r="CH182" s="229" t="s">
        <v>5822</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5823</v>
      </c>
      <c r="DL182" s="304"/>
      <c r="DM182" s="278"/>
      <c r="DN182" s="278"/>
      <c r="DO182" s="278"/>
      <c r="DP182" s="278"/>
      <c r="DQ182" s="278"/>
      <c r="DR182" s="278"/>
      <c r="DS182" s="278"/>
      <c r="DT182" s="278"/>
      <c r="DU182" s="278"/>
      <c r="DV182" s="278"/>
      <c r="DW182" s="278"/>
      <c r="DX182" s="278"/>
      <c r="DY182" s="278"/>
      <c r="DZ182" s="278"/>
      <c r="EA182" s="278"/>
      <c r="EB182" s="542"/>
    </row>
    <row r="183" ht="15.75" customHeight="1">
      <c r="A183" s="305" t="s">
        <v>5824</v>
      </c>
      <c r="B183" s="83" t="s">
        <v>3122</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5825</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7"/>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2"/>
    </row>
    <row r="185" ht="15.75" customHeight="1">
      <c r="A185" s="305" t="s">
        <v>5826</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5827</v>
      </c>
      <c r="B186" s="105" t="s">
        <v>635</v>
      </c>
      <c r="C186" s="106" t="s">
        <v>1285</v>
      </c>
      <c r="D186" s="107" t="s">
        <v>1285</v>
      </c>
      <c r="E186" s="108" t="s">
        <v>1285</v>
      </c>
      <c r="F186" s="109" t="s">
        <v>1285</v>
      </c>
      <c r="G186" s="105" t="s">
        <v>903</v>
      </c>
      <c r="H186" s="263"/>
      <c r="I186" s="263"/>
      <c r="J186" s="263"/>
      <c r="K186" s="220" t="s">
        <v>2833</v>
      </c>
      <c r="L186" s="263"/>
      <c r="M186" s="263"/>
      <c r="N186" s="263"/>
      <c r="O186" s="236" t="s">
        <v>5828</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5829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5"/>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2"/>
    </row>
    <row r="189">
      <c r="A189" s="695"/>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2"/>
    </row>
    <row r="191">
      <c r="A191" s="695"/>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2"/>
    </row>
    <row r="193">
      <c r="A193" s="695"/>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7"/>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2"/>
    </row>
    <row r="195">
      <c r="A195" s="695"/>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2"/>
    </row>
    <row r="197">
      <c r="A197" s="695"/>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2"/>
    </row>
    <row r="199">
      <c r="A199" s="695"/>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2"/>
    </row>
    <row r="201">
      <c r="A201" s="695"/>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2"/>
    </row>
    <row r="203">
      <c r="A203" s="695"/>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2"/>
    </row>
    <row r="205">
      <c r="A205" s="695"/>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2"/>
    </row>
    <row r="207">
      <c r="A207" s="695"/>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2"/>
    </row>
    <row r="209">
      <c r="A209" s="695"/>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2"/>
    </row>
    <row r="211">
      <c r="A211" s="695"/>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2"/>
    </row>
    <row r="213">
      <c r="A213" s="695"/>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2"/>
    </row>
    <row r="215">
      <c r="A215" s="695"/>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2"/>
    </row>
    <row r="217">
      <c r="A217" s="695"/>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2"/>
    </row>
    <row r="219">
      <c r="A219" s="695"/>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2"/>
    </row>
    <row r="221">
      <c r="A221" s="695"/>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2"/>
    </row>
    <row r="223">
      <c r="A223" s="695"/>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2"/>
    </row>
    <row r="225">
      <c r="A225" s="695"/>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2"/>
    </row>
    <row r="227">
      <c r="A227" s="695"/>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2"/>
    </row>
    <row r="229">
      <c r="A229" s="695"/>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2"/>
    </row>
    <row r="231">
      <c r="A231" s="695"/>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2"/>
    </row>
    <row r="233">
      <c r="A233" s="695"/>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2"/>
    </row>
    <row r="235">
      <c r="A235" s="695"/>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2"/>
    </row>
    <row r="237">
      <c r="A237" s="695"/>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2"/>
    </row>
    <row r="239">
      <c r="A239" s="695"/>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2"/>
    </row>
    <row r="241">
      <c r="A241" s="695"/>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2"/>
    </row>
    <row r="243">
      <c r="A243" s="695"/>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2"/>
    </row>
    <row r="245">
      <c r="A245" s="695"/>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2"/>
    </row>
    <row r="247">
      <c r="A247" s="695"/>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2"/>
    </row>
    <row r="249">
      <c r="A249" s="695"/>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2"/>
    </row>
    <row r="251" ht="15.75" customHeight="1">
      <c r="A251" s="698"/>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7"/>
    <hyperlink r:id="rId3246" ref="BH137"/>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60"/>
    <hyperlink r:id="rId3267" ref="AF160"/>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5830</v>
      </c>
      <c r="C1" s="22"/>
      <c r="F1" s="22"/>
      <c r="H1" s="699" t="s">
        <v>35</v>
      </c>
      <c r="P1" s="700"/>
      <c r="Q1" s="701" t="s">
        <v>36</v>
      </c>
      <c r="W1" s="700"/>
      <c r="X1" s="28" t="s">
        <v>37</v>
      </c>
      <c r="AH1" s="700"/>
      <c r="AI1" s="29" t="s">
        <v>38</v>
      </c>
      <c r="AX1" s="31"/>
      <c r="AY1" s="702" t="s">
        <v>39</v>
      </c>
      <c r="BD1" s="703"/>
      <c r="BE1" s="32" t="s">
        <v>40</v>
      </c>
      <c r="BL1" s="700"/>
      <c r="BM1" s="33" t="s">
        <v>41</v>
      </c>
      <c r="BV1" s="703"/>
      <c r="BW1" s="704" t="s">
        <v>42</v>
      </c>
    </row>
    <row r="2" ht="15.0" customHeight="1">
      <c r="A2" s="35" t="s">
        <v>43</v>
      </c>
      <c r="B2" s="36" t="s">
        <v>44</v>
      </c>
      <c r="C2" s="36" t="s">
        <v>45</v>
      </c>
      <c r="F2" s="36" t="s">
        <v>5831</v>
      </c>
      <c r="H2" s="705" t="s">
        <v>47</v>
      </c>
      <c r="I2" s="705" t="s">
        <v>48</v>
      </c>
      <c r="J2" s="705" t="s">
        <v>5832</v>
      </c>
      <c r="K2" s="705" t="s">
        <v>54</v>
      </c>
      <c r="N2" s="705" t="s">
        <v>5833</v>
      </c>
      <c r="P2" s="706"/>
      <c r="Q2" s="707" t="s">
        <v>47</v>
      </c>
      <c r="R2" s="707" t="s">
        <v>5834</v>
      </c>
      <c r="S2" s="707" t="s">
        <v>52</v>
      </c>
      <c r="T2" s="707" t="s">
        <v>53</v>
      </c>
      <c r="U2" s="707" t="s">
        <v>54</v>
      </c>
      <c r="V2" s="707" t="s">
        <v>5835</v>
      </c>
      <c r="W2" s="706"/>
      <c r="X2" s="708" t="s">
        <v>47</v>
      </c>
      <c r="Y2" s="708" t="s">
        <v>48</v>
      </c>
      <c r="Z2" s="708" t="s">
        <v>49</v>
      </c>
      <c r="AA2" s="708" t="s">
        <v>50</v>
      </c>
      <c r="AC2" s="708" t="s">
        <v>52</v>
      </c>
      <c r="AD2" s="708" t="s">
        <v>53</v>
      </c>
      <c r="AE2" s="708" t="s">
        <v>54</v>
      </c>
      <c r="AF2" s="708" t="s">
        <v>5833</v>
      </c>
      <c r="AH2" s="706"/>
      <c r="AI2" s="709" t="s">
        <v>48</v>
      </c>
      <c r="AK2" s="709" t="s">
        <v>49</v>
      </c>
      <c r="AN2" s="709" t="s">
        <v>51</v>
      </c>
      <c r="AP2" s="709" t="s">
        <v>52</v>
      </c>
      <c r="AT2" s="709" t="s">
        <v>52</v>
      </c>
      <c r="AU2" s="709" t="s">
        <v>53</v>
      </c>
      <c r="AV2" s="709" t="s">
        <v>5835</v>
      </c>
      <c r="AX2" s="710"/>
      <c r="AY2" s="711" t="s">
        <v>47</v>
      </c>
      <c r="AZ2" s="711" t="s">
        <v>52</v>
      </c>
      <c r="BA2" s="711" t="s">
        <v>53</v>
      </c>
      <c r="BB2" s="711" t="s">
        <v>5833</v>
      </c>
      <c r="BD2" s="710"/>
      <c r="BE2" s="712" t="s">
        <v>47</v>
      </c>
      <c r="BF2" s="712" t="s">
        <v>48</v>
      </c>
      <c r="BG2" s="712" t="s">
        <v>50</v>
      </c>
      <c r="BI2" s="712" t="s">
        <v>52</v>
      </c>
      <c r="BJ2" s="712" t="s">
        <v>5833</v>
      </c>
      <c r="BL2" s="706"/>
      <c r="BM2" s="713" t="s">
        <v>49</v>
      </c>
      <c r="BN2" s="713" t="s">
        <v>50</v>
      </c>
      <c r="BO2" s="713" t="s">
        <v>51</v>
      </c>
      <c r="BP2" s="713" t="s">
        <v>52</v>
      </c>
      <c r="BR2" s="713" t="s">
        <v>53</v>
      </c>
      <c r="BS2" s="713" t="s">
        <v>54</v>
      </c>
      <c r="BU2" s="713" t="s">
        <v>5835</v>
      </c>
      <c r="BV2" s="710"/>
      <c r="BW2" s="714" t="s">
        <v>5836</v>
      </c>
      <c r="BX2" s="715" t="s">
        <v>75</v>
      </c>
      <c r="BY2" s="714" t="s">
        <v>80</v>
      </c>
      <c r="CA2" s="714" t="s">
        <v>77</v>
      </c>
      <c r="CB2" s="714" t="s">
        <v>5837</v>
      </c>
      <c r="CC2" s="714" t="s">
        <v>5838</v>
      </c>
      <c r="CD2" s="716" t="s">
        <v>68</v>
      </c>
      <c r="CE2" s="714" t="s">
        <v>76</v>
      </c>
      <c r="CF2" s="714" t="s">
        <v>66</v>
      </c>
      <c r="CG2" s="715" t="s">
        <v>78</v>
      </c>
    </row>
    <row r="3" ht="23.25" customHeight="1">
      <c r="J3" s="717" t="s">
        <v>5839</v>
      </c>
      <c r="K3" s="717" t="s">
        <v>5840</v>
      </c>
      <c r="L3" s="718" t="s">
        <v>5841</v>
      </c>
      <c r="M3" s="718" t="s">
        <v>5842</v>
      </c>
      <c r="N3" s="718" t="s">
        <v>5843</v>
      </c>
      <c r="O3" s="717" t="s">
        <v>5844</v>
      </c>
      <c r="P3" s="706"/>
      <c r="W3" s="706"/>
      <c r="AA3" s="719" t="s">
        <v>5845</v>
      </c>
      <c r="AB3" s="719" t="s">
        <v>5846</v>
      </c>
      <c r="AF3" s="719" t="s">
        <v>52</v>
      </c>
      <c r="AG3" s="719" t="s">
        <v>49</v>
      </c>
      <c r="AH3" s="706"/>
      <c r="AI3" s="720" t="s">
        <v>5847</v>
      </c>
      <c r="AJ3" s="720" t="s">
        <v>5848</v>
      </c>
      <c r="AK3" s="721" t="s">
        <v>5843</v>
      </c>
      <c r="AL3" s="721" t="s">
        <v>5849</v>
      </c>
      <c r="AM3" s="721" t="s">
        <v>5850</v>
      </c>
      <c r="AN3" s="721" t="s">
        <v>5843</v>
      </c>
      <c r="AO3" s="722" t="s">
        <v>5851</v>
      </c>
      <c r="AP3" s="721" t="s">
        <v>5852</v>
      </c>
      <c r="AQ3" s="721" t="s">
        <v>5853</v>
      </c>
      <c r="AR3" s="721" t="s">
        <v>5854</v>
      </c>
      <c r="AS3" s="721" t="s">
        <v>5855</v>
      </c>
      <c r="AV3" s="721" t="s">
        <v>5856</v>
      </c>
      <c r="AW3" s="721" t="s">
        <v>5857</v>
      </c>
      <c r="AX3" s="710"/>
      <c r="BB3" s="723" t="s">
        <v>5858</v>
      </c>
      <c r="BC3" s="723" t="s">
        <v>5859</v>
      </c>
      <c r="BD3" s="724"/>
      <c r="BG3" s="712" t="s">
        <v>5860</v>
      </c>
      <c r="BH3" s="712" t="s">
        <v>5861</v>
      </c>
      <c r="BJ3" s="725" t="s">
        <v>5862</v>
      </c>
      <c r="BK3" s="725" t="s">
        <v>5863</v>
      </c>
      <c r="BL3" s="706"/>
      <c r="BP3" s="726" t="s">
        <v>5850</v>
      </c>
      <c r="BQ3" s="726" t="s">
        <v>5864</v>
      </c>
      <c r="BS3" s="726" t="s">
        <v>5843</v>
      </c>
      <c r="BT3" s="726" t="s">
        <v>5850</v>
      </c>
      <c r="BV3" s="710"/>
      <c r="BY3" s="727" t="s">
        <v>5865</v>
      </c>
      <c r="BZ3" s="727" t="s">
        <v>5866</v>
      </c>
    </row>
    <row r="4">
      <c r="A4" s="640" t="s">
        <v>5867</v>
      </c>
      <c r="B4" s="105" t="s">
        <v>5868</v>
      </c>
      <c r="C4" s="106" t="s">
        <v>327</v>
      </c>
      <c r="D4" s="107" t="s">
        <v>635</v>
      </c>
      <c r="E4" s="108" t="s">
        <v>327</v>
      </c>
      <c r="F4" s="109" t="s">
        <v>326</v>
      </c>
      <c r="G4" s="105" t="s">
        <v>3593</v>
      </c>
      <c r="H4" s="728"/>
      <c r="I4" s="729" t="s">
        <v>1200</v>
      </c>
      <c r="J4" s="729"/>
      <c r="K4" s="730" t="s">
        <v>5869</v>
      </c>
      <c r="L4" s="729" t="s">
        <v>5870</v>
      </c>
      <c r="M4" s="728"/>
      <c r="N4" s="728"/>
      <c r="O4" s="731" t="s">
        <v>5871</v>
      </c>
      <c r="P4" s="732"/>
      <c r="Q4" s="733" t="s">
        <v>5404</v>
      </c>
      <c r="R4" s="734"/>
      <c r="S4" s="734"/>
      <c r="T4" s="735" t="s">
        <v>5872</v>
      </c>
      <c r="U4" s="736"/>
      <c r="V4" s="737" t="s">
        <v>5873</v>
      </c>
      <c r="W4" s="732"/>
      <c r="X4" s="738" t="s">
        <v>259</v>
      </c>
      <c r="Y4" s="738" t="s">
        <v>5874</v>
      </c>
      <c r="Z4" s="739" t="s">
        <v>5049</v>
      </c>
      <c r="AA4" s="740" t="s">
        <v>5875</v>
      </c>
      <c r="AB4" s="741" t="s">
        <v>954</v>
      </c>
      <c r="AC4" s="740" t="s">
        <v>398</v>
      </c>
      <c r="AD4" s="739" t="s">
        <v>1386</v>
      </c>
      <c r="AE4" s="741" t="s">
        <v>5186</v>
      </c>
      <c r="AF4" s="739" t="s">
        <v>5876</v>
      </c>
      <c r="AG4" s="742"/>
      <c r="AH4" s="732"/>
      <c r="AI4" s="743" t="s">
        <v>2907</v>
      </c>
      <c r="AJ4" s="744"/>
      <c r="AK4" s="743" t="s">
        <v>2197</v>
      </c>
      <c r="AL4" s="743"/>
      <c r="AM4" s="745" t="s">
        <v>2237</v>
      </c>
      <c r="AN4" s="744"/>
      <c r="AO4" s="746" t="s">
        <v>5877</v>
      </c>
      <c r="AP4" s="743" t="s">
        <v>5878</v>
      </c>
      <c r="AQ4" s="743" t="s">
        <v>5879</v>
      </c>
      <c r="AR4" s="744"/>
      <c r="AS4" s="744"/>
      <c r="AT4" s="744"/>
      <c r="AU4" s="747" t="s">
        <v>5880</v>
      </c>
      <c r="AV4" s="748" t="s">
        <v>3162</v>
      </c>
      <c r="AW4" s="743" t="s">
        <v>5881</v>
      </c>
      <c r="AX4" s="732"/>
      <c r="AY4" s="749"/>
      <c r="AZ4" s="750" t="s">
        <v>5882</v>
      </c>
      <c r="BA4" s="751" t="s">
        <v>5883</v>
      </c>
      <c r="BB4" s="752" t="s">
        <v>5884</v>
      </c>
      <c r="BC4" s="753"/>
      <c r="BD4" s="732"/>
      <c r="BE4" s="754" t="s">
        <v>5885</v>
      </c>
      <c r="BF4" s="755" t="s">
        <v>3353</v>
      </c>
      <c r="BG4" s="755"/>
      <c r="BH4" s="755"/>
      <c r="BI4" s="756" t="s">
        <v>1693</v>
      </c>
      <c r="BJ4" s="757"/>
      <c r="BK4" s="755" t="s">
        <v>5886</v>
      </c>
      <c r="BL4" s="732"/>
      <c r="BM4" s="758" t="s">
        <v>2291</v>
      </c>
      <c r="BN4" s="759"/>
      <c r="BO4" s="759"/>
      <c r="BP4" s="760" t="s">
        <v>5887</v>
      </c>
      <c r="BQ4" s="759"/>
      <c r="BR4" s="761" t="s">
        <v>148</v>
      </c>
      <c r="BS4" s="759"/>
      <c r="BT4" s="762" t="s">
        <v>3303</v>
      </c>
      <c r="BU4" s="761" t="s">
        <v>5888</v>
      </c>
      <c r="BV4" s="732"/>
      <c r="BW4" s="763" t="s">
        <v>5889</v>
      </c>
      <c r="BX4" s="764" t="s">
        <v>3572</v>
      </c>
      <c r="BY4" s="765"/>
      <c r="BZ4" s="765"/>
      <c r="CA4" s="764" t="s">
        <v>5890</v>
      </c>
      <c r="CB4" s="766" t="s">
        <v>4260</v>
      </c>
      <c r="CC4" s="764" t="s">
        <v>5891</v>
      </c>
      <c r="CD4" s="765"/>
      <c r="CE4" s="765"/>
      <c r="CF4" s="765"/>
      <c r="CG4" s="765"/>
    </row>
    <row r="5">
      <c r="A5" s="82" t="s">
        <v>532</v>
      </c>
      <c r="B5" s="83" t="s">
        <v>5892</v>
      </c>
      <c r="C5" s="84" t="s">
        <v>634</v>
      </c>
      <c r="D5" s="85" t="s">
        <v>220</v>
      </c>
      <c r="E5" s="86" t="s">
        <v>903</v>
      </c>
      <c r="F5" s="87" t="s">
        <v>5260</v>
      </c>
      <c r="G5" s="83" t="s">
        <v>3510</v>
      </c>
      <c r="H5" s="767" t="s">
        <v>1672</v>
      </c>
      <c r="I5" s="768" t="s">
        <v>4112</v>
      </c>
      <c r="J5" s="731" t="s">
        <v>5893</v>
      </c>
      <c r="K5" s="769" t="s">
        <v>5397</v>
      </c>
      <c r="L5" s="767" t="s">
        <v>5040</v>
      </c>
      <c r="M5" s="770"/>
      <c r="N5" s="770"/>
      <c r="O5" s="730" t="s">
        <v>5894</v>
      </c>
      <c r="P5" s="771"/>
      <c r="Q5" s="772" t="s">
        <v>5895</v>
      </c>
      <c r="R5" s="772" t="s">
        <v>2813</v>
      </c>
      <c r="S5" s="773"/>
      <c r="T5" s="737" t="s">
        <v>336</v>
      </c>
      <c r="U5" s="774"/>
      <c r="V5" s="735" t="s">
        <v>5896</v>
      </c>
      <c r="W5" s="771"/>
      <c r="X5" s="775" t="s">
        <v>5817</v>
      </c>
      <c r="Y5" s="775" t="s">
        <v>5897</v>
      </c>
      <c r="Z5" s="741" t="s">
        <v>2725</v>
      </c>
      <c r="AA5" s="776" t="s">
        <v>5898</v>
      </c>
      <c r="AB5" s="738" t="s">
        <v>1215</v>
      </c>
      <c r="AC5" s="776" t="s">
        <v>1257</v>
      </c>
      <c r="AD5" s="739" t="s">
        <v>1386</v>
      </c>
      <c r="AE5" s="740" t="s">
        <v>4703</v>
      </c>
      <c r="AF5" s="777" t="s">
        <v>5899</v>
      </c>
      <c r="AG5" s="778"/>
      <c r="AH5" s="779"/>
      <c r="AI5" s="743" t="s">
        <v>5900</v>
      </c>
      <c r="AJ5" s="780"/>
      <c r="AK5" s="780" t="s">
        <v>1786</v>
      </c>
      <c r="AL5" s="745" t="s">
        <v>2910</v>
      </c>
      <c r="AM5" s="743" t="s">
        <v>5901</v>
      </c>
      <c r="AN5" s="780" t="s">
        <v>2042</v>
      </c>
      <c r="AO5" s="745" t="s">
        <v>5902</v>
      </c>
      <c r="AP5" s="743" t="s">
        <v>5903</v>
      </c>
      <c r="AQ5" s="780"/>
      <c r="AR5" s="745" t="s">
        <v>5904</v>
      </c>
      <c r="AS5" s="780"/>
      <c r="AT5" s="780"/>
      <c r="AU5" s="781" t="s">
        <v>4504</v>
      </c>
      <c r="AV5" s="782" t="s">
        <v>1239</v>
      </c>
      <c r="AW5" s="780"/>
      <c r="AX5" s="771"/>
      <c r="AY5" s="783"/>
      <c r="AZ5" s="751" t="s">
        <v>5905</v>
      </c>
      <c r="BA5" s="750" t="s">
        <v>5906</v>
      </c>
      <c r="BB5" s="784" t="s">
        <v>5907</v>
      </c>
      <c r="BC5" s="785"/>
      <c r="BD5" s="771"/>
      <c r="BE5" s="756" t="s">
        <v>5908</v>
      </c>
      <c r="BF5" s="754" t="s">
        <v>1241</v>
      </c>
      <c r="BG5" s="786" t="s">
        <v>5470</v>
      </c>
      <c r="BH5" s="787"/>
      <c r="BI5" s="788" t="s">
        <v>5909</v>
      </c>
      <c r="BJ5" s="789"/>
      <c r="BK5" s="755" t="s">
        <v>5910</v>
      </c>
      <c r="BL5" s="771"/>
      <c r="BM5" s="790" t="s">
        <v>4932</v>
      </c>
      <c r="BN5" s="760"/>
      <c r="BO5" s="762" t="s">
        <v>210</v>
      </c>
      <c r="BP5" s="760" t="s">
        <v>5911</v>
      </c>
      <c r="BQ5" s="791"/>
      <c r="BR5" s="790" t="s">
        <v>5912</v>
      </c>
      <c r="BS5" s="791"/>
      <c r="BT5" s="760" t="s">
        <v>5913</v>
      </c>
      <c r="BU5" s="760" t="s">
        <v>5914</v>
      </c>
      <c r="BV5" s="771"/>
      <c r="BW5" s="792" t="s">
        <v>2674</v>
      </c>
      <c r="BX5" s="764" t="s">
        <v>3358</v>
      </c>
      <c r="BY5" s="793"/>
      <c r="BZ5" s="793"/>
      <c r="CA5" s="793"/>
      <c r="CB5" s="793"/>
      <c r="CC5" s="793"/>
      <c r="CD5" s="793"/>
      <c r="CE5" s="793"/>
      <c r="CF5" s="793"/>
      <c r="CG5" s="793"/>
    </row>
    <row r="6">
      <c r="A6" s="640" t="s">
        <v>5915</v>
      </c>
      <c r="B6" s="105" t="s">
        <v>5916</v>
      </c>
      <c r="C6" s="106" t="s">
        <v>326</v>
      </c>
      <c r="D6" s="107" t="s">
        <v>220</v>
      </c>
      <c r="E6" s="108" t="s">
        <v>1586</v>
      </c>
      <c r="F6" s="109" t="s">
        <v>4789</v>
      </c>
      <c r="G6" s="105" t="s">
        <v>4377</v>
      </c>
      <c r="H6" s="768" t="s">
        <v>2876</v>
      </c>
      <c r="I6" s="770"/>
      <c r="J6" s="768" t="s">
        <v>1673</v>
      </c>
      <c r="K6" s="794" t="s">
        <v>5917</v>
      </c>
      <c r="L6" s="768" t="s">
        <v>5918</v>
      </c>
      <c r="M6" s="795" t="s">
        <v>4668</v>
      </c>
      <c r="N6" s="770"/>
      <c r="O6" s="796" t="s">
        <v>5919</v>
      </c>
      <c r="P6" s="771"/>
      <c r="Q6" s="797" t="s">
        <v>5920</v>
      </c>
      <c r="R6" s="737" t="s">
        <v>3913</v>
      </c>
      <c r="S6" s="733" t="s">
        <v>5921</v>
      </c>
      <c r="T6" s="733" t="s">
        <v>5203</v>
      </c>
      <c r="U6" s="798"/>
      <c r="V6" s="772" t="s">
        <v>5922</v>
      </c>
      <c r="W6" s="771"/>
      <c r="X6" s="775" t="s">
        <v>3276</v>
      </c>
      <c r="Y6" s="740" t="s">
        <v>5923</v>
      </c>
      <c r="Z6" s="740" t="s">
        <v>5924</v>
      </c>
      <c r="AA6" s="739" t="s">
        <v>5925</v>
      </c>
      <c r="AB6" s="739" t="s">
        <v>4465</v>
      </c>
      <c r="AC6" s="738" t="s">
        <v>2821</v>
      </c>
      <c r="AD6" s="775" t="s">
        <v>3821</v>
      </c>
      <c r="AE6" s="775" t="s">
        <v>2106</v>
      </c>
      <c r="AF6" s="740" t="s">
        <v>5926</v>
      </c>
      <c r="AG6" s="143"/>
      <c r="AH6" s="771"/>
      <c r="AI6" s="780"/>
      <c r="AJ6" s="780"/>
      <c r="AK6" s="781" t="s">
        <v>1377</v>
      </c>
      <c r="AL6" s="799"/>
      <c r="AM6" s="780"/>
      <c r="AN6" s="745" t="s">
        <v>5927</v>
      </c>
      <c r="AO6" s="780"/>
      <c r="AP6" s="780"/>
      <c r="AQ6" s="780"/>
      <c r="AR6" s="780"/>
      <c r="AS6" s="780"/>
      <c r="AT6" s="780"/>
      <c r="AU6" s="782" t="s">
        <v>4268</v>
      </c>
      <c r="AV6" s="745" t="s">
        <v>5928</v>
      </c>
      <c r="AW6" s="781" t="s">
        <v>5929</v>
      </c>
      <c r="AX6" s="771"/>
      <c r="AY6" s="750" t="s">
        <v>5930</v>
      </c>
      <c r="AZ6" s="800" t="s">
        <v>5931</v>
      </c>
      <c r="BA6" s="801" t="s">
        <v>499</v>
      </c>
      <c r="BB6" s="750" t="s">
        <v>5932</v>
      </c>
      <c r="BC6" s="785"/>
      <c r="BD6" s="771"/>
      <c r="BE6" s="788" t="s">
        <v>640</v>
      </c>
      <c r="BF6" s="756" t="s">
        <v>864</v>
      </c>
      <c r="BG6" s="756" t="s">
        <v>5933</v>
      </c>
      <c r="BH6" s="802" t="s">
        <v>5934</v>
      </c>
      <c r="BI6" s="803" t="s">
        <v>5935</v>
      </c>
      <c r="BJ6" s="789"/>
      <c r="BK6" s="804" t="s">
        <v>5936</v>
      </c>
      <c r="BL6" s="779"/>
      <c r="BM6" s="805" t="s">
        <v>167</v>
      </c>
      <c r="BN6" s="791"/>
      <c r="BO6" s="791"/>
      <c r="BP6" s="760" t="s">
        <v>2816</v>
      </c>
      <c r="BQ6" s="791"/>
      <c r="BR6" s="806" t="s">
        <v>4963</v>
      </c>
      <c r="BS6" s="791"/>
      <c r="BT6" s="805" t="s">
        <v>5937</v>
      </c>
      <c r="BU6" s="760" t="s">
        <v>5938</v>
      </c>
      <c r="BV6" s="771"/>
      <c r="BW6" s="807" t="s">
        <v>1947</v>
      </c>
      <c r="BX6" s="808" t="s">
        <v>5939</v>
      </c>
      <c r="BY6" s="807" t="s">
        <v>4633</v>
      </c>
      <c r="BZ6" s="793"/>
      <c r="CA6" s="807" t="s">
        <v>5940</v>
      </c>
      <c r="CB6" s="809" t="s">
        <v>5941</v>
      </c>
      <c r="CC6" s="807" t="s">
        <v>5942</v>
      </c>
      <c r="CD6" s="807" t="s">
        <v>4652</v>
      </c>
      <c r="CE6" s="763" t="s">
        <v>5943</v>
      </c>
      <c r="CF6" s="793"/>
      <c r="CG6" s="807" t="s">
        <v>960</v>
      </c>
    </row>
    <row r="7">
      <c r="A7" s="810" t="s">
        <v>5944</v>
      </c>
      <c r="B7" s="83" t="s">
        <v>5945</v>
      </c>
      <c r="C7" s="84" t="s">
        <v>219</v>
      </c>
      <c r="D7" s="85" t="s">
        <v>1067</v>
      </c>
      <c r="E7" s="86" t="s">
        <v>2525</v>
      </c>
      <c r="F7" s="87" t="s">
        <v>1540</v>
      </c>
      <c r="G7" s="83" t="s">
        <v>2705</v>
      </c>
      <c r="H7" s="730" t="s">
        <v>5946</v>
      </c>
      <c r="I7" s="767" t="s">
        <v>5947</v>
      </c>
      <c r="J7" s="811" t="s">
        <v>3001</v>
      </c>
      <c r="K7" s="767" t="s">
        <v>5948</v>
      </c>
      <c r="L7" s="812" t="s">
        <v>1673</v>
      </c>
      <c r="M7" s="768" t="s">
        <v>5949</v>
      </c>
      <c r="N7" s="730" t="s">
        <v>5950</v>
      </c>
      <c r="O7" s="811" t="s">
        <v>5951</v>
      </c>
      <c r="P7" s="771"/>
      <c r="Q7" s="797" t="s">
        <v>5952</v>
      </c>
      <c r="R7" s="813" t="s">
        <v>1581</v>
      </c>
      <c r="S7" s="735" t="s">
        <v>888</v>
      </c>
      <c r="T7" s="797" t="s">
        <v>4737</v>
      </c>
      <c r="U7" s="772" t="s">
        <v>5953</v>
      </c>
      <c r="V7" s="735" t="s">
        <v>5954</v>
      </c>
      <c r="W7" s="771"/>
      <c r="X7" s="740" t="s">
        <v>652</v>
      </c>
      <c r="Y7" s="739" t="s">
        <v>5955</v>
      </c>
      <c r="Z7" s="775" t="s">
        <v>3080</v>
      </c>
      <c r="AA7" s="775" t="s">
        <v>5956</v>
      </c>
      <c r="AB7" s="814" t="s">
        <v>2356</v>
      </c>
      <c r="AC7" s="775" t="s">
        <v>5218</v>
      </c>
      <c r="AD7" s="775" t="s">
        <v>1934</v>
      </c>
      <c r="AE7" s="775" t="s">
        <v>5957</v>
      </c>
      <c r="AF7" s="777" t="s">
        <v>5958</v>
      </c>
      <c r="AG7" s="778" t="s">
        <v>5959</v>
      </c>
      <c r="AH7" s="771"/>
      <c r="AI7" s="781" t="s">
        <v>988</v>
      </c>
      <c r="AJ7" s="745" t="s">
        <v>5960</v>
      </c>
      <c r="AK7" s="748" t="s">
        <v>2330</v>
      </c>
      <c r="AL7" s="743" t="s">
        <v>4237</v>
      </c>
      <c r="AM7" s="743" t="s">
        <v>5961</v>
      </c>
      <c r="AN7" s="782" t="s">
        <v>2458</v>
      </c>
      <c r="AO7" s="743" t="s">
        <v>5962</v>
      </c>
      <c r="AP7" s="745" t="s">
        <v>5963</v>
      </c>
      <c r="AQ7" s="782" t="s">
        <v>5964</v>
      </c>
      <c r="AR7" s="781" t="s">
        <v>5965</v>
      </c>
      <c r="AS7" s="745" t="s">
        <v>5966</v>
      </c>
      <c r="AT7" s="781" t="s">
        <v>5967</v>
      </c>
      <c r="AU7" s="748" t="s">
        <v>5968</v>
      </c>
      <c r="AV7" s="781" t="s">
        <v>5969</v>
      </c>
      <c r="AW7" s="745" t="s">
        <v>5970</v>
      </c>
      <c r="AX7" s="771"/>
      <c r="AY7" s="752" t="s">
        <v>5971</v>
      </c>
      <c r="AZ7" s="784" t="s">
        <v>5972</v>
      </c>
      <c r="BA7" s="815" t="s">
        <v>3117</v>
      </c>
      <c r="BB7" s="800" t="s">
        <v>5973</v>
      </c>
      <c r="BC7" s="750" t="s">
        <v>5973</v>
      </c>
      <c r="BD7" s="771"/>
      <c r="BE7" s="816" t="s">
        <v>5974</v>
      </c>
      <c r="BF7" s="817" t="s">
        <v>3374</v>
      </c>
      <c r="BG7" s="754" t="s">
        <v>788</v>
      </c>
      <c r="BH7" s="755" t="s">
        <v>5975</v>
      </c>
      <c r="BI7" s="788" t="s">
        <v>5976</v>
      </c>
      <c r="BJ7" s="756" t="s">
        <v>5977</v>
      </c>
      <c r="BK7" s="788" t="s">
        <v>5978</v>
      </c>
      <c r="BL7" s="771"/>
      <c r="BM7" s="806" t="s">
        <v>5979</v>
      </c>
      <c r="BN7" s="762" t="s">
        <v>5334</v>
      </c>
      <c r="BO7" s="761" t="s">
        <v>5980</v>
      </c>
      <c r="BP7" s="806" t="s">
        <v>5981</v>
      </c>
      <c r="BQ7" s="790" t="s">
        <v>977</v>
      </c>
      <c r="BR7" s="806" t="s">
        <v>1498</v>
      </c>
      <c r="BS7" s="762" t="s">
        <v>5981</v>
      </c>
      <c r="BT7" s="761" t="s">
        <v>5982</v>
      </c>
      <c r="BU7" s="806" t="s">
        <v>5983</v>
      </c>
      <c r="BV7" s="771"/>
      <c r="BW7" s="818" t="s">
        <v>1183</v>
      </c>
      <c r="BX7" s="807" t="s">
        <v>5725</v>
      </c>
      <c r="BY7" s="792" t="s">
        <v>5984</v>
      </c>
      <c r="BZ7" s="792" t="s">
        <v>5985</v>
      </c>
      <c r="CA7" s="819"/>
      <c r="CB7" s="820" t="s">
        <v>2821</v>
      </c>
      <c r="CC7" s="820" t="s">
        <v>5986</v>
      </c>
      <c r="CD7" s="792" t="s">
        <v>5987</v>
      </c>
      <c r="CE7" s="792" t="s">
        <v>5988</v>
      </c>
      <c r="CF7" s="807" t="s">
        <v>5989</v>
      </c>
      <c r="CG7" s="792" t="s">
        <v>5990</v>
      </c>
    </row>
    <row r="8">
      <c r="A8" s="164" t="s">
        <v>1283</v>
      </c>
      <c r="B8" s="105" t="s">
        <v>5991</v>
      </c>
      <c r="C8" s="106" t="s">
        <v>817</v>
      </c>
      <c r="D8" s="107" t="s">
        <v>220</v>
      </c>
      <c r="E8" s="108" t="s">
        <v>635</v>
      </c>
      <c r="F8" s="109" t="s">
        <v>3439</v>
      </c>
      <c r="G8" s="105" t="s">
        <v>3593</v>
      </c>
      <c r="H8" s="770"/>
      <c r="I8" s="767" t="str">
        <f>HYPERLINK("https://www.twitch.tv/videos/557892613","1:21.52")</f>
        <v>1:21.52</v>
      </c>
      <c r="J8" s="769"/>
      <c r="K8" s="768" t="s">
        <v>5992</v>
      </c>
      <c r="L8" s="730" t="str">
        <f>HYPERLINK("https://www.twitch.tv/videos/559948575","1:16.64")</f>
        <v>1:16.64</v>
      </c>
      <c r="M8" s="770"/>
      <c r="N8" s="770"/>
      <c r="O8" s="795" t="s">
        <v>5993</v>
      </c>
      <c r="P8" s="771"/>
      <c r="Q8" s="737" t="s">
        <v>5994</v>
      </c>
      <c r="R8" s="773"/>
      <c r="S8" s="773"/>
      <c r="T8" s="773" t="s">
        <v>5995</v>
      </c>
      <c r="U8" s="798"/>
      <c r="V8" s="798" t="s">
        <v>5996</v>
      </c>
      <c r="W8" s="771"/>
      <c r="X8" s="741" t="str">
        <f>HYPERLINK("https://clips.twitch.tv/SarcasticTolerantAlfalfaDoubleRainbow","42.36")</f>
        <v>42.36</v>
      </c>
      <c r="Y8" s="778" t="s">
        <v>5997</v>
      </c>
      <c r="Z8" s="776" t="s">
        <v>5998</v>
      </c>
      <c r="AA8" s="776" t="s">
        <v>5101</v>
      </c>
      <c r="AB8" s="821" t="str">
        <f>HYPERLINK("https://youtu.be/h58Ubsz3y7Y","55.42")</f>
        <v>55.42</v>
      </c>
      <c r="AC8" s="776" t="s">
        <v>5999</v>
      </c>
      <c r="AD8" s="822" t="s">
        <v>2273</v>
      </c>
      <c r="AE8" s="775" t="str">
        <f>HYPERLINK("https://clips.twitch.tv/TangibleGlamorousMilkLitty","42.49")</f>
        <v>42.49</v>
      </c>
      <c r="AF8" s="823" t="str">
        <f>HYPERLINK("https://youtu.be/ZVGaWuJWu8E","3:07.27")</f>
        <v>3:07.27</v>
      </c>
      <c r="AG8" s="824" t="str">
        <f>HYPERLINK("https://www.twitch.tv/videos/457597653","2:32.01")</f>
        <v>2:32.01</v>
      </c>
      <c r="AH8" s="779"/>
      <c r="AI8" s="780" t="s">
        <v>6000</v>
      </c>
      <c r="AJ8" s="781" t="s">
        <v>6001</v>
      </c>
      <c r="AK8" s="825" t="str">
        <f>HYPERLINK("https://youtu.be/9AqYY-HceBo?t=23","52.17")</f>
        <v>52.17</v>
      </c>
      <c r="AL8" s="826"/>
      <c r="AM8" s="782" t="str">
        <f>HYPERLINK("https://clips.twitch.tv/WiseObeseDaikonNerfRedBlaster","46.61")</f>
        <v>46.61</v>
      </c>
      <c r="AN8" s="780" t="s">
        <v>6002</v>
      </c>
      <c r="AO8" s="781" t="str">
        <f>HYPERLINK("https://www.twitch.tv/videos/597808860","1:10.86")</f>
        <v>1:10.86</v>
      </c>
      <c r="AP8" s="780"/>
      <c r="AQ8" s="780"/>
      <c r="AR8" s="780"/>
      <c r="AS8" s="780"/>
      <c r="AT8" s="780" t="s">
        <v>6003</v>
      </c>
      <c r="AU8" s="780" t="s">
        <v>509</v>
      </c>
      <c r="AV8" s="799" t="s">
        <v>6004</v>
      </c>
      <c r="AW8" s="799" t="s">
        <v>6005</v>
      </c>
      <c r="AX8" s="771"/>
      <c r="AY8" s="785"/>
      <c r="AZ8" s="785" t="s">
        <v>6006</v>
      </c>
      <c r="BA8" s="827" t="str">
        <f>HYPERLINK("https://youtu.be/8GZbevAHgwo","16.57")</f>
        <v>16.57</v>
      </c>
      <c r="BB8" s="751" t="s">
        <v>6007</v>
      </c>
      <c r="BC8" s="785"/>
      <c r="BD8" s="771"/>
      <c r="BE8" s="788" t="s">
        <v>6008</v>
      </c>
      <c r="BF8" s="828" t="s">
        <v>4293</v>
      </c>
      <c r="BG8" s="789"/>
      <c r="BH8" s="789"/>
      <c r="BI8" s="789"/>
      <c r="BJ8" s="789"/>
      <c r="BK8" s="829" t="str">
        <f>HYPERLINK("https://youtu.be/tWkhQXcNL9s","2:54.91")</f>
        <v>2:54.91</v>
      </c>
      <c r="BL8" s="779"/>
      <c r="BM8" s="761" t="s">
        <v>6009</v>
      </c>
      <c r="BN8" s="791"/>
      <c r="BO8" s="791"/>
      <c r="BP8" s="762" t="str">
        <f>HYPERLINK("https://www.twitch.tv/videos/558359737","1:44.32")</f>
        <v>1:44.32</v>
      </c>
      <c r="BQ8" s="791"/>
      <c r="BR8" s="791" t="s">
        <v>137</v>
      </c>
      <c r="BS8" s="791"/>
      <c r="BT8" s="791" t="s">
        <v>6010</v>
      </c>
      <c r="BU8" s="790" t="s">
        <v>6011</v>
      </c>
      <c r="BV8" s="779"/>
      <c r="BW8" s="830"/>
      <c r="BX8" s="792" t="str">
        <f>HYPERLINK("https://clips.twitch.tv/ObedientHumbleCougarDuDudu","37.33")</f>
        <v>37.33</v>
      </c>
      <c r="BY8" s="793"/>
      <c r="BZ8" s="793"/>
      <c r="CA8" s="792" t="str">
        <f>HYPERLINK("https://clips.twitch.tv/ObeseRelentlessAxeTooSpicy","44.77")</f>
        <v>44.77</v>
      </c>
      <c r="CB8" s="793"/>
      <c r="CC8" s="831" t="str">
        <f>HYPERLINK("https://www.twitch.tv/videos/422450932?filter=highlights&amp;sort=time","1:26.31")</f>
        <v>1:26.31</v>
      </c>
      <c r="CD8" s="832" t="s">
        <v>2767</v>
      </c>
      <c r="CE8" s="793"/>
      <c r="CF8" s="793"/>
      <c r="CG8" s="793"/>
    </row>
    <row r="9">
      <c r="A9" s="82" t="s">
        <v>6012</v>
      </c>
      <c r="B9" s="83" t="s">
        <v>6013</v>
      </c>
      <c r="C9" s="84" t="s">
        <v>634</v>
      </c>
      <c r="D9" s="85" t="s">
        <v>327</v>
      </c>
      <c r="E9" s="86" t="s">
        <v>903</v>
      </c>
      <c r="F9" s="87" t="s">
        <v>3866</v>
      </c>
      <c r="G9" s="83" t="s">
        <v>3510</v>
      </c>
      <c r="H9" s="833" t="s">
        <v>2438</v>
      </c>
      <c r="I9" s="730" t="s">
        <v>6014</v>
      </c>
      <c r="J9" s="730" t="s">
        <v>6015</v>
      </c>
      <c r="K9" s="811" t="s">
        <v>876</v>
      </c>
      <c r="L9" s="770" t="s">
        <v>6016</v>
      </c>
      <c r="M9" s="770"/>
      <c r="N9" s="770"/>
      <c r="O9" s="795" t="s">
        <v>6017</v>
      </c>
      <c r="P9" s="771"/>
      <c r="Q9" s="813" t="s">
        <v>6018</v>
      </c>
      <c r="R9" s="773"/>
      <c r="S9" s="773"/>
      <c r="T9" s="813" t="s">
        <v>4851</v>
      </c>
      <c r="U9" s="798"/>
      <c r="V9" s="798" t="s">
        <v>6019</v>
      </c>
      <c r="W9" s="771"/>
      <c r="X9" s="778"/>
      <c r="Y9" s="776" t="s">
        <v>6020</v>
      </c>
      <c r="Z9" s="778" t="s">
        <v>6016</v>
      </c>
      <c r="AA9" s="778" t="s">
        <v>6021</v>
      </c>
      <c r="AB9" s="740" t="s">
        <v>6022</v>
      </c>
      <c r="AC9" s="776" t="s">
        <v>2406</v>
      </c>
      <c r="AD9" s="775" t="s">
        <v>2247</v>
      </c>
      <c r="AE9" s="739" t="s">
        <v>1412</v>
      </c>
      <c r="AF9" s="778" t="s">
        <v>6023</v>
      </c>
      <c r="AG9" s="778"/>
      <c r="AH9" s="771"/>
      <c r="AI9" s="782" t="s">
        <v>6024</v>
      </c>
      <c r="AJ9" s="780"/>
      <c r="AK9" s="834"/>
      <c r="AL9" s="834" t="s">
        <v>6025</v>
      </c>
      <c r="AM9" s="835" t="s">
        <v>4313</v>
      </c>
      <c r="AN9" s="836" t="s">
        <v>6026</v>
      </c>
      <c r="AO9" s="836" t="s">
        <v>6027</v>
      </c>
      <c r="AP9" s="837"/>
      <c r="AQ9" s="745" t="s">
        <v>5879</v>
      </c>
      <c r="AR9" s="838"/>
      <c r="AS9" s="839"/>
      <c r="AT9" s="745" t="s">
        <v>6028</v>
      </c>
      <c r="AU9" s="745" t="s">
        <v>6029</v>
      </c>
      <c r="AV9" s="799" t="s">
        <v>6030</v>
      </c>
      <c r="AW9" s="799" t="s">
        <v>6031</v>
      </c>
      <c r="AX9" s="771"/>
      <c r="AY9" s="749"/>
      <c r="AZ9" s="752" t="s">
        <v>6032</v>
      </c>
      <c r="BA9" s="800" t="s">
        <v>1877</v>
      </c>
      <c r="BB9" s="785" t="s">
        <v>6033</v>
      </c>
      <c r="BC9" s="785"/>
      <c r="BD9" s="771"/>
      <c r="BE9" s="803" t="s">
        <v>6034</v>
      </c>
      <c r="BF9" s="803" t="s">
        <v>4990</v>
      </c>
      <c r="BG9" s="840"/>
      <c r="BH9" s="840"/>
      <c r="BI9" s="840" t="s">
        <v>6035</v>
      </c>
      <c r="BJ9" s="789"/>
      <c r="BK9" s="840" t="s">
        <v>6036</v>
      </c>
      <c r="BL9" s="771"/>
      <c r="BM9" s="762" t="s">
        <v>6037</v>
      </c>
      <c r="BN9" s="791"/>
      <c r="BO9" s="790" t="s">
        <v>865</v>
      </c>
      <c r="BP9" s="805" t="s">
        <v>6038</v>
      </c>
      <c r="BQ9" s="791"/>
      <c r="BR9" s="806" t="s">
        <v>2476</v>
      </c>
      <c r="BS9" s="791"/>
      <c r="BT9" s="791" t="s">
        <v>6039</v>
      </c>
      <c r="BU9" s="841" t="s">
        <v>6040</v>
      </c>
      <c r="BV9" s="779"/>
      <c r="BW9" s="832" t="s">
        <v>3927</v>
      </c>
      <c r="BX9" s="793"/>
      <c r="BY9" s="842"/>
      <c r="BZ9" s="807" t="s">
        <v>6041</v>
      </c>
      <c r="CA9" s="832" t="s">
        <v>1174</v>
      </c>
      <c r="CB9" s="793"/>
      <c r="CC9" s="832" t="s">
        <v>6042</v>
      </c>
      <c r="CD9" s="793"/>
      <c r="CE9" s="807" t="s">
        <v>4324</v>
      </c>
      <c r="CF9" s="793"/>
      <c r="CG9" s="793"/>
    </row>
    <row r="10">
      <c r="A10" s="640" t="s">
        <v>6043</v>
      </c>
      <c r="B10" s="105" t="s">
        <v>6044</v>
      </c>
      <c r="C10" s="106" t="s">
        <v>1285</v>
      </c>
      <c r="D10" s="107" t="s">
        <v>1285</v>
      </c>
      <c r="E10" s="108" t="s">
        <v>1285</v>
      </c>
      <c r="F10" s="109" t="s">
        <v>1285</v>
      </c>
      <c r="G10" s="105" t="s">
        <v>2221</v>
      </c>
      <c r="H10" s="770"/>
      <c r="I10" s="795" t="s">
        <v>6045</v>
      </c>
      <c r="J10" s="795"/>
      <c r="K10" s="770"/>
      <c r="L10" s="770"/>
      <c r="M10" s="770"/>
      <c r="N10" s="770"/>
      <c r="O10" s="729" t="s">
        <v>6046</v>
      </c>
      <c r="P10" s="771"/>
      <c r="Q10" s="798" t="s">
        <v>154</v>
      </c>
      <c r="R10" s="773"/>
      <c r="S10" s="773"/>
      <c r="T10" s="798" t="s">
        <v>1578</v>
      </c>
      <c r="U10" s="798"/>
      <c r="V10" s="798" t="s">
        <v>6047</v>
      </c>
      <c r="W10" s="771"/>
      <c r="X10" s="778" t="s">
        <v>6048</v>
      </c>
      <c r="Y10" s="738" t="s">
        <v>6049</v>
      </c>
      <c r="Z10" s="778" t="s">
        <v>6016</v>
      </c>
      <c r="AA10" s="776" t="s">
        <v>6050</v>
      </c>
      <c r="AB10" s="776" t="s">
        <v>2418</v>
      </c>
      <c r="AC10" s="776" t="s">
        <v>3403</v>
      </c>
      <c r="AD10" s="778" t="s">
        <v>1053</v>
      </c>
      <c r="AE10" s="776" t="s">
        <v>4236</v>
      </c>
      <c r="AF10" s="776" t="s">
        <v>6051</v>
      </c>
      <c r="AG10" s="778"/>
      <c r="AH10" s="771"/>
      <c r="AI10" s="780" t="s">
        <v>674</v>
      </c>
      <c r="AJ10" s="799" t="s">
        <v>6052</v>
      </c>
      <c r="AK10" s="780" t="s">
        <v>6053</v>
      </c>
      <c r="AL10" s="780"/>
      <c r="AM10" s="799" t="s">
        <v>1057</v>
      </c>
      <c r="AN10" s="780" t="s">
        <v>6054</v>
      </c>
      <c r="AO10" s="799" t="s">
        <v>6055</v>
      </c>
      <c r="AP10" s="799" t="s">
        <v>6056</v>
      </c>
      <c r="AQ10" s="780"/>
      <c r="AR10" s="780"/>
      <c r="AS10" s="780"/>
      <c r="AT10" s="780"/>
      <c r="AU10" s="780" t="s">
        <v>1416</v>
      </c>
      <c r="AV10" s="799" t="s">
        <v>6057</v>
      </c>
      <c r="AW10" s="799" t="s">
        <v>6058</v>
      </c>
      <c r="AX10" s="771"/>
      <c r="AY10" s="843"/>
      <c r="AZ10" s="843" t="s">
        <v>6059</v>
      </c>
      <c r="BA10" s="785"/>
      <c r="BB10" s="843" t="s">
        <v>6060</v>
      </c>
      <c r="BC10" s="785"/>
      <c r="BD10" s="771"/>
      <c r="BE10" s="840" t="s">
        <v>6061</v>
      </c>
      <c r="BF10" s="840" t="s">
        <v>2196</v>
      </c>
      <c r="BG10" s="789"/>
      <c r="BH10" s="789"/>
      <c r="BI10" s="789"/>
      <c r="BJ10" s="789"/>
      <c r="BK10" s="840" t="s">
        <v>6062</v>
      </c>
      <c r="BL10" s="771"/>
      <c r="BM10" s="805" t="s">
        <v>1677</v>
      </c>
      <c r="BN10" s="791"/>
      <c r="BO10" s="791"/>
      <c r="BP10" s="805" t="s">
        <v>6063</v>
      </c>
      <c r="BQ10" s="791"/>
      <c r="BR10" s="805" t="s">
        <v>1804</v>
      </c>
      <c r="BS10" s="791"/>
      <c r="BT10" s="805" t="s">
        <v>2494</v>
      </c>
      <c r="BU10" s="805" t="s">
        <v>6064</v>
      </c>
      <c r="BV10" s="771"/>
      <c r="BW10" s="832" t="s">
        <v>3053</v>
      </c>
      <c r="BX10" s="793"/>
      <c r="BY10" s="793"/>
      <c r="BZ10" s="793"/>
      <c r="CA10" s="793"/>
      <c r="CB10" s="793"/>
      <c r="CC10" s="793"/>
      <c r="CD10" s="793"/>
      <c r="CE10" s="793"/>
      <c r="CF10" s="793"/>
      <c r="CG10" s="793"/>
    </row>
    <row r="11">
      <c r="A11" s="810" t="s">
        <v>1669</v>
      </c>
      <c r="B11" s="83" t="s">
        <v>6065</v>
      </c>
      <c r="C11" s="84" t="s">
        <v>724</v>
      </c>
      <c r="D11" s="85" t="s">
        <v>1586</v>
      </c>
      <c r="E11" s="86" t="s">
        <v>534</v>
      </c>
      <c r="F11" s="87" t="s">
        <v>5361</v>
      </c>
      <c r="G11" s="83" t="s">
        <v>3509</v>
      </c>
      <c r="H11" s="770"/>
      <c r="I11" s="729" t="s">
        <v>6066</v>
      </c>
      <c r="J11" s="795"/>
      <c r="K11" s="767" t="s">
        <v>6067</v>
      </c>
      <c r="L11" s="770"/>
      <c r="M11" s="795"/>
      <c r="N11" s="770"/>
      <c r="O11" s="767" t="s">
        <v>6068</v>
      </c>
      <c r="P11" s="771"/>
      <c r="Q11" s="773"/>
      <c r="R11" s="736"/>
      <c r="S11" s="813" t="s">
        <v>6069</v>
      </c>
      <c r="T11" s="773"/>
      <c r="U11" s="773"/>
      <c r="V11" s="797" t="s">
        <v>6070</v>
      </c>
      <c r="W11" s="771"/>
      <c r="X11" s="739" t="s">
        <v>1500</v>
      </c>
      <c r="Y11" s="778"/>
      <c r="Z11" s="738" t="s">
        <v>6071</v>
      </c>
      <c r="AA11" s="741" t="s">
        <v>6072</v>
      </c>
      <c r="AB11" s="738" t="s">
        <v>3000</v>
      </c>
      <c r="AC11" s="741" t="s">
        <v>1693</v>
      </c>
      <c r="AD11" s="738" t="s">
        <v>6073</v>
      </c>
      <c r="AE11" s="844" t="s">
        <v>6074</v>
      </c>
      <c r="AF11" s="775" t="s">
        <v>6075</v>
      </c>
      <c r="AG11" s="778"/>
      <c r="AH11" s="771"/>
      <c r="AI11" s="780"/>
      <c r="AJ11" s="744"/>
      <c r="AK11" s="745" t="s">
        <v>1288</v>
      </c>
      <c r="AL11" s="780"/>
      <c r="AM11" s="780"/>
      <c r="AN11" s="743" t="s">
        <v>6076</v>
      </c>
      <c r="AO11" s="780"/>
      <c r="AP11" s="780"/>
      <c r="AQ11" s="780"/>
      <c r="AR11" s="780"/>
      <c r="AS11" s="780"/>
      <c r="AT11" s="780"/>
      <c r="AU11" s="780"/>
      <c r="AV11" s="748" t="s">
        <v>6077</v>
      </c>
      <c r="AW11" s="743" t="s">
        <v>6078</v>
      </c>
      <c r="AX11" s="771"/>
      <c r="AY11" s="843"/>
      <c r="AZ11" s="843"/>
      <c r="BA11" s="800" t="s">
        <v>2965</v>
      </c>
      <c r="BB11" s="784" t="s">
        <v>6079</v>
      </c>
      <c r="BC11" s="785"/>
      <c r="BD11" s="771"/>
      <c r="BE11" s="755" t="s">
        <v>5490</v>
      </c>
      <c r="BF11" s="788" t="s">
        <v>193</v>
      </c>
      <c r="BG11" s="789"/>
      <c r="BH11" s="789"/>
      <c r="BI11" s="754" t="s">
        <v>6080</v>
      </c>
      <c r="BJ11" s="789"/>
      <c r="BK11" s="788" t="s">
        <v>6081</v>
      </c>
      <c r="BL11" s="771"/>
      <c r="BM11" s="760" t="s">
        <v>6082</v>
      </c>
      <c r="BN11" s="805"/>
      <c r="BO11" s="805"/>
      <c r="BP11" s="761" t="s">
        <v>6083</v>
      </c>
      <c r="BQ11" s="805"/>
      <c r="BR11" s="806" t="s">
        <v>1529</v>
      </c>
      <c r="BS11" s="791"/>
      <c r="BT11" s="790" t="s">
        <v>6084</v>
      </c>
      <c r="BU11" s="805" t="s">
        <v>6085</v>
      </c>
      <c r="BV11" s="771"/>
      <c r="BW11" s="832" t="s">
        <v>1523</v>
      </c>
      <c r="BX11" s="793"/>
      <c r="BY11" s="793"/>
      <c r="BZ11" s="793"/>
      <c r="CA11" s="793"/>
      <c r="CB11" s="793"/>
      <c r="CC11" s="764" t="s">
        <v>4226</v>
      </c>
      <c r="CD11" s="793"/>
      <c r="CE11" s="793"/>
      <c r="CF11" s="793"/>
      <c r="CG11" s="793"/>
    </row>
    <row r="12">
      <c r="A12" s="640" t="s">
        <v>632</v>
      </c>
      <c r="B12" s="105" t="s">
        <v>6086</v>
      </c>
      <c r="C12" s="106" t="s">
        <v>1586</v>
      </c>
      <c r="D12" s="107" t="s">
        <v>903</v>
      </c>
      <c r="E12" s="108" t="s">
        <v>327</v>
      </c>
      <c r="F12" s="109" t="s">
        <v>5502</v>
      </c>
      <c r="G12" s="105" t="s">
        <v>3593</v>
      </c>
      <c r="H12" s="767" t="s">
        <v>2188</v>
      </c>
      <c r="I12" s="767" t="s">
        <v>6087</v>
      </c>
      <c r="J12" s="770"/>
      <c r="K12" s="770"/>
      <c r="L12" s="811" t="s">
        <v>6088</v>
      </c>
      <c r="M12" s="770"/>
      <c r="N12" s="811" t="s">
        <v>6089</v>
      </c>
      <c r="O12" s="770"/>
      <c r="P12" s="771"/>
      <c r="Q12" s="797" t="s">
        <v>350</v>
      </c>
      <c r="R12" s="773"/>
      <c r="S12" s="737" t="s">
        <v>6000</v>
      </c>
      <c r="T12" s="797" t="s">
        <v>3017</v>
      </c>
      <c r="U12" s="773"/>
      <c r="V12" s="797" t="s">
        <v>6090</v>
      </c>
      <c r="W12" s="771"/>
      <c r="X12" s="775" t="s">
        <v>941</v>
      </c>
      <c r="Y12" s="775" t="s">
        <v>6091</v>
      </c>
      <c r="Z12" s="775" t="s">
        <v>6092</v>
      </c>
      <c r="AA12" s="814" t="s">
        <v>6093</v>
      </c>
      <c r="AB12" s="775" t="s">
        <v>3741</v>
      </c>
      <c r="AC12" s="775" t="s">
        <v>6094</v>
      </c>
      <c r="AD12" s="775" t="s">
        <v>5106</v>
      </c>
      <c r="AE12" s="775" t="s">
        <v>6095</v>
      </c>
      <c r="AF12" s="738" t="s">
        <v>6096</v>
      </c>
      <c r="AG12" s="778"/>
      <c r="AH12" s="771"/>
      <c r="AI12" s="748" t="s">
        <v>6097</v>
      </c>
      <c r="AJ12" s="782" t="s">
        <v>6098</v>
      </c>
      <c r="AK12" s="748" t="s">
        <v>1382</v>
      </c>
      <c r="AL12" s="743"/>
      <c r="AM12" s="780"/>
      <c r="AN12" s="748" t="s">
        <v>3738</v>
      </c>
      <c r="AO12" s="780"/>
      <c r="AP12" s="781" t="s">
        <v>6099</v>
      </c>
      <c r="AQ12" s="781" t="s">
        <v>6100</v>
      </c>
      <c r="AR12" s="782" t="s">
        <v>1896</v>
      </c>
      <c r="AS12" s="781" t="s">
        <v>6101</v>
      </c>
      <c r="AT12" s="780"/>
      <c r="AU12" s="748" t="s">
        <v>256</v>
      </c>
      <c r="AV12" s="748" t="s">
        <v>6102</v>
      </c>
      <c r="AW12" s="782" t="s">
        <v>6103</v>
      </c>
      <c r="AX12" s="771"/>
      <c r="AY12" s="785"/>
      <c r="AZ12" s="800" t="s">
        <v>6104</v>
      </c>
      <c r="BA12" s="800" t="s">
        <v>6105</v>
      </c>
      <c r="BB12" s="800" t="s">
        <v>6106</v>
      </c>
      <c r="BC12" s="785"/>
      <c r="BD12" s="771"/>
      <c r="BE12" s="755" t="s">
        <v>6107</v>
      </c>
      <c r="BF12" s="755" t="s">
        <v>4225</v>
      </c>
      <c r="BG12" s="803" t="s">
        <v>1619</v>
      </c>
      <c r="BH12" s="789"/>
      <c r="BI12" s="755" t="s">
        <v>3960</v>
      </c>
      <c r="BJ12" s="789"/>
      <c r="BK12" s="755" t="s">
        <v>6108</v>
      </c>
      <c r="BL12" s="771"/>
      <c r="BM12" s="806" t="s">
        <v>6109</v>
      </c>
      <c r="BN12" s="791"/>
      <c r="BO12" s="791"/>
      <c r="BP12" s="791"/>
      <c r="BQ12" s="791"/>
      <c r="BR12" s="806" t="s">
        <v>2545</v>
      </c>
      <c r="BS12" s="791"/>
      <c r="BT12" s="760" t="s">
        <v>6110</v>
      </c>
      <c r="BU12" s="760" t="s">
        <v>6111</v>
      </c>
      <c r="BV12" s="771"/>
      <c r="BW12" s="820" t="s">
        <v>4480</v>
      </c>
      <c r="BX12" s="832"/>
      <c r="BY12" s="793"/>
      <c r="BZ12" s="793"/>
      <c r="CA12" s="793"/>
      <c r="CB12" s="764" t="s">
        <v>6112</v>
      </c>
      <c r="CC12" s="793"/>
      <c r="CD12" s="793"/>
      <c r="CE12" s="793"/>
      <c r="CF12" s="793"/>
      <c r="CG12" s="793"/>
    </row>
    <row r="13">
      <c r="A13" s="810" t="s">
        <v>6113</v>
      </c>
      <c r="B13" s="83" t="s">
        <v>5574</v>
      </c>
      <c r="C13" s="84" t="s">
        <v>1285</v>
      </c>
      <c r="D13" s="85" t="s">
        <v>1285</v>
      </c>
      <c r="E13" s="86" t="s">
        <v>724</v>
      </c>
      <c r="F13" s="87" t="s">
        <v>635</v>
      </c>
      <c r="G13" s="83" t="s">
        <v>2221</v>
      </c>
      <c r="H13" s="770"/>
      <c r="I13" s="770"/>
      <c r="J13" s="729" t="s">
        <v>6114</v>
      </c>
      <c r="K13" s="729" t="s">
        <v>6115</v>
      </c>
      <c r="L13" s="767" t="s">
        <v>6116</v>
      </c>
      <c r="M13" s="770"/>
      <c r="N13" s="795" t="s">
        <v>6117</v>
      </c>
      <c r="O13" s="729" t="s">
        <v>6118</v>
      </c>
      <c r="P13" s="771"/>
      <c r="Q13" s="798" t="s">
        <v>887</v>
      </c>
      <c r="R13" s="773"/>
      <c r="S13" s="773"/>
      <c r="T13" s="773"/>
      <c r="U13" s="798"/>
      <c r="V13" s="797" t="s">
        <v>6096</v>
      </c>
      <c r="W13" s="771"/>
      <c r="X13" s="778"/>
      <c r="Y13" s="741" t="s">
        <v>6119</v>
      </c>
      <c r="Z13" s="776" t="s">
        <v>6120</v>
      </c>
      <c r="AA13" s="845"/>
      <c r="AB13" s="778"/>
      <c r="AC13" s="776" t="s">
        <v>977</v>
      </c>
      <c r="AD13" s="776" t="s">
        <v>5333</v>
      </c>
      <c r="AE13" s="776" t="s">
        <v>6121</v>
      </c>
      <c r="AF13" s="776" t="s">
        <v>6122</v>
      </c>
      <c r="AG13" s="778"/>
      <c r="AH13" s="771"/>
      <c r="AI13" s="799" t="s">
        <v>1342</v>
      </c>
      <c r="AJ13" s="780"/>
      <c r="AK13" s="780"/>
      <c r="AL13" s="780"/>
      <c r="AM13" s="780"/>
      <c r="AN13" s="799" t="s">
        <v>6123</v>
      </c>
      <c r="AO13" s="780"/>
      <c r="AP13" s="780"/>
      <c r="AQ13" s="780"/>
      <c r="AR13" s="780"/>
      <c r="AS13" s="780"/>
      <c r="AT13" s="780"/>
      <c r="AU13" s="748" t="s">
        <v>5133</v>
      </c>
      <c r="AV13" s="743" t="s">
        <v>6124</v>
      </c>
      <c r="AW13" s="743" t="s">
        <v>5690</v>
      </c>
      <c r="AX13" s="771"/>
      <c r="AY13" s="784" t="s">
        <v>6125</v>
      </c>
      <c r="AZ13" s="843" t="s">
        <v>5150</v>
      </c>
      <c r="BA13" s="800" t="s">
        <v>604</v>
      </c>
      <c r="BB13" s="843" t="s">
        <v>6126</v>
      </c>
      <c r="BC13" s="785"/>
      <c r="BD13" s="771"/>
      <c r="BE13" s="755" t="s">
        <v>6127</v>
      </c>
      <c r="BF13" s="840" t="s">
        <v>6128</v>
      </c>
      <c r="BG13" s="755"/>
      <c r="BH13" s="840"/>
      <c r="BI13" s="789"/>
      <c r="BJ13" s="789"/>
      <c r="BK13" s="788" t="s">
        <v>6129</v>
      </c>
      <c r="BL13" s="771"/>
      <c r="BM13" s="805" t="s">
        <v>6130</v>
      </c>
      <c r="BN13" s="791"/>
      <c r="BO13" s="791"/>
      <c r="BP13" s="760" t="s">
        <v>6131</v>
      </c>
      <c r="BQ13" s="791"/>
      <c r="BR13" s="805" t="s">
        <v>2141</v>
      </c>
      <c r="BS13" s="791"/>
      <c r="BT13" s="760" t="s">
        <v>6132</v>
      </c>
      <c r="BU13" s="760" t="s">
        <v>6133</v>
      </c>
      <c r="BV13" s="771"/>
      <c r="BW13" s="764" t="s">
        <v>3573</v>
      </c>
      <c r="BX13" s="820" t="s">
        <v>4037</v>
      </c>
      <c r="BY13" s="793"/>
      <c r="BZ13" s="793"/>
      <c r="CA13" s="793"/>
      <c r="CB13" s="764" t="s">
        <v>5376</v>
      </c>
      <c r="CC13" s="832" t="s">
        <v>6134</v>
      </c>
      <c r="CD13" s="793"/>
      <c r="CE13" s="793"/>
      <c r="CF13" s="764" t="s">
        <v>6135</v>
      </c>
      <c r="CG13" s="793"/>
    </row>
    <row r="14">
      <c r="A14" s="846" t="s">
        <v>1758</v>
      </c>
      <c r="B14" s="105" t="s">
        <v>6136</v>
      </c>
      <c r="C14" s="106" t="s">
        <v>1285</v>
      </c>
      <c r="D14" s="107" t="s">
        <v>1285</v>
      </c>
      <c r="E14" s="108" t="s">
        <v>1285</v>
      </c>
      <c r="F14" s="109" t="s">
        <v>1285</v>
      </c>
      <c r="G14" s="105" t="s">
        <v>2221</v>
      </c>
      <c r="H14" s="770"/>
      <c r="I14" s="729" t="s">
        <v>5226</v>
      </c>
      <c r="J14" s="729" t="s">
        <v>2988</v>
      </c>
      <c r="K14" s="729" t="s">
        <v>6137</v>
      </c>
      <c r="L14" s="795" t="s">
        <v>6138</v>
      </c>
      <c r="M14" s="770"/>
      <c r="N14" s="795" t="s">
        <v>6139</v>
      </c>
      <c r="O14" s="729" t="s">
        <v>6140</v>
      </c>
      <c r="P14" s="771"/>
      <c r="Q14" s="798" t="s">
        <v>3129</v>
      </c>
      <c r="R14" s="773"/>
      <c r="S14" s="773"/>
      <c r="T14" s="798" t="s">
        <v>4431</v>
      </c>
      <c r="U14" s="798"/>
      <c r="V14" s="798" t="s">
        <v>6141</v>
      </c>
      <c r="W14" s="771"/>
      <c r="X14" s="776" t="s">
        <v>2005</v>
      </c>
      <c r="Y14" s="776" t="s">
        <v>6142</v>
      </c>
      <c r="Z14" s="776" t="s">
        <v>6143</v>
      </c>
      <c r="AA14" s="776" t="s">
        <v>2925</v>
      </c>
      <c r="AB14" s="776" t="s">
        <v>4254</v>
      </c>
      <c r="AC14" s="738" t="s">
        <v>2911</v>
      </c>
      <c r="AD14" s="776" t="s">
        <v>4224</v>
      </c>
      <c r="AE14" s="776" t="s">
        <v>4681</v>
      </c>
      <c r="AF14" s="738" t="s">
        <v>6144</v>
      </c>
      <c r="AG14" s="847" t="s">
        <v>6145</v>
      </c>
      <c r="AH14" s="771"/>
      <c r="AI14" s="780"/>
      <c r="AJ14" s="780"/>
      <c r="AK14" s="743" t="s">
        <v>2154</v>
      </c>
      <c r="AL14" s="780"/>
      <c r="AM14" s="799" t="s">
        <v>6146</v>
      </c>
      <c r="AN14" s="743" t="s">
        <v>4585</v>
      </c>
      <c r="AO14" s="799" t="s">
        <v>6147</v>
      </c>
      <c r="AP14" s="780"/>
      <c r="AQ14" s="780"/>
      <c r="AR14" s="780"/>
      <c r="AS14" s="780"/>
      <c r="AT14" s="780"/>
      <c r="AU14" s="799" t="s">
        <v>1087</v>
      </c>
      <c r="AV14" s="799" t="s">
        <v>5904</v>
      </c>
      <c r="AW14" s="780"/>
      <c r="AX14" s="771"/>
      <c r="AY14" s="785"/>
      <c r="AZ14" s="785"/>
      <c r="BA14" s="843" t="s">
        <v>1974</v>
      </c>
      <c r="BB14" s="784" t="s">
        <v>6148</v>
      </c>
      <c r="BC14" s="785"/>
      <c r="BD14" s="771"/>
      <c r="BE14" s="840" t="s">
        <v>1375</v>
      </c>
      <c r="BF14" s="840" t="s">
        <v>2196</v>
      </c>
      <c r="BG14" s="789"/>
      <c r="BH14" s="789"/>
      <c r="BI14" s="755" t="s">
        <v>6149</v>
      </c>
      <c r="BJ14" s="789"/>
      <c r="BK14" s="840" t="s">
        <v>6150</v>
      </c>
      <c r="BL14" s="771"/>
      <c r="BM14" s="805" t="s">
        <v>6151</v>
      </c>
      <c r="BN14" s="791"/>
      <c r="BO14" s="791"/>
      <c r="BP14" s="791"/>
      <c r="BQ14" s="791"/>
      <c r="BR14" s="805" t="s">
        <v>6152</v>
      </c>
      <c r="BS14" s="791"/>
      <c r="BT14" s="791"/>
      <c r="BU14" s="791" t="s">
        <v>6153</v>
      </c>
      <c r="BV14" s="771"/>
      <c r="BW14" s="764" t="s">
        <v>2885</v>
      </c>
      <c r="BX14" s="793"/>
      <c r="BY14" s="793"/>
      <c r="BZ14" s="793"/>
      <c r="CA14" s="793"/>
      <c r="CB14" s="793"/>
      <c r="CC14" s="793"/>
      <c r="CD14" s="793"/>
      <c r="CE14" s="793"/>
      <c r="CF14" s="793"/>
      <c r="CG14" s="793"/>
    </row>
    <row r="15">
      <c r="A15" s="810" t="s">
        <v>6154</v>
      </c>
      <c r="B15" s="83" t="s">
        <v>6155</v>
      </c>
      <c r="C15" s="84" t="s">
        <v>1285</v>
      </c>
      <c r="D15" s="85" t="s">
        <v>1586</v>
      </c>
      <c r="E15" s="86" t="s">
        <v>1285</v>
      </c>
      <c r="F15" s="87" t="s">
        <v>1586</v>
      </c>
      <c r="G15" s="83" t="s">
        <v>4996</v>
      </c>
      <c r="H15" s="770"/>
      <c r="I15" s="770"/>
      <c r="J15" s="729" t="s">
        <v>6156</v>
      </c>
      <c r="K15" s="729" t="s">
        <v>6157</v>
      </c>
      <c r="L15" s="770"/>
      <c r="M15" s="770"/>
      <c r="N15" s="770"/>
      <c r="O15" s="795" t="s">
        <v>6158</v>
      </c>
      <c r="P15" s="771"/>
      <c r="Q15" s="733" t="s">
        <v>6159</v>
      </c>
      <c r="R15" s="773"/>
      <c r="S15" s="733" t="s">
        <v>5379</v>
      </c>
      <c r="T15" s="733" t="s">
        <v>6160</v>
      </c>
      <c r="U15" s="733" t="s">
        <v>6161</v>
      </c>
      <c r="V15" s="798" t="s">
        <v>6162</v>
      </c>
      <c r="W15" s="771"/>
      <c r="X15" s="778"/>
      <c r="Y15" s="778"/>
      <c r="Z15" s="738" t="s">
        <v>6163</v>
      </c>
      <c r="AA15" s="845"/>
      <c r="AB15" s="738" t="s">
        <v>6164</v>
      </c>
      <c r="AC15" s="776" t="s">
        <v>6165</v>
      </c>
      <c r="AD15" s="778"/>
      <c r="AE15" s="778"/>
      <c r="AF15" s="776" t="s">
        <v>6166</v>
      </c>
      <c r="AG15" s="778"/>
      <c r="AH15" s="771"/>
      <c r="AI15" s="780"/>
      <c r="AJ15" s="780"/>
      <c r="AK15" s="743" t="s">
        <v>1149</v>
      </c>
      <c r="AL15" s="799"/>
      <c r="AM15" s="780"/>
      <c r="AN15" s="780"/>
      <c r="AO15" s="780"/>
      <c r="AP15" s="780"/>
      <c r="AQ15" s="780"/>
      <c r="AR15" s="780"/>
      <c r="AS15" s="780"/>
      <c r="AT15" s="780"/>
      <c r="AU15" s="743" t="s">
        <v>3445</v>
      </c>
      <c r="AV15" s="799" t="s">
        <v>6167</v>
      </c>
      <c r="AW15" s="780"/>
      <c r="AX15" s="771"/>
      <c r="AY15" s="785"/>
      <c r="AZ15" s="784" t="s">
        <v>6168</v>
      </c>
      <c r="BA15" s="784" t="s">
        <v>3015</v>
      </c>
      <c r="BB15" s="843" t="s">
        <v>6169</v>
      </c>
      <c r="BC15" s="785"/>
      <c r="BD15" s="771"/>
      <c r="BE15" s="755" t="s">
        <v>876</v>
      </c>
      <c r="BF15" s="840" t="s">
        <v>3963</v>
      </c>
      <c r="BG15" s="755" t="s">
        <v>4208</v>
      </c>
      <c r="BH15" s="755" t="s">
        <v>6170</v>
      </c>
      <c r="BI15" s="755" t="s">
        <v>6171</v>
      </c>
      <c r="BJ15" s="789"/>
      <c r="BK15" s="755" t="s">
        <v>6172</v>
      </c>
      <c r="BL15" s="771"/>
      <c r="BM15" s="760" t="s">
        <v>4290</v>
      </c>
      <c r="BN15" s="791"/>
      <c r="BO15" s="791"/>
      <c r="BP15" s="790" t="s">
        <v>6173</v>
      </c>
      <c r="BQ15" s="791"/>
      <c r="BR15" s="760" t="s">
        <v>3820</v>
      </c>
      <c r="BS15" s="791"/>
      <c r="BT15" s="760" t="s">
        <v>6174</v>
      </c>
      <c r="BU15" s="760" t="s">
        <v>6175</v>
      </c>
      <c r="BV15" s="771"/>
      <c r="BW15" s="764" t="s">
        <v>1525</v>
      </c>
      <c r="BX15" s="842"/>
      <c r="BY15" s="793"/>
      <c r="BZ15" s="793"/>
      <c r="CA15" s="793"/>
      <c r="CB15" s="793"/>
      <c r="CC15" s="793"/>
      <c r="CD15" s="793"/>
      <c r="CE15" s="793"/>
      <c r="CF15" s="793"/>
      <c r="CG15" s="793"/>
    </row>
    <row r="16">
      <c r="A16" s="640" t="s">
        <v>1954</v>
      </c>
      <c r="B16" s="105" t="s">
        <v>6176</v>
      </c>
      <c r="C16" s="106" t="s">
        <v>1586</v>
      </c>
      <c r="D16" s="107" t="s">
        <v>1586</v>
      </c>
      <c r="E16" s="108" t="s">
        <v>1586</v>
      </c>
      <c r="F16" s="109" t="s">
        <v>2525</v>
      </c>
      <c r="G16" s="105" t="s">
        <v>1920</v>
      </c>
      <c r="H16" s="767" t="s">
        <v>2143</v>
      </c>
      <c r="I16" s="729" t="s">
        <v>6177</v>
      </c>
      <c r="J16" s="729" t="s">
        <v>1237</v>
      </c>
      <c r="K16" s="729" t="s">
        <v>6178</v>
      </c>
      <c r="L16" s="729" t="s">
        <v>6179</v>
      </c>
      <c r="M16" s="770"/>
      <c r="N16" s="795"/>
      <c r="O16" s="729" t="s">
        <v>6180</v>
      </c>
      <c r="P16" s="771"/>
      <c r="Q16" s="733" t="s">
        <v>6181</v>
      </c>
      <c r="R16" s="733" t="s">
        <v>4703</v>
      </c>
      <c r="S16" s="733" t="s">
        <v>6182</v>
      </c>
      <c r="T16" s="733" t="s">
        <v>6183</v>
      </c>
      <c r="U16" s="733" t="s">
        <v>6184</v>
      </c>
      <c r="V16" s="733" t="s">
        <v>6185</v>
      </c>
      <c r="W16" s="771"/>
      <c r="X16" s="738" t="s">
        <v>2879</v>
      </c>
      <c r="Y16" s="738" t="s">
        <v>6186</v>
      </c>
      <c r="Z16" s="776" t="s">
        <v>6187</v>
      </c>
      <c r="AA16" s="848" t="s">
        <v>6188</v>
      </c>
      <c r="AB16" s="738" t="s">
        <v>2262</v>
      </c>
      <c r="AC16" s="776"/>
      <c r="AD16" s="814" t="s">
        <v>6189</v>
      </c>
      <c r="AE16" s="738" t="s">
        <v>4425</v>
      </c>
      <c r="AF16" s="738" t="s">
        <v>6190</v>
      </c>
      <c r="AG16" s="776" t="s">
        <v>6191</v>
      </c>
      <c r="AH16" s="771"/>
      <c r="AI16" s="748" t="s">
        <v>6192</v>
      </c>
      <c r="AJ16" s="799"/>
      <c r="AK16" s="743" t="s">
        <v>5555</v>
      </c>
      <c r="AL16" s="781" t="s">
        <v>2996</v>
      </c>
      <c r="AM16" s="743" t="s">
        <v>3526</v>
      </c>
      <c r="AN16" s="746" t="s">
        <v>6193</v>
      </c>
      <c r="AO16" s="743" t="s">
        <v>6194</v>
      </c>
      <c r="AP16" s="782" t="s">
        <v>5753</v>
      </c>
      <c r="AQ16" s="743" t="s">
        <v>6195</v>
      </c>
      <c r="AR16" s="799"/>
      <c r="AS16" s="799"/>
      <c r="AT16" s="799"/>
      <c r="AU16" s="746" t="s">
        <v>406</v>
      </c>
      <c r="AV16" s="799" t="s">
        <v>5284</v>
      </c>
      <c r="AW16" s="799"/>
      <c r="AX16" s="771"/>
      <c r="AY16" s="784" t="s">
        <v>6196</v>
      </c>
      <c r="AZ16" s="784" t="s">
        <v>6197</v>
      </c>
      <c r="BA16" s="784" t="s">
        <v>3873</v>
      </c>
      <c r="BB16" s="843" t="s">
        <v>6198</v>
      </c>
      <c r="BC16" s="843"/>
      <c r="BD16" s="771"/>
      <c r="BE16" s="755" t="s">
        <v>6199</v>
      </c>
      <c r="BF16" s="755" t="s">
        <v>4545</v>
      </c>
      <c r="BG16" s="788" t="s">
        <v>1581</v>
      </c>
      <c r="BH16" s="803" t="s">
        <v>6200</v>
      </c>
      <c r="BI16" s="788" t="s">
        <v>6201</v>
      </c>
      <c r="BJ16" s="840"/>
      <c r="BK16" s="755" t="s">
        <v>6202</v>
      </c>
      <c r="BL16" s="771"/>
      <c r="BM16" s="760" t="s">
        <v>6203</v>
      </c>
      <c r="BN16" s="805"/>
      <c r="BO16" s="806" t="s">
        <v>459</v>
      </c>
      <c r="BP16" s="760" t="s">
        <v>6204</v>
      </c>
      <c r="BQ16" s="805"/>
      <c r="BR16" s="806" t="s">
        <v>6205</v>
      </c>
      <c r="BS16" s="805" t="s">
        <v>6206</v>
      </c>
      <c r="BT16" s="760" t="s">
        <v>6207</v>
      </c>
      <c r="BU16" s="760" t="s">
        <v>6208</v>
      </c>
      <c r="BV16" s="771"/>
      <c r="BW16" s="764" t="s">
        <v>3758</v>
      </c>
      <c r="BX16" s="764" t="s">
        <v>6209</v>
      </c>
      <c r="BY16" s="793"/>
      <c r="BZ16" s="793"/>
      <c r="CA16" s="832"/>
      <c r="CB16" s="764" t="s">
        <v>6210</v>
      </c>
      <c r="CC16" s="764" t="s">
        <v>6211</v>
      </c>
      <c r="CD16" s="832"/>
      <c r="CE16" s="793"/>
      <c r="CF16" s="793"/>
      <c r="CG16" s="793"/>
    </row>
    <row r="17">
      <c r="A17" s="810" t="s">
        <v>6212</v>
      </c>
      <c r="B17" s="83" t="s">
        <v>6213</v>
      </c>
      <c r="C17" s="84" t="s">
        <v>1285</v>
      </c>
      <c r="D17" s="85" t="s">
        <v>1285</v>
      </c>
      <c r="E17" s="86" t="s">
        <v>1586</v>
      </c>
      <c r="F17" s="87" t="s">
        <v>327</v>
      </c>
      <c r="G17" s="83" t="s">
        <v>5361</v>
      </c>
      <c r="H17" s="770"/>
      <c r="I17" s="770"/>
      <c r="J17" s="770"/>
      <c r="K17" s="770"/>
      <c r="L17" s="770" t="s">
        <v>2672</v>
      </c>
      <c r="M17" s="770"/>
      <c r="N17" s="795" t="s">
        <v>6214</v>
      </c>
      <c r="O17" s="770"/>
      <c r="P17" s="771"/>
      <c r="Q17" s="773"/>
      <c r="R17" s="773"/>
      <c r="S17" s="773"/>
      <c r="T17" s="773"/>
      <c r="U17" s="798"/>
      <c r="V17" s="798" t="s">
        <v>6215</v>
      </c>
      <c r="W17" s="771"/>
      <c r="X17" s="778"/>
      <c r="Y17" s="778"/>
      <c r="Z17" s="778" t="s">
        <v>6216</v>
      </c>
      <c r="AA17" s="778"/>
      <c r="AB17" s="778"/>
      <c r="AC17" s="778"/>
      <c r="AD17" s="778"/>
      <c r="AE17" s="821" t="str">
        <f>HYPERLINK("https://youtu.be/0lXotWIeH0g","49.54")</f>
        <v>49.54</v>
      </c>
      <c r="AF17" s="776" t="s">
        <v>6217</v>
      </c>
      <c r="AG17" s="778" t="s">
        <v>6218</v>
      </c>
      <c r="AH17" s="771"/>
      <c r="AI17" s="780"/>
      <c r="AJ17" s="780"/>
      <c r="AK17" s="849" t="str">
        <f>HYPERLINK("https://youtu.be/Tp8lzZy1loo","52.74")</f>
        <v>52.74</v>
      </c>
      <c r="AL17" s="826"/>
      <c r="AM17" s="839"/>
      <c r="AN17" s="780"/>
      <c r="AO17" s="780"/>
      <c r="AP17" s="780"/>
      <c r="AQ17" s="780"/>
      <c r="AR17" s="780"/>
      <c r="AS17" s="780"/>
      <c r="AT17" s="780"/>
      <c r="AU17" s="780"/>
      <c r="AV17" s="780"/>
      <c r="AW17" s="780" t="s">
        <v>6219</v>
      </c>
      <c r="AX17" s="771"/>
      <c r="AY17" s="785"/>
      <c r="AZ17" s="785"/>
      <c r="BA17" s="785" t="s">
        <v>3872</v>
      </c>
      <c r="BB17" s="843" t="s">
        <v>6220</v>
      </c>
      <c r="BC17" s="785"/>
      <c r="BD17" s="771"/>
      <c r="BE17" s="789"/>
      <c r="BF17" s="789"/>
      <c r="BG17" s="789"/>
      <c r="BH17" s="789"/>
      <c r="BI17" s="789"/>
      <c r="BJ17" s="829" t="str">
        <f>HYPERLINK("https://youtu.be/ZWHJWoriERw","3:48.70")</f>
        <v>3:48.70</v>
      </c>
      <c r="BK17" s="788" t="s">
        <v>6221</v>
      </c>
      <c r="BL17" s="771"/>
      <c r="BM17" s="791" t="s">
        <v>335</v>
      </c>
      <c r="BN17" s="791"/>
      <c r="BO17" s="791"/>
      <c r="BP17" s="791"/>
      <c r="BQ17" s="791"/>
      <c r="BR17" s="806" t="str">
        <f>HYPERLINK("https://youtu.be/-5bLlrzaDDc","27.91")</f>
        <v>27.91</v>
      </c>
      <c r="BS17" s="791" t="s">
        <v>6222</v>
      </c>
      <c r="BT17" s="791"/>
      <c r="BU17" s="850" t="str">
        <f>HYPERLINK("https://youtu.be/x9mZaYceJJ8","2:08.04")</f>
        <v>2:08.04</v>
      </c>
      <c r="BV17" s="779"/>
      <c r="BW17" s="793"/>
      <c r="BX17" s="793"/>
      <c r="BY17" s="793"/>
      <c r="BZ17" s="793"/>
      <c r="CA17" s="793"/>
      <c r="CB17" s="793"/>
      <c r="CC17" s="793"/>
      <c r="CD17" s="793"/>
      <c r="CE17" s="793"/>
      <c r="CF17" s="793"/>
      <c r="CG17" s="793"/>
    </row>
    <row r="18">
      <c r="A18" s="164" t="s">
        <v>6223</v>
      </c>
      <c r="B18" s="105" t="s">
        <v>6224</v>
      </c>
      <c r="C18" s="106" t="s">
        <v>1285</v>
      </c>
      <c r="D18" s="107" t="s">
        <v>1285</v>
      </c>
      <c r="E18" s="108" t="s">
        <v>817</v>
      </c>
      <c r="F18" s="109" t="s">
        <v>635</v>
      </c>
      <c r="G18" s="105" t="s">
        <v>3439</v>
      </c>
      <c r="H18" s="811" t="s">
        <v>2743</v>
      </c>
      <c r="I18" s="811" t="s">
        <v>6225</v>
      </c>
      <c r="J18" s="851"/>
      <c r="K18" s="767" t="s">
        <v>6226</v>
      </c>
      <c r="L18" s="729"/>
      <c r="M18" s="770"/>
      <c r="N18" s="770"/>
      <c r="O18" s="795" t="s">
        <v>6227</v>
      </c>
      <c r="P18" s="771"/>
      <c r="Q18" s="798" t="s">
        <v>6228</v>
      </c>
      <c r="R18" s="773"/>
      <c r="S18" s="773"/>
      <c r="T18" s="798" t="s">
        <v>4737</v>
      </c>
      <c r="U18" s="798"/>
      <c r="V18" s="798" t="s">
        <v>6229</v>
      </c>
      <c r="W18" s="771"/>
      <c r="X18" s="776" t="s">
        <v>2209</v>
      </c>
      <c r="Y18" s="778"/>
      <c r="Z18" s="776" t="s">
        <v>1788</v>
      </c>
      <c r="AA18" s="845"/>
      <c r="AB18" s="776" t="s">
        <v>4820</v>
      </c>
      <c r="AC18" s="778"/>
      <c r="AD18" s="778"/>
      <c r="AE18" s="776" t="s">
        <v>3912</v>
      </c>
      <c r="AF18" s="776" t="s">
        <v>6230</v>
      </c>
      <c r="AG18" s="778"/>
      <c r="AH18" s="771"/>
      <c r="AI18" s="780"/>
      <c r="AJ18" s="780"/>
      <c r="AK18" s="780"/>
      <c r="AL18" s="780"/>
      <c r="AM18" s="799" t="s">
        <v>4643</v>
      </c>
      <c r="AN18" s="780"/>
      <c r="AO18" s="782" t="s">
        <v>6231</v>
      </c>
      <c r="AP18" s="780"/>
      <c r="AQ18" s="780"/>
      <c r="AR18" s="780"/>
      <c r="AS18" s="780"/>
      <c r="AT18" s="780"/>
      <c r="AU18" s="748" t="s">
        <v>883</v>
      </c>
      <c r="AV18" s="780"/>
      <c r="AW18" s="780"/>
      <c r="AX18" s="771"/>
      <c r="AY18" s="785"/>
      <c r="AZ18" s="785"/>
      <c r="BA18" s="785"/>
      <c r="BB18" s="843" t="s">
        <v>6232</v>
      </c>
      <c r="BC18" s="785"/>
      <c r="BD18" s="771"/>
      <c r="BE18" s="840" t="s">
        <v>2336</v>
      </c>
      <c r="BF18" s="789"/>
      <c r="BG18" s="789"/>
      <c r="BH18" s="789"/>
      <c r="BI18" s="789"/>
      <c r="BJ18" s="789"/>
      <c r="BK18" s="840" t="s">
        <v>6233</v>
      </c>
      <c r="BL18" s="771"/>
      <c r="BM18" s="805" t="s">
        <v>790</v>
      </c>
      <c r="BN18" s="791"/>
      <c r="BO18" s="791"/>
      <c r="BP18" s="791"/>
      <c r="BQ18" s="791"/>
      <c r="BR18" s="791"/>
      <c r="BS18" s="791"/>
      <c r="BT18" s="805" t="s">
        <v>6234</v>
      </c>
      <c r="BU18" s="791"/>
      <c r="BV18" s="771"/>
      <c r="BW18" s="818" t="s">
        <v>6235</v>
      </c>
      <c r="BX18" s="793"/>
      <c r="BY18" s="793"/>
      <c r="BZ18" s="793"/>
      <c r="CA18" s="793"/>
      <c r="CB18" s="818" t="s">
        <v>6236</v>
      </c>
      <c r="CC18" s="832" t="s">
        <v>6237</v>
      </c>
      <c r="CD18" s="793"/>
      <c r="CE18" s="793"/>
      <c r="CF18" s="793"/>
      <c r="CG18" s="793"/>
    </row>
    <row r="19">
      <c r="A19" s="810" t="s">
        <v>2874</v>
      </c>
      <c r="B19" s="83" t="s">
        <v>6238</v>
      </c>
      <c r="C19" s="84" t="s">
        <v>1285</v>
      </c>
      <c r="D19" s="85" t="s">
        <v>1285</v>
      </c>
      <c r="E19" s="86" t="s">
        <v>1285</v>
      </c>
      <c r="F19" s="87" t="s">
        <v>1285</v>
      </c>
      <c r="G19" s="83" t="s">
        <v>3593</v>
      </c>
      <c r="H19" s="770"/>
      <c r="I19" s="770"/>
      <c r="J19" s="729" t="s">
        <v>4646</v>
      </c>
      <c r="K19" s="729" t="s">
        <v>6239</v>
      </c>
      <c r="L19" s="729" t="s">
        <v>6240</v>
      </c>
      <c r="M19" s="770"/>
      <c r="N19" s="770"/>
      <c r="O19" s="729" t="s">
        <v>6241</v>
      </c>
      <c r="P19" s="771"/>
      <c r="Q19" s="733" t="s">
        <v>6242</v>
      </c>
      <c r="R19" s="733" t="s">
        <v>3213</v>
      </c>
      <c r="S19" s="733" t="s">
        <v>156</v>
      </c>
      <c r="T19" s="733" t="s">
        <v>356</v>
      </c>
      <c r="U19" s="773"/>
      <c r="V19" s="733" t="s">
        <v>6243</v>
      </c>
      <c r="W19" s="771"/>
      <c r="X19" s="738" t="s">
        <v>3711</v>
      </c>
      <c r="Y19" s="778"/>
      <c r="Z19" s="738" t="s">
        <v>6244</v>
      </c>
      <c r="AA19" s="738" t="s">
        <v>6245</v>
      </c>
      <c r="AB19" s="738" t="s">
        <v>6246</v>
      </c>
      <c r="AC19" s="738" t="s">
        <v>6247</v>
      </c>
      <c r="AD19" s="738" t="s">
        <v>6248</v>
      </c>
      <c r="AE19" s="738" t="s">
        <v>4511</v>
      </c>
      <c r="AF19" s="738" t="s">
        <v>6249</v>
      </c>
      <c r="AG19" s="738" t="s">
        <v>2900</v>
      </c>
      <c r="AH19" s="771"/>
      <c r="AI19" s="780"/>
      <c r="AJ19" s="780"/>
      <c r="AK19" s="743" t="s">
        <v>1602</v>
      </c>
      <c r="AL19" s="743"/>
      <c r="AM19" s="780"/>
      <c r="AN19" s="780"/>
      <c r="AO19" s="780"/>
      <c r="AP19" s="743" t="s">
        <v>6250</v>
      </c>
      <c r="AQ19" s="743"/>
      <c r="AR19" s="780"/>
      <c r="AS19" s="743" t="s">
        <v>6251</v>
      </c>
      <c r="AT19" s="799" t="s">
        <v>6252</v>
      </c>
      <c r="AU19" s="743" t="s">
        <v>929</v>
      </c>
      <c r="AV19" s="780"/>
      <c r="AW19" s="743" t="s">
        <v>4946</v>
      </c>
      <c r="AX19" s="771"/>
      <c r="AY19" s="784" t="s">
        <v>6253</v>
      </c>
      <c r="AZ19" s="785"/>
      <c r="BA19" s="785"/>
      <c r="BB19" s="784" t="s">
        <v>6254</v>
      </c>
      <c r="BC19" s="785"/>
      <c r="BD19" s="771"/>
      <c r="BE19" s="755" t="s">
        <v>6255</v>
      </c>
      <c r="BF19" s="789"/>
      <c r="BG19" s="755" t="s">
        <v>2166</v>
      </c>
      <c r="BH19" s="755" t="s">
        <v>6256</v>
      </c>
      <c r="BI19" s="755" t="s">
        <v>771</v>
      </c>
      <c r="BJ19" s="755" t="s">
        <v>6257</v>
      </c>
      <c r="BK19" s="852" t="s">
        <v>6258</v>
      </c>
      <c r="BL19" s="771"/>
      <c r="BM19" s="760" t="s">
        <v>6259</v>
      </c>
      <c r="BN19" s="760" t="s">
        <v>3546</v>
      </c>
      <c r="BO19" s="791"/>
      <c r="BP19" s="760" t="s">
        <v>6260</v>
      </c>
      <c r="BQ19" s="791"/>
      <c r="BR19" s="760" t="s">
        <v>2664</v>
      </c>
      <c r="BS19" s="791"/>
      <c r="BT19" s="760" t="s">
        <v>6261</v>
      </c>
      <c r="BU19" s="760" t="s">
        <v>6262</v>
      </c>
      <c r="BV19" s="771"/>
      <c r="BW19" s="853" t="s">
        <v>3600</v>
      </c>
      <c r="BX19" s="764" t="s">
        <v>5262</v>
      </c>
      <c r="BY19" s="793"/>
      <c r="BZ19" s="793"/>
      <c r="CA19" s="793"/>
      <c r="CB19" s="764" t="s">
        <v>6263</v>
      </c>
      <c r="CC19" s="764" t="s">
        <v>6264</v>
      </c>
      <c r="CD19" s="793"/>
      <c r="CE19" s="793"/>
      <c r="CF19" s="793"/>
      <c r="CG19" s="793"/>
    </row>
    <row r="20">
      <c r="A20" s="854" t="s">
        <v>1825</v>
      </c>
      <c r="B20" s="105" t="s">
        <v>6265</v>
      </c>
      <c r="C20" s="106" t="s">
        <v>1285</v>
      </c>
      <c r="D20" s="107" t="s">
        <v>1285</v>
      </c>
      <c r="E20" s="108" t="s">
        <v>1285</v>
      </c>
      <c r="F20" s="109" t="s">
        <v>1285</v>
      </c>
      <c r="G20" s="105" t="s">
        <v>430</v>
      </c>
      <c r="H20" s="770"/>
      <c r="I20" s="770"/>
      <c r="J20" s="770"/>
      <c r="K20" s="770"/>
      <c r="L20" s="729" t="s">
        <v>6266</v>
      </c>
      <c r="M20" s="770"/>
      <c r="N20" s="770"/>
      <c r="O20" s="770"/>
      <c r="P20" s="771"/>
      <c r="Q20" s="773"/>
      <c r="R20" s="773"/>
      <c r="S20" s="773"/>
      <c r="T20" s="773"/>
      <c r="U20" s="773"/>
      <c r="V20" s="733" t="s">
        <v>6267</v>
      </c>
      <c r="W20" s="771"/>
      <c r="X20" s="738" t="s">
        <v>4739</v>
      </c>
      <c r="Y20" s="738"/>
      <c r="Z20" s="738" t="s">
        <v>6268</v>
      </c>
      <c r="AA20" s="848" t="s">
        <v>3571</v>
      </c>
      <c r="AB20" s="778"/>
      <c r="AC20" s="738" t="s">
        <v>6269</v>
      </c>
      <c r="AD20" s="778"/>
      <c r="AE20" s="778"/>
      <c r="AF20" s="778"/>
      <c r="AG20" s="778"/>
      <c r="AH20" s="771"/>
      <c r="AI20" s="780"/>
      <c r="AJ20" s="780"/>
      <c r="AK20" s="743" t="s">
        <v>5524</v>
      </c>
      <c r="AL20" s="780"/>
      <c r="AM20" s="780"/>
      <c r="AN20" s="780"/>
      <c r="AO20" s="780"/>
      <c r="AP20" s="780"/>
      <c r="AQ20" s="780"/>
      <c r="AR20" s="780"/>
      <c r="AS20" s="780"/>
      <c r="AT20" s="780"/>
      <c r="AU20" s="780"/>
      <c r="AV20" s="780"/>
      <c r="AW20" s="780"/>
      <c r="AX20" s="771"/>
      <c r="AY20" s="785"/>
      <c r="AZ20" s="785"/>
      <c r="BA20" s="784" t="s">
        <v>4348</v>
      </c>
      <c r="BB20" s="784" t="s">
        <v>6270</v>
      </c>
      <c r="BC20" s="785"/>
      <c r="BD20" s="771"/>
      <c r="BE20" s="789"/>
      <c r="BF20" s="789"/>
      <c r="BG20" s="789"/>
      <c r="BH20" s="789"/>
      <c r="BI20" s="789"/>
      <c r="BJ20" s="789"/>
      <c r="BK20" s="755" t="s">
        <v>6271</v>
      </c>
      <c r="BL20" s="771"/>
      <c r="BM20" s="760" t="s">
        <v>6272</v>
      </c>
      <c r="BN20" s="791"/>
      <c r="BO20" s="791"/>
      <c r="BP20" s="791"/>
      <c r="BQ20" s="791"/>
      <c r="BR20" s="791"/>
      <c r="BS20" s="791"/>
      <c r="BT20" s="760" t="s">
        <v>6273</v>
      </c>
      <c r="BU20" s="760" t="s">
        <v>6274</v>
      </c>
      <c r="BV20" s="771"/>
      <c r="BW20" s="764" t="s">
        <v>996</v>
      </c>
      <c r="BX20" s="793"/>
      <c r="BY20" s="793"/>
      <c r="BZ20" s="793"/>
      <c r="CA20" s="793"/>
      <c r="CB20" s="793"/>
      <c r="CC20" s="793"/>
      <c r="CD20" s="793"/>
      <c r="CE20" s="793"/>
      <c r="CF20" s="793"/>
      <c r="CG20" s="793"/>
    </row>
    <row r="21" ht="15.0" customHeight="1">
      <c r="A21" s="810" t="s">
        <v>6275</v>
      </c>
      <c r="B21" s="83" t="s">
        <v>6276</v>
      </c>
      <c r="C21" s="84" t="s">
        <v>724</v>
      </c>
      <c r="D21" s="85" t="s">
        <v>1285</v>
      </c>
      <c r="E21" s="86" t="s">
        <v>1285</v>
      </c>
      <c r="F21" s="87" t="s">
        <v>903</v>
      </c>
      <c r="G21" s="83" t="s">
        <v>1867</v>
      </c>
      <c r="H21" s="729" t="s">
        <v>3319</v>
      </c>
      <c r="I21" s="795"/>
      <c r="J21" s="795"/>
      <c r="K21" s="770"/>
      <c r="L21" s="729" t="s">
        <v>6277</v>
      </c>
      <c r="M21" s="770"/>
      <c r="N21" s="729" t="s">
        <v>6278</v>
      </c>
      <c r="O21" s="770"/>
      <c r="P21" s="771"/>
      <c r="Q21" s="733" t="s">
        <v>6279</v>
      </c>
      <c r="R21" s="773"/>
      <c r="S21" s="773"/>
      <c r="T21" s="773"/>
      <c r="U21" s="798" t="s">
        <v>6280</v>
      </c>
      <c r="V21" s="733" t="s">
        <v>6281</v>
      </c>
      <c r="W21" s="771"/>
      <c r="X21" s="738"/>
      <c r="Y21" s="738"/>
      <c r="Z21" s="738" t="s">
        <v>6282</v>
      </c>
      <c r="AA21" s="855" t="s">
        <v>4226</v>
      </c>
      <c r="AB21" s="738" t="s">
        <v>1186</v>
      </c>
      <c r="AC21" s="778"/>
      <c r="AD21" s="778"/>
      <c r="AE21" s="738" t="s">
        <v>6283</v>
      </c>
      <c r="AF21" s="856" t="s">
        <v>6284</v>
      </c>
      <c r="AG21" s="776" t="s">
        <v>6285</v>
      </c>
      <c r="AH21" s="771"/>
      <c r="AI21" s="745" t="s">
        <v>6286</v>
      </c>
      <c r="AJ21" s="780"/>
      <c r="AK21" s="780"/>
      <c r="AL21" s="780"/>
      <c r="AM21" s="780"/>
      <c r="AN21" s="780"/>
      <c r="AO21" s="780"/>
      <c r="AP21" s="799" t="s">
        <v>6287</v>
      </c>
      <c r="AQ21" s="743" t="s">
        <v>6288</v>
      </c>
      <c r="AR21" s="780"/>
      <c r="AS21" s="780"/>
      <c r="AT21" s="799" t="s">
        <v>6289</v>
      </c>
      <c r="AU21" s="743" t="s">
        <v>6290</v>
      </c>
      <c r="AV21" s="780"/>
      <c r="AW21" s="743" t="s">
        <v>6291</v>
      </c>
      <c r="AX21" s="771"/>
      <c r="AY21" s="785"/>
      <c r="AZ21" s="785"/>
      <c r="BA21" s="785"/>
      <c r="BB21" s="784" t="s">
        <v>6292</v>
      </c>
      <c r="BC21" s="785"/>
      <c r="BD21" s="771"/>
      <c r="BE21" s="789"/>
      <c r="BF21" s="789"/>
      <c r="BG21" s="789"/>
      <c r="BH21" s="755"/>
      <c r="BI21" s="789"/>
      <c r="BJ21" s="803" t="s">
        <v>6293</v>
      </c>
      <c r="BK21" s="788" t="s">
        <v>6294</v>
      </c>
      <c r="BL21" s="771"/>
      <c r="BM21" s="760" t="s">
        <v>6295</v>
      </c>
      <c r="BN21" s="791"/>
      <c r="BO21" s="791"/>
      <c r="BP21" s="760" t="s">
        <v>2702</v>
      </c>
      <c r="BQ21" s="791"/>
      <c r="BR21" s="805" t="s">
        <v>1056</v>
      </c>
      <c r="BS21" s="791"/>
      <c r="BT21" s="760" t="s">
        <v>6296</v>
      </c>
      <c r="BU21" s="760" t="s">
        <v>6297</v>
      </c>
      <c r="BV21" s="771"/>
      <c r="BW21" s="793"/>
      <c r="BX21" s="793"/>
      <c r="BY21" s="793"/>
      <c r="BZ21" s="793"/>
      <c r="CA21" s="793"/>
      <c r="CB21" s="818" t="s">
        <v>6298</v>
      </c>
      <c r="CC21" s="793"/>
      <c r="CD21" s="793"/>
      <c r="CE21" s="793"/>
      <c r="CF21" s="793"/>
      <c r="CG21" s="793"/>
    </row>
    <row r="22">
      <c r="A22" s="854" t="s">
        <v>6299</v>
      </c>
      <c r="B22" s="105" t="s">
        <v>6300</v>
      </c>
      <c r="C22" s="106" t="s">
        <v>1586</v>
      </c>
      <c r="D22" s="107" t="s">
        <v>1586</v>
      </c>
      <c r="E22" s="108" t="s">
        <v>1586</v>
      </c>
      <c r="F22" s="109" t="s">
        <v>220</v>
      </c>
      <c r="G22" s="105" t="s">
        <v>220</v>
      </c>
      <c r="H22" s="770"/>
      <c r="I22" s="770"/>
      <c r="J22" s="770"/>
      <c r="K22" s="770"/>
      <c r="L22" s="770"/>
      <c r="M22" s="770"/>
      <c r="N22" s="857" t="str">
        <f>HYPERLINK("http://www.twitch.tv/nanashi745/v/479076791?sr=a&amp;t=235s", "4:19.41")</f>
        <v>4:19.41</v>
      </c>
      <c r="O22" s="858"/>
      <c r="P22" s="779"/>
      <c r="Q22" s="773"/>
      <c r="R22" s="733"/>
      <c r="S22" s="733"/>
      <c r="T22" s="773"/>
      <c r="U22" s="859"/>
      <c r="V22" s="860" t="str">
        <f>HYPERLINK("http://www.twitch.tv/nanashi745/v/479077932?sr=a&amp;t=176s", "3:15.64")</f>
        <v>3:15.64</v>
      </c>
      <c r="W22" s="779"/>
      <c r="X22" s="742"/>
      <c r="Y22" s="778"/>
      <c r="Z22" s="778"/>
      <c r="AA22" s="778"/>
      <c r="AB22" s="778"/>
      <c r="AC22" s="778"/>
      <c r="AD22" s="778"/>
      <c r="AE22" s="778"/>
      <c r="AF22" s="821" t="str">
        <f>HYPERLINK("http://www.twitch.tv/nanashi745/v/479079352?sr=a&amp;t=188s", "3:14.08")</f>
        <v>3:14.08</v>
      </c>
      <c r="AG22" s="778"/>
      <c r="AH22" s="779"/>
      <c r="AI22" s="744"/>
      <c r="AJ22" s="780"/>
      <c r="AK22" s="780"/>
      <c r="AL22" s="780"/>
      <c r="AM22" s="780"/>
      <c r="AN22" s="780"/>
      <c r="AO22" s="780"/>
      <c r="AP22" s="780"/>
      <c r="AQ22" s="780"/>
      <c r="AR22" s="780"/>
      <c r="AS22" s="780"/>
      <c r="AT22" s="780"/>
      <c r="AU22" s="780"/>
      <c r="AV22" s="849" t="str">
        <f>HYPERLINK("http://www.twitch.tv/nanashi745/v/479080915?sr=a&amp;t=0s", "1:37.18")</f>
        <v>1:37.18</v>
      </c>
      <c r="AW22" s="780"/>
      <c r="AX22" s="771"/>
      <c r="AY22" s="785"/>
      <c r="AZ22" s="785"/>
      <c r="BA22" s="785"/>
      <c r="BB22" s="827" t="str">
        <f>HYPERLINK("http://www.twitch.tv/nanashi745/v/479230801?sr=a&amp;t=174s", "3:18.86")</f>
        <v>3:18.86</v>
      </c>
      <c r="BC22" s="785"/>
      <c r="BD22" s="771"/>
      <c r="BE22" s="789"/>
      <c r="BF22" s="789"/>
      <c r="BG22" s="789"/>
      <c r="BH22" s="789"/>
      <c r="BI22" s="789"/>
      <c r="BJ22" s="789"/>
      <c r="BK22" s="756" t="s">
        <v>6301</v>
      </c>
      <c r="BL22" s="779"/>
      <c r="BM22" s="850" t="str">
        <f>HYPERLINK("https://youtu.be/oOY4TocVyJU","1:05.01")</f>
        <v>1:05.01</v>
      </c>
      <c r="BN22" s="791"/>
      <c r="BO22" s="791"/>
      <c r="BP22" s="760"/>
      <c r="BQ22" s="760"/>
      <c r="BR22" s="791"/>
      <c r="BS22" s="791"/>
      <c r="BT22" s="791"/>
      <c r="BU22" s="850" t="str">
        <f>HYPERLINK("http://www.twitch.tv/nanashi745/v/479233563?sr=a&amp;t=23s", "2:00.20")</f>
        <v>2:00.20</v>
      </c>
      <c r="BV22" s="779"/>
      <c r="BW22" s="765"/>
      <c r="BX22" s="793"/>
      <c r="BY22" s="861"/>
      <c r="BZ22" s="861"/>
      <c r="CA22" s="793"/>
      <c r="CB22" s="793"/>
      <c r="CC22" s="793"/>
      <c r="CD22" s="793"/>
      <c r="CE22" s="793"/>
      <c r="CF22" s="793"/>
      <c r="CG22" s="793"/>
    </row>
    <row r="23">
      <c r="A23" s="810" t="s">
        <v>2824</v>
      </c>
      <c r="B23" s="83" t="s">
        <v>5729</v>
      </c>
      <c r="C23" s="84" t="s">
        <v>1586</v>
      </c>
      <c r="D23" s="85" t="s">
        <v>817</v>
      </c>
      <c r="E23" s="86" t="s">
        <v>1285</v>
      </c>
      <c r="F23" s="87" t="s">
        <v>903</v>
      </c>
      <c r="G23" s="83" t="s">
        <v>219</v>
      </c>
      <c r="H23" s="729"/>
      <c r="I23" s="770"/>
      <c r="J23" s="770"/>
      <c r="K23" s="770"/>
      <c r="L23" s="770"/>
      <c r="M23" s="770"/>
      <c r="N23" s="770"/>
      <c r="O23" s="770"/>
      <c r="P23" s="771"/>
      <c r="Q23" s="773"/>
      <c r="R23" s="773"/>
      <c r="S23" s="773"/>
      <c r="T23" s="733" t="s">
        <v>1652</v>
      </c>
      <c r="U23" s="737" t="s">
        <v>6302</v>
      </c>
      <c r="V23" s="733" t="s">
        <v>6303</v>
      </c>
      <c r="W23" s="771"/>
      <c r="X23" s="778"/>
      <c r="Y23" s="778"/>
      <c r="Z23" s="778"/>
      <c r="AA23" s="845"/>
      <c r="AB23" s="776"/>
      <c r="AC23" s="739" t="s">
        <v>6304</v>
      </c>
      <c r="AD23" s="738" t="s">
        <v>6305</v>
      </c>
      <c r="AE23" s="738" t="s">
        <v>4082</v>
      </c>
      <c r="AF23" s="778"/>
      <c r="AG23" s="778"/>
      <c r="AH23" s="771"/>
      <c r="AI23" s="780"/>
      <c r="AJ23" s="780"/>
      <c r="AK23" s="780"/>
      <c r="AL23" s="780"/>
      <c r="AM23" s="780"/>
      <c r="AN23" s="781" t="s">
        <v>6306</v>
      </c>
      <c r="AO23" s="780"/>
      <c r="AP23" s="780"/>
      <c r="AQ23" s="780"/>
      <c r="AR23" s="780"/>
      <c r="AS23" s="780"/>
      <c r="AT23" s="780"/>
      <c r="AU23" s="743" t="s">
        <v>2578</v>
      </c>
      <c r="AV23" s="780"/>
      <c r="AW23" s="780"/>
      <c r="AX23" s="771"/>
      <c r="AY23" s="785"/>
      <c r="AZ23" s="785"/>
      <c r="BA23" s="752" t="s">
        <v>1836</v>
      </c>
      <c r="BB23" s="784" t="s">
        <v>6307</v>
      </c>
      <c r="BC23" s="785"/>
      <c r="BD23" s="771"/>
      <c r="BE23" s="789"/>
      <c r="BF23" s="789"/>
      <c r="BG23" s="789"/>
      <c r="BH23" s="789"/>
      <c r="BI23" s="789"/>
      <c r="BJ23" s="789"/>
      <c r="BK23" s="789"/>
      <c r="BL23" s="771"/>
      <c r="BM23" s="760" t="s">
        <v>6308</v>
      </c>
      <c r="BN23" s="791"/>
      <c r="BO23" s="791"/>
      <c r="BP23" s="791"/>
      <c r="BQ23" s="791"/>
      <c r="BR23" s="791"/>
      <c r="BS23" s="791"/>
      <c r="BT23" s="760" t="s">
        <v>6309</v>
      </c>
      <c r="BU23" s="791"/>
      <c r="BV23" s="771"/>
      <c r="BW23" s="793"/>
      <c r="BX23" s="793"/>
      <c r="BY23" s="793"/>
      <c r="BZ23" s="793"/>
      <c r="CA23" s="793"/>
      <c r="CB23" s="793"/>
      <c r="CC23" s="793"/>
      <c r="CD23" s="793"/>
      <c r="CE23" s="793"/>
      <c r="CF23" s="793"/>
      <c r="CG23" s="793"/>
    </row>
    <row r="24">
      <c r="A24" s="862" t="s">
        <v>6310</v>
      </c>
      <c r="B24" s="105" t="s">
        <v>6311</v>
      </c>
      <c r="C24" s="106" t="s">
        <v>903</v>
      </c>
      <c r="D24" s="107" t="s">
        <v>1285</v>
      </c>
      <c r="E24" s="108" t="s">
        <v>1285</v>
      </c>
      <c r="F24" s="109" t="s">
        <v>903</v>
      </c>
      <c r="G24" s="105" t="s">
        <v>635</v>
      </c>
      <c r="H24" s="770"/>
      <c r="I24" s="770"/>
      <c r="J24" s="770"/>
      <c r="K24" s="770"/>
      <c r="L24" s="770"/>
      <c r="M24" s="770"/>
      <c r="N24" s="770"/>
      <c r="O24" s="770"/>
      <c r="P24" s="771"/>
      <c r="Q24" s="773"/>
      <c r="R24" s="733" t="s">
        <v>205</v>
      </c>
      <c r="S24" s="773"/>
      <c r="T24" s="772" t="s">
        <v>4336</v>
      </c>
      <c r="U24" s="733"/>
      <c r="V24" s="773"/>
      <c r="W24" s="771"/>
      <c r="X24" s="778"/>
      <c r="Y24" s="778"/>
      <c r="Z24" s="778"/>
      <c r="AA24" s="845"/>
      <c r="AB24" s="778"/>
      <c r="AC24" s="778"/>
      <c r="AD24" s="739" t="s">
        <v>1386</v>
      </c>
      <c r="AE24" s="778"/>
      <c r="AF24" s="778"/>
      <c r="AG24" s="778"/>
      <c r="AH24" s="771"/>
      <c r="AI24" s="780"/>
      <c r="AJ24" s="780"/>
      <c r="AK24" s="780"/>
      <c r="AL24" s="780"/>
      <c r="AM24" s="780"/>
      <c r="AN24" s="780"/>
      <c r="AO24" s="780"/>
      <c r="AP24" s="780"/>
      <c r="AQ24" s="780"/>
      <c r="AR24" s="780"/>
      <c r="AS24" s="780"/>
      <c r="AT24" s="780"/>
      <c r="AU24" s="743" t="s">
        <v>6312</v>
      </c>
      <c r="AV24" s="780"/>
      <c r="AW24" s="780"/>
      <c r="AX24" s="771"/>
      <c r="AY24" s="785"/>
      <c r="AZ24" s="784"/>
      <c r="BA24" s="785"/>
      <c r="BB24" s="784"/>
      <c r="BC24" s="785"/>
      <c r="BD24" s="771"/>
      <c r="BE24" s="789"/>
      <c r="BF24" s="789"/>
      <c r="BG24" s="789"/>
      <c r="BH24" s="789"/>
      <c r="BI24" s="789"/>
      <c r="BJ24" s="789"/>
      <c r="BK24" s="789"/>
      <c r="BL24" s="771"/>
      <c r="BM24" s="760"/>
      <c r="BN24" s="791"/>
      <c r="BO24" s="760" t="s">
        <v>2666</v>
      </c>
      <c r="BP24" s="791"/>
      <c r="BQ24" s="791"/>
      <c r="BR24" s="762" t="s">
        <v>5406</v>
      </c>
      <c r="BS24" s="791"/>
      <c r="BT24" s="791"/>
      <c r="BU24" s="762" t="s">
        <v>6313</v>
      </c>
      <c r="BV24" s="771"/>
      <c r="BW24" s="793"/>
      <c r="BX24" s="764"/>
      <c r="BY24" s="793"/>
      <c r="BZ24" s="793"/>
      <c r="CA24" s="793"/>
      <c r="CB24" s="793"/>
      <c r="CC24" s="793"/>
      <c r="CD24" s="793"/>
      <c r="CE24" s="793"/>
      <c r="CF24" s="793"/>
      <c r="CG24" s="793"/>
    </row>
    <row r="25">
      <c r="A25" s="810" t="s">
        <v>3719</v>
      </c>
      <c r="B25" s="83" t="s">
        <v>6314</v>
      </c>
      <c r="C25" s="84" t="s">
        <v>1285</v>
      </c>
      <c r="D25" s="85" t="s">
        <v>1586</v>
      </c>
      <c r="E25" s="86" t="s">
        <v>1285</v>
      </c>
      <c r="F25" s="87" t="s">
        <v>1586</v>
      </c>
      <c r="G25" s="83" t="s">
        <v>3509</v>
      </c>
      <c r="H25" s="729" t="s">
        <v>6315</v>
      </c>
      <c r="I25" s="770"/>
      <c r="J25" s="770"/>
      <c r="K25" s="770"/>
      <c r="L25" s="729" t="s">
        <v>6316</v>
      </c>
      <c r="M25" s="770"/>
      <c r="N25" s="729" t="s">
        <v>6317</v>
      </c>
      <c r="O25" s="770"/>
      <c r="P25" s="771"/>
      <c r="Q25" s="733" t="s">
        <v>6318</v>
      </c>
      <c r="R25" s="773"/>
      <c r="S25" s="773"/>
      <c r="T25" s="773"/>
      <c r="U25" s="798" t="s">
        <v>6010</v>
      </c>
      <c r="V25" s="733" t="s">
        <v>6319</v>
      </c>
      <c r="W25" s="771"/>
      <c r="X25" s="778"/>
      <c r="Y25" s="778"/>
      <c r="Z25" s="738" t="s">
        <v>5956</v>
      </c>
      <c r="AA25" s="845"/>
      <c r="AB25" s="738" t="s">
        <v>5723</v>
      </c>
      <c r="AC25" s="738" t="s">
        <v>6320</v>
      </c>
      <c r="AD25" s="778"/>
      <c r="AE25" s="738" t="s">
        <v>337</v>
      </c>
      <c r="AF25" s="778"/>
      <c r="AG25" s="738" t="s">
        <v>6321</v>
      </c>
      <c r="AH25" s="771"/>
      <c r="AI25" s="743" t="s">
        <v>6322</v>
      </c>
      <c r="AJ25" s="743" t="s">
        <v>6323</v>
      </c>
      <c r="AK25" s="743" t="s">
        <v>6324</v>
      </c>
      <c r="AL25" s="743"/>
      <c r="AM25" s="780"/>
      <c r="AN25" s="780"/>
      <c r="AO25" s="780"/>
      <c r="AP25" s="743" t="s">
        <v>6325</v>
      </c>
      <c r="AQ25" s="743" t="s">
        <v>6326</v>
      </c>
      <c r="AR25" s="799"/>
      <c r="AS25" s="743" t="s">
        <v>6327</v>
      </c>
      <c r="AT25" s="743"/>
      <c r="AU25" s="743" t="s">
        <v>846</v>
      </c>
      <c r="AV25" s="780"/>
      <c r="AW25" s="743" t="s">
        <v>6328</v>
      </c>
      <c r="AX25" s="771"/>
      <c r="AY25" s="784"/>
      <c r="AZ25" s="784" t="s">
        <v>6329</v>
      </c>
      <c r="BA25" s="785"/>
      <c r="BB25" s="843" t="s">
        <v>6330</v>
      </c>
      <c r="BC25" s="785"/>
      <c r="BD25" s="771"/>
      <c r="BE25" s="755" t="s">
        <v>6331</v>
      </c>
      <c r="BF25" s="789"/>
      <c r="BG25" s="789"/>
      <c r="BH25" s="789"/>
      <c r="BI25" s="789"/>
      <c r="BJ25" s="755" t="s">
        <v>6332</v>
      </c>
      <c r="BK25" s="755" t="s">
        <v>6333</v>
      </c>
      <c r="BL25" s="771"/>
      <c r="BM25" s="791"/>
      <c r="BN25" s="791"/>
      <c r="BO25" s="791"/>
      <c r="BP25" s="760" t="s">
        <v>6334</v>
      </c>
      <c r="BQ25" s="805" t="s">
        <v>6331</v>
      </c>
      <c r="BR25" s="791"/>
      <c r="BS25" s="791"/>
      <c r="BT25" s="760" t="s">
        <v>6335</v>
      </c>
      <c r="BU25" s="760" t="s">
        <v>6336</v>
      </c>
      <c r="BV25" s="771"/>
      <c r="BW25" s="765"/>
      <c r="BX25" s="793"/>
      <c r="BY25" s="793"/>
      <c r="BZ25" s="793"/>
      <c r="CA25" s="793"/>
      <c r="CB25" s="793"/>
      <c r="CC25" s="793"/>
      <c r="CD25" s="793"/>
      <c r="CE25" s="793"/>
      <c r="CF25" s="792" t="s">
        <v>6337</v>
      </c>
      <c r="CG25" s="793"/>
    </row>
    <row r="26">
      <c r="A26" s="640" t="s">
        <v>6338</v>
      </c>
      <c r="B26" s="105" t="s">
        <v>6339</v>
      </c>
      <c r="C26" s="106" t="s">
        <v>1285</v>
      </c>
      <c r="D26" s="107" t="s">
        <v>1285</v>
      </c>
      <c r="E26" s="108" t="s">
        <v>1285</v>
      </c>
      <c r="F26" s="109" t="s">
        <v>1285</v>
      </c>
      <c r="G26" s="105" t="s">
        <v>218</v>
      </c>
      <c r="H26" s="770"/>
      <c r="I26" s="770"/>
      <c r="J26" s="729" t="s">
        <v>6340</v>
      </c>
      <c r="K26" s="770"/>
      <c r="L26" s="770"/>
      <c r="M26" s="770"/>
      <c r="N26" s="770"/>
      <c r="O26" s="729" t="s">
        <v>6341</v>
      </c>
      <c r="P26" s="771"/>
      <c r="Q26" s="773"/>
      <c r="R26" s="773"/>
      <c r="S26" s="773"/>
      <c r="T26" s="773"/>
      <c r="U26" s="773"/>
      <c r="V26" s="733" t="s">
        <v>6342</v>
      </c>
      <c r="W26" s="771"/>
      <c r="X26" s="778"/>
      <c r="Y26" s="778"/>
      <c r="Z26" s="778"/>
      <c r="AA26" s="845"/>
      <c r="AB26" s="778"/>
      <c r="AC26" s="778"/>
      <c r="AD26" s="778"/>
      <c r="AE26" s="738" t="s">
        <v>3495</v>
      </c>
      <c r="AF26" s="738" t="s">
        <v>6343</v>
      </c>
      <c r="AG26" s="778"/>
      <c r="AH26" s="771"/>
      <c r="AI26" s="780"/>
      <c r="AJ26" s="780"/>
      <c r="AK26" s="780"/>
      <c r="AL26" s="780"/>
      <c r="AM26" s="780"/>
      <c r="AN26" s="743" t="s">
        <v>6344</v>
      </c>
      <c r="AO26" s="780"/>
      <c r="AP26" s="780"/>
      <c r="AQ26" s="780"/>
      <c r="AR26" s="780"/>
      <c r="AS26" s="780"/>
      <c r="AT26" s="780"/>
      <c r="AU26" s="780"/>
      <c r="AV26" s="780"/>
      <c r="AW26" s="780"/>
      <c r="AX26" s="771"/>
      <c r="AY26" s="784" t="s">
        <v>6345</v>
      </c>
      <c r="AZ26" s="785"/>
      <c r="BA26" s="784"/>
      <c r="BB26" s="784" t="s">
        <v>6346</v>
      </c>
      <c r="BC26" s="785"/>
      <c r="BD26" s="771"/>
      <c r="BE26" s="789"/>
      <c r="BF26" s="789"/>
      <c r="BG26" s="789"/>
      <c r="BH26" s="789"/>
      <c r="BI26" s="789"/>
      <c r="BJ26" s="789"/>
      <c r="BK26" s="755" t="s">
        <v>6347</v>
      </c>
      <c r="BL26" s="771"/>
      <c r="BM26" s="791"/>
      <c r="BN26" s="791"/>
      <c r="BO26" s="791"/>
      <c r="BP26" s="760" t="s">
        <v>2051</v>
      </c>
      <c r="BQ26" s="791"/>
      <c r="BR26" s="791"/>
      <c r="BS26" s="791"/>
      <c r="BT26" s="805" t="s">
        <v>6348</v>
      </c>
      <c r="BU26" s="760" t="s">
        <v>6349</v>
      </c>
      <c r="BV26" s="771"/>
      <c r="BW26" s="764" t="s">
        <v>5592</v>
      </c>
      <c r="BX26" s="793"/>
      <c r="BY26" s="832"/>
      <c r="BZ26" s="832"/>
      <c r="CA26" s="793"/>
      <c r="CB26" s="793"/>
      <c r="CC26" s="793"/>
      <c r="CD26" s="793"/>
      <c r="CE26" s="793"/>
      <c r="CF26" s="793"/>
      <c r="CG26" s="793"/>
    </row>
    <row r="27">
      <c r="A27" s="810" t="s">
        <v>6350</v>
      </c>
      <c r="B27" s="83" t="s">
        <v>2222</v>
      </c>
      <c r="C27" s="84" t="s">
        <v>1285</v>
      </c>
      <c r="D27" s="85" t="s">
        <v>1285</v>
      </c>
      <c r="E27" s="86" t="s">
        <v>1285</v>
      </c>
      <c r="F27" s="87" t="s">
        <v>817</v>
      </c>
      <c r="G27" s="83" t="s">
        <v>1587</v>
      </c>
      <c r="H27" s="767" t="str">
        <f>HYPERLINK("https://twitter.com/Qbe_Root/status/1240777796600975360","53.98")</f>
        <v>53.98</v>
      </c>
      <c r="I27" s="729" t="s">
        <v>6351</v>
      </c>
      <c r="J27" s="795"/>
      <c r="K27" s="795"/>
      <c r="L27" s="795" t="s">
        <v>6352</v>
      </c>
      <c r="M27" s="770"/>
      <c r="N27" s="770"/>
      <c r="O27" s="770"/>
      <c r="P27" s="771"/>
      <c r="Q27" s="773"/>
      <c r="R27" s="773"/>
      <c r="S27" s="773"/>
      <c r="T27" s="773"/>
      <c r="U27" s="733" t="s">
        <v>305</v>
      </c>
      <c r="V27" s="798" t="s">
        <v>6353</v>
      </c>
      <c r="W27" s="771"/>
      <c r="X27" s="776" t="s">
        <v>4735</v>
      </c>
      <c r="Y27" s="778"/>
      <c r="Z27" s="776" t="s">
        <v>6354</v>
      </c>
      <c r="AA27" s="848" t="s">
        <v>4226</v>
      </c>
      <c r="AB27" s="776" t="s">
        <v>2087</v>
      </c>
      <c r="AC27" s="778"/>
      <c r="AD27" s="778"/>
      <c r="AE27" s="775" t="str">
        <f>HYPERLINK("https://twitter.com/Qbe_Root/status/1242884733232648192","56.04")</f>
        <v>56.04</v>
      </c>
      <c r="AF27" s="776" t="s">
        <v>6355</v>
      </c>
      <c r="AG27" s="778"/>
      <c r="AH27" s="771"/>
      <c r="AI27" s="780"/>
      <c r="AJ27" s="743" t="s">
        <v>274</v>
      </c>
      <c r="AK27" s="743" t="s">
        <v>6356</v>
      </c>
      <c r="AL27" s="799"/>
      <c r="AM27" s="780"/>
      <c r="AN27" s="863" t="s">
        <v>6357</v>
      </c>
      <c r="AO27" s="780"/>
      <c r="AP27" s="780"/>
      <c r="AQ27" s="780"/>
      <c r="AR27" s="780"/>
      <c r="AS27" s="780"/>
      <c r="AT27" s="780"/>
      <c r="AU27" s="743" t="s">
        <v>5622</v>
      </c>
      <c r="AV27" s="743" t="s">
        <v>6358</v>
      </c>
      <c r="AW27" s="780"/>
      <c r="AX27" s="771"/>
      <c r="AY27" s="785"/>
      <c r="AZ27" s="785"/>
      <c r="BA27" s="785"/>
      <c r="BB27" s="843" t="s">
        <v>6359</v>
      </c>
      <c r="BC27" s="785"/>
      <c r="BD27" s="771"/>
      <c r="BE27" s="789"/>
      <c r="BF27" s="789"/>
      <c r="BG27" s="789"/>
      <c r="BH27" s="789"/>
      <c r="BI27" s="755" t="s">
        <v>6360</v>
      </c>
      <c r="BJ27" s="789"/>
      <c r="BK27" s="755" t="s">
        <v>6361</v>
      </c>
      <c r="BL27" s="771"/>
      <c r="BM27" s="760" t="s">
        <v>6362</v>
      </c>
      <c r="BN27" s="791"/>
      <c r="BO27" s="791"/>
      <c r="BP27" s="791"/>
      <c r="BQ27" s="791"/>
      <c r="BR27" s="805" t="s">
        <v>1344</v>
      </c>
      <c r="BS27" s="791"/>
      <c r="BT27" s="864" t="str">
        <f>HYPERLINK("https://twitter.com/Qbe_Root/status/1400138849058275330", "1:53.21")</f>
        <v>1:53.21</v>
      </c>
      <c r="BU27" s="760" t="s">
        <v>6363</v>
      </c>
      <c r="BV27" s="771"/>
      <c r="BW27" s="793"/>
      <c r="BX27" s="793"/>
      <c r="BY27" s="793"/>
      <c r="BZ27" s="793"/>
      <c r="CA27" s="832" t="s">
        <v>4597</v>
      </c>
      <c r="CB27" s="793"/>
      <c r="CC27" s="793"/>
      <c r="CD27" s="793"/>
      <c r="CE27" s="793"/>
      <c r="CF27" s="793"/>
      <c r="CG27" s="793"/>
    </row>
    <row r="28">
      <c r="A28" s="640" t="s">
        <v>2282</v>
      </c>
      <c r="B28" s="105" t="s">
        <v>5797</v>
      </c>
      <c r="C28" s="106" t="s">
        <v>1285</v>
      </c>
      <c r="D28" s="107" t="s">
        <v>1285</v>
      </c>
      <c r="E28" s="108" t="s">
        <v>1285</v>
      </c>
      <c r="F28" s="109" t="s">
        <v>1285</v>
      </c>
      <c r="G28" s="105" t="s">
        <v>1067</v>
      </c>
      <c r="H28" s="729"/>
      <c r="I28" s="770"/>
      <c r="J28" s="770"/>
      <c r="K28" s="770"/>
      <c r="L28" s="729" t="s">
        <v>6364</v>
      </c>
      <c r="M28" s="770"/>
      <c r="N28" s="729" t="s">
        <v>6365</v>
      </c>
      <c r="O28" s="729"/>
      <c r="P28" s="771"/>
      <c r="Q28" s="733" t="s">
        <v>6366</v>
      </c>
      <c r="R28" s="773"/>
      <c r="S28" s="773"/>
      <c r="T28" s="773"/>
      <c r="U28" s="773"/>
      <c r="V28" s="733" t="s">
        <v>6367</v>
      </c>
      <c r="W28" s="771"/>
      <c r="X28" s="778"/>
      <c r="Y28" s="778"/>
      <c r="Z28" s="738" t="s">
        <v>6368</v>
      </c>
      <c r="AA28" s="738" t="s">
        <v>6369</v>
      </c>
      <c r="AB28" s="738" t="s">
        <v>6370</v>
      </c>
      <c r="AC28" s="738" t="s">
        <v>6371</v>
      </c>
      <c r="AD28" s="778"/>
      <c r="AE28" s="738" t="s">
        <v>2736</v>
      </c>
      <c r="AF28" s="778"/>
      <c r="AG28" s="738" t="s">
        <v>6372</v>
      </c>
      <c r="AH28" s="771"/>
      <c r="AI28" s="780"/>
      <c r="AJ28" s="780"/>
      <c r="AK28" s="780"/>
      <c r="AL28" s="780"/>
      <c r="AM28" s="780"/>
      <c r="AN28" s="743" t="s">
        <v>6373</v>
      </c>
      <c r="AO28" s="780"/>
      <c r="AP28" s="780"/>
      <c r="AQ28" s="780"/>
      <c r="AR28" s="780"/>
      <c r="AS28" s="780"/>
      <c r="AT28" s="780"/>
      <c r="AU28" s="743" t="s">
        <v>322</v>
      </c>
      <c r="AV28" s="780"/>
      <c r="AW28" s="743" t="s">
        <v>6374</v>
      </c>
      <c r="AX28" s="771"/>
      <c r="AY28" s="785"/>
      <c r="AZ28" s="785"/>
      <c r="BA28" s="785"/>
      <c r="BB28" s="784" t="s">
        <v>6375</v>
      </c>
      <c r="BC28" s="785"/>
      <c r="BD28" s="771"/>
      <c r="BE28" s="789"/>
      <c r="BF28" s="789"/>
      <c r="BG28" s="789"/>
      <c r="BH28" s="789"/>
      <c r="BI28" s="789"/>
      <c r="BJ28" s="755" t="s">
        <v>6376</v>
      </c>
      <c r="BK28" s="789"/>
      <c r="BL28" s="771"/>
      <c r="BM28" s="791"/>
      <c r="BN28" s="791"/>
      <c r="BO28" s="791"/>
      <c r="BP28" s="791"/>
      <c r="BQ28" s="791"/>
      <c r="BR28" s="791"/>
      <c r="BS28" s="791"/>
      <c r="BT28" s="791"/>
      <c r="BU28" s="791"/>
      <c r="BV28" s="771"/>
      <c r="BW28" s="793"/>
      <c r="BX28" s="793"/>
      <c r="BY28" s="793"/>
      <c r="BZ28" s="793"/>
      <c r="CA28" s="793"/>
      <c r="CB28" s="793"/>
      <c r="CC28" s="793"/>
      <c r="CD28" s="793"/>
      <c r="CE28" s="793"/>
      <c r="CF28" s="793"/>
      <c r="CG28" s="793"/>
    </row>
    <row r="29">
      <c r="A29" s="633" t="s">
        <v>4602</v>
      </c>
      <c r="B29" s="83" t="s">
        <v>1868</v>
      </c>
      <c r="C29" s="84" t="s">
        <v>1285</v>
      </c>
      <c r="D29" s="85" t="s">
        <v>1285</v>
      </c>
      <c r="E29" s="86" t="s">
        <v>1285</v>
      </c>
      <c r="F29" s="87" t="s">
        <v>903</v>
      </c>
      <c r="G29" s="83" t="s">
        <v>1956</v>
      </c>
      <c r="H29" s="729" t="s">
        <v>6377</v>
      </c>
      <c r="I29" s="770"/>
      <c r="J29" s="770"/>
      <c r="K29" s="770"/>
      <c r="L29" s="770"/>
      <c r="M29" s="770"/>
      <c r="N29" s="770"/>
      <c r="O29" s="770"/>
      <c r="P29" s="771"/>
      <c r="Q29" s="773"/>
      <c r="R29" s="773"/>
      <c r="S29" s="733" t="s">
        <v>1103</v>
      </c>
      <c r="T29" s="733" t="s">
        <v>3649</v>
      </c>
      <c r="U29" s="733" t="s">
        <v>4077</v>
      </c>
      <c r="V29" s="733" t="s">
        <v>6378</v>
      </c>
      <c r="W29" s="771"/>
      <c r="X29" s="738" t="s">
        <v>3345</v>
      </c>
      <c r="Y29" s="778"/>
      <c r="Z29" s="778"/>
      <c r="AA29" s="845"/>
      <c r="AB29" s="778"/>
      <c r="AC29" s="778"/>
      <c r="AD29" s="778"/>
      <c r="AE29" s="778"/>
      <c r="AF29" s="778"/>
      <c r="AG29" s="778"/>
      <c r="AH29" s="771"/>
      <c r="AI29" s="780"/>
      <c r="AJ29" s="780"/>
      <c r="AK29" s="743" t="s">
        <v>5691</v>
      </c>
      <c r="AL29" s="780"/>
      <c r="AM29" s="780"/>
      <c r="AN29" s="743" t="s">
        <v>6379</v>
      </c>
      <c r="AO29" s="780"/>
      <c r="AP29" s="748" t="s">
        <v>6380</v>
      </c>
      <c r="AQ29" s="780"/>
      <c r="AR29" s="780"/>
      <c r="AS29" s="780"/>
      <c r="AT29" s="780"/>
      <c r="AU29" s="743" t="s">
        <v>1309</v>
      </c>
      <c r="AV29" s="780"/>
      <c r="AW29" s="780"/>
      <c r="AX29" s="771"/>
      <c r="AY29" s="785"/>
      <c r="AZ29" s="784" t="s">
        <v>6381</v>
      </c>
      <c r="BA29" s="784" t="s">
        <v>203</v>
      </c>
      <c r="BB29" s="784" t="s">
        <v>6382</v>
      </c>
      <c r="BC29" s="785"/>
      <c r="BD29" s="771"/>
      <c r="BE29" s="789"/>
      <c r="BF29" s="789"/>
      <c r="BG29" s="789"/>
      <c r="BH29" s="789"/>
      <c r="BI29" s="789"/>
      <c r="BJ29" s="789"/>
      <c r="BK29" s="789"/>
      <c r="BL29" s="771"/>
      <c r="BM29" s="806" t="s">
        <v>6383</v>
      </c>
      <c r="BN29" s="791"/>
      <c r="BO29" s="806" t="s">
        <v>1113</v>
      </c>
      <c r="BP29" s="791"/>
      <c r="BQ29" s="791"/>
      <c r="BR29" s="791"/>
      <c r="BS29" s="791"/>
      <c r="BT29" s="760" t="s">
        <v>6384</v>
      </c>
      <c r="BU29" s="760" t="s">
        <v>6385</v>
      </c>
      <c r="BV29" s="771"/>
      <c r="BW29" s="793"/>
      <c r="BX29" s="818" t="s">
        <v>5223</v>
      </c>
      <c r="BY29" s="793"/>
      <c r="BZ29" s="793"/>
      <c r="CA29" s="793"/>
      <c r="CB29" s="793"/>
      <c r="CC29" s="793"/>
      <c r="CD29" s="793"/>
      <c r="CE29" s="793"/>
      <c r="CF29" s="793"/>
      <c r="CG29" s="793"/>
    </row>
    <row r="30">
      <c r="A30" s="846" t="s">
        <v>6386</v>
      </c>
      <c r="B30" s="105" t="s">
        <v>2284</v>
      </c>
      <c r="C30" s="106" t="s">
        <v>1586</v>
      </c>
      <c r="D30" s="107" t="s">
        <v>1285</v>
      </c>
      <c r="E30" s="108" t="s">
        <v>1285</v>
      </c>
      <c r="F30" s="109" t="s">
        <v>724</v>
      </c>
      <c r="G30" s="105" t="s">
        <v>903</v>
      </c>
      <c r="H30" s="770"/>
      <c r="I30" s="770"/>
      <c r="J30" s="770"/>
      <c r="K30" s="770"/>
      <c r="L30" s="770"/>
      <c r="M30" s="770"/>
      <c r="N30" s="770"/>
      <c r="O30" s="770"/>
      <c r="P30" s="771"/>
      <c r="Q30" s="865" t="str">
        <f>HYPERLINK("https://youtu.be/UsB9SYccMcU","1:32.77")</f>
        <v>1:32.77</v>
      </c>
      <c r="R30" s="866"/>
      <c r="S30" s="867" t="str">
        <f>HYPERLINK("https://youtu.be/y7apQUmx5sA","1:32.08")</f>
        <v>1:32.08</v>
      </c>
      <c r="T30" s="773" t="s">
        <v>4952</v>
      </c>
      <c r="U30" s="773"/>
      <c r="V30" s="773" t="s">
        <v>6387</v>
      </c>
      <c r="W30" s="771"/>
      <c r="X30" s="868"/>
      <c r="Y30" s="778"/>
      <c r="Z30" s="778"/>
      <c r="AA30" s="778"/>
      <c r="AB30" s="778"/>
      <c r="AC30" s="778"/>
      <c r="AD30" s="778"/>
      <c r="AE30" s="778"/>
      <c r="AF30" s="778"/>
      <c r="AG30" s="778"/>
      <c r="AH30" s="771"/>
      <c r="AI30" s="780"/>
      <c r="AJ30" s="780"/>
      <c r="AK30" s="780"/>
      <c r="AL30" s="780"/>
      <c r="AM30" s="780"/>
      <c r="AN30" s="780"/>
      <c r="AO30" s="780"/>
      <c r="AP30" s="780"/>
      <c r="AQ30" s="780"/>
      <c r="AR30" s="780"/>
      <c r="AS30" s="780"/>
      <c r="AT30" s="780"/>
      <c r="AU30" s="780"/>
      <c r="AV30" s="780"/>
      <c r="AW30" s="780"/>
      <c r="AX30" s="771"/>
      <c r="AY30" s="785"/>
      <c r="AZ30" s="785"/>
      <c r="BA30" s="785"/>
      <c r="BB30" s="785"/>
      <c r="BC30" s="785"/>
      <c r="BD30" s="771"/>
      <c r="BE30" s="789"/>
      <c r="BF30" s="789"/>
      <c r="BG30" s="789"/>
      <c r="BH30" s="789"/>
      <c r="BI30" s="789"/>
      <c r="BJ30" s="789"/>
      <c r="BK30" s="789"/>
      <c r="BL30" s="771"/>
      <c r="BM30" s="791"/>
      <c r="BN30" s="791"/>
      <c r="BO30" s="791"/>
      <c r="BP30" s="791"/>
      <c r="BQ30" s="791"/>
      <c r="BR30" s="791"/>
      <c r="BS30" s="791"/>
      <c r="BT30" s="791"/>
      <c r="BU30" s="791"/>
      <c r="BV30" s="771"/>
      <c r="BW30" s="793"/>
      <c r="BX30" s="793"/>
      <c r="BY30" s="832"/>
      <c r="BZ30" s="832"/>
      <c r="CA30" s="793"/>
      <c r="CB30" s="793"/>
      <c r="CC30" s="793"/>
      <c r="CD30" s="793"/>
      <c r="CE30" s="793"/>
      <c r="CF30" s="793"/>
      <c r="CG30" s="793"/>
    </row>
    <row r="31">
      <c r="A31" s="810" t="s">
        <v>4908</v>
      </c>
      <c r="B31" s="83" t="s">
        <v>3283</v>
      </c>
      <c r="C31" s="84" t="s">
        <v>1285</v>
      </c>
      <c r="D31" s="85" t="s">
        <v>1586</v>
      </c>
      <c r="E31" s="86" t="s">
        <v>1285</v>
      </c>
      <c r="F31" s="87" t="s">
        <v>724</v>
      </c>
      <c r="G31" s="83" t="s">
        <v>2373</v>
      </c>
      <c r="H31" s="729" t="s">
        <v>919</v>
      </c>
      <c r="I31" s="770"/>
      <c r="J31" s="770"/>
      <c r="K31" s="770"/>
      <c r="L31" s="729" t="s">
        <v>6388</v>
      </c>
      <c r="M31" s="770"/>
      <c r="N31" s="767" t="s">
        <v>6389</v>
      </c>
      <c r="O31" s="770"/>
      <c r="P31" s="771"/>
      <c r="Q31" s="733" t="s">
        <v>6390</v>
      </c>
      <c r="R31" s="773"/>
      <c r="S31" s="733" t="s">
        <v>6391</v>
      </c>
      <c r="T31" s="733" t="s">
        <v>4719</v>
      </c>
      <c r="U31" s="733" t="s">
        <v>6392</v>
      </c>
      <c r="V31" s="733" t="s">
        <v>6393</v>
      </c>
      <c r="W31" s="771"/>
      <c r="X31" s="778"/>
      <c r="Y31" s="778"/>
      <c r="Z31" s="778"/>
      <c r="AA31" s="845"/>
      <c r="AB31" s="778"/>
      <c r="AC31" s="778"/>
      <c r="AD31" s="738" t="s">
        <v>3917</v>
      </c>
      <c r="AE31" s="738" t="s">
        <v>2582</v>
      </c>
      <c r="AF31" s="778"/>
      <c r="AG31" s="738" t="s">
        <v>6394</v>
      </c>
      <c r="AH31" s="771"/>
      <c r="AI31" s="780"/>
      <c r="AJ31" s="780"/>
      <c r="AK31" s="780"/>
      <c r="AL31" s="780"/>
      <c r="AM31" s="780"/>
      <c r="AN31" s="780"/>
      <c r="AO31" s="780"/>
      <c r="AP31" s="780"/>
      <c r="AQ31" s="743" t="s">
        <v>6395</v>
      </c>
      <c r="AR31" s="780"/>
      <c r="AS31" s="780"/>
      <c r="AT31" s="780"/>
      <c r="AU31" s="743" t="s">
        <v>1652</v>
      </c>
      <c r="AV31" s="780"/>
      <c r="AW31" s="780"/>
      <c r="AX31" s="771"/>
      <c r="AY31" s="785"/>
      <c r="AZ31" s="785"/>
      <c r="BA31" s="784" t="s">
        <v>300</v>
      </c>
      <c r="BB31" s="784" t="s">
        <v>6396</v>
      </c>
      <c r="BC31" s="785"/>
      <c r="BD31" s="771"/>
      <c r="BE31" s="789"/>
      <c r="BF31" s="755" t="s">
        <v>2346</v>
      </c>
      <c r="BG31" s="789"/>
      <c r="BH31" s="789"/>
      <c r="BI31" s="789"/>
      <c r="BJ31" s="755" t="s">
        <v>6397</v>
      </c>
      <c r="BK31" s="789"/>
      <c r="BL31" s="771"/>
      <c r="BM31" s="791"/>
      <c r="BN31" s="791"/>
      <c r="BO31" s="791"/>
      <c r="BP31" s="791"/>
      <c r="BQ31" s="791"/>
      <c r="BR31" s="791"/>
      <c r="BS31" s="790" t="s">
        <v>6398</v>
      </c>
      <c r="BT31" s="791"/>
      <c r="BU31" s="760" t="s">
        <v>6399</v>
      </c>
      <c r="BV31" s="771"/>
      <c r="BW31" s="793"/>
      <c r="BX31" s="793"/>
      <c r="BY31" s="793"/>
      <c r="BZ31" s="793"/>
      <c r="CA31" s="793"/>
      <c r="CB31" s="793"/>
      <c r="CC31" s="793"/>
      <c r="CD31" s="793"/>
      <c r="CE31" s="793"/>
      <c r="CF31" s="793"/>
      <c r="CG31" s="793"/>
    </row>
    <row r="32">
      <c r="A32" s="640" t="s">
        <v>6400</v>
      </c>
      <c r="B32" s="105" t="s">
        <v>3624</v>
      </c>
      <c r="C32" s="106" t="s">
        <v>1586</v>
      </c>
      <c r="D32" s="107" t="s">
        <v>1285</v>
      </c>
      <c r="E32" s="108" t="s">
        <v>1285</v>
      </c>
      <c r="F32" s="109" t="s">
        <v>1586</v>
      </c>
      <c r="G32" s="105" t="s">
        <v>5466</v>
      </c>
      <c r="H32" s="770"/>
      <c r="I32" s="770"/>
      <c r="J32" s="770"/>
      <c r="K32" s="770"/>
      <c r="L32" s="729" t="s">
        <v>6401</v>
      </c>
      <c r="M32" s="770"/>
      <c r="N32" s="770"/>
      <c r="O32" s="770"/>
      <c r="P32" s="771"/>
      <c r="Q32" s="773"/>
      <c r="R32" s="773"/>
      <c r="S32" s="773"/>
      <c r="T32" s="773"/>
      <c r="U32" s="773"/>
      <c r="V32" s="773"/>
      <c r="W32" s="771"/>
      <c r="X32" s="778"/>
      <c r="Y32" s="778"/>
      <c r="Z32" s="778"/>
      <c r="AA32" s="845"/>
      <c r="AB32" s="778"/>
      <c r="AC32" s="778"/>
      <c r="AD32" s="738" t="s">
        <v>6402</v>
      </c>
      <c r="AE32" s="738" t="s">
        <v>6022</v>
      </c>
      <c r="AF32" s="778"/>
      <c r="AG32" s="778"/>
      <c r="AH32" s="771"/>
      <c r="AI32" s="780"/>
      <c r="AJ32" s="780"/>
      <c r="AK32" s="743" t="s">
        <v>441</v>
      </c>
      <c r="AL32" s="780"/>
      <c r="AM32" s="780"/>
      <c r="AN32" s="780"/>
      <c r="AO32" s="780"/>
      <c r="AP32" s="780"/>
      <c r="AQ32" s="780"/>
      <c r="AR32" s="780"/>
      <c r="AS32" s="780"/>
      <c r="AT32" s="780"/>
      <c r="AU32" s="780"/>
      <c r="AV32" s="780"/>
      <c r="AW32" s="780"/>
      <c r="AX32" s="771"/>
      <c r="AY32" s="785"/>
      <c r="AZ32" s="785"/>
      <c r="BA32" s="785"/>
      <c r="BB32" s="784" t="s">
        <v>6403</v>
      </c>
      <c r="BC32" s="785"/>
      <c r="BD32" s="771"/>
      <c r="BE32" s="789"/>
      <c r="BF32" s="789"/>
      <c r="BG32" s="789"/>
      <c r="BH32" s="789"/>
      <c r="BI32" s="789"/>
      <c r="BJ32" s="755" t="s">
        <v>6404</v>
      </c>
      <c r="BK32" s="789"/>
      <c r="BL32" s="771"/>
      <c r="BM32" s="760" t="s">
        <v>6405</v>
      </c>
      <c r="BN32" s="791"/>
      <c r="BO32" s="791"/>
      <c r="BP32" s="760" t="s">
        <v>940</v>
      </c>
      <c r="BQ32" s="762" t="s">
        <v>6072</v>
      </c>
      <c r="BR32" s="760" t="s">
        <v>258</v>
      </c>
      <c r="BS32" s="791"/>
      <c r="BT32" s="791"/>
      <c r="BU32" s="791"/>
      <c r="BV32" s="771"/>
      <c r="BW32" s="793"/>
      <c r="BX32" s="793"/>
      <c r="BY32" s="793"/>
      <c r="BZ32" s="793"/>
      <c r="CA32" s="793"/>
      <c r="CB32" s="764" t="s">
        <v>6406</v>
      </c>
      <c r="CC32" s="793"/>
      <c r="CD32" s="793"/>
      <c r="CE32" s="793"/>
      <c r="CF32" s="793"/>
      <c r="CG32" s="793"/>
    </row>
    <row r="33">
      <c r="A33" s="810" t="s">
        <v>4420</v>
      </c>
      <c r="B33" s="83" t="s">
        <v>3313</v>
      </c>
      <c r="C33" s="84" t="s">
        <v>1285</v>
      </c>
      <c r="D33" s="85" t="s">
        <v>1285</v>
      </c>
      <c r="E33" s="86" t="s">
        <v>1285</v>
      </c>
      <c r="F33" s="87" t="s">
        <v>1285</v>
      </c>
      <c r="G33" s="83" t="s">
        <v>219</v>
      </c>
      <c r="H33" s="770"/>
      <c r="I33" s="770"/>
      <c r="J33" s="729" t="s">
        <v>6407</v>
      </c>
      <c r="K33" s="729"/>
      <c r="L33" s="729"/>
      <c r="M33" s="729" t="s">
        <v>6408</v>
      </c>
      <c r="N33" s="770"/>
      <c r="O33" s="729" t="s">
        <v>6409</v>
      </c>
      <c r="P33" s="771"/>
      <c r="Q33" s="773"/>
      <c r="R33" s="733" t="s">
        <v>6410</v>
      </c>
      <c r="S33" s="773"/>
      <c r="T33" s="773"/>
      <c r="U33" s="773"/>
      <c r="V33" s="733" t="s">
        <v>6411</v>
      </c>
      <c r="W33" s="771"/>
      <c r="X33" s="778"/>
      <c r="Y33" s="778"/>
      <c r="Z33" s="778"/>
      <c r="AA33" s="855" t="s">
        <v>6412</v>
      </c>
      <c r="AB33" s="738" t="s">
        <v>6413</v>
      </c>
      <c r="AC33" s="778"/>
      <c r="AD33" s="778"/>
      <c r="AE33" s="778"/>
      <c r="AF33" s="738" t="s">
        <v>6414</v>
      </c>
      <c r="AG33" s="778"/>
      <c r="AH33" s="771"/>
      <c r="AI33" s="780"/>
      <c r="AJ33" s="780"/>
      <c r="AK33" s="780"/>
      <c r="AL33" s="780"/>
      <c r="AM33" s="780"/>
      <c r="AN33" s="780"/>
      <c r="AO33" s="780"/>
      <c r="AP33" s="780"/>
      <c r="AQ33" s="743"/>
      <c r="AR33" s="780"/>
      <c r="AS33" s="780"/>
      <c r="AT33" s="780"/>
      <c r="AU33" s="780"/>
      <c r="AV33" s="780"/>
      <c r="AW33" s="780"/>
      <c r="AX33" s="771"/>
      <c r="AY33" s="785"/>
      <c r="AZ33" s="785"/>
      <c r="BA33" s="785"/>
      <c r="BB33" s="784" t="s">
        <v>6415</v>
      </c>
      <c r="BC33" s="785"/>
      <c r="BD33" s="771"/>
      <c r="BE33" s="789"/>
      <c r="BF33" s="789"/>
      <c r="BG33" s="789"/>
      <c r="BH33" s="789"/>
      <c r="BI33" s="789"/>
      <c r="BJ33" s="789"/>
      <c r="BK33" s="755" t="s">
        <v>6416</v>
      </c>
      <c r="BL33" s="771"/>
      <c r="BM33" s="791"/>
      <c r="BN33" s="791"/>
      <c r="BO33" s="791"/>
      <c r="BP33" s="791"/>
      <c r="BQ33" s="791"/>
      <c r="BR33" s="791"/>
      <c r="BS33" s="791"/>
      <c r="BT33" s="760" t="s">
        <v>5967</v>
      </c>
      <c r="BU33" s="760" t="s">
        <v>6417</v>
      </c>
      <c r="BV33" s="771"/>
      <c r="BW33" s="793"/>
      <c r="BX33" s="793"/>
      <c r="BY33" s="793"/>
      <c r="BZ33" s="793"/>
      <c r="CA33" s="793"/>
      <c r="CB33" s="793"/>
      <c r="CC33" s="793"/>
      <c r="CD33" s="793"/>
      <c r="CE33" s="793"/>
      <c r="CF33" s="793"/>
      <c r="CG33" s="793"/>
    </row>
    <row r="34">
      <c r="A34" s="869" t="s">
        <v>5068</v>
      </c>
      <c r="B34" s="105" t="s">
        <v>2126</v>
      </c>
      <c r="C34" s="106" t="s">
        <v>1285</v>
      </c>
      <c r="D34" s="107" t="s">
        <v>1285</v>
      </c>
      <c r="E34" s="108" t="s">
        <v>1586</v>
      </c>
      <c r="F34" s="109" t="s">
        <v>724</v>
      </c>
      <c r="G34" s="105" t="s">
        <v>218</v>
      </c>
      <c r="H34" s="729" t="s">
        <v>348</v>
      </c>
      <c r="I34" s="770"/>
      <c r="J34" s="770"/>
      <c r="K34" s="770"/>
      <c r="L34" s="729" t="s">
        <v>6418</v>
      </c>
      <c r="M34" s="770"/>
      <c r="N34" s="729" t="s">
        <v>6419</v>
      </c>
      <c r="O34" s="770"/>
      <c r="P34" s="771"/>
      <c r="Q34" s="733" t="s">
        <v>6420</v>
      </c>
      <c r="R34" s="773"/>
      <c r="S34" s="773"/>
      <c r="T34" s="773"/>
      <c r="U34" s="773"/>
      <c r="V34" s="733" t="s">
        <v>6421</v>
      </c>
      <c r="W34" s="771"/>
      <c r="X34" s="778"/>
      <c r="Y34" s="778"/>
      <c r="Z34" s="778"/>
      <c r="AA34" s="845"/>
      <c r="AB34" s="778"/>
      <c r="AC34" s="778"/>
      <c r="AD34" s="778"/>
      <c r="AE34" s="778"/>
      <c r="AF34" s="778"/>
      <c r="AG34" s="738" t="s">
        <v>6422</v>
      </c>
      <c r="AH34" s="771"/>
      <c r="AI34" s="780"/>
      <c r="AJ34" s="780"/>
      <c r="AK34" s="780"/>
      <c r="AL34" s="780"/>
      <c r="AM34" s="780"/>
      <c r="AN34" s="780"/>
      <c r="AO34" s="780"/>
      <c r="AP34" s="780"/>
      <c r="AQ34" s="780"/>
      <c r="AR34" s="780"/>
      <c r="AS34" s="780"/>
      <c r="AT34" s="780"/>
      <c r="AU34" s="743" t="s">
        <v>1628</v>
      </c>
      <c r="AV34" s="780"/>
      <c r="AW34" s="780"/>
      <c r="AX34" s="771"/>
      <c r="AY34" s="785"/>
      <c r="AZ34" s="785"/>
      <c r="BA34" s="784" t="s">
        <v>6423</v>
      </c>
      <c r="BB34" s="784" t="s">
        <v>6424</v>
      </c>
      <c r="BC34" s="785"/>
      <c r="BD34" s="771"/>
      <c r="BE34" s="789"/>
      <c r="BF34" s="789"/>
      <c r="BG34" s="789"/>
      <c r="BH34" s="789"/>
      <c r="BI34" s="789"/>
      <c r="BJ34" s="789"/>
      <c r="BK34" s="789"/>
      <c r="BL34" s="771"/>
      <c r="BM34" s="791"/>
      <c r="BN34" s="791"/>
      <c r="BO34" s="760" t="s">
        <v>6425</v>
      </c>
      <c r="BP34" s="791"/>
      <c r="BQ34" s="791"/>
      <c r="BR34" s="791"/>
      <c r="BS34" s="761" t="s">
        <v>6426</v>
      </c>
      <c r="BT34" s="791"/>
      <c r="BU34" s="760" t="s">
        <v>6427</v>
      </c>
      <c r="BV34" s="771"/>
      <c r="BW34" s="793"/>
      <c r="BX34" s="793"/>
      <c r="BY34" s="793"/>
      <c r="BZ34" s="793"/>
      <c r="CA34" s="793"/>
      <c r="CB34" s="793"/>
      <c r="CC34" s="793"/>
      <c r="CD34" s="793"/>
      <c r="CE34" s="793"/>
      <c r="CF34" s="818" t="s">
        <v>6428</v>
      </c>
      <c r="CG34" s="793"/>
    </row>
    <row r="35">
      <c r="A35" s="810" t="s">
        <v>5464</v>
      </c>
      <c r="B35" s="83" t="s">
        <v>5260</v>
      </c>
      <c r="C35" s="84" t="s">
        <v>1285</v>
      </c>
      <c r="D35" s="85" t="s">
        <v>1285</v>
      </c>
      <c r="E35" s="86" t="s">
        <v>1285</v>
      </c>
      <c r="F35" s="87" t="s">
        <v>1586</v>
      </c>
      <c r="G35" s="83" t="s">
        <v>1586</v>
      </c>
      <c r="H35" s="770"/>
      <c r="I35" s="770"/>
      <c r="J35" s="770"/>
      <c r="K35" s="770"/>
      <c r="L35" s="770"/>
      <c r="M35" s="770"/>
      <c r="N35" s="770"/>
      <c r="O35" s="770"/>
      <c r="P35" s="771"/>
      <c r="Q35" s="773"/>
      <c r="R35" s="773"/>
      <c r="S35" s="773"/>
      <c r="T35" s="773"/>
      <c r="U35" s="773"/>
      <c r="V35" s="773"/>
      <c r="W35" s="771"/>
      <c r="X35" s="778"/>
      <c r="Y35" s="778"/>
      <c r="Z35" s="778"/>
      <c r="AA35" s="845"/>
      <c r="AB35" s="778"/>
      <c r="AC35" s="778"/>
      <c r="AD35" s="778"/>
      <c r="AE35" s="778"/>
      <c r="AF35" s="778"/>
      <c r="AG35" s="778"/>
      <c r="AH35" s="771"/>
      <c r="AI35" s="780"/>
      <c r="AJ35" s="780"/>
      <c r="AK35" s="780"/>
      <c r="AL35" s="780"/>
      <c r="AM35" s="780"/>
      <c r="AN35" s="780"/>
      <c r="AO35" s="780"/>
      <c r="AP35" s="780"/>
      <c r="AQ35" s="780"/>
      <c r="AR35" s="780"/>
      <c r="AS35" s="780"/>
      <c r="AT35" s="780"/>
      <c r="AU35" s="780"/>
      <c r="AV35" s="780"/>
      <c r="AW35" s="780"/>
      <c r="AX35" s="771"/>
      <c r="AY35" s="785"/>
      <c r="AZ35" s="785"/>
      <c r="BA35" s="785"/>
      <c r="BB35" s="785"/>
      <c r="BC35" s="785"/>
      <c r="BD35" s="771"/>
      <c r="BE35" s="789"/>
      <c r="BF35" s="789"/>
      <c r="BG35" s="789"/>
      <c r="BH35" s="789"/>
      <c r="BI35" s="789"/>
      <c r="BJ35" s="789"/>
      <c r="BK35" s="789"/>
      <c r="BL35" s="771"/>
      <c r="BM35" s="791"/>
      <c r="BN35" s="791"/>
      <c r="BO35" s="791"/>
      <c r="BP35" s="791"/>
      <c r="BQ35" s="791"/>
      <c r="BR35" s="791"/>
      <c r="BS35" s="791"/>
      <c r="BT35" s="791"/>
      <c r="BU35" s="806" t="s">
        <v>6429</v>
      </c>
      <c r="BV35" s="771"/>
      <c r="BW35" s="793"/>
      <c r="BX35" s="793"/>
      <c r="BY35" s="793"/>
      <c r="BZ35" s="793"/>
      <c r="CA35" s="793"/>
      <c r="CB35" s="793"/>
      <c r="CC35" s="793"/>
      <c r="CD35" s="793"/>
      <c r="CE35" s="793"/>
      <c r="CF35" s="793"/>
      <c r="CG35" s="793"/>
    </row>
    <row r="36">
      <c r="A36" s="640" t="s">
        <v>4798</v>
      </c>
      <c r="B36" s="105" t="s">
        <v>326</v>
      </c>
      <c r="C36" s="106" t="s">
        <v>1285</v>
      </c>
      <c r="D36" s="107" t="s">
        <v>1285</v>
      </c>
      <c r="E36" s="108" t="s">
        <v>1285</v>
      </c>
      <c r="F36" s="109" t="s">
        <v>1285</v>
      </c>
      <c r="G36" s="105" t="s">
        <v>634</v>
      </c>
      <c r="H36" s="770"/>
      <c r="I36" s="770"/>
      <c r="J36" s="770"/>
      <c r="K36" s="770"/>
      <c r="L36" s="729" t="s">
        <v>4721</v>
      </c>
      <c r="M36" s="770"/>
      <c r="N36" s="729" t="s">
        <v>6430</v>
      </c>
      <c r="O36" s="770"/>
      <c r="P36" s="771"/>
      <c r="Q36" s="773"/>
      <c r="R36" s="773"/>
      <c r="S36" s="773"/>
      <c r="T36" s="773"/>
      <c r="U36" s="798"/>
      <c r="V36" s="733" t="s">
        <v>6431</v>
      </c>
      <c r="W36" s="771"/>
      <c r="X36" s="778"/>
      <c r="Y36" s="778"/>
      <c r="Z36" s="776" t="s">
        <v>6432</v>
      </c>
      <c r="AA36" s="845"/>
      <c r="AB36" s="738" t="s">
        <v>977</v>
      </c>
      <c r="AC36" s="778"/>
      <c r="AD36" s="778"/>
      <c r="AE36" s="778"/>
      <c r="AF36" s="738" t="s">
        <v>6433</v>
      </c>
      <c r="AG36" s="778"/>
      <c r="AH36" s="771"/>
      <c r="AI36" s="780"/>
      <c r="AJ36" s="780"/>
      <c r="AK36" s="780"/>
      <c r="AL36" s="780"/>
      <c r="AM36" s="780"/>
      <c r="AN36" s="780"/>
      <c r="AO36" s="780"/>
      <c r="AP36" s="780"/>
      <c r="AQ36" s="780"/>
      <c r="AR36" s="780"/>
      <c r="AS36" s="780"/>
      <c r="AT36" s="780"/>
      <c r="AU36" s="780"/>
      <c r="AV36" s="780"/>
      <c r="AW36" s="780"/>
      <c r="AX36" s="771"/>
      <c r="AY36" s="785"/>
      <c r="AZ36" s="785"/>
      <c r="BA36" s="785"/>
      <c r="BB36" s="784" t="s">
        <v>6434</v>
      </c>
      <c r="BC36" s="785"/>
      <c r="BD36" s="771"/>
      <c r="BE36" s="789"/>
      <c r="BF36" s="789"/>
      <c r="BG36" s="789"/>
      <c r="BH36" s="789"/>
      <c r="BI36" s="789"/>
      <c r="BJ36" s="789"/>
      <c r="BK36" s="789"/>
      <c r="BL36" s="771"/>
      <c r="BM36" s="760" t="s">
        <v>6435</v>
      </c>
      <c r="BN36" s="791"/>
      <c r="BO36" s="791"/>
      <c r="BP36" s="791"/>
      <c r="BQ36" s="791"/>
      <c r="BR36" s="791"/>
      <c r="BS36" s="791"/>
      <c r="BT36" s="791"/>
      <c r="BU36" s="805" t="s">
        <v>6436</v>
      </c>
      <c r="BV36" s="771"/>
      <c r="BW36" s="793"/>
      <c r="BX36" s="793"/>
      <c r="BY36" s="793"/>
      <c r="BZ36" s="793"/>
      <c r="CA36" s="793"/>
      <c r="CB36" s="793"/>
      <c r="CC36" s="793"/>
      <c r="CD36" s="793"/>
      <c r="CE36" s="793"/>
      <c r="CF36" s="793"/>
      <c r="CG36" s="793"/>
    </row>
    <row r="37" ht="15.75" customHeight="1">
      <c r="A37" s="870" t="s">
        <v>2773</v>
      </c>
      <c r="B37" s="83" t="s">
        <v>2373</v>
      </c>
      <c r="C37" s="84" t="s">
        <v>1285</v>
      </c>
      <c r="D37" s="85" t="s">
        <v>1285</v>
      </c>
      <c r="E37" s="86" t="s">
        <v>1285</v>
      </c>
      <c r="F37" s="87" t="s">
        <v>1285</v>
      </c>
      <c r="G37" s="83" t="s">
        <v>817</v>
      </c>
      <c r="H37" s="770"/>
      <c r="I37" s="770"/>
      <c r="J37" s="770"/>
      <c r="K37" s="770"/>
      <c r="L37" s="871" t="s">
        <v>6437</v>
      </c>
      <c r="M37" s="795" t="s">
        <v>2821</v>
      </c>
      <c r="N37" s="770"/>
      <c r="O37" s="770"/>
      <c r="P37" s="771"/>
      <c r="Q37" s="773"/>
      <c r="R37" s="773"/>
      <c r="S37" s="773"/>
      <c r="T37" s="773"/>
      <c r="U37" s="773"/>
      <c r="V37" s="773"/>
      <c r="W37" s="771"/>
      <c r="X37" s="778"/>
      <c r="Y37" s="778"/>
      <c r="Z37" s="778"/>
      <c r="AA37" s="778"/>
      <c r="AB37" s="778"/>
      <c r="AC37" s="778"/>
      <c r="AD37" s="778"/>
      <c r="AE37" s="778"/>
      <c r="AF37" s="778"/>
      <c r="AG37" s="778"/>
      <c r="AH37" s="771"/>
      <c r="AI37" s="780"/>
      <c r="AJ37" s="780"/>
      <c r="AK37" s="780"/>
      <c r="AL37" s="780"/>
      <c r="AM37" s="780"/>
      <c r="AN37" s="780"/>
      <c r="AO37" s="780"/>
      <c r="AP37" s="780"/>
      <c r="AQ37" s="780"/>
      <c r="AR37" s="780"/>
      <c r="AS37" s="780"/>
      <c r="AT37" s="780"/>
      <c r="AU37" s="780"/>
      <c r="AV37" s="780"/>
      <c r="AW37" s="780"/>
      <c r="AX37" s="771"/>
      <c r="AY37" s="785"/>
      <c r="AZ37" s="785"/>
      <c r="BA37" s="785"/>
      <c r="BB37" s="843" t="s">
        <v>6438</v>
      </c>
      <c r="BC37" s="785"/>
      <c r="BD37" s="771"/>
      <c r="BE37" s="840" t="s">
        <v>6439</v>
      </c>
      <c r="BF37" s="789"/>
      <c r="BG37" s="789"/>
      <c r="BH37" s="789"/>
      <c r="BI37" s="789"/>
      <c r="BJ37" s="789"/>
      <c r="BK37" s="789"/>
      <c r="BL37" s="771"/>
      <c r="BM37" s="791"/>
      <c r="BN37" s="791"/>
      <c r="BO37" s="791"/>
      <c r="BP37" s="791"/>
      <c r="BQ37" s="791"/>
      <c r="BR37" s="791"/>
      <c r="BS37" s="791"/>
      <c r="BT37" s="791"/>
      <c r="BU37" s="791"/>
      <c r="BV37" s="771"/>
      <c r="BW37" s="793"/>
      <c r="BX37" s="793"/>
      <c r="BY37" s="793"/>
      <c r="BZ37" s="793"/>
      <c r="CA37" s="793"/>
      <c r="CB37" s="793"/>
      <c r="CC37" s="793"/>
      <c r="CD37" s="793"/>
      <c r="CE37" s="793"/>
      <c r="CF37" s="793"/>
      <c r="CG37" s="793"/>
    </row>
    <row r="38">
      <c r="A38" s="104" t="s">
        <v>6440</v>
      </c>
      <c r="B38" s="105" t="s">
        <v>5361</v>
      </c>
      <c r="C38" s="106" t="s">
        <v>1285</v>
      </c>
      <c r="D38" s="107" t="s">
        <v>1285</v>
      </c>
      <c r="E38" s="108" t="s">
        <v>1285</v>
      </c>
      <c r="F38" s="109" t="s">
        <v>1586</v>
      </c>
      <c r="G38" s="105" t="s">
        <v>1586</v>
      </c>
      <c r="H38" s="729"/>
      <c r="I38" s="770"/>
      <c r="J38" s="770"/>
      <c r="K38" s="770"/>
      <c r="L38" s="770"/>
      <c r="M38" s="770"/>
      <c r="N38" s="770"/>
      <c r="O38" s="770"/>
      <c r="P38" s="771"/>
      <c r="Q38" s="773"/>
      <c r="R38" s="773"/>
      <c r="S38" s="773"/>
      <c r="T38" s="773"/>
      <c r="U38" s="773"/>
      <c r="V38" s="773"/>
      <c r="W38" s="771"/>
      <c r="X38" s="778"/>
      <c r="Y38" s="778"/>
      <c r="Z38" s="872" t="str">
        <f>HYPERLINK("https://www.twitch.tv/videos/943468135","1:18.80")</f>
        <v>1:18.80</v>
      </c>
      <c r="AA38" s="845"/>
      <c r="AB38" s="776"/>
      <c r="AC38" s="778"/>
      <c r="AD38" s="778"/>
      <c r="AE38" s="778"/>
      <c r="AF38" s="778"/>
      <c r="AG38" s="778"/>
      <c r="AH38" s="771"/>
      <c r="AI38" s="780"/>
      <c r="AJ38" s="780"/>
      <c r="AK38" s="780"/>
      <c r="AL38" s="780"/>
      <c r="AM38" s="780"/>
      <c r="AN38" s="780"/>
      <c r="AO38" s="780"/>
      <c r="AP38" s="780"/>
      <c r="AQ38" s="780"/>
      <c r="AR38" s="780"/>
      <c r="AS38" s="780"/>
      <c r="AT38" s="780"/>
      <c r="AU38" s="780"/>
      <c r="AV38" s="780"/>
      <c r="AW38" s="780"/>
      <c r="AX38" s="771"/>
      <c r="AY38" s="785"/>
      <c r="AZ38" s="785"/>
      <c r="BA38" s="785"/>
      <c r="BB38" s="785"/>
      <c r="BC38" s="785"/>
      <c r="BD38" s="771"/>
      <c r="BE38" s="789"/>
      <c r="BF38" s="789"/>
      <c r="BG38" s="789"/>
      <c r="BH38" s="789"/>
      <c r="BI38" s="789"/>
      <c r="BJ38" s="789"/>
      <c r="BK38" s="789"/>
      <c r="BL38" s="771"/>
      <c r="BM38" s="791"/>
      <c r="BN38" s="791"/>
      <c r="BO38" s="791"/>
      <c r="BP38" s="791"/>
      <c r="BQ38" s="791"/>
      <c r="BR38" s="791"/>
      <c r="BS38" s="791"/>
      <c r="BT38" s="791"/>
      <c r="BU38" s="791"/>
      <c r="BV38" s="771"/>
      <c r="BW38" s="793"/>
      <c r="BX38" s="793"/>
      <c r="BY38" s="793"/>
      <c r="BZ38" s="793"/>
      <c r="CA38" s="793"/>
      <c r="CB38" s="793"/>
      <c r="CC38" s="793"/>
      <c r="CD38" s="793"/>
      <c r="CE38" s="793"/>
      <c r="CF38" s="793"/>
      <c r="CG38" s="793"/>
    </row>
    <row r="39">
      <c r="A39" s="810" t="s">
        <v>6441</v>
      </c>
      <c r="B39" s="83" t="s">
        <v>634</v>
      </c>
      <c r="C39" s="84" t="s">
        <v>1285</v>
      </c>
      <c r="D39" s="85" t="s">
        <v>1285</v>
      </c>
      <c r="E39" s="86" t="s">
        <v>1285</v>
      </c>
      <c r="F39" s="87" t="s">
        <v>1285</v>
      </c>
      <c r="G39" s="83" t="s">
        <v>817</v>
      </c>
      <c r="H39" s="770"/>
      <c r="I39" s="770"/>
      <c r="J39" s="770"/>
      <c r="K39" s="770"/>
      <c r="L39" s="770"/>
      <c r="M39" s="770"/>
      <c r="N39" s="729" t="s">
        <v>6442</v>
      </c>
      <c r="O39" s="770"/>
      <c r="P39" s="771"/>
      <c r="Q39" s="773"/>
      <c r="R39" s="773"/>
      <c r="S39" s="773"/>
      <c r="T39" s="773"/>
      <c r="U39" s="773"/>
      <c r="V39" s="773"/>
      <c r="W39" s="771"/>
      <c r="X39" s="778"/>
      <c r="Y39" s="778"/>
      <c r="Z39" s="778"/>
      <c r="AA39" s="845"/>
      <c r="AB39" s="778"/>
      <c r="AC39" s="778"/>
      <c r="AD39" s="778"/>
      <c r="AE39" s="778"/>
      <c r="AF39" s="778"/>
      <c r="AG39" s="778"/>
      <c r="AH39" s="771"/>
      <c r="AI39" s="780"/>
      <c r="AJ39" s="780"/>
      <c r="AK39" s="780"/>
      <c r="AL39" s="780"/>
      <c r="AM39" s="780"/>
      <c r="AN39" s="780"/>
      <c r="AO39" s="780"/>
      <c r="AP39" s="780"/>
      <c r="AQ39" s="780"/>
      <c r="AR39" s="780"/>
      <c r="AS39" s="780"/>
      <c r="AT39" s="780"/>
      <c r="AU39" s="780"/>
      <c r="AV39" s="780"/>
      <c r="AW39" s="780"/>
      <c r="AX39" s="771"/>
      <c r="AY39" s="785"/>
      <c r="AZ39" s="785"/>
      <c r="BA39" s="785"/>
      <c r="BB39" s="784" t="s">
        <v>6443</v>
      </c>
      <c r="BC39" s="785"/>
      <c r="BD39" s="771"/>
      <c r="BE39" s="789"/>
      <c r="BF39" s="789"/>
      <c r="BG39" s="789"/>
      <c r="BH39" s="789"/>
      <c r="BI39" s="789"/>
      <c r="BJ39" s="789"/>
      <c r="BK39" s="789"/>
      <c r="BL39" s="771"/>
      <c r="BM39" s="791"/>
      <c r="BN39" s="791"/>
      <c r="BO39" s="791"/>
      <c r="BP39" s="791"/>
      <c r="BQ39" s="791"/>
      <c r="BR39" s="791"/>
      <c r="BS39" s="791"/>
      <c r="BT39" s="791"/>
      <c r="BU39" s="760" t="s">
        <v>6444</v>
      </c>
      <c r="BV39" s="771"/>
      <c r="BW39" s="793"/>
      <c r="BX39" s="793"/>
      <c r="BY39" s="793"/>
      <c r="BZ39" s="793"/>
      <c r="CA39" s="793"/>
      <c r="CB39" s="793"/>
      <c r="CC39" s="793"/>
      <c r="CD39" s="793"/>
      <c r="CE39" s="793"/>
      <c r="CF39" s="793"/>
      <c r="CG39" s="793"/>
    </row>
    <row r="40" ht="15.75" customHeight="1">
      <c r="A40" s="873" t="s">
        <v>6445</v>
      </c>
      <c r="B40" s="105" t="s">
        <v>634</v>
      </c>
      <c r="C40" s="106" t="s">
        <v>1285</v>
      </c>
      <c r="D40" s="107" t="s">
        <v>1285</v>
      </c>
      <c r="E40" s="108" t="s">
        <v>1285</v>
      </c>
      <c r="F40" s="109" t="s">
        <v>1285</v>
      </c>
      <c r="G40" s="105" t="s">
        <v>724</v>
      </c>
      <c r="H40" s="770"/>
      <c r="I40" s="770"/>
      <c r="J40" s="770"/>
      <c r="K40" s="770"/>
      <c r="L40" s="728"/>
      <c r="M40" s="795"/>
      <c r="N40" s="770"/>
      <c r="O40" s="770"/>
      <c r="P40" s="771"/>
      <c r="Q40" s="773"/>
      <c r="R40" s="773"/>
      <c r="S40" s="773"/>
      <c r="T40" s="773"/>
      <c r="U40" s="773"/>
      <c r="V40" s="773"/>
      <c r="W40" s="771"/>
      <c r="X40" s="778"/>
      <c r="Y40" s="778"/>
      <c r="Z40" s="778" t="s">
        <v>6446</v>
      </c>
      <c r="AA40" s="778"/>
      <c r="AB40" s="778" t="s">
        <v>6447</v>
      </c>
      <c r="AC40" s="778"/>
      <c r="AD40" s="778"/>
      <c r="AE40" s="778"/>
      <c r="AF40" s="778"/>
      <c r="AG40" s="778"/>
      <c r="AH40" s="771"/>
      <c r="AI40" s="780"/>
      <c r="AJ40" s="780"/>
      <c r="AK40" s="780"/>
      <c r="AL40" s="780"/>
      <c r="AM40" s="780"/>
      <c r="AN40" s="780"/>
      <c r="AO40" s="780"/>
      <c r="AP40" s="780"/>
      <c r="AQ40" s="780"/>
      <c r="AR40" s="780"/>
      <c r="AS40" s="780"/>
      <c r="AT40" s="780"/>
      <c r="AU40" s="780"/>
      <c r="AV40" s="780"/>
      <c r="AW40" s="780"/>
      <c r="AX40" s="771"/>
      <c r="AY40" s="785"/>
      <c r="AZ40" s="785"/>
      <c r="BA40" s="785"/>
      <c r="BB40" s="843"/>
      <c r="BC40" s="785"/>
      <c r="BD40" s="771"/>
      <c r="BE40" s="840"/>
      <c r="BF40" s="789"/>
      <c r="BG40" s="789"/>
      <c r="BH40" s="789"/>
      <c r="BI40" s="789"/>
      <c r="BJ40" s="789"/>
      <c r="BK40" s="789"/>
      <c r="BL40" s="771"/>
      <c r="BM40" s="791"/>
      <c r="BN40" s="791"/>
      <c r="BO40" s="791"/>
      <c r="BP40" s="791"/>
      <c r="BQ40" s="791"/>
      <c r="BR40" s="791"/>
      <c r="BS40" s="791"/>
      <c r="BT40" s="791"/>
      <c r="BU40" s="791"/>
      <c r="BV40" s="771"/>
      <c r="BW40" s="793"/>
      <c r="BX40" s="793"/>
      <c r="BY40" s="793"/>
      <c r="BZ40" s="793"/>
      <c r="CA40" s="793"/>
      <c r="CB40" s="793"/>
      <c r="CC40" s="793"/>
      <c r="CD40" s="793"/>
      <c r="CE40" s="793"/>
      <c r="CF40" s="793"/>
      <c r="CG40" s="793"/>
    </row>
    <row r="41">
      <c r="A41" s="810" t="s">
        <v>6448</v>
      </c>
      <c r="B41" s="83" t="s">
        <v>327</v>
      </c>
      <c r="C41" s="84" t="s">
        <v>1285</v>
      </c>
      <c r="D41" s="85" t="s">
        <v>1285</v>
      </c>
      <c r="E41" s="86" t="s">
        <v>1285</v>
      </c>
      <c r="F41" s="87" t="s">
        <v>1285</v>
      </c>
      <c r="G41" s="83" t="s">
        <v>817</v>
      </c>
      <c r="H41" s="770"/>
      <c r="I41" s="770"/>
      <c r="J41" s="770"/>
      <c r="K41" s="770"/>
      <c r="L41" s="770"/>
      <c r="M41" s="770"/>
      <c r="N41" s="770"/>
      <c r="O41" s="770"/>
      <c r="P41" s="771"/>
      <c r="Q41" s="773"/>
      <c r="R41" s="773"/>
      <c r="S41" s="773"/>
      <c r="T41" s="773"/>
      <c r="U41" s="773"/>
      <c r="V41" s="773"/>
      <c r="W41" s="771"/>
      <c r="X41" s="778"/>
      <c r="Y41" s="778"/>
      <c r="Z41" s="778"/>
      <c r="AA41" s="845"/>
      <c r="AB41" s="778"/>
      <c r="AC41" s="778"/>
      <c r="AD41" s="778"/>
      <c r="AE41" s="778"/>
      <c r="AF41" s="778"/>
      <c r="AG41" s="778"/>
      <c r="AH41" s="771"/>
      <c r="AI41" s="743" t="s">
        <v>6449</v>
      </c>
      <c r="AJ41" s="743" t="s">
        <v>6450</v>
      </c>
      <c r="AK41" s="744"/>
      <c r="AL41" s="744"/>
      <c r="AM41" s="744"/>
      <c r="AN41" s="780"/>
      <c r="AO41" s="780"/>
      <c r="AP41" s="780"/>
      <c r="AQ41" s="780"/>
      <c r="AR41" s="780"/>
      <c r="AS41" s="780"/>
      <c r="AT41" s="780"/>
      <c r="AU41" s="780"/>
      <c r="AV41" s="780"/>
      <c r="AW41" s="780"/>
      <c r="AX41" s="771"/>
      <c r="AY41" s="785"/>
      <c r="AZ41" s="785"/>
      <c r="BA41" s="785"/>
      <c r="BB41" s="785"/>
      <c r="BC41" s="785"/>
      <c r="BD41" s="771"/>
      <c r="BE41" s="789"/>
      <c r="BF41" s="789"/>
      <c r="BG41" s="789"/>
      <c r="BH41" s="789"/>
      <c r="BI41" s="789"/>
      <c r="BJ41" s="789"/>
      <c r="BK41" s="789"/>
      <c r="BL41" s="771"/>
      <c r="BM41" s="805" t="s">
        <v>2020</v>
      </c>
      <c r="BN41" s="791"/>
      <c r="BO41" s="791"/>
      <c r="BP41" s="791"/>
      <c r="BQ41" s="791"/>
      <c r="BR41" s="791"/>
      <c r="BS41" s="791"/>
      <c r="BT41" s="791"/>
      <c r="BU41" s="791"/>
      <c r="BV41" s="771"/>
      <c r="BW41" s="793"/>
      <c r="BX41" s="793"/>
      <c r="BY41" s="793"/>
      <c r="BZ41" s="793"/>
      <c r="CA41" s="793"/>
      <c r="CB41" s="793"/>
      <c r="CC41" s="793"/>
      <c r="CD41" s="793"/>
      <c r="CE41" s="793"/>
      <c r="CF41" s="793"/>
      <c r="CG41" s="793"/>
    </row>
    <row r="42">
      <c r="A42" s="640" t="s">
        <v>3651</v>
      </c>
      <c r="B42" s="105" t="s">
        <v>327</v>
      </c>
      <c r="C42" s="106" t="s">
        <v>1285</v>
      </c>
      <c r="D42" s="107" t="s">
        <v>1285</v>
      </c>
      <c r="E42" s="108" t="s">
        <v>1285</v>
      </c>
      <c r="F42" s="109" t="s">
        <v>1285</v>
      </c>
      <c r="G42" s="105" t="s">
        <v>1586</v>
      </c>
      <c r="H42" s="770"/>
      <c r="I42" s="770"/>
      <c r="J42" s="770"/>
      <c r="K42" s="770"/>
      <c r="L42" s="770"/>
      <c r="M42" s="770"/>
      <c r="N42" s="770"/>
      <c r="O42" s="770"/>
      <c r="P42" s="771"/>
      <c r="Q42" s="773"/>
      <c r="R42" s="773"/>
      <c r="S42" s="773"/>
      <c r="T42" s="773"/>
      <c r="U42" s="773"/>
      <c r="V42" s="733" t="s">
        <v>6451</v>
      </c>
      <c r="W42" s="771"/>
      <c r="X42" s="778"/>
      <c r="Y42" s="778"/>
      <c r="Z42" s="778"/>
      <c r="AA42" s="845"/>
      <c r="AB42" s="778"/>
      <c r="AC42" s="778"/>
      <c r="AD42" s="778"/>
      <c r="AE42" s="778"/>
      <c r="AF42" s="778"/>
      <c r="AG42" s="778"/>
      <c r="AH42" s="771"/>
      <c r="AI42" s="780"/>
      <c r="AJ42" s="780"/>
      <c r="AK42" s="780"/>
      <c r="AL42" s="780"/>
      <c r="AM42" s="780"/>
      <c r="AN42" s="780"/>
      <c r="AO42" s="780"/>
      <c r="AP42" s="780"/>
      <c r="AQ42" s="780"/>
      <c r="AR42" s="780"/>
      <c r="AS42" s="780"/>
      <c r="AT42" s="780"/>
      <c r="AU42" s="780"/>
      <c r="AV42" s="780"/>
      <c r="AW42" s="780"/>
      <c r="AX42" s="771"/>
      <c r="AY42" s="785"/>
      <c r="AZ42" s="785"/>
      <c r="BA42" s="785"/>
      <c r="BB42" s="785"/>
      <c r="BC42" s="785"/>
      <c r="BD42" s="771"/>
      <c r="BE42" s="789"/>
      <c r="BF42" s="789"/>
      <c r="BG42" s="789"/>
      <c r="BH42" s="789"/>
      <c r="BI42" s="789"/>
      <c r="BJ42" s="789"/>
      <c r="BK42" s="789"/>
      <c r="BL42" s="771"/>
      <c r="BM42" s="791"/>
      <c r="BN42" s="791"/>
      <c r="BO42" s="791"/>
      <c r="BP42" s="791"/>
      <c r="BQ42" s="791"/>
      <c r="BR42" s="791"/>
      <c r="BS42" s="791"/>
      <c r="BT42" s="791"/>
      <c r="BU42" s="791"/>
      <c r="BV42" s="771"/>
      <c r="BW42" s="793"/>
      <c r="BX42" s="793"/>
      <c r="BY42" s="793"/>
      <c r="BZ42" s="793"/>
      <c r="CA42" s="793"/>
      <c r="CB42" s="793"/>
      <c r="CC42" s="793"/>
      <c r="CD42" s="793"/>
      <c r="CE42" s="793"/>
      <c r="CF42" s="793"/>
      <c r="CG42" s="793"/>
    </row>
    <row r="43">
      <c r="A43" s="810" t="s">
        <v>5656</v>
      </c>
      <c r="B43" s="83" t="s">
        <v>327</v>
      </c>
      <c r="C43" s="84" t="s">
        <v>1285</v>
      </c>
      <c r="D43" s="85" t="s">
        <v>1285</v>
      </c>
      <c r="E43" s="86" t="s">
        <v>1285</v>
      </c>
      <c r="F43" s="87" t="s">
        <v>1285</v>
      </c>
      <c r="G43" s="83" t="s">
        <v>724</v>
      </c>
      <c r="H43" s="770"/>
      <c r="I43" s="770"/>
      <c r="J43" s="770"/>
      <c r="K43" s="770"/>
      <c r="L43" s="770"/>
      <c r="M43" s="770"/>
      <c r="N43" s="770"/>
      <c r="O43" s="770"/>
      <c r="P43" s="771"/>
      <c r="Q43" s="773"/>
      <c r="R43" s="773"/>
      <c r="S43" s="773"/>
      <c r="T43" s="773"/>
      <c r="U43" s="773"/>
      <c r="V43" s="773"/>
      <c r="W43" s="771"/>
      <c r="X43" s="776" t="s">
        <v>1749</v>
      </c>
      <c r="Y43" s="778"/>
      <c r="Z43" s="776" t="s">
        <v>1703</v>
      </c>
      <c r="AA43" s="845"/>
      <c r="AB43" s="778"/>
      <c r="AC43" s="778"/>
      <c r="AD43" s="778"/>
      <c r="AE43" s="778"/>
      <c r="AF43" s="778"/>
      <c r="AG43" s="778"/>
      <c r="AH43" s="771"/>
      <c r="AI43" s="744"/>
      <c r="AJ43" s="780"/>
      <c r="AK43" s="780"/>
      <c r="AL43" s="780"/>
      <c r="AM43" s="780"/>
      <c r="AN43" s="780"/>
      <c r="AO43" s="780"/>
      <c r="AP43" s="780"/>
      <c r="AQ43" s="780"/>
      <c r="AR43" s="780"/>
      <c r="AS43" s="780"/>
      <c r="AT43" s="780"/>
      <c r="AU43" s="780"/>
      <c r="AV43" s="780"/>
      <c r="AW43" s="780"/>
      <c r="AX43" s="771"/>
      <c r="AY43" s="785"/>
      <c r="AZ43" s="785"/>
      <c r="BA43" s="785"/>
      <c r="BB43" s="785"/>
      <c r="BC43" s="785"/>
      <c r="BD43" s="771"/>
      <c r="BE43" s="789"/>
      <c r="BF43" s="789"/>
      <c r="BG43" s="789"/>
      <c r="BH43" s="789"/>
      <c r="BI43" s="789"/>
      <c r="BJ43" s="789"/>
      <c r="BK43" s="789"/>
      <c r="BL43" s="771"/>
      <c r="BM43" s="791"/>
      <c r="BN43" s="791"/>
      <c r="BO43" s="791"/>
      <c r="BP43" s="791"/>
      <c r="BQ43" s="791"/>
      <c r="BR43" s="791"/>
      <c r="BS43" s="791"/>
      <c r="BT43" s="791"/>
      <c r="BU43" s="791"/>
      <c r="BV43" s="771"/>
      <c r="BW43" s="793"/>
      <c r="BX43" s="793"/>
      <c r="BY43" s="793"/>
      <c r="BZ43" s="793"/>
      <c r="CA43" s="793"/>
      <c r="CB43" s="793"/>
      <c r="CC43" s="793"/>
      <c r="CD43" s="793"/>
      <c r="CE43" s="793"/>
      <c r="CF43" s="793"/>
      <c r="CG43" s="793"/>
    </row>
    <row r="44">
      <c r="A44" s="640" t="s">
        <v>5402</v>
      </c>
      <c r="B44" s="105" t="s">
        <v>903</v>
      </c>
      <c r="C44" s="106" t="s">
        <v>1285</v>
      </c>
      <c r="D44" s="107" t="s">
        <v>1285</v>
      </c>
      <c r="E44" s="108" t="s">
        <v>1586</v>
      </c>
      <c r="F44" s="109" t="s">
        <v>1586</v>
      </c>
      <c r="G44" s="105" t="s">
        <v>817</v>
      </c>
      <c r="H44" s="770"/>
      <c r="I44" s="770"/>
      <c r="J44" s="770"/>
      <c r="K44" s="770"/>
      <c r="L44" s="770"/>
      <c r="M44" s="770"/>
      <c r="N44" s="770"/>
      <c r="O44" s="770"/>
      <c r="P44" s="771"/>
      <c r="Q44" s="773"/>
      <c r="R44" s="773"/>
      <c r="S44" s="773"/>
      <c r="T44" s="773"/>
      <c r="U44" s="773"/>
      <c r="V44" s="773"/>
      <c r="W44" s="771"/>
      <c r="X44" s="778"/>
      <c r="Y44" s="778"/>
      <c r="Z44" s="778"/>
      <c r="AA44" s="845"/>
      <c r="AB44" s="778"/>
      <c r="AC44" s="778"/>
      <c r="AD44" s="778"/>
      <c r="AE44" s="778"/>
      <c r="AF44" s="778"/>
      <c r="AG44" s="738" t="s">
        <v>6452</v>
      </c>
      <c r="AH44" s="771"/>
      <c r="AI44" s="780"/>
      <c r="AJ44" s="780"/>
      <c r="AK44" s="780"/>
      <c r="AL44" s="780"/>
      <c r="AM44" s="780"/>
      <c r="AN44" s="780"/>
      <c r="AO44" s="780"/>
      <c r="AP44" s="780"/>
      <c r="AQ44" s="780"/>
      <c r="AR44" s="780"/>
      <c r="AS44" s="780"/>
      <c r="AT44" s="780"/>
      <c r="AU44" s="780"/>
      <c r="AV44" s="780"/>
      <c r="AW44" s="780"/>
      <c r="AX44" s="771"/>
      <c r="AY44" s="785"/>
      <c r="AZ44" s="785"/>
      <c r="BA44" s="785"/>
      <c r="BB44" s="785"/>
      <c r="BC44" s="785"/>
      <c r="BD44" s="771"/>
      <c r="BE44" s="789"/>
      <c r="BF44" s="789"/>
      <c r="BG44" s="789"/>
      <c r="BH44" s="789"/>
      <c r="BI44" s="789"/>
      <c r="BJ44" s="789"/>
      <c r="BK44" s="789"/>
      <c r="BL44" s="771"/>
      <c r="BM44" s="791"/>
      <c r="BN44" s="791"/>
      <c r="BO44" s="791"/>
      <c r="BP44" s="791"/>
      <c r="BQ44" s="791"/>
      <c r="BR44" s="791"/>
      <c r="BS44" s="874" t="s">
        <v>3474</v>
      </c>
      <c r="BT44" s="791"/>
      <c r="BU44" s="791"/>
      <c r="BV44" s="771"/>
      <c r="BW44" s="793"/>
      <c r="BX44" s="793"/>
      <c r="BY44" s="793"/>
      <c r="BZ44" s="793"/>
      <c r="CA44" s="793"/>
      <c r="CB44" s="793"/>
      <c r="CC44" s="793"/>
      <c r="CD44" s="793"/>
      <c r="CE44" s="793"/>
      <c r="CF44" s="820" t="s">
        <v>4408</v>
      </c>
      <c r="CG44" s="793"/>
    </row>
    <row r="45">
      <c r="A45" s="810" t="s">
        <v>3384</v>
      </c>
      <c r="B45" s="83" t="s">
        <v>903</v>
      </c>
      <c r="C45" s="84" t="s">
        <v>1285</v>
      </c>
      <c r="D45" s="85" t="s">
        <v>1285</v>
      </c>
      <c r="E45" s="86" t="s">
        <v>1285</v>
      </c>
      <c r="F45" s="87" t="s">
        <v>1285</v>
      </c>
      <c r="G45" s="83" t="s">
        <v>1586</v>
      </c>
      <c r="H45" s="770"/>
      <c r="I45" s="770"/>
      <c r="J45" s="770"/>
      <c r="K45" s="770"/>
      <c r="L45" s="770"/>
      <c r="M45" s="770"/>
      <c r="N45" s="770"/>
      <c r="O45" s="770"/>
      <c r="P45" s="771"/>
      <c r="Q45" s="773"/>
      <c r="R45" s="773"/>
      <c r="S45" s="773"/>
      <c r="T45" s="773"/>
      <c r="U45" s="773"/>
      <c r="V45" s="773"/>
      <c r="W45" s="771"/>
      <c r="X45" s="778"/>
      <c r="Y45" s="778"/>
      <c r="Z45" s="776" t="s">
        <v>407</v>
      </c>
      <c r="AA45" s="845"/>
      <c r="AB45" s="778"/>
      <c r="AC45" s="778"/>
      <c r="AD45" s="778"/>
      <c r="AE45" s="778"/>
      <c r="AF45" s="778"/>
      <c r="AG45" s="778"/>
      <c r="AH45" s="771"/>
      <c r="AI45" s="744"/>
      <c r="AJ45" s="780"/>
      <c r="AK45" s="780"/>
      <c r="AL45" s="780"/>
      <c r="AM45" s="780"/>
      <c r="AN45" s="780"/>
      <c r="AO45" s="780"/>
      <c r="AP45" s="780"/>
      <c r="AQ45" s="780"/>
      <c r="AR45" s="780"/>
      <c r="AS45" s="780"/>
      <c r="AT45" s="780"/>
      <c r="AU45" s="780"/>
      <c r="AV45" s="780"/>
      <c r="AW45" s="780"/>
      <c r="AX45" s="771"/>
      <c r="AY45" s="785"/>
      <c r="AZ45" s="785"/>
      <c r="BA45" s="785"/>
      <c r="BB45" s="785"/>
      <c r="BC45" s="785"/>
      <c r="BD45" s="771"/>
      <c r="BE45" s="789"/>
      <c r="BF45" s="789"/>
      <c r="BG45" s="789"/>
      <c r="BH45" s="789"/>
      <c r="BI45" s="789"/>
      <c r="BJ45" s="789"/>
      <c r="BK45" s="789"/>
      <c r="BL45" s="771"/>
      <c r="BM45" s="791"/>
      <c r="BN45" s="791"/>
      <c r="BO45" s="791"/>
      <c r="BP45" s="791"/>
      <c r="BQ45" s="791"/>
      <c r="BR45" s="791"/>
      <c r="BS45" s="791"/>
      <c r="BT45" s="791"/>
      <c r="BU45" s="791"/>
      <c r="BV45" s="771"/>
      <c r="BW45" s="793"/>
      <c r="BX45" s="793"/>
      <c r="BY45" s="793"/>
      <c r="BZ45" s="793"/>
      <c r="CA45" s="793"/>
      <c r="CB45" s="793"/>
      <c r="CC45" s="793"/>
      <c r="CD45" s="793"/>
      <c r="CE45" s="793"/>
      <c r="CF45" s="793"/>
      <c r="CG45" s="793"/>
    </row>
    <row r="46">
      <c r="A46" s="640" t="s">
        <v>6453</v>
      </c>
      <c r="B46" s="105" t="s">
        <v>903</v>
      </c>
      <c r="C46" s="106" t="s">
        <v>1285</v>
      </c>
      <c r="D46" s="107" t="s">
        <v>1285</v>
      </c>
      <c r="E46" s="108" t="s">
        <v>1285</v>
      </c>
      <c r="F46" s="109" t="s">
        <v>1285</v>
      </c>
      <c r="G46" s="105" t="s">
        <v>1586</v>
      </c>
      <c r="H46" s="729"/>
      <c r="I46" s="770"/>
      <c r="J46" s="770"/>
      <c r="K46" s="770"/>
      <c r="L46" s="770"/>
      <c r="M46" s="770"/>
      <c r="N46" s="770"/>
      <c r="O46" s="770"/>
      <c r="P46" s="771"/>
      <c r="Q46" s="773"/>
      <c r="R46" s="773"/>
      <c r="S46" s="773"/>
      <c r="T46" s="773"/>
      <c r="U46" s="773"/>
      <c r="V46" s="773"/>
      <c r="W46" s="771"/>
      <c r="X46" s="778"/>
      <c r="Y46" s="778"/>
      <c r="Z46" s="778"/>
      <c r="AA46" s="845"/>
      <c r="AB46" s="776" t="s">
        <v>4780</v>
      </c>
      <c r="AC46" s="778"/>
      <c r="AD46" s="778"/>
      <c r="AE46" s="778"/>
      <c r="AF46" s="778"/>
      <c r="AG46" s="778"/>
      <c r="AH46" s="771"/>
      <c r="AI46" s="780"/>
      <c r="AJ46" s="780"/>
      <c r="AK46" s="780"/>
      <c r="AL46" s="780"/>
      <c r="AM46" s="780"/>
      <c r="AN46" s="780"/>
      <c r="AO46" s="780"/>
      <c r="AP46" s="780"/>
      <c r="AQ46" s="780"/>
      <c r="AR46" s="780"/>
      <c r="AS46" s="780"/>
      <c r="AT46" s="780"/>
      <c r="AU46" s="780"/>
      <c r="AV46" s="780"/>
      <c r="AW46" s="780"/>
      <c r="AX46" s="771"/>
      <c r="AY46" s="785"/>
      <c r="AZ46" s="785"/>
      <c r="BA46" s="785"/>
      <c r="BB46" s="785"/>
      <c r="BC46" s="785"/>
      <c r="BD46" s="771"/>
      <c r="BE46" s="789"/>
      <c r="BF46" s="789"/>
      <c r="BG46" s="789"/>
      <c r="BH46" s="789"/>
      <c r="BI46" s="789"/>
      <c r="BJ46" s="789"/>
      <c r="BK46" s="789"/>
      <c r="BL46" s="771"/>
      <c r="BM46" s="791"/>
      <c r="BN46" s="791"/>
      <c r="BO46" s="791"/>
      <c r="BP46" s="791"/>
      <c r="BQ46" s="791"/>
      <c r="BR46" s="791"/>
      <c r="BS46" s="791"/>
      <c r="BT46" s="791"/>
      <c r="BU46" s="791"/>
      <c r="BV46" s="771"/>
      <c r="BW46" s="793"/>
      <c r="BX46" s="793"/>
      <c r="BY46" s="793"/>
      <c r="BZ46" s="793"/>
      <c r="CA46" s="793"/>
      <c r="CB46" s="793"/>
      <c r="CC46" s="793"/>
      <c r="CD46" s="793"/>
      <c r="CE46" s="793"/>
      <c r="CF46" s="793"/>
      <c r="CG46" s="793"/>
    </row>
    <row r="47">
      <c r="A47" s="810" t="s">
        <v>6454</v>
      </c>
      <c r="B47" s="83" t="s">
        <v>817</v>
      </c>
      <c r="C47" s="84" t="s">
        <v>1285</v>
      </c>
      <c r="D47" s="85" t="s">
        <v>1285</v>
      </c>
      <c r="E47" s="86" t="s">
        <v>1285</v>
      </c>
      <c r="F47" s="87" t="s">
        <v>1285</v>
      </c>
      <c r="G47" s="83" t="s">
        <v>1586</v>
      </c>
      <c r="H47" s="770"/>
      <c r="I47" s="770"/>
      <c r="J47" s="770"/>
      <c r="K47" s="770"/>
      <c r="L47" s="770"/>
      <c r="M47" s="770"/>
      <c r="N47" s="770"/>
      <c r="O47" s="770"/>
      <c r="P47" s="771"/>
      <c r="Q47" s="773"/>
      <c r="R47" s="773"/>
      <c r="S47" s="773"/>
      <c r="T47" s="773"/>
      <c r="U47" s="773"/>
      <c r="V47" s="773"/>
      <c r="W47" s="771"/>
      <c r="X47" s="778"/>
      <c r="Y47" s="778"/>
      <c r="Z47" s="778"/>
      <c r="AA47" s="845"/>
      <c r="AB47" s="778"/>
      <c r="AC47" s="778"/>
      <c r="AD47" s="778"/>
      <c r="AE47" s="778"/>
      <c r="AF47" s="778"/>
      <c r="AG47" s="778"/>
      <c r="AH47" s="771"/>
      <c r="AI47" s="780"/>
      <c r="AJ47" s="780"/>
      <c r="AK47" s="780"/>
      <c r="AL47" s="780"/>
      <c r="AM47" s="780"/>
      <c r="AN47" s="780"/>
      <c r="AO47" s="780"/>
      <c r="AP47" s="780"/>
      <c r="AQ47" s="780"/>
      <c r="AR47" s="780"/>
      <c r="AS47" s="780"/>
      <c r="AT47" s="780"/>
      <c r="AU47" s="780"/>
      <c r="AV47" s="780"/>
      <c r="AW47" s="780"/>
      <c r="AX47" s="771"/>
      <c r="AY47" s="785"/>
      <c r="AZ47" s="785"/>
      <c r="BA47" s="785"/>
      <c r="BB47" s="785"/>
      <c r="BC47" s="785"/>
      <c r="BD47" s="771"/>
      <c r="BE47" s="789"/>
      <c r="BF47" s="755" t="s">
        <v>2232</v>
      </c>
      <c r="BG47" s="789"/>
      <c r="BH47" s="789"/>
      <c r="BI47" s="789"/>
      <c r="BJ47" s="789"/>
      <c r="BK47" s="789"/>
      <c r="BL47" s="771"/>
      <c r="BM47" s="791"/>
      <c r="BN47" s="791"/>
      <c r="BO47" s="791"/>
      <c r="BP47" s="791"/>
      <c r="BQ47" s="791"/>
      <c r="BR47" s="791"/>
      <c r="BS47" s="791"/>
      <c r="BT47" s="791"/>
      <c r="BU47" s="791"/>
      <c r="BV47" s="771"/>
      <c r="BW47" s="793"/>
      <c r="BX47" s="793"/>
      <c r="BY47" s="793"/>
      <c r="BZ47" s="793"/>
      <c r="CA47" s="793"/>
      <c r="CB47" s="793"/>
      <c r="CC47" s="793"/>
      <c r="CD47" s="793"/>
      <c r="CE47" s="793"/>
      <c r="CF47" s="793"/>
      <c r="CG47" s="793"/>
    </row>
    <row r="48">
      <c r="A48" s="875" t="s">
        <v>5542</v>
      </c>
      <c r="B48" s="105" t="s">
        <v>724</v>
      </c>
      <c r="C48" s="106" t="s">
        <v>1285</v>
      </c>
      <c r="D48" s="107" t="s">
        <v>1285</v>
      </c>
      <c r="E48" s="108" t="s">
        <v>1285</v>
      </c>
      <c r="F48" s="109" t="s">
        <v>1586</v>
      </c>
      <c r="G48" s="105" t="s">
        <v>1586</v>
      </c>
      <c r="H48" s="770"/>
      <c r="I48" s="770"/>
      <c r="J48" s="770"/>
      <c r="K48" s="770"/>
      <c r="L48" s="770"/>
      <c r="M48" s="770"/>
      <c r="N48" s="770"/>
      <c r="O48" s="770"/>
      <c r="P48" s="771"/>
      <c r="Q48" s="773"/>
      <c r="R48" s="773"/>
      <c r="S48" s="773"/>
      <c r="T48" s="773"/>
      <c r="U48" s="773"/>
      <c r="V48" s="773"/>
      <c r="W48" s="771"/>
      <c r="X48" s="778"/>
      <c r="Y48" s="778"/>
      <c r="Z48" s="775" t="s">
        <v>4246</v>
      </c>
      <c r="AA48" s="845"/>
      <c r="AB48" s="778"/>
      <c r="AC48" s="778"/>
      <c r="AD48" s="778"/>
      <c r="AE48" s="778"/>
      <c r="AF48" s="778"/>
      <c r="AG48" s="778"/>
      <c r="AH48" s="771"/>
      <c r="AI48" s="780"/>
      <c r="AJ48" s="780"/>
      <c r="AK48" s="780"/>
      <c r="AL48" s="780"/>
      <c r="AM48" s="780"/>
      <c r="AN48" s="780"/>
      <c r="AO48" s="780"/>
      <c r="AP48" s="780"/>
      <c r="AQ48" s="780"/>
      <c r="AR48" s="780"/>
      <c r="AS48" s="780"/>
      <c r="AT48" s="780"/>
      <c r="AU48" s="780"/>
      <c r="AV48" s="780"/>
      <c r="AW48" s="780"/>
      <c r="AX48" s="771"/>
      <c r="AY48" s="785"/>
      <c r="AZ48" s="785"/>
      <c r="BA48" s="785"/>
      <c r="BB48" s="785"/>
      <c r="BC48" s="785"/>
      <c r="BD48" s="771"/>
      <c r="BE48" s="789"/>
      <c r="BF48" s="789"/>
      <c r="BG48" s="789"/>
      <c r="BH48" s="789"/>
      <c r="BI48" s="789"/>
      <c r="BJ48" s="789"/>
      <c r="BK48" s="789"/>
      <c r="BL48" s="771"/>
      <c r="BM48" s="791"/>
      <c r="BN48" s="791"/>
      <c r="BO48" s="791"/>
      <c r="BP48" s="791"/>
      <c r="BQ48" s="791"/>
      <c r="BR48" s="791"/>
      <c r="BS48" s="791"/>
      <c r="BT48" s="791"/>
      <c r="BU48" s="791"/>
      <c r="BV48" s="771"/>
      <c r="BW48" s="793"/>
      <c r="BX48" s="793"/>
      <c r="BY48" s="793"/>
      <c r="BZ48" s="793"/>
      <c r="CA48" s="793"/>
      <c r="CB48" s="793"/>
      <c r="CC48" s="793"/>
      <c r="CD48" s="793"/>
      <c r="CE48" s="793"/>
      <c r="CF48" s="793"/>
      <c r="CG48" s="793"/>
    </row>
    <row r="49">
      <c r="A49" s="810" t="s">
        <v>5220</v>
      </c>
      <c r="B49" s="83" t="s">
        <v>724</v>
      </c>
      <c r="C49" s="84" t="s">
        <v>1285</v>
      </c>
      <c r="D49" s="85" t="s">
        <v>1285</v>
      </c>
      <c r="E49" s="86" t="s">
        <v>1285</v>
      </c>
      <c r="F49" s="87" t="s">
        <v>1285</v>
      </c>
      <c r="G49" s="83" t="s">
        <v>1586</v>
      </c>
      <c r="H49" s="729" t="s">
        <v>3741</v>
      </c>
      <c r="I49" s="770"/>
      <c r="J49" s="770"/>
      <c r="K49" s="770"/>
      <c r="L49" s="770"/>
      <c r="M49" s="770"/>
      <c r="N49" s="770"/>
      <c r="O49" s="770"/>
      <c r="P49" s="771"/>
      <c r="Q49" s="773"/>
      <c r="R49" s="773"/>
      <c r="S49" s="773"/>
      <c r="T49" s="773"/>
      <c r="U49" s="773"/>
      <c r="V49" s="773"/>
      <c r="W49" s="771"/>
      <c r="X49" s="778"/>
      <c r="Y49" s="778"/>
      <c r="Z49" s="778"/>
      <c r="AA49" s="845"/>
      <c r="AB49" s="778"/>
      <c r="AC49" s="778"/>
      <c r="AD49" s="778"/>
      <c r="AE49" s="778"/>
      <c r="AF49" s="778"/>
      <c r="AG49" s="778"/>
      <c r="AH49" s="771"/>
      <c r="AI49" s="780"/>
      <c r="AJ49" s="780"/>
      <c r="AK49" s="780"/>
      <c r="AL49" s="780"/>
      <c r="AM49" s="780"/>
      <c r="AN49" s="780"/>
      <c r="AO49" s="780"/>
      <c r="AP49" s="780"/>
      <c r="AQ49" s="780"/>
      <c r="AR49" s="780"/>
      <c r="AS49" s="780"/>
      <c r="AT49" s="780"/>
      <c r="AU49" s="780"/>
      <c r="AV49" s="780"/>
      <c r="AW49" s="780"/>
      <c r="AX49" s="771"/>
      <c r="AY49" s="785"/>
      <c r="AZ49" s="785"/>
      <c r="BA49" s="785"/>
      <c r="BB49" s="785"/>
      <c r="BC49" s="785"/>
      <c r="BD49" s="771"/>
      <c r="BE49" s="789"/>
      <c r="BF49" s="789"/>
      <c r="BG49" s="789"/>
      <c r="BH49" s="789"/>
      <c r="BI49" s="789"/>
      <c r="BJ49" s="789"/>
      <c r="BK49" s="789"/>
      <c r="BL49" s="771"/>
      <c r="BM49" s="791"/>
      <c r="BN49" s="791"/>
      <c r="BO49" s="791"/>
      <c r="BP49" s="791"/>
      <c r="BQ49" s="791"/>
      <c r="BR49" s="791"/>
      <c r="BS49" s="791"/>
      <c r="BT49" s="791"/>
      <c r="BU49" s="791"/>
      <c r="BV49" s="771"/>
      <c r="BW49" s="793"/>
      <c r="BX49" s="793"/>
      <c r="BY49" s="793"/>
      <c r="BZ49" s="793"/>
      <c r="CA49" s="793"/>
      <c r="CB49" s="793"/>
      <c r="CC49" s="793"/>
      <c r="CD49" s="793"/>
      <c r="CE49" s="793"/>
      <c r="CF49" s="793"/>
      <c r="CG49" s="793"/>
    </row>
    <row r="50">
      <c r="A50" s="640" t="s">
        <v>6455</v>
      </c>
      <c r="B50" s="105" t="s">
        <v>1586</v>
      </c>
      <c r="C50" s="106" t="s">
        <v>1285</v>
      </c>
      <c r="D50" s="107" t="s">
        <v>1285</v>
      </c>
      <c r="E50" s="108" t="s">
        <v>1285</v>
      </c>
      <c r="F50" s="109" t="s">
        <v>1285</v>
      </c>
      <c r="G50" s="105" t="s">
        <v>1586</v>
      </c>
      <c r="H50" s="729" t="s">
        <v>5300</v>
      </c>
      <c r="I50" s="770"/>
      <c r="J50" s="770"/>
      <c r="K50" s="770"/>
      <c r="L50" s="770"/>
      <c r="M50" s="770"/>
      <c r="N50" s="770"/>
      <c r="O50" s="770"/>
      <c r="P50" s="771"/>
      <c r="Q50" s="773"/>
      <c r="R50" s="773"/>
      <c r="S50" s="773"/>
      <c r="T50" s="773"/>
      <c r="U50" s="773"/>
      <c r="V50" s="773"/>
      <c r="W50" s="771"/>
      <c r="X50" s="778"/>
      <c r="Y50" s="778"/>
      <c r="Z50" s="778"/>
      <c r="AA50" s="845"/>
      <c r="AB50" s="778"/>
      <c r="AC50" s="778"/>
      <c r="AD50" s="778"/>
      <c r="AE50" s="778"/>
      <c r="AF50" s="778"/>
      <c r="AG50" s="778"/>
      <c r="AH50" s="771"/>
      <c r="AI50" s="780"/>
      <c r="AJ50" s="780"/>
      <c r="AK50" s="780"/>
      <c r="AL50" s="780"/>
      <c r="AM50" s="780"/>
      <c r="AN50" s="780"/>
      <c r="AO50" s="780"/>
      <c r="AP50" s="780"/>
      <c r="AQ50" s="780"/>
      <c r="AR50" s="780"/>
      <c r="AS50" s="780"/>
      <c r="AT50" s="780"/>
      <c r="AU50" s="780"/>
      <c r="AV50" s="780"/>
      <c r="AW50" s="780"/>
      <c r="AX50" s="771"/>
      <c r="AY50" s="785"/>
      <c r="AZ50" s="785"/>
      <c r="BA50" s="785"/>
      <c r="BB50" s="785"/>
      <c r="BC50" s="785"/>
      <c r="BD50" s="771"/>
      <c r="BE50" s="789"/>
      <c r="BF50" s="789"/>
      <c r="BG50" s="789"/>
      <c r="BH50" s="789"/>
      <c r="BI50" s="789"/>
      <c r="BJ50" s="789"/>
      <c r="BK50" s="789"/>
      <c r="BL50" s="771"/>
      <c r="BM50" s="791"/>
      <c r="BN50" s="791"/>
      <c r="BO50" s="791"/>
      <c r="BP50" s="791"/>
      <c r="BQ50" s="791"/>
      <c r="BR50" s="791"/>
      <c r="BS50" s="791"/>
      <c r="BT50" s="791"/>
      <c r="BU50" s="791"/>
      <c r="BV50" s="771"/>
      <c r="BW50" s="793"/>
      <c r="BX50" s="793"/>
      <c r="BY50" s="793"/>
      <c r="BZ50" s="793"/>
      <c r="CA50" s="793"/>
      <c r="CB50" s="793"/>
      <c r="CC50" s="793"/>
      <c r="CD50" s="793"/>
      <c r="CE50" s="793"/>
      <c r="CF50" s="793"/>
      <c r="CG50" s="793"/>
    </row>
    <row r="51">
      <c r="A51" s="870"/>
      <c r="B51" s="83"/>
      <c r="C51" s="84"/>
      <c r="D51" s="85"/>
      <c r="E51" s="86"/>
      <c r="F51" s="87"/>
      <c r="G51" s="83"/>
      <c r="H51" s="770"/>
      <c r="I51" s="770"/>
      <c r="J51" s="770"/>
      <c r="K51" s="770"/>
      <c r="L51" s="770"/>
      <c r="M51" s="770"/>
      <c r="N51" s="770"/>
      <c r="O51" s="770"/>
      <c r="P51" s="771"/>
      <c r="Q51" s="773"/>
      <c r="R51" s="773"/>
      <c r="S51" s="773"/>
      <c r="T51" s="773"/>
      <c r="U51" s="773"/>
      <c r="V51" s="773"/>
      <c r="W51" s="771"/>
      <c r="X51" s="778"/>
      <c r="Y51" s="778"/>
      <c r="Z51" s="778"/>
      <c r="AA51" s="845"/>
      <c r="AB51" s="778"/>
      <c r="AC51" s="778"/>
      <c r="AD51" s="778"/>
      <c r="AE51" s="778"/>
      <c r="AF51" s="778"/>
      <c r="AG51" s="778"/>
      <c r="AH51" s="771"/>
      <c r="AI51" s="780"/>
      <c r="AJ51" s="780"/>
      <c r="AK51" s="780"/>
      <c r="AL51" s="780"/>
      <c r="AM51" s="780"/>
      <c r="AN51" s="780"/>
      <c r="AO51" s="780"/>
      <c r="AP51" s="780"/>
      <c r="AQ51" s="780"/>
      <c r="AR51" s="780"/>
      <c r="AS51" s="780"/>
      <c r="AT51" s="780"/>
      <c r="AU51" s="780"/>
      <c r="AV51" s="780"/>
      <c r="AW51" s="780"/>
      <c r="AX51" s="771"/>
      <c r="AY51" s="785"/>
      <c r="AZ51" s="785"/>
      <c r="BA51" s="785"/>
      <c r="BB51" s="785"/>
      <c r="BC51" s="785"/>
      <c r="BD51" s="771"/>
      <c r="BE51" s="789"/>
      <c r="BF51" s="789"/>
      <c r="BG51" s="789"/>
      <c r="BH51" s="789"/>
      <c r="BI51" s="789"/>
      <c r="BJ51" s="789"/>
      <c r="BK51" s="789"/>
      <c r="BL51" s="771"/>
      <c r="BM51" s="791"/>
      <c r="BN51" s="791"/>
      <c r="BO51" s="791"/>
      <c r="BP51" s="791"/>
      <c r="BQ51" s="791"/>
      <c r="BR51" s="791"/>
      <c r="BS51" s="791"/>
      <c r="BT51" s="791"/>
      <c r="BU51" s="791"/>
      <c r="BV51" s="771"/>
      <c r="BW51" s="793"/>
      <c r="BX51" s="793"/>
      <c r="BY51" s="793"/>
      <c r="BZ51" s="793"/>
      <c r="CA51" s="793"/>
      <c r="CB51" s="793"/>
      <c r="CC51" s="793"/>
      <c r="CD51" s="793"/>
      <c r="CE51" s="793"/>
      <c r="CF51" s="793"/>
      <c r="CG51" s="793"/>
    </row>
    <row r="52">
      <c r="A52" s="846"/>
      <c r="B52" s="876"/>
      <c r="C52" s="877"/>
      <c r="D52" s="878"/>
      <c r="E52" s="879"/>
      <c r="F52" s="880"/>
      <c r="G52" s="876"/>
      <c r="H52" s="770"/>
      <c r="I52" s="770"/>
      <c r="J52" s="770"/>
      <c r="K52" s="770"/>
      <c r="L52" s="770"/>
      <c r="M52" s="770"/>
      <c r="N52" s="770"/>
      <c r="O52" s="770"/>
      <c r="P52" s="771"/>
      <c r="Q52" s="773"/>
      <c r="R52" s="773"/>
      <c r="S52" s="773"/>
      <c r="T52" s="773"/>
      <c r="U52" s="773"/>
      <c r="V52" s="773"/>
      <c r="W52" s="771"/>
      <c r="X52" s="778"/>
      <c r="Y52" s="778"/>
      <c r="Z52" s="778"/>
      <c r="AA52" s="845"/>
      <c r="AB52" s="778"/>
      <c r="AC52" s="778"/>
      <c r="AD52" s="778"/>
      <c r="AE52" s="778"/>
      <c r="AF52" s="778"/>
      <c r="AG52" s="778"/>
      <c r="AH52" s="771"/>
      <c r="AI52" s="780"/>
      <c r="AJ52" s="780"/>
      <c r="AK52" s="780"/>
      <c r="AL52" s="780"/>
      <c r="AM52" s="780"/>
      <c r="AN52" s="780"/>
      <c r="AO52" s="780"/>
      <c r="AP52" s="780"/>
      <c r="AQ52" s="780"/>
      <c r="AR52" s="780"/>
      <c r="AS52" s="780"/>
      <c r="AT52" s="780"/>
      <c r="AU52" s="780"/>
      <c r="AV52" s="780"/>
      <c r="AW52" s="780"/>
      <c r="AX52" s="771"/>
      <c r="AY52" s="785"/>
      <c r="AZ52" s="785"/>
      <c r="BA52" s="785"/>
      <c r="BB52" s="785"/>
      <c r="BC52" s="785"/>
      <c r="BD52" s="771"/>
      <c r="BE52" s="789"/>
      <c r="BF52" s="789"/>
      <c r="BG52" s="789"/>
      <c r="BH52" s="789"/>
      <c r="BI52" s="789"/>
      <c r="BJ52" s="789"/>
      <c r="BK52" s="789"/>
      <c r="BL52" s="771"/>
      <c r="BM52" s="791"/>
      <c r="BN52" s="791"/>
      <c r="BO52" s="791"/>
      <c r="BP52" s="791"/>
      <c r="BQ52" s="791"/>
      <c r="BR52" s="791"/>
      <c r="BS52" s="791"/>
      <c r="BT52" s="791"/>
      <c r="BU52" s="791"/>
      <c r="BV52" s="771"/>
      <c r="BW52" s="793"/>
      <c r="BX52" s="793"/>
      <c r="BY52" s="793"/>
      <c r="BZ52" s="793"/>
      <c r="CA52" s="793"/>
      <c r="CB52" s="793"/>
      <c r="CC52" s="793"/>
      <c r="CD52" s="793"/>
      <c r="CE52" s="793"/>
      <c r="CF52" s="793"/>
      <c r="CG52" s="793"/>
    </row>
    <row r="53">
      <c r="A53" s="870"/>
      <c r="B53" s="881"/>
      <c r="C53" s="882"/>
      <c r="D53" s="883"/>
      <c r="E53" s="884"/>
      <c r="F53" s="885"/>
      <c r="G53" s="881"/>
      <c r="H53" s="770"/>
      <c r="I53" s="770"/>
      <c r="J53" s="770"/>
      <c r="K53" s="770"/>
      <c r="L53" s="770"/>
      <c r="M53" s="770"/>
      <c r="N53" s="770"/>
      <c r="O53" s="770"/>
      <c r="P53" s="771"/>
      <c r="Q53" s="773"/>
      <c r="R53" s="773"/>
      <c r="S53" s="773"/>
      <c r="T53" s="773"/>
      <c r="U53" s="773"/>
      <c r="V53" s="773"/>
      <c r="W53" s="771"/>
      <c r="X53" s="778"/>
      <c r="Y53" s="778"/>
      <c r="Z53" s="778"/>
      <c r="AA53" s="845"/>
      <c r="AB53" s="778"/>
      <c r="AC53" s="778"/>
      <c r="AD53" s="778"/>
      <c r="AE53" s="778"/>
      <c r="AF53" s="778"/>
      <c r="AG53" s="778"/>
      <c r="AH53" s="771"/>
      <c r="AI53" s="780"/>
      <c r="AJ53" s="780"/>
      <c r="AK53" s="780"/>
      <c r="AL53" s="780"/>
      <c r="AM53" s="780"/>
      <c r="AN53" s="780"/>
      <c r="AO53" s="780"/>
      <c r="AP53" s="780"/>
      <c r="AQ53" s="780"/>
      <c r="AR53" s="780"/>
      <c r="AS53" s="780"/>
      <c r="AT53" s="780"/>
      <c r="AU53" s="780"/>
      <c r="AV53" s="780"/>
      <c r="AW53" s="780"/>
      <c r="AX53" s="771"/>
      <c r="AY53" s="785"/>
      <c r="AZ53" s="785"/>
      <c r="BA53" s="785"/>
      <c r="BB53" s="785"/>
      <c r="BC53" s="785"/>
      <c r="BD53" s="771"/>
      <c r="BE53" s="789"/>
      <c r="BF53" s="789"/>
      <c r="BG53" s="789"/>
      <c r="BH53" s="789"/>
      <c r="BI53" s="789"/>
      <c r="BJ53" s="789"/>
      <c r="BK53" s="789"/>
      <c r="BL53" s="771"/>
      <c r="BM53" s="791"/>
      <c r="BN53" s="791"/>
      <c r="BO53" s="791"/>
      <c r="BP53" s="791"/>
      <c r="BQ53" s="791"/>
      <c r="BR53" s="791"/>
      <c r="BS53" s="791"/>
      <c r="BT53" s="791"/>
      <c r="BU53" s="791"/>
      <c r="BV53" s="771"/>
      <c r="BW53" s="793"/>
      <c r="BX53" s="793"/>
      <c r="BY53" s="793"/>
      <c r="BZ53" s="793"/>
      <c r="CA53" s="793"/>
      <c r="CB53" s="793"/>
      <c r="CC53" s="793"/>
      <c r="CD53" s="793"/>
      <c r="CE53" s="793"/>
      <c r="CF53" s="793"/>
      <c r="CG53" s="793"/>
    </row>
    <row r="54">
      <c r="A54" s="846"/>
      <c r="B54" s="876"/>
      <c r="C54" s="877"/>
      <c r="D54" s="878"/>
      <c r="E54" s="879"/>
      <c r="F54" s="880"/>
      <c r="G54" s="876"/>
      <c r="H54" s="770"/>
      <c r="I54" s="770"/>
      <c r="J54" s="770"/>
      <c r="K54" s="770"/>
      <c r="L54" s="770"/>
      <c r="M54" s="770"/>
      <c r="N54" s="770"/>
      <c r="O54" s="770"/>
      <c r="P54" s="771"/>
      <c r="Q54" s="773"/>
      <c r="R54" s="773"/>
      <c r="S54" s="773"/>
      <c r="T54" s="773"/>
      <c r="U54" s="773"/>
      <c r="V54" s="773"/>
      <c r="W54" s="771"/>
      <c r="X54" s="778"/>
      <c r="Y54" s="778"/>
      <c r="Z54" s="778"/>
      <c r="AA54" s="845"/>
      <c r="AB54" s="778"/>
      <c r="AC54" s="778"/>
      <c r="AD54" s="778"/>
      <c r="AE54" s="778"/>
      <c r="AF54" s="778"/>
      <c r="AG54" s="778"/>
      <c r="AH54" s="771"/>
      <c r="AI54" s="780"/>
      <c r="AJ54" s="780"/>
      <c r="AK54" s="780"/>
      <c r="AL54" s="780"/>
      <c r="AM54" s="780"/>
      <c r="AN54" s="780"/>
      <c r="AO54" s="780"/>
      <c r="AP54" s="780"/>
      <c r="AQ54" s="780"/>
      <c r="AR54" s="780"/>
      <c r="AS54" s="780"/>
      <c r="AT54" s="780"/>
      <c r="AU54" s="780"/>
      <c r="AV54" s="780"/>
      <c r="AW54" s="780"/>
      <c r="AX54" s="771"/>
      <c r="AY54" s="785"/>
      <c r="AZ54" s="785"/>
      <c r="BA54" s="785"/>
      <c r="BB54" s="785"/>
      <c r="BC54" s="785"/>
      <c r="BD54" s="771"/>
      <c r="BE54" s="789"/>
      <c r="BF54" s="789"/>
      <c r="BG54" s="789"/>
      <c r="BH54" s="789"/>
      <c r="BI54" s="789"/>
      <c r="BJ54" s="789"/>
      <c r="BK54" s="789"/>
      <c r="BL54" s="771"/>
      <c r="BM54" s="791"/>
      <c r="BN54" s="791"/>
      <c r="BO54" s="791"/>
      <c r="BP54" s="791"/>
      <c r="BQ54" s="791"/>
      <c r="BR54" s="791"/>
      <c r="BS54" s="791"/>
      <c r="BT54" s="791"/>
      <c r="BU54" s="791"/>
      <c r="BV54" s="771"/>
      <c r="BW54" s="793"/>
      <c r="BX54" s="793"/>
      <c r="BY54" s="793"/>
      <c r="BZ54" s="793"/>
      <c r="CA54" s="793"/>
      <c r="CB54" s="793"/>
      <c r="CC54" s="793"/>
      <c r="CD54" s="793"/>
      <c r="CE54" s="793"/>
      <c r="CF54" s="793"/>
      <c r="CG54" s="793"/>
    </row>
    <row r="55">
      <c r="A55" s="870"/>
      <c r="B55" s="881"/>
      <c r="C55" s="882"/>
      <c r="D55" s="883"/>
      <c r="E55" s="884"/>
      <c r="F55" s="885"/>
      <c r="G55" s="881"/>
      <c r="H55" s="770"/>
      <c r="I55" s="770"/>
      <c r="J55" s="770"/>
      <c r="K55" s="770"/>
      <c r="L55" s="770"/>
      <c r="M55" s="770"/>
      <c r="N55" s="770"/>
      <c r="O55" s="770"/>
      <c r="P55" s="771"/>
      <c r="Q55" s="773"/>
      <c r="R55" s="773"/>
      <c r="S55" s="773"/>
      <c r="T55" s="773"/>
      <c r="U55" s="773"/>
      <c r="V55" s="773"/>
      <c r="W55" s="771"/>
      <c r="X55" s="778"/>
      <c r="Y55" s="778"/>
      <c r="Z55" s="778"/>
      <c r="AA55" s="845"/>
      <c r="AB55" s="778"/>
      <c r="AC55" s="778"/>
      <c r="AD55" s="778"/>
      <c r="AE55" s="778"/>
      <c r="AF55" s="778"/>
      <c r="AG55" s="778"/>
      <c r="AH55" s="771"/>
      <c r="AI55" s="780"/>
      <c r="AJ55" s="780"/>
      <c r="AK55" s="780"/>
      <c r="AL55" s="780"/>
      <c r="AM55" s="780"/>
      <c r="AN55" s="780"/>
      <c r="AO55" s="780"/>
      <c r="AP55" s="780"/>
      <c r="AQ55" s="780"/>
      <c r="AR55" s="780"/>
      <c r="AS55" s="780"/>
      <c r="AT55" s="780"/>
      <c r="AU55" s="780"/>
      <c r="AV55" s="780"/>
      <c r="AW55" s="780"/>
      <c r="AX55" s="771"/>
      <c r="AY55" s="785"/>
      <c r="AZ55" s="785"/>
      <c r="BA55" s="785"/>
      <c r="BB55" s="785"/>
      <c r="BC55" s="785"/>
      <c r="BD55" s="771"/>
      <c r="BE55" s="789"/>
      <c r="BF55" s="789"/>
      <c r="BG55" s="789"/>
      <c r="BH55" s="789"/>
      <c r="BI55" s="789"/>
      <c r="BJ55" s="789"/>
      <c r="BK55" s="789"/>
      <c r="BL55" s="771"/>
      <c r="BM55" s="791"/>
      <c r="BN55" s="791"/>
      <c r="BO55" s="791"/>
      <c r="BP55" s="791"/>
      <c r="BQ55" s="791"/>
      <c r="BR55" s="791"/>
      <c r="BS55" s="791"/>
      <c r="BT55" s="791"/>
      <c r="BU55" s="791"/>
      <c r="BV55" s="771"/>
      <c r="BW55" s="793"/>
      <c r="BX55" s="793"/>
      <c r="BY55" s="793"/>
      <c r="BZ55" s="793"/>
      <c r="CA55" s="793"/>
      <c r="CB55" s="793"/>
      <c r="CC55" s="793"/>
      <c r="CD55" s="793"/>
      <c r="CE55" s="793"/>
      <c r="CF55" s="793"/>
      <c r="CG55" s="793"/>
    </row>
    <row r="56">
      <c r="A56" s="846"/>
      <c r="B56" s="876"/>
      <c r="C56" s="877"/>
      <c r="D56" s="878"/>
      <c r="E56" s="879"/>
      <c r="F56" s="880"/>
      <c r="G56" s="876"/>
      <c r="H56" s="770"/>
      <c r="I56" s="770"/>
      <c r="J56" s="770"/>
      <c r="K56" s="770"/>
      <c r="L56" s="770"/>
      <c r="M56" s="770"/>
      <c r="N56" s="770"/>
      <c r="O56" s="770"/>
      <c r="P56" s="771"/>
      <c r="Q56" s="773"/>
      <c r="R56" s="773"/>
      <c r="S56" s="773"/>
      <c r="T56" s="773"/>
      <c r="U56" s="773"/>
      <c r="V56" s="773"/>
      <c r="W56" s="771"/>
      <c r="X56" s="778"/>
      <c r="Y56" s="778"/>
      <c r="Z56" s="778"/>
      <c r="AA56" s="845"/>
      <c r="AB56" s="778"/>
      <c r="AC56" s="778"/>
      <c r="AD56" s="778"/>
      <c r="AE56" s="778"/>
      <c r="AF56" s="778"/>
      <c r="AG56" s="778"/>
      <c r="AH56" s="771"/>
      <c r="AI56" s="780"/>
      <c r="AJ56" s="780"/>
      <c r="AK56" s="780"/>
      <c r="AL56" s="780"/>
      <c r="AM56" s="780"/>
      <c r="AN56" s="780"/>
      <c r="AO56" s="780"/>
      <c r="AP56" s="780"/>
      <c r="AQ56" s="780"/>
      <c r="AR56" s="780"/>
      <c r="AS56" s="780"/>
      <c r="AT56" s="780"/>
      <c r="AU56" s="780"/>
      <c r="AV56" s="780"/>
      <c r="AW56" s="780"/>
      <c r="AX56" s="771"/>
      <c r="AY56" s="785"/>
      <c r="AZ56" s="785"/>
      <c r="BA56" s="785"/>
      <c r="BB56" s="785"/>
      <c r="BC56" s="785"/>
      <c r="BD56" s="771"/>
      <c r="BE56" s="789"/>
      <c r="BF56" s="789"/>
      <c r="BG56" s="789"/>
      <c r="BH56" s="789"/>
      <c r="BI56" s="789"/>
      <c r="BJ56" s="789"/>
      <c r="BK56" s="789"/>
      <c r="BL56" s="771"/>
      <c r="BM56" s="791"/>
      <c r="BN56" s="791"/>
      <c r="BO56" s="791"/>
      <c r="BP56" s="791"/>
      <c r="BQ56" s="791"/>
      <c r="BR56" s="791"/>
      <c r="BS56" s="791"/>
      <c r="BT56" s="791"/>
      <c r="BU56" s="791"/>
      <c r="BV56" s="771"/>
      <c r="BW56" s="793"/>
      <c r="BX56" s="793"/>
      <c r="BY56" s="793"/>
      <c r="BZ56" s="793"/>
      <c r="CA56" s="793"/>
      <c r="CB56" s="793"/>
      <c r="CC56" s="793"/>
      <c r="CD56" s="793"/>
      <c r="CE56" s="793"/>
      <c r="CF56" s="793"/>
      <c r="CG56" s="793"/>
    </row>
    <row r="57">
      <c r="A57" s="870"/>
      <c r="B57" s="881"/>
      <c r="C57" s="882"/>
      <c r="D57" s="883"/>
      <c r="E57" s="884"/>
      <c r="F57" s="885"/>
      <c r="G57" s="881"/>
      <c r="H57" s="770"/>
      <c r="I57" s="770"/>
      <c r="J57" s="770"/>
      <c r="K57" s="770"/>
      <c r="L57" s="770"/>
      <c r="M57" s="770"/>
      <c r="N57" s="770"/>
      <c r="O57" s="770"/>
      <c r="P57" s="771"/>
      <c r="Q57" s="773"/>
      <c r="R57" s="773"/>
      <c r="S57" s="773"/>
      <c r="T57" s="773"/>
      <c r="U57" s="773"/>
      <c r="V57" s="773"/>
      <c r="W57" s="771"/>
      <c r="X57" s="778"/>
      <c r="Y57" s="778"/>
      <c r="Z57" s="778"/>
      <c r="AA57" s="845"/>
      <c r="AB57" s="778"/>
      <c r="AC57" s="778"/>
      <c r="AD57" s="778"/>
      <c r="AE57" s="778"/>
      <c r="AF57" s="778"/>
      <c r="AG57" s="778"/>
      <c r="AH57" s="771"/>
      <c r="AI57" s="780"/>
      <c r="AJ57" s="780"/>
      <c r="AK57" s="780"/>
      <c r="AL57" s="780"/>
      <c r="AM57" s="780"/>
      <c r="AN57" s="780"/>
      <c r="AO57" s="780"/>
      <c r="AP57" s="780"/>
      <c r="AQ57" s="780"/>
      <c r="AR57" s="780"/>
      <c r="AS57" s="780"/>
      <c r="AT57" s="780"/>
      <c r="AU57" s="780"/>
      <c r="AV57" s="780"/>
      <c r="AW57" s="780"/>
      <c r="AX57" s="771"/>
      <c r="AY57" s="785"/>
      <c r="AZ57" s="785"/>
      <c r="BA57" s="785"/>
      <c r="BB57" s="785"/>
      <c r="BC57" s="785"/>
      <c r="BD57" s="771"/>
      <c r="BE57" s="789"/>
      <c r="BF57" s="789"/>
      <c r="BG57" s="789"/>
      <c r="BH57" s="789"/>
      <c r="BI57" s="789"/>
      <c r="BJ57" s="789"/>
      <c r="BK57" s="789"/>
      <c r="BL57" s="771"/>
      <c r="BM57" s="791"/>
      <c r="BN57" s="791"/>
      <c r="BO57" s="791"/>
      <c r="BP57" s="791"/>
      <c r="BQ57" s="791"/>
      <c r="BR57" s="791"/>
      <c r="BS57" s="791"/>
      <c r="BT57" s="791"/>
      <c r="BU57" s="791"/>
      <c r="BV57" s="771"/>
      <c r="BW57" s="793"/>
      <c r="BX57" s="793"/>
      <c r="BY57" s="793"/>
      <c r="BZ57" s="793"/>
      <c r="CA57" s="793"/>
      <c r="CB57" s="793"/>
      <c r="CC57" s="793"/>
      <c r="CD57" s="793"/>
      <c r="CE57" s="793"/>
      <c r="CF57" s="793"/>
      <c r="CG57" s="793"/>
    </row>
    <row r="58">
      <c r="A58" s="846"/>
      <c r="B58" s="876"/>
      <c r="C58" s="877"/>
      <c r="D58" s="878"/>
      <c r="E58" s="879"/>
      <c r="F58" s="880"/>
      <c r="G58" s="876"/>
      <c r="H58" s="770"/>
      <c r="I58" s="770"/>
      <c r="J58" s="770"/>
      <c r="K58" s="770"/>
      <c r="L58" s="770"/>
      <c r="M58" s="770"/>
      <c r="N58" s="770"/>
      <c r="O58" s="770"/>
      <c r="P58" s="771"/>
      <c r="Q58" s="773"/>
      <c r="R58" s="773"/>
      <c r="S58" s="773"/>
      <c r="T58" s="773"/>
      <c r="U58" s="773"/>
      <c r="V58" s="773"/>
      <c r="W58" s="771"/>
      <c r="X58" s="778"/>
      <c r="Y58" s="778"/>
      <c r="Z58" s="778"/>
      <c r="AA58" s="845"/>
      <c r="AB58" s="778"/>
      <c r="AC58" s="778"/>
      <c r="AD58" s="778"/>
      <c r="AE58" s="778"/>
      <c r="AF58" s="778"/>
      <c r="AG58" s="778"/>
      <c r="AH58" s="771"/>
      <c r="AI58" s="780"/>
      <c r="AJ58" s="780"/>
      <c r="AK58" s="780"/>
      <c r="AL58" s="780"/>
      <c r="AM58" s="780"/>
      <c r="AN58" s="780"/>
      <c r="AO58" s="780"/>
      <c r="AP58" s="780"/>
      <c r="AQ58" s="780"/>
      <c r="AR58" s="780"/>
      <c r="AS58" s="780"/>
      <c r="AT58" s="780"/>
      <c r="AU58" s="780"/>
      <c r="AV58" s="780"/>
      <c r="AW58" s="780"/>
      <c r="AX58" s="771"/>
      <c r="AY58" s="785"/>
      <c r="AZ58" s="785"/>
      <c r="BA58" s="785"/>
      <c r="BB58" s="785"/>
      <c r="BC58" s="785"/>
      <c r="BD58" s="771"/>
      <c r="BE58" s="789"/>
      <c r="BF58" s="789"/>
      <c r="BG58" s="789"/>
      <c r="BH58" s="789"/>
      <c r="BI58" s="789"/>
      <c r="BJ58" s="789"/>
      <c r="BK58" s="789"/>
      <c r="BL58" s="771"/>
      <c r="BM58" s="791"/>
      <c r="BN58" s="791"/>
      <c r="BO58" s="791"/>
      <c r="BP58" s="791"/>
      <c r="BQ58" s="791"/>
      <c r="BR58" s="791"/>
      <c r="BS58" s="791"/>
      <c r="BT58" s="791"/>
      <c r="BU58" s="791"/>
      <c r="BV58" s="771"/>
      <c r="BW58" s="793"/>
      <c r="BX58" s="793"/>
      <c r="BY58" s="793"/>
      <c r="BZ58" s="793"/>
      <c r="CA58" s="793"/>
      <c r="CB58" s="793"/>
      <c r="CC58" s="793"/>
      <c r="CD58" s="793"/>
      <c r="CE58" s="793"/>
      <c r="CF58" s="793"/>
      <c r="CG58" s="793"/>
    </row>
    <row r="59">
      <c r="A59" s="870"/>
      <c r="B59" s="881"/>
      <c r="C59" s="882"/>
      <c r="D59" s="883"/>
      <c r="E59" s="884"/>
      <c r="F59" s="885"/>
      <c r="G59" s="881"/>
      <c r="H59" s="770"/>
      <c r="I59" s="770"/>
      <c r="J59" s="770"/>
      <c r="K59" s="770"/>
      <c r="L59" s="770"/>
      <c r="M59" s="770"/>
      <c r="N59" s="770"/>
      <c r="O59" s="770"/>
      <c r="P59" s="771"/>
      <c r="Q59" s="773"/>
      <c r="R59" s="773"/>
      <c r="S59" s="773"/>
      <c r="T59" s="773"/>
      <c r="U59" s="773"/>
      <c r="V59" s="773"/>
      <c r="W59" s="771"/>
      <c r="X59" s="778"/>
      <c r="Y59" s="778"/>
      <c r="Z59" s="778"/>
      <c r="AA59" s="845"/>
      <c r="AB59" s="778"/>
      <c r="AC59" s="778"/>
      <c r="AD59" s="778"/>
      <c r="AE59" s="778"/>
      <c r="AF59" s="778"/>
      <c r="AG59" s="778"/>
      <c r="AH59" s="771"/>
      <c r="AI59" s="780"/>
      <c r="AJ59" s="780"/>
      <c r="AK59" s="780"/>
      <c r="AL59" s="780"/>
      <c r="AM59" s="780"/>
      <c r="AN59" s="780"/>
      <c r="AO59" s="780"/>
      <c r="AP59" s="780"/>
      <c r="AQ59" s="780"/>
      <c r="AR59" s="780"/>
      <c r="AS59" s="780"/>
      <c r="AT59" s="780"/>
      <c r="AU59" s="780"/>
      <c r="AV59" s="780"/>
      <c r="AW59" s="780"/>
      <c r="AX59" s="771"/>
      <c r="AY59" s="785"/>
      <c r="AZ59" s="785"/>
      <c r="BA59" s="785"/>
      <c r="BB59" s="785"/>
      <c r="BC59" s="785"/>
      <c r="BD59" s="771"/>
      <c r="BE59" s="789"/>
      <c r="BF59" s="789"/>
      <c r="BG59" s="789"/>
      <c r="BH59" s="789"/>
      <c r="BI59" s="789"/>
      <c r="BJ59" s="789"/>
      <c r="BK59" s="789"/>
      <c r="BL59" s="771"/>
      <c r="BM59" s="791"/>
      <c r="BN59" s="791"/>
      <c r="BO59" s="791"/>
      <c r="BP59" s="791"/>
      <c r="BQ59" s="791"/>
      <c r="BR59" s="791"/>
      <c r="BS59" s="791"/>
      <c r="BT59" s="791"/>
      <c r="BU59" s="791"/>
      <c r="BV59" s="771"/>
      <c r="BW59" s="793"/>
      <c r="BX59" s="793"/>
      <c r="BY59" s="793"/>
      <c r="BZ59" s="793"/>
      <c r="CA59" s="793"/>
      <c r="CB59" s="793"/>
      <c r="CC59" s="793"/>
      <c r="CD59" s="793"/>
      <c r="CE59" s="793"/>
      <c r="CF59" s="793"/>
      <c r="CG59" s="7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6456</v>
      </c>
      <c r="C1" s="886"/>
      <c r="F1" s="886"/>
      <c r="H1" s="24" t="s">
        <v>35</v>
      </c>
      <c r="K1" s="26" t="s">
        <v>36</v>
      </c>
      <c r="N1" s="28" t="s">
        <v>6457</v>
      </c>
      <c r="Q1" s="29" t="s">
        <v>38</v>
      </c>
      <c r="T1" s="30" t="s">
        <v>39</v>
      </c>
      <c r="W1" s="32" t="s">
        <v>6458</v>
      </c>
      <c r="Z1" s="33" t="s">
        <v>6459</v>
      </c>
      <c r="AC1" s="34" t="s">
        <v>42</v>
      </c>
      <c r="AF1" s="887"/>
      <c r="AG1" s="887"/>
    </row>
    <row r="2" ht="30.75" customHeight="1">
      <c r="A2" s="35" t="s">
        <v>43</v>
      </c>
      <c r="B2" s="36" t="s">
        <v>44</v>
      </c>
      <c r="C2" s="36" t="s">
        <v>45</v>
      </c>
      <c r="F2" s="36" t="s">
        <v>6460</v>
      </c>
      <c r="H2" s="888"/>
      <c r="I2" s="888"/>
      <c r="J2" s="888"/>
      <c r="K2" s="889"/>
      <c r="L2" s="889"/>
      <c r="M2" s="889"/>
      <c r="N2" s="890" t="s">
        <v>54</v>
      </c>
      <c r="O2" s="891"/>
      <c r="P2" s="891"/>
      <c r="Q2" s="42" t="s">
        <v>48</v>
      </c>
      <c r="R2" s="42" t="s">
        <v>6461</v>
      </c>
      <c r="S2" s="892"/>
      <c r="T2" s="44" t="s">
        <v>50</v>
      </c>
      <c r="U2" s="44" t="s">
        <v>54</v>
      </c>
      <c r="V2" s="44" t="s">
        <v>62</v>
      </c>
      <c r="W2" s="45" t="s">
        <v>52</v>
      </c>
      <c r="X2" s="893"/>
      <c r="Y2" s="893"/>
      <c r="Z2" s="47" t="s">
        <v>51</v>
      </c>
      <c r="AA2" s="894" t="s">
        <v>6462</v>
      </c>
      <c r="AB2" s="895"/>
      <c r="AC2" s="896" t="s">
        <v>6463</v>
      </c>
      <c r="AD2" s="897"/>
      <c r="AE2" s="897"/>
      <c r="AF2" s="898"/>
      <c r="AG2" s="898"/>
    </row>
    <row r="3">
      <c r="A3" s="899" t="s">
        <v>3812</v>
      </c>
      <c r="B3" s="900" t="s">
        <v>5361</v>
      </c>
      <c r="C3" s="901" t="s">
        <v>1586</v>
      </c>
      <c r="D3" s="902" t="s">
        <v>724</v>
      </c>
      <c r="E3" s="903" t="s">
        <v>1586</v>
      </c>
      <c r="F3" s="904" t="s">
        <v>903</v>
      </c>
      <c r="G3" s="900" t="s">
        <v>903</v>
      </c>
      <c r="H3" s="905"/>
      <c r="I3" s="906"/>
      <c r="J3" s="906"/>
      <c r="K3" s="907"/>
      <c r="L3" s="908"/>
      <c r="M3" s="908"/>
      <c r="N3" s="908"/>
      <c r="O3" s="908"/>
      <c r="P3" s="908"/>
      <c r="Q3" s="909" t="s">
        <v>6464</v>
      </c>
      <c r="R3" s="905"/>
      <c r="S3" s="905"/>
      <c r="T3" s="910" t="s">
        <v>6465</v>
      </c>
      <c r="U3" s="908"/>
      <c r="V3" s="908"/>
      <c r="W3" s="911" t="s">
        <v>6466</v>
      </c>
      <c r="X3" s="908"/>
      <c r="Y3" s="908"/>
      <c r="Z3" s="911" t="s">
        <v>496</v>
      </c>
      <c r="AA3" s="908"/>
      <c r="AB3" s="908"/>
      <c r="AC3" s="908"/>
      <c r="AD3" s="908"/>
      <c r="AE3" s="908"/>
      <c r="AF3" s="868"/>
      <c r="AG3" s="868"/>
    </row>
    <row r="4">
      <c r="A4" s="912" t="s">
        <v>5068</v>
      </c>
      <c r="B4" s="900" t="s">
        <v>1067</v>
      </c>
      <c r="C4" s="901" t="s">
        <v>1586</v>
      </c>
      <c r="D4" s="902" t="s">
        <v>1586</v>
      </c>
      <c r="E4" s="903" t="s">
        <v>1586</v>
      </c>
      <c r="F4" s="904" t="s">
        <v>903</v>
      </c>
      <c r="G4" s="900" t="s">
        <v>903</v>
      </c>
      <c r="H4" s="908"/>
      <c r="I4" s="143"/>
      <c r="J4" s="143"/>
      <c r="K4" s="908"/>
      <c r="L4" s="908"/>
      <c r="M4" s="908"/>
      <c r="N4" s="908"/>
      <c r="O4" s="908"/>
      <c r="P4" s="908"/>
      <c r="Q4" s="913" t="s">
        <v>6467</v>
      </c>
      <c r="R4" s="908"/>
      <c r="S4" s="908"/>
      <c r="T4" s="914" t="s">
        <v>5774</v>
      </c>
      <c r="U4" s="908"/>
      <c r="V4" s="908"/>
      <c r="W4" s="909" t="s">
        <v>6468</v>
      </c>
      <c r="X4" s="908"/>
      <c r="Y4" s="908"/>
      <c r="Z4" s="915" t="s">
        <v>1409</v>
      </c>
      <c r="AA4" s="908"/>
      <c r="AB4" s="908"/>
      <c r="AC4" s="908"/>
      <c r="AD4" s="908"/>
      <c r="AE4" s="908"/>
      <c r="AF4" s="868"/>
      <c r="AG4" s="868"/>
    </row>
    <row r="5">
      <c r="A5" s="899" t="s">
        <v>3719</v>
      </c>
      <c r="B5" s="900" t="s">
        <v>219</v>
      </c>
      <c r="C5" s="901" t="s">
        <v>1285</v>
      </c>
      <c r="D5" s="902" t="s">
        <v>1586</v>
      </c>
      <c r="E5" s="903" t="s">
        <v>1586</v>
      </c>
      <c r="F5" s="904" t="s">
        <v>817</v>
      </c>
      <c r="G5" s="900" t="s">
        <v>534</v>
      </c>
      <c r="H5" s="908"/>
      <c r="I5" s="143"/>
      <c r="J5" s="143"/>
      <c r="K5" s="908"/>
      <c r="L5" s="908"/>
      <c r="M5" s="908"/>
      <c r="N5" s="908"/>
      <c r="O5" s="908"/>
      <c r="P5" s="908"/>
      <c r="Q5" s="914" t="s">
        <v>3724</v>
      </c>
      <c r="R5" s="916" t="s">
        <v>2308</v>
      </c>
      <c r="S5" s="908"/>
      <c r="T5" s="915" t="s">
        <v>1118</v>
      </c>
      <c r="U5" s="908"/>
      <c r="V5" s="908"/>
      <c r="W5" s="913" t="s">
        <v>6469</v>
      </c>
      <c r="X5" s="908"/>
      <c r="Y5" s="908"/>
      <c r="Z5" s="917" t="s">
        <v>6470</v>
      </c>
      <c r="AA5" s="908"/>
      <c r="AB5" s="908"/>
      <c r="AC5" s="908"/>
      <c r="AD5" s="908"/>
      <c r="AE5" s="908"/>
      <c r="AF5" s="868"/>
      <c r="AG5" s="868"/>
    </row>
    <row r="6">
      <c r="A6" s="899" t="s">
        <v>1065</v>
      </c>
      <c r="B6" s="900" t="s">
        <v>2525</v>
      </c>
      <c r="C6" s="901" t="s">
        <v>817</v>
      </c>
      <c r="D6" s="902" t="s">
        <v>1285</v>
      </c>
      <c r="E6" s="903" t="s">
        <v>1285</v>
      </c>
      <c r="F6" s="904" t="s">
        <v>817</v>
      </c>
      <c r="G6" s="900" t="s">
        <v>817</v>
      </c>
      <c r="H6" s="908"/>
      <c r="I6" s="143"/>
      <c r="J6" s="143"/>
      <c r="K6" s="918"/>
      <c r="L6" s="919"/>
      <c r="M6" s="920"/>
      <c r="N6" s="921"/>
      <c r="O6" s="908"/>
      <c r="P6" s="908"/>
      <c r="Q6" s="908"/>
      <c r="R6" s="909" t="s">
        <v>5072</v>
      </c>
      <c r="S6" s="908"/>
      <c r="T6" s="908"/>
      <c r="U6" s="908"/>
      <c r="V6" s="908"/>
      <c r="W6" s="908"/>
      <c r="X6" s="908"/>
      <c r="Y6" s="908"/>
      <c r="Z6" s="909" t="s">
        <v>476</v>
      </c>
      <c r="AA6" s="909" t="s">
        <v>5674</v>
      </c>
      <c r="AB6" s="908"/>
      <c r="AC6" s="908"/>
      <c r="AD6" s="908"/>
      <c r="AE6" s="908"/>
      <c r="AF6" s="868"/>
      <c r="AG6" s="868"/>
    </row>
    <row r="7">
      <c r="A7" s="922" t="s">
        <v>6223</v>
      </c>
      <c r="B7" s="900" t="s">
        <v>2525</v>
      </c>
      <c r="C7" s="901" t="s">
        <v>1285</v>
      </c>
      <c r="D7" s="902" t="s">
        <v>724</v>
      </c>
      <c r="E7" s="903" t="s">
        <v>1285</v>
      </c>
      <c r="F7" s="904" t="s">
        <v>724</v>
      </c>
      <c r="G7" s="900" t="s">
        <v>724</v>
      </c>
      <c r="H7" s="923"/>
      <c r="I7" s="143"/>
      <c r="J7" s="143"/>
      <c r="K7" s="908"/>
      <c r="L7" s="908"/>
      <c r="M7" s="908"/>
      <c r="N7" s="908"/>
      <c r="O7" s="908"/>
      <c r="P7" s="908"/>
      <c r="Q7" s="923"/>
      <c r="R7" s="923"/>
      <c r="S7" s="923"/>
      <c r="T7" s="905"/>
      <c r="U7" s="143"/>
      <c r="V7" s="914" t="s">
        <v>6471</v>
      </c>
      <c r="W7" s="908"/>
      <c r="X7" s="908"/>
      <c r="Y7" s="908"/>
      <c r="Z7" s="908"/>
      <c r="AA7" s="908"/>
      <c r="AB7" s="908"/>
      <c r="AC7" s="914" t="s">
        <v>6472</v>
      </c>
      <c r="AD7" s="908"/>
      <c r="AE7" s="908"/>
      <c r="AF7" s="868"/>
      <c r="AG7" s="868"/>
    </row>
    <row r="8">
      <c r="A8" s="924" t="s">
        <v>6441</v>
      </c>
      <c r="B8" s="900" t="s">
        <v>634</v>
      </c>
      <c r="C8" s="901" t="s">
        <v>1285</v>
      </c>
      <c r="D8" s="902" t="s">
        <v>1285</v>
      </c>
      <c r="E8" s="903" t="s">
        <v>1586</v>
      </c>
      <c r="F8" s="904" t="s">
        <v>903</v>
      </c>
      <c r="G8" s="900" t="s">
        <v>903</v>
      </c>
      <c r="H8" s="905"/>
      <c r="I8" s="906"/>
      <c r="J8" s="906"/>
      <c r="K8" s="907"/>
      <c r="L8" s="907"/>
      <c r="M8" s="925"/>
      <c r="N8" s="925"/>
      <c r="O8" s="925"/>
      <c r="P8" s="925"/>
      <c r="Q8" s="915" t="s">
        <v>244</v>
      </c>
      <c r="R8" s="905"/>
      <c r="S8" s="905"/>
      <c r="T8" s="926" t="s">
        <v>2109</v>
      </c>
      <c r="U8" s="908"/>
      <c r="V8" s="908"/>
      <c r="W8" s="926" t="s">
        <v>531</v>
      </c>
      <c r="X8" s="925"/>
      <c r="Y8" s="925"/>
      <c r="Z8" s="910" t="s">
        <v>6473</v>
      </c>
      <c r="AA8" s="925"/>
      <c r="AB8" s="925"/>
      <c r="AC8" s="908"/>
      <c r="AD8" s="925"/>
      <c r="AE8" s="925"/>
      <c r="AF8" s="927"/>
      <c r="AG8" s="927"/>
    </row>
    <row r="9">
      <c r="A9" s="899" t="s">
        <v>2032</v>
      </c>
      <c r="B9" s="900" t="s">
        <v>634</v>
      </c>
      <c r="C9" s="901" t="s">
        <v>1586</v>
      </c>
      <c r="D9" s="902" t="s">
        <v>1285</v>
      </c>
      <c r="E9" s="903" t="s">
        <v>1285</v>
      </c>
      <c r="F9" s="904" t="s">
        <v>817</v>
      </c>
      <c r="G9" s="900" t="s">
        <v>817</v>
      </c>
      <c r="H9" s="908"/>
      <c r="I9" s="143"/>
      <c r="J9" s="906"/>
      <c r="K9" s="908"/>
      <c r="L9" s="908"/>
      <c r="M9" s="908"/>
      <c r="N9" s="908"/>
      <c r="O9" s="908"/>
      <c r="P9" s="908"/>
      <c r="Q9" s="908"/>
      <c r="R9" s="908"/>
      <c r="S9" s="908"/>
      <c r="T9" s="928" t="s">
        <v>1969</v>
      </c>
      <c r="U9" s="143"/>
      <c r="V9" s="929" t="s">
        <v>6474</v>
      </c>
      <c r="W9" s="908"/>
      <c r="X9" s="908"/>
      <c r="Y9" s="908"/>
      <c r="Z9" s="908"/>
      <c r="AA9" s="908"/>
      <c r="AB9" s="908"/>
      <c r="AC9" s="915" t="s">
        <v>215</v>
      </c>
      <c r="AD9" s="908"/>
      <c r="AE9" s="908"/>
      <c r="AF9" s="868"/>
      <c r="AG9" s="868"/>
    </row>
    <row r="10">
      <c r="A10" s="899" t="s">
        <v>324</v>
      </c>
      <c r="B10" s="900" t="s">
        <v>327</v>
      </c>
      <c r="C10" s="901" t="s">
        <v>1586</v>
      </c>
      <c r="D10" s="902" t="s">
        <v>1285</v>
      </c>
      <c r="E10" s="903" t="s">
        <v>1285</v>
      </c>
      <c r="F10" s="904" t="s">
        <v>1586</v>
      </c>
      <c r="G10" s="900" t="s">
        <v>1586</v>
      </c>
      <c r="H10" s="923"/>
      <c r="I10" s="143"/>
      <c r="J10" s="143"/>
      <c r="K10" s="908"/>
      <c r="L10" s="908"/>
      <c r="M10" s="908"/>
      <c r="N10" s="908"/>
      <c r="O10" s="908"/>
      <c r="P10" s="908"/>
      <c r="Q10" s="923"/>
      <c r="R10" s="923"/>
      <c r="S10" s="923"/>
      <c r="T10" s="930"/>
      <c r="U10" s="143"/>
      <c r="V10" s="928" t="s">
        <v>6475</v>
      </c>
      <c r="W10" s="908"/>
      <c r="X10" s="908"/>
      <c r="Y10" s="908"/>
      <c r="Z10" s="908"/>
      <c r="AA10" s="908"/>
      <c r="AB10" s="908"/>
      <c r="AC10" s="908"/>
      <c r="AD10" s="908"/>
      <c r="AE10" s="908"/>
      <c r="AF10" s="868"/>
      <c r="AG10" s="868"/>
    </row>
    <row r="11">
      <c r="A11" s="922" t="s">
        <v>532</v>
      </c>
      <c r="B11" s="900" t="s">
        <v>327</v>
      </c>
      <c r="C11" s="901" t="s">
        <v>1586</v>
      </c>
      <c r="D11" s="902" t="s">
        <v>1285</v>
      </c>
      <c r="E11" s="903" t="s">
        <v>1285</v>
      </c>
      <c r="F11" s="904" t="s">
        <v>1586</v>
      </c>
      <c r="G11" s="900" t="s">
        <v>1586</v>
      </c>
      <c r="H11" s="908"/>
      <c r="I11" s="143"/>
      <c r="J11" s="143"/>
      <c r="K11" s="908"/>
      <c r="L11" s="908"/>
      <c r="M11" s="908"/>
      <c r="N11" s="908"/>
      <c r="O11" s="908"/>
      <c r="P11" s="908"/>
      <c r="Q11" s="908"/>
      <c r="R11" s="908"/>
      <c r="S11" s="908"/>
      <c r="T11" s="908"/>
      <c r="U11" s="143"/>
      <c r="V11" s="908"/>
      <c r="W11" s="908"/>
      <c r="X11" s="908"/>
      <c r="Y11" s="908"/>
      <c r="Z11" s="908"/>
      <c r="AA11" s="908"/>
      <c r="AB11" s="908"/>
      <c r="AC11" s="931" t="s">
        <v>6476</v>
      </c>
      <c r="AD11" s="908"/>
      <c r="AE11" s="908"/>
      <c r="AF11" s="868"/>
      <c r="AG11" s="868"/>
    </row>
    <row r="12">
      <c r="A12" s="922" t="s">
        <v>5798</v>
      </c>
      <c r="B12" s="900" t="s">
        <v>903</v>
      </c>
      <c r="C12" s="901" t="s">
        <v>1285</v>
      </c>
      <c r="D12" s="902" t="s">
        <v>1285</v>
      </c>
      <c r="E12" s="903" t="s">
        <v>1586</v>
      </c>
      <c r="F12" s="904" t="s">
        <v>1586</v>
      </c>
      <c r="G12" s="900" t="s">
        <v>1586</v>
      </c>
      <c r="H12" s="908"/>
      <c r="I12" s="143"/>
      <c r="J12" s="906"/>
      <c r="K12" s="915"/>
      <c r="L12" s="920"/>
      <c r="M12" s="929"/>
      <c r="N12" s="908"/>
      <c r="O12" s="908"/>
      <c r="P12" s="908"/>
      <c r="Q12" s="908"/>
      <c r="R12" s="908"/>
      <c r="S12" s="908"/>
      <c r="T12" s="905"/>
      <c r="U12" s="143"/>
      <c r="V12" s="913" t="s">
        <v>6477</v>
      </c>
      <c r="W12" s="908"/>
      <c r="X12" s="908"/>
      <c r="Y12" s="908"/>
      <c r="Z12" s="908"/>
      <c r="AA12" s="908"/>
      <c r="AB12" s="908"/>
      <c r="AC12" s="908"/>
      <c r="AD12" s="908"/>
      <c r="AE12" s="908"/>
      <c r="AF12" s="868"/>
      <c r="AG12" s="868"/>
    </row>
    <row r="13">
      <c r="A13" s="899" t="s">
        <v>1135</v>
      </c>
      <c r="B13" s="900" t="s">
        <v>903</v>
      </c>
      <c r="C13" s="901" t="s">
        <v>1285</v>
      </c>
      <c r="D13" s="902" t="s">
        <v>1285</v>
      </c>
      <c r="E13" s="903" t="s">
        <v>1586</v>
      </c>
      <c r="F13" s="904" t="s">
        <v>1586</v>
      </c>
      <c r="G13" s="900" t="s">
        <v>1586</v>
      </c>
      <c r="H13" s="908"/>
      <c r="I13" s="143"/>
      <c r="J13" s="143"/>
      <c r="K13" s="915"/>
      <c r="L13" s="920"/>
      <c r="M13" s="929"/>
      <c r="N13" s="908"/>
      <c r="O13" s="908"/>
      <c r="P13" s="908"/>
      <c r="Q13" s="908"/>
      <c r="R13" s="908"/>
      <c r="S13" s="908"/>
      <c r="T13" s="908"/>
      <c r="U13" s="143"/>
      <c r="V13" s="908"/>
      <c r="W13" s="908"/>
      <c r="X13" s="908"/>
      <c r="Y13" s="908"/>
      <c r="Z13" s="908"/>
      <c r="AA13" s="908"/>
      <c r="AB13" s="908"/>
      <c r="AC13" s="913" t="s">
        <v>6478</v>
      </c>
      <c r="AD13" s="908"/>
      <c r="AE13" s="908"/>
      <c r="AF13" s="868"/>
      <c r="AG13" s="868"/>
    </row>
    <row r="14">
      <c r="A14" s="922" t="s">
        <v>1283</v>
      </c>
      <c r="B14" s="900" t="s">
        <v>817</v>
      </c>
      <c r="C14" s="901" t="s">
        <v>1285</v>
      </c>
      <c r="D14" s="902" t="s">
        <v>1285</v>
      </c>
      <c r="E14" s="903" t="s">
        <v>1285</v>
      </c>
      <c r="F14" s="904" t="s">
        <v>1586</v>
      </c>
      <c r="G14" s="900" t="s">
        <v>1586</v>
      </c>
      <c r="H14" s="908"/>
      <c r="I14" s="143"/>
      <c r="J14" s="143"/>
      <c r="K14" s="908"/>
      <c r="L14" s="918"/>
      <c r="M14" s="915"/>
      <c r="N14" s="918"/>
      <c r="O14" s="908"/>
      <c r="P14" s="908"/>
      <c r="Q14" s="908"/>
      <c r="R14" s="908"/>
      <c r="S14" s="908"/>
      <c r="T14" s="908"/>
      <c r="U14" s="143"/>
      <c r="V14" s="908"/>
      <c r="W14" s="908"/>
      <c r="X14" s="908"/>
      <c r="Y14" s="908"/>
      <c r="Z14" s="908"/>
      <c r="AA14" s="917"/>
      <c r="AB14" s="908"/>
      <c r="AC14" s="929" t="s">
        <v>6479</v>
      </c>
      <c r="AD14" s="908"/>
      <c r="AE14" s="908"/>
      <c r="AF14" s="868"/>
      <c r="AG14" s="868"/>
    </row>
    <row r="15">
      <c r="A15" s="899" t="s">
        <v>815</v>
      </c>
      <c r="B15" s="900" t="s">
        <v>817</v>
      </c>
      <c r="C15" s="901" t="s">
        <v>1285</v>
      </c>
      <c r="D15" s="902" t="s">
        <v>1285</v>
      </c>
      <c r="E15" s="903" t="s">
        <v>1285</v>
      </c>
      <c r="F15" s="904" t="s">
        <v>1586</v>
      </c>
      <c r="G15" s="900" t="s">
        <v>1586</v>
      </c>
      <c r="H15" s="908"/>
      <c r="I15" s="143"/>
      <c r="J15" s="143"/>
      <c r="K15" s="908"/>
      <c r="L15" s="908"/>
      <c r="M15" s="908"/>
      <c r="N15" s="908"/>
      <c r="O15" s="908"/>
      <c r="P15" s="908"/>
      <c r="Q15" s="908"/>
      <c r="R15" s="908"/>
      <c r="S15" s="908"/>
      <c r="T15" s="905"/>
      <c r="U15" s="143"/>
      <c r="V15" s="915" t="s">
        <v>457</v>
      </c>
      <c r="W15" s="908"/>
      <c r="X15" s="908"/>
      <c r="Y15" s="908"/>
      <c r="Z15" s="908"/>
      <c r="AA15" s="908"/>
      <c r="AB15" s="908"/>
      <c r="AC15" s="908"/>
      <c r="AD15" s="908"/>
      <c r="AE15" s="908"/>
      <c r="AF15" s="868"/>
      <c r="AG15" s="868"/>
    </row>
    <row r="16">
      <c r="A16" s="924" t="s">
        <v>5402</v>
      </c>
      <c r="B16" s="900" t="s">
        <v>817</v>
      </c>
      <c r="C16" s="901" t="s">
        <v>1285</v>
      </c>
      <c r="D16" s="902" t="s">
        <v>1285</v>
      </c>
      <c r="E16" s="903" t="s">
        <v>1285</v>
      </c>
      <c r="F16" s="904" t="s">
        <v>817</v>
      </c>
      <c r="G16" s="900" t="s">
        <v>817</v>
      </c>
      <c r="H16" s="918"/>
      <c r="I16" s="932"/>
      <c r="J16" s="932"/>
      <c r="K16" s="933"/>
      <c r="L16" s="933"/>
      <c r="M16" s="933"/>
      <c r="N16" s="933"/>
      <c r="O16" s="933"/>
      <c r="P16" s="933"/>
      <c r="Q16" s="915" t="s">
        <v>3020</v>
      </c>
      <c r="R16" s="918"/>
      <c r="S16" s="918"/>
      <c r="T16" s="926" t="s">
        <v>6480</v>
      </c>
      <c r="U16" s="934"/>
      <c r="V16" s="934"/>
      <c r="W16" s="926" t="s">
        <v>1282</v>
      </c>
      <c r="X16" s="933"/>
      <c r="Y16" s="933"/>
      <c r="Z16" s="935"/>
      <c r="AA16" s="933"/>
      <c r="AB16" s="933"/>
      <c r="AC16" s="920"/>
      <c r="AD16" s="907"/>
      <c r="AE16" s="907"/>
      <c r="AF16" s="936"/>
      <c r="AG16" s="936"/>
    </row>
    <row r="17">
      <c r="A17" s="899" t="s">
        <v>428</v>
      </c>
      <c r="B17" s="900" t="s">
        <v>817</v>
      </c>
      <c r="C17" s="901" t="s">
        <v>1285</v>
      </c>
      <c r="D17" s="902" t="s">
        <v>1586</v>
      </c>
      <c r="E17" s="903" t="s">
        <v>1285</v>
      </c>
      <c r="F17" s="904" t="s">
        <v>1586</v>
      </c>
      <c r="G17" s="900" t="s">
        <v>1586</v>
      </c>
      <c r="H17" s="908"/>
      <c r="I17" s="143"/>
      <c r="J17" s="143"/>
      <c r="K17" s="908"/>
      <c r="L17" s="908"/>
      <c r="M17" s="908"/>
      <c r="N17" s="908"/>
      <c r="O17" s="908"/>
      <c r="P17" s="908"/>
      <c r="Q17" s="908"/>
      <c r="R17" s="914" t="s">
        <v>1722</v>
      </c>
      <c r="S17" s="908"/>
      <c r="T17" s="908"/>
      <c r="U17" s="908"/>
      <c r="V17" s="908"/>
      <c r="W17" s="908"/>
      <c r="X17" s="908"/>
      <c r="Y17" s="908"/>
      <c r="Z17" s="908"/>
      <c r="AA17" s="908"/>
      <c r="AB17" s="908"/>
      <c r="AC17" s="908"/>
      <c r="AD17" s="908"/>
      <c r="AE17" s="908"/>
      <c r="AF17" s="868"/>
      <c r="AG17" s="868"/>
    </row>
    <row r="18">
      <c r="A18" s="899" t="s">
        <v>1669</v>
      </c>
      <c r="B18" s="900" t="s">
        <v>724</v>
      </c>
      <c r="C18" s="901" t="s">
        <v>1285</v>
      </c>
      <c r="D18" s="902" t="s">
        <v>1285</v>
      </c>
      <c r="E18" s="903" t="s">
        <v>1285</v>
      </c>
      <c r="F18" s="904" t="s">
        <v>1586</v>
      </c>
      <c r="G18" s="900" t="s">
        <v>1586</v>
      </c>
      <c r="H18" s="908"/>
      <c r="I18" s="143"/>
      <c r="J18" s="143"/>
      <c r="K18" s="908"/>
      <c r="L18" s="908"/>
      <c r="M18" s="908"/>
      <c r="N18" s="908"/>
      <c r="O18" s="908"/>
      <c r="P18" s="908"/>
      <c r="Q18" s="908"/>
      <c r="R18" s="908"/>
      <c r="S18" s="908"/>
      <c r="T18" s="908"/>
      <c r="U18" s="143"/>
      <c r="V18" s="908"/>
      <c r="W18" s="908"/>
      <c r="X18" s="908"/>
      <c r="Y18" s="908"/>
      <c r="Z18" s="908"/>
      <c r="AA18" s="908"/>
      <c r="AB18" s="908"/>
      <c r="AC18" s="929" t="s">
        <v>6481</v>
      </c>
      <c r="AD18" s="908"/>
      <c r="AE18" s="908"/>
      <c r="AF18" s="868"/>
      <c r="AG18" s="868"/>
    </row>
    <row r="19">
      <c r="A19" s="899" t="s">
        <v>632</v>
      </c>
      <c r="B19" s="900" t="s">
        <v>724</v>
      </c>
      <c r="C19" s="901" t="s">
        <v>1285</v>
      </c>
      <c r="D19" s="902" t="s">
        <v>1285</v>
      </c>
      <c r="E19" s="903" t="s">
        <v>1586</v>
      </c>
      <c r="F19" s="904" t="s">
        <v>1586</v>
      </c>
      <c r="G19" s="900" t="s">
        <v>1586</v>
      </c>
      <c r="H19" s="908"/>
      <c r="I19" s="143"/>
      <c r="J19" s="143"/>
      <c r="K19" s="908"/>
      <c r="L19" s="908"/>
      <c r="M19" s="908"/>
      <c r="N19" s="908"/>
      <c r="O19" s="908"/>
      <c r="P19" s="908"/>
      <c r="Q19" s="908"/>
      <c r="R19" s="913" t="s">
        <v>929</v>
      </c>
      <c r="S19" s="908"/>
      <c r="T19" s="908"/>
      <c r="U19" s="908"/>
      <c r="V19" s="908"/>
      <c r="W19" s="908"/>
      <c r="X19" s="908"/>
      <c r="Y19" s="908"/>
      <c r="Z19" s="908"/>
      <c r="AA19" s="908"/>
      <c r="AB19" s="908"/>
      <c r="AC19" s="908"/>
      <c r="AD19" s="908"/>
      <c r="AE19" s="908"/>
      <c r="AF19" s="868"/>
      <c r="AG19" s="868"/>
    </row>
    <row r="20">
      <c r="A20" s="899" t="s">
        <v>2704</v>
      </c>
      <c r="B20" s="900" t="s">
        <v>1586</v>
      </c>
      <c r="C20" s="901" t="s">
        <v>1586</v>
      </c>
      <c r="D20" s="902" t="s">
        <v>1285</v>
      </c>
      <c r="E20" s="903" t="s">
        <v>1285</v>
      </c>
      <c r="F20" s="904" t="s">
        <v>1586</v>
      </c>
      <c r="G20" s="900" t="s">
        <v>1586</v>
      </c>
      <c r="H20" s="908"/>
      <c r="I20" s="143"/>
      <c r="J20" s="143"/>
      <c r="K20" s="908"/>
      <c r="L20" s="908"/>
      <c r="M20" s="908"/>
      <c r="N20" s="908"/>
      <c r="O20" s="908"/>
      <c r="P20" s="908"/>
      <c r="Q20" s="908"/>
      <c r="R20" s="908"/>
      <c r="S20" s="908"/>
      <c r="T20" s="908"/>
      <c r="U20" s="909" t="s">
        <v>6482</v>
      </c>
      <c r="V20" s="908"/>
      <c r="W20" s="908"/>
      <c r="X20" s="908"/>
      <c r="Y20" s="908"/>
      <c r="Z20" s="908"/>
      <c r="AA20" s="908"/>
      <c r="AB20" s="908"/>
      <c r="AC20" s="908"/>
      <c r="AD20" s="908"/>
      <c r="AE20" s="908"/>
      <c r="AF20" s="868"/>
      <c r="AG20" s="868"/>
    </row>
    <row r="21">
      <c r="A21" s="924" t="s">
        <v>4049</v>
      </c>
      <c r="B21" s="900" t="s">
        <v>1586</v>
      </c>
      <c r="C21" s="901" t="s">
        <v>1285</v>
      </c>
      <c r="D21" s="902" t="s">
        <v>1285</v>
      </c>
      <c r="E21" s="903" t="s">
        <v>1285</v>
      </c>
      <c r="F21" s="904" t="s">
        <v>1586</v>
      </c>
      <c r="G21" s="900" t="s">
        <v>1586</v>
      </c>
      <c r="H21" s="908"/>
      <c r="I21" s="143"/>
      <c r="J21" s="143"/>
      <c r="K21" s="908"/>
      <c r="L21" s="908"/>
      <c r="M21" s="908"/>
      <c r="N21" s="908"/>
      <c r="O21" s="908"/>
      <c r="P21" s="908"/>
      <c r="Q21" s="908"/>
      <c r="R21" s="908"/>
      <c r="S21" s="908"/>
      <c r="T21" s="905"/>
      <c r="U21" s="908"/>
      <c r="V21" s="915" t="s">
        <v>6255</v>
      </c>
      <c r="W21" s="908"/>
      <c r="X21" s="908"/>
      <c r="Y21" s="908"/>
      <c r="Z21" s="908"/>
      <c r="AA21" s="908"/>
      <c r="AB21" s="908"/>
      <c r="AC21" s="908"/>
      <c r="AD21" s="908"/>
      <c r="AE21" s="908"/>
      <c r="AF21" s="868"/>
      <c r="AG21" s="868"/>
    </row>
    <row r="22">
      <c r="A22" s="924" t="s">
        <v>5610</v>
      </c>
      <c r="B22" s="900" t="s">
        <v>1586</v>
      </c>
      <c r="C22" s="901" t="s">
        <v>1586</v>
      </c>
      <c r="D22" s="902" t="s">
        <v>1285</v>
      </c>
      <c r="E22" s="903" t="s">
        <v>1285</v>
      </c>
      <c r="F22" s="904" t="s">
        <v>1586</v>
      </c>
      <c r="G22" s="900" t="s">
        <v>1586</v>
      </c>
      <c r="H22" s="908"/>
      <c r="I22" s="143"/>
      <c r="J22" s="143"/>
      <c r="K22" s="908"/>
      <c r="L22" s="908"/>
      <c r="M22" s="908"/>
      <c r="N22" s="909" t="s">
        <v>2857</v>
      </c>
      <c r="O22" s="908"/>
      <c r="P22" s="908"/>
      <c r="Q22" s="908"/>
      <c r="R22" s="908"/>
      <c r="S22" s="908"/>
      <c r="T22" s="908"/>
      <c r="U22" s="908"/>
      <c r="V22" s="908"/>
      <c r="W22" s="908"/>
      <c r="X22" s="908"/>
      <c r="Y22" s="908"/>
      <c r="Z22" s="908"/>
      <c r="AA22" s="908"/>
      <c r="AB22" s="908"/>
      <c r="AC22" s="908"/>
      <c r="AD22" s="908"/>
      <c r="AE22" s="908"/>
      <c r="AF22" s="868"/>
      <c r="AG22" s="868"/>
    </row>
    <row r="23">
      <c r="A23" s="899"/>
      <c r="B23" s="900"/>
      <c r="C23" s="901"/>
      <c r="D23" s="902"/>
      <c r="E23" s="903"/>
      <c r="F23" s="904"/>
      <c r="G23" s="900"/>
      <c r="H23" s="908"/>
      <c r="I23" s="143"/>
      <c r="J23" s="143"/>
      <c r="K23" s="908"/>
      <c r="L23" s="908"/>
      <c r="M23" s="908"/>
      <c r="N23" s="908"/>
      <c r="O23" s="908"/>
      <c r="P23" s="908"/>
      <c r="Q23" s="908"/>
      <c r="R23" s="908"/>
      <c r="S23" s="908"/>
      <c r="T23" s="908"/>
      <c r="U23" s="908"/>
      <c r="V23" s="908"/>
      <c r="W23" s="908"/>
      <c r="X23" s="908"/>
      <c r="Y23" s="908"/>
      <c r="Z23" s="908"/>
      <c r="AA23" s="908"/>
      <c r="AB23" s="908"/>
      <c r="AC23" s="908"/>
      <c r="AD23" s="908"/>
      <c r="AE23" s="908"/>
      <c r="AF23" s="868"/>
      <c r="AG23" s="868"/>
    </row>
    <row r="24">
      <c r="A24" s="899"/>
      <c r="B24" s="900"/>
      <c r="C24" s="901"/>
      <c r="D24" s="902"/>
      <c r="E24" s="903"/>
      <c r="F24" s="904"/>
      <c r="G24" s="900"/>
      <c r="H24" s="908"/>
      <c r="I24" s="143"/>
      <c r="J24" s="143"/>
      <c r="K24" s="908"/>
      <c r="L24" s="908"/>
      <c r="M24" s="908"/>
      <c r="N24" s="908"/>
      <c r="O24" s="908"/>
      <c r="P24" s="908"/>
      <c r="Q24" s="908"/>
      <c r="R24" s="908"/>
      <c r="S24" s="908"/>
      <c r="T24" s="908"/>
      <c r="U24" s="908"/>
      <c r="V24" s="908"/>
      <c r="W24" s="908"/>
      <c r="X24" s="908"/>
      <c r="Y24" s="908"/>
      <c r="Z24" s="908"/>
      <c r="AA24" s="908"/>
      <c r="AB24" s="908"/>
      <c r="AC24" s="908"/>
      <c r="AD24" s="908"/>
      <c r="AE24" s="908"/>
      <c r="AF24" s="868"/>
      <c r="AG24" s="868"/>
    </row>
    <row r="25">
      <c r="A25" s="899"/>
      <c r="B25" s="900"/>
      <c r="C25" s="901"/>
      <c r="D25" s="902"/>
      <c r="E25" s="903"/>
      <c r="F25" s="904"/>
      <c r="G25" s="900"/>
      <c r="H25" s="908"/>
      <c r="I25" s="143"/>
      <c r="J25" s="143"/>
      <c r="K25" s="908"/>
      <c r="L25" s="908"/>
      <c r="M25" s="908"/>
      <c r="N25" s="908"/>
      <c r="O25" s="908"/>
      <c r="P25" s="908"/>
      <c r="Q25" s="908"/>
      <c r="R25" s="908"/>
      <c r="S25" s="908"/>
      <c r="T25" s="908"/>
      <c r="U25" s="908"/>
      <c r="V25" s="908"/>
      <c r="W25" s="908"/>
      <c r="X25" s="908"/>
      <c r="Y25" s="908"/>
      <c r="Z25" s="908"/>
      <c r="AA25" s="908"/>
      <c r="AB25" s="908"/>
      <c r="AC25" s="908"/>
      <c r="AD25" s="908"/>
      <c r="AE25" s="908"/>
      <c r="AF25" s="868"/>
      <c r="AG25" s="868"/>
    </row>
    <row r="26">
      <c r="A26" s="899"/>
      <c r="B26" s="900"/>
      <c r="C26" s="901"/>
      <c r="D26" s="902"/>
      <c r="E26" s="903"/>
      <c r="F26" s="904"/>
      <c r="G26" s="900"/>
      <c r="H26" s="908"/>
      <c r="I26" s="143"/>
      <c r="J26" s="143"/>
      <c r="K26" s="908"/>
      <c r="L26" s="908"/>
      <c r="M26" s="908"/>
      <c r="N26" s="908"/>
      <c r="O26" s="908"/>
      <c r="P26" s="908"/>
      <c r="Q26" s="908"/>
      <c r="R26" s="908"/>
      <c r="S26" s="908"/>
      <c r="T26" s="908"/>
      <c r="U26" s="908"/>
      <c r="V26" s="908"/>
      <c r="W26" s="908"/>
      <c r="X26" s="908"/>
      <c r="Y26" s="908"/>
      <c r="Z26" s="908"/>
      <c r="AA26" s="908"/>
      <c r="AB26" s="908"/>
      <c r="AC26" s="908"/>
      <c r="AD26" s="908"/>
      <c r="AE26" s="908"/>
      <c r="AF26" s="868"/>
      <c r="AG26" s="868"/>
    </row>
    <row r="27">
      <c r="A27" s="899"/>
      <c r="B27" s="900"/>
      <c r="C27" s="901"/>
      <c r="D27" s="902"/>
      <c r="E27" s="903"/>
      <c r="F27" s="904"/>
      <c r="G27" s="900"/>
      <c r="H27" s="908"/>
      <c r="I27" s="143"/>
      <c r="J27" s="143"/>
      <c r="K27" s="908"/>
      <c r="L27" s="908"/>
      <c r="M27" s="908"/>
      <c r="N27" s="908"/>
      <c r="O27" s="908"/>
      <c r="P27" s="908"/>
      <c r="Q27" s="908"/>
      <c r="R27" s="908"/>
      <c r="S27" s="908"/>
      <c r="T27" s="908"/>
      <c r="U27" s="908"/>
      <c r="V27" s="908"/>
      <c r="W27" s="908"/>
      <c r="X27" s="908"/>
      <c r="Y27" s="908"/>
      <c r="Z27" s="908"/>
      <c r="AA27" s="908"/>
      <c r="AB27" s="908"/>
      <c r="AC27" s="908"/>
      <c r="AD27" s="908"/>
      <c r="AE27" s="908"/>
      <c r="AF27" s="868"/>
      <c r="AG27" s="868"/>
    </row>
    <row r="28">
      <c r="A28" s="899"/>
      <c r="B28" s="900"/>
      <c r="C28" s="901"/>
      <c r="D28" s="902"/>
      <c r="E28" s="903"/>
      <c r="F28" s="904"/>
      <c r="G28" s="900"/>
      <c r="H28" s="908"/>
      <c r="I28" s="143"/>
      <c r="J28" s="143"/>
      <c r="K28" s="908"/>
      <c r="L28" s="908"/>
      <c r="M28" s="908"/>
      <c r="N28" s="908"/>
      <c r="O28" s="908"/>
      <c r="P28" s="908"/>
      <c r="Q28" s="908"/>
      <c r="R28" s="908"/>
      <c r="S28" s="908"/>
      <c r="T28" s="908"/>
      <c r="U28" s="908"/>
      <c r="V28" s="908"/>
      <c r="W28" s="908"/>
      <c r="X28" s="908"/>
      <c r="Y28" s="908"/>
      <c r="Z28" s="908"/>
      <c r="AA28" s="908"/>
      <c r="AB28" s="908"/>
      <c r="AC28" s="908"/>
      <c r="AD28" s="908"/>
      <c r="AE28" s="908"/>
      <c r="AF28" s="868"/>
      <c r="AG28" s="868"/>
    </row>
    <row r="29">
      <c r="A29" s="899"/>
      <c r="B29" s="900"/>
      <c r="C29" s="901"/>
      <c r="D29" s="902"/>
      <c r="E29" s="903"/>
      <c r="F29" s="904"/>
      <c r="G29" s="900"/>
      <c r="H29" s="908"/>
      <c r="I29" s="143"/>
      <c r="J29" s="143"/>
      <c r="K29" s="908"/>
      <c r="L29" s="908"/>
      <c r="M29" s="908"/>
      <c r="N29" s="908"/>
      <c r="O29" s="908"/>
      <c r="P29" s="908"/>
      <c r="Q29" s="908"/>
      <c r="R29" s="908"/>
      <c r="S29" s="908"/>
      <c r="T29" s="908"/>
      <c r="U29" s="908"/>
      <c r="V29" s="908"/>
      <c r="W29" s="908"/>
      <c r="X29" s="908"/>
      <c r="Y29" s="908"/>
      <c r="Z29" s="908"/>
      <c r="AA29" s="908"/>
      <c r="AB29" s="908"/>
      <c r="AC29" s="908"/>
      <c r="AD29" s="908"/>
      <c r="AE29" s="908"/>
      <c r="AF29" s="868"/>
      <c r="AG29" s="868"/>
    </row>
    <row r="30">
      <c r="A30" s="899"/>
      <c r="B30" s="900"/>
      <c r="C30" s="901"/>
      <c r="D30" s="902"/>
      <c r="E30" s="903"/>
      <c r="F30" s="904"/>
      <c r="G30" s="900"/>
      <c r="H30" s="908"/>
      <c r="I30" s="143"/>
      <c r="J30" s="143"/>
      <c r="K30" s="908"/>
      <c r="L30" s="908"/>
      <c r="M30" s="908"/>
      <c r="N30" s="908"/>
      <c r="O30" s="908"/>
      <c r="P30" s="908"/>
      <c r="Q30" s="908"/>
      <c r="R30" s="908"/>
      <c r="S30" s="908"/>
      <c r="T30" s="908"/>
      <c r="U30" s="908"/>
      <c r="V30" s="908"/>
      <c r="W30" s="908"/>
      <c r="X30" s="908"/>
      <c r="Y30" s="908"/>
      <c r="Z30" s="908"/>
      <c r="AA30" s="908"/>
      <c r="AB30" s="908"/>
      <c r="AC30" s="908"/>
      <c r="AD30" s="908"/>
      <c r="AE30" s="908"/>
      <c r="AF30" s="868"/>
      <c r="AG30" s="8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7" t="s">
        <v>43</v>
      </c>
      <c r="C1" s="937" t="s">
        <v>6483</v>
      </c>
      <c r="D1" s="938" t="s">
        <v>6484</v>
      </c>
      <c r="E1" s="939" t="s">
        <v>6485</v>
      </c>
      <c r="F1" s="939" t="s">
        <v>901</v>
      </c>
      <c r="G1" s="939" t="s">
        <v>1065</v>
      </c>
      <c r="H1" s="938" t="s">
        <v>6486</v>
      </c>
      <c r="I1" s="939" t="s">
        <v>6487</v>
      </c>
      <c r="J1" s="939" t="s">
        <v>6488</v>
      </c>
      <c r="K1" s="938" t="s">
        <v>6489</v>
      </c>
      <c r="L1" s="939" t="s">
        <v>6490</v>
      </c>
      <c r="M1" s="939" t="s">
        <v>632</v>
      </c>
      <c r="N1" s="938" t="s">
        <v>6491</v>
      </c>
      <c r="O1" s="940" t="s">
        <v>6492</v>
      </c>
      <c r="P1" s="940" t="s">
        <v>1758</v>
      </c>
      <c r="Q1" s="939" t="s">
        <v>6493</v>
      </c>
      <c r="R1" s="939" t="s">
        <v>6350</v>
      </c>
      <c r="S1" s="939" t="s">
        <v>6154</v>
      </c>
      <c r="T1" s="939" t="s">
        <v>5867</v>
      </c>
      <c r="U1" s="941" t="s">
        <v>6494</v>
      </c>
      <c r="V1" s="940" t="s">
        <v>1736</v>
      </c>
      <c r="W1" s="939" t="s">
        <v>6400</v>
      </c>
      <c r="X1" s="939" t="s">
        <v>2124</v>
      </c>
      <c r="Y1" s="939" t="s">
        <v>1367</v>
      </c>
      <c r="Z1" s="939" t="s">
        <v>324</v>
      </c>
      <c r="AA1" s="939" t="s">
        <v>3864</v>
      </c>
      <c r="AB1" s="939" t="s">
        <v>6495</v>
      </c>
      <c r="AC1" s="939" t="s">
        <v>3719</v>
      </c>
      <c r="AD1" s="939" t="s">
        <v>6496</v>
      </c>
      <c r="AE1" s="939" t="s">
        <v>2668</v>
      </c>
      <c r="AF1" s="939" t="s">
        <v>1669</v>
      </c>
      <c r="AG1" s="939" t="s">
        <v>6497</v>
      </c>
      <c r="AH1" s="940" t="s">
        <v>6498</v>
      </c>
      <c r="AI1" s="939" t="s">
        <v>6499</v>
      </c>
      <c r="AJ1" s="942" t="s">
        <v>2169</v>
      </c>
      <c r="AK1" s="939" t="s">
        <v>815</v>
      </c>
      <c r="AL1" s="939" t="s">
        <v>6500</v>
      </c>
      <c r="AM1" s="939" t="s">
        <v>6501</v>
      </c>
      <c r="AN1" s="939" t="s">
        <v>5772</v>
      </c>
      <c r="AO1" s="941" t="s">
        <v>6299</v>
      </c>
      <c r="AP1" s="939" t="s">
        <v>6440</v>
      </c>
      <c r="AQ1" s="939" t="s">
        <v>3998</v>
      </c>
      <c r="AR1" s="939" t="s">
        <v>5402</v>
      </c>
      <c r="AS1" s="939"/>
      <c r="AT1" s="939"/>
      <c r="AU1" s="939"/>
      <c r="AV1" s="939"/>
      <c r="AW1" s="939"/>
      <c r="AX1" s="939"/>
      <c r="AY1" s="939"/>
      <c r="AZ1" s="939"/>
      <c r="BA1" s="939"/>
    </row>
    <row r="2" ht="15.75" customHeight="1">
      <c r="A2" s="943" t="s">
        <v>44</v>
      </c>
      <c r="C2" s="944"/>
      <c r="D2" s="945" t="s">
        <v>6502</v>
      </c>
      <c r="E2" s="945" t="s">
        <v>6503</v>
      </c>
      <c r="F2" s="945" t="s">
        <v>6504</v>
      </c>
      <c r="G2" s="945" t="s">
        <v>5543</v>
      </c>
      <c r="H2" s="945" t="s">
        <v>6505</v>
      </c>
      <c r="I2" s="945" t="s">
        <v>6065</v>
      </c>
      <c r="J2" s="945" t="s">
        <v>6506</v>
      </c>
      <c r="K2" s="945" t="s">
        <v>6507</v>
      </c>
      <c r="L2" s="945" t="s">
        <v>6508</v>
      </c>
      <c r="M2" s="945" t="s">
        <v>6509</v>
      </c>
      <c r="N2" s="945" t="s">
        <v>6510</v>
      </c>
      <c r="O2" s="945" t="s">
        <v>6511</v>
      </c>
      <c r="P2" s="945" t="s">
        <v>6512</v>
      </c>
      <c r="Q2" s="945" t="s">
        <v>6276</v>
      </c>
      <c r="R2" s="945" t="s">
        <v>6513</v>
      </c>
      <c r="S2" s="945" t="s">
        <v>6514</v>
      </c>
      <c r="T2" s="945" t="s">
        <v>904</v>
      </c>
      <c r="U2" s="945" t="s">
        <v>1137</v>
      </c>
      <c r="V2" s="945" t="s">
        <v>6515</v>
      </c>
      <c r="W2" s="945" t="s">
        <v>4910</v>
      </c>
      <c r="X2" s="945" t="s">
        <v>1921</v>
      </c>
      <c r="Y2" s="945" t="s">
        <v>2526</v>
      </c>
      <c r="Z2" s="945" t="s">
        <v>3083</v>
      </c>
      <c r="AA2" s="945" t="s">
        <v>4532</v>
      </c>
      <c r="AB2" s="945" t="s">
        <v>4789</v>
      </c>
      <c r="AC2" s="945" t="s">
        <v>2221</v>
      </c>
      <c r="AD2" s="945" t="s">
        <v>4252</v>
      </c>
      <c r="AE2" s="945" t="s">
        <v>3866</v>
      </c>
      <c r="AF2" s="945" t="s">
        <v>2670</v>
      </c>
      <c r="AG2" s="945" t="s">
        <v>2670</v>
      </c>
      <c r="AH2" s="945" t="s">
        <v>5361</v>
      </c>
      <c r="AI2" s="945" t="s">
        <v>1067</v>
      </c>
      <c r="AJ2" s="946" t="s">
        <v>430</v>
      </c>
      <c r="AK2" s="945" t="s">
        <v>220</v>
      </c>
      <c r="AL2" s="945" t="s">
        <v>327</v>
      </c>
      <c r="AM2" s="945" t="s">
        <v>327</v>
      </c>
      <c r="AN2" s="945" t="s">
        <v>327</v>
      </c>
      <c r="AO2" s="945" t="s">
        <v>534</v>
      </c>
      <c r="AP2" s="945" t="s">
        <v>903</v>
      </c>
      <c r="AQ2" s="945" t="s">
        <v>724</v>
      </c>
      <c r="AR2" s="945" t="s">
        <v>724</v>
      </c>
      <c r="AS2" s="945" t="s">
        <v>1285</v>
      </c>
      <c r="AT2" s="945"/>
      <c r="AU2" s="945"/>
      <c r="AV2" s="945"/>
      <c r="AW2" s="945"/>
      <c r="AX2" s="945"/>
      <c r="AY2" s="945"/>
      <c r="AZ2" s="945"/>
      <c r="BA2" s="945"/>
    </row>
    <row r="3" ht="15.75" customHeight="1">
      <c r="A3" s="947" t="s">
        <v>6516</v>
      </c>
      <c r="C3" s="944"/>
      <c r="D3" s="948" t="s">
        <v>6517</v>
      </c>
      <c r="E3" s="948" t="s">
        <v>6518</v>
      </c>
      <c r="F3" s="948" t="s">
        <v>1739</v>
      </c>
      <c r="G3" s="948" t="s">
        <v>3653</v>
      </c>
      <c r="H3" s="948" t="s">
        <v>6519</v>
      </c>
      <c r="I3" s="948" t="s">
        <v>6520</v>
      </c>
      <c r="J3" s="948" t="s">
        <v>1828</v>
      </c>
      <c r="K3" s="948" t="s">
        <v>6521</v>
      </c>
      <c r="L3" s="948" t="s">
        <v>3653</v>
      </c>
      <c r="M3" s="948" t="s">
        <v>1868</v>
      </c>
      <c r="N3" s="948" t="s">
        <v>4532</v>
      </c>
      <c r="O3" s="948" t="s">
        <v>6515</v>
      </c>
      <c r="P3" s="948" t="s">
        <v>6522</v>
      </c>
      <c r="Q3" s="948" t="s">
        <v>1369</v>
      </c>
      <c r="R3" s="948" t="s">
        <v>4550</v>
      </c>
      <c r="S3" s="948" t="s">
        <v>5260</v>
      </c>
      <c r="T3" s="948" t="s">
        <v>5361</v>
      </c>
      <c r="U3" s="948" t="s">
        <v>5502</v>
      </c>
      <c r="V3" s="948" t="s">
        <v>220</v>
      </c>
      <c r="W3" s="948" t="s">
        <v>218</v>
      </c>
      <c r="X3" s="948" t="s">
        <v>1956</v>
      </c>
      <c r="Y3" s="948" t="s">
        <v>2525</v>
      </c>
      <c r="Z3" s="948" t="s">
        <v>220</v>
      </c>
      <c r="AA3" s="945" t="s">
        <v>220</v>
      </c>
      <c r="AB3" s="948" t="s">
        <v>327</v>
      </c>
      <c r="AC3" s="948" t="s">
        <v>3866</v>
      </c>
      <c r="AD3" s="948" t="s">
        <v>903</v>
      </c>
      <c r="AE3" s="948" t="s">
        <v>219</v>
      </c>
      <c r="AF3" s="948" t="s">
        <v>327</v>
      </c>
      <c r="AG3" s="948" t="s">
        <v>534</v>
      </c>
      <c r="AH3" s="948" t="s">
        <v>327</v>
      </c>
      <c r="AI3" s="948" t="s">
        <v>220</v>
      </c>
      <c r="AJ3" s="949" t="s">
        <v>817</v>
      </c>
      <c r="AK3" s="948" t="s">
        <v>1586</v>
      </c>
      <c r="AL3" s="948" t="s">
        <v>724</v>
      </c>
      <c r="AM3" s="948" t="s">
        <v>1586</v>
      </c>
      <c r="AN3" s="948" t="s">
        <v>903</v>
      </c>
      <c r="AO3" s="948" t="s">
        <v>1586</v>
      </c>
      <c r="AP3" s="948" t="s">
        <v>1586</v>
      </c>
      <c r="AQ3" s="948" t="s">
        <v>724</v>
      </c>
      <c r="AR3" s="948" t="s">
        <v>1586</v>
      </c>
      <c r="AS3" s="948" t="s">
        <v>1285</v>
      </c>
      <c r="AT3" s="948"/>
      <c r="AU3" s="948"/>
      <c r="AV3" s="948"/>
      <c r="AW3" s="948"/>
      <c r="AX3" s="948"/>
      <c r="AY3" s="948"/>
      <c r="AZ3" s="948"/>
      <c r="BA3" s="948"/>
    </row>
    <row r="4" ht="15.75" customHeight="1">
      <c r="A4" s="950" t="s">
        <v>6523</v>
      </c>
      <c r="B4" s="951"/>
      <c r="C4" s="952"/>
      <c r="D4" s="953" t="s">
        <v>6524</v>
      </c>
      <c r="E4" s="953" t="s">
        <v>6525</v>
      </c>
      <c r="F4" s="953" t="s">
        <v>4111</v>
      </c>
      <c r="G4" s="953" t="s">
        <v>3653</v>
      </c>
      <c r="H4" s="953" t="s">
        <v>3283</v>
      </c>
      <c r="I4" s="953" t="s">
        <v>6526</v>
      </c>
      <c r="J4" s="953" t="s">
        <v>6522</v>
      </c>
      <c r="K4" s="953" t="s">
        <v>1540</v>
      </c>
      <c r="L4" s="953" t="s">
        <v>817</v>
      </c>
      <c r="M4" s="953" t="s">
        <v>1541</v>
      </c>
      <c r="N4" s="953" t="s">
        <v>4252</v>
      </c>
      <c r="O4" s="953" t="s">
        <v>4406</v>
      </c>
      <c r="P4" s="953" t="s">
        <v>534</v>
      </c>
      <c r="Q4" s="953" t="s">
        <v>2284</v>
      </c>
      <c r="R4" s="953" t="s">
        <v>5502</v>
      </c>
      <c r="S4" s="953" t="s">
        <v>218</v>
      </c>
      <c r="T4" s="953" t="s">
        <v>2525</v>
      </c>
      <c r="U4" s="953" t="s">
        <v>1285</v>
      </c>
      <c r="V4" s="953" t="s">
        <v>635</v>
      </c>
      <c r="W4" s="953" t="s">
        <v>634</v>
      </c>
      <c r="X4" s="953" t="s">
        <v>5361</v>
      </c>
      <c r="Y4" s="953" t="s">
        <v>2525</v>
      </c>
      <c r="Z4" s="953" t="s">
        <v>220</v>
      </c>
      <c r="AA4" s="954" t="s">
        <v>327</v>
      </c>
      <c r="AB4" s="953" t="s">
        <v>903</v>
      </c>
      <c r="AC4" s="953" t="s">
        <v>903</v>
      </c>
      <c r="AD4" s="953" t="s">
        <v>903</v>
      </c>
      <c r="AE4" s="953" t="s">
        <v>903</v>
      </c>
      <c r="AF4" s="953" t="s">
        <v>817</v>
      </c>
      <c r="AG4" s="953" t="s">
        <v>903</v>
      </c>
      <c r="AH4" s="953" t="s">
        <v>327</v>
      </c>
      <c r="AI4" s="953" t="s">
        <v>903</v>
      </c>
      <c r="AJ4" s="955" t="s">
        <v>817</v>
      </c>
      <c r="AK4" s="953" t="s">
        <v>1586</v>
      </c>
      <c r="AL4" s="953" t="s">
        <v>1285</v>
      </c>
      <c r="AM4" s="953" t="s">
        <v>1586</v>
      </c>
      <c r="AN4" s="953" t="s">
        <v>1586</v>
      </c>
      <c r="AO4" s="953" t="s">
        <v>1285</v>
      </c>
      <c r="AP4" s="953" t="s">
        <v>1285</v>
      </c>
      <c r="AQ4" s="953" t="s">
        <v>1285</v>
      </c>
      <c r="AR4" s="953" t="s">
        <v>1285</v>
      </c>
      <c r="AS4" s="953" t="s">
        <v>1285</v>
      </c>
      <c r="AT4" s="953"/>
      <c r="AU4" s="953"/>
      <c r="AV4" s="953"/>
      <c r="AW4" s="953"/>
      <c r="AX4" s="953"/>
      <c r="AY4" s="953"/>
      <c r="AZ4" s="953"/>
      <c r="BA4" s="953"/>
    </row>
    <row r="5">
      <c r="A5" s="956" t="s">
        <v>35</v>
      </c>
      <c r="D5" s="957"/>
      <c r="E5" s="957"/>
      <c r="F5" s="957"/>
      <c r="G5" s="957"/>
      <c r="H5" s="957"/>
      <c r="I5" s="957"/>
      <c r="J5" s="957"/>
      <c r="K5" s="957"/>
      <c r="L5" s="957"/>
      <c r="M5" s="957"/>
      <c r="N5" s="957"/>
      <c r="O5" s="957"/>
      <c r="P5" s="957"/>
      <c r="Q5" s="957"/>
      <c r="R5" s="957"/>
      <c r="S5" s="957"/>
      <c r="T5" s="957"/>
      <c r="U5" s="957"/>
      <c r="V5" s="957"/>
      <c r="W5" s="957"/>
      <c r="X5" s="957"/>
      <c r="Y5" s="957"/>
      <c r="Z5" s="957"/>
      <c r="AA5" s="958"/>
      <c r="AB5" s="957"/>
      <c r="AC5" s="956"/>
      <c r="AD5" s="957"/>
      <c r="AE5" s="957"/>
      <c r="AF5" s="957"/>
      <c r="AG5" s="957"/>
      <c r="AH5" s="957"/>
      <c r="AI5" s="957"/>
      <c r="AJ5" s="959"/>
      <c r="AK5" s="957"/>
      <c r="AL5" s="957"/>
      <c r="AM5" s="957"/>
      <c r="AN5" s="957"/>
      <c r="AO5" s="957"/>
      <c r="AP5" s="957"/>
      <c r="AQ5" s="957"/>
      <c r="AR5" s="960"/>
      <c r="AS5" s="957"/>
      <c r="AT5" s="957"/>
      <c r="AU5" s="957"/>
      <c r="AV5" s="957"/>
      <c r="AW5" s="957"/>
      <c r="AX5" s="957"/>
      <c r="AY5" s="957"/>
      <c r="AZ5" s="957"/>
      <c r="BA5" s="957"/>
    </row>
    <row r="6" ht="15.75" customHeight="1">
      <c r="A6" s="961" t="s">
        <v>6527</v>
      </c>
      <c r="B6" s="962" t="s">
        <v>6528</v>
      </c>
      <c r="C6" s="963" t="s">
        <v>222</v>
      </c>
      <c r="D6" s="964" t="s">
        <v>222</v>
      </c>
      <c r="E6" s="965" t="s">
        <v>3174</v>
      </c>
      <c r="F6" s="966" t="s">
        <v>905</v>
      </c>
      <c r="G6" s="964" t="s">
        <v>198</v>
      </c>
      <c r="H6" s="965" t="s">
        <v>537</v>
      </c>
      <c r="I6" s="929" t="s">
        <v>661</v>
      </c>
      <c r="J6" s="964" t="s">
        <v>1542</v>
      </c>
      <c r="K6" s="964" t="str">
        <f>HYPERLINK("https://youtu.be/BAG8a3WI9KM","52.27")</f>
        <v>52.27</v>
      </c>
      <c r="L6" s="967" t="s">
        <v>1240</v>
      </c>
      <c r="M6" s="915" t="s">
        <v>2680</v>
      </c>
      <c r="N6" s="968"/>
      <c r="O6" s="965" t="str">
        <f>HYPERLINK("https://youtu.be/qv_H1NgDIQ8","53.73")</f>
        <v>53.73</v>
      </c>
      <c r="P6" s="965" t="str">
        <f>HYPERLINK("https://clips.twitch.tv/ZealousSeductiveOkapiCharlieBitMe","51.96")</f>
        <v>51.96</v>
      </c>
      <c r="Q6" s="966" t="s">
        <v>6529</v>
      </c>
      <c r="R6" s="915" t="s">
        <v>2707</v>
      </c>
      <c r="S6" s="966"/>
      <c r="T6" s="968"/>
      <c r="U6" s="966"/>
      <c r="V6" s="966"/>
      <c r="W6" s="968"/>
      <c r="X6" s="968"/>
      <c r="Y6" s="969"/>
      <c r="Z6" s="968"/>
      <c r="AA6" s="970"/>
      <c r="AB6" s="966"/>
      <c r="AC6" s="971"/>
      <c r="AD6" s="966"/>
      <c r="AE6" s="966"/>
      <c r="AF6" s="968"/>
      <c r="AG6" s="966"/>
      <c r="AH6" s="966"/>
      <c r="AI6" s="966"/>
      <c r="AJ6" s="972"/>
      <c r="AK6" s="966"/>
      <c r="AL6" s="966"/>
      <c r="AM6" s="966"/>
      <c r="AN6" s="966"/>
      <c r="AO6" s="968"/>
      <c r="AP6" s="966"/>
      <c r="AQ6" s="968"/>
      <c r="AR6" s="966"/>
      <c r="AS6" s="966"/>
      <c r="AT6" s="966"/>
      <c r="AU6" s="966"/>
      <c r="AV6" s="966"/>
      <c r="AW6" s="966"/>
      <c r="AX6" s="966"/>
      <c r="AY6" s="966"/>
      <c r="AZ6" s="966"/>
      <c r="BA6" s="966"/>
    </row>
    <row r="7" ht="15.75" customHeight="1">
      <c r="A7" s="961" t="s">
        <v>6530</v>
      </c>
      <c r="B7" s="962" t="s">
        <v>6531</v>
      </c>
      <c r="C7" s="963" t="s">
        <v>6532</v>
      </c>
      <c r="D7" s="964" t="s">
        <v>6533</v>
      </c>
      <c r="E7" s="964" t="s">
        <v>6533</v>
      </c>
      <c r="F7" s="966"/>
      <c r="G7" s="964" t="str">
        <f>HYPERLINK("https://youtu.be/y9FQ4EcrohI", "1:21.52")</f>
        <v>1:21.52</v>
      </c>
      <c r="H7" s="966"/>
      <c r="I7" s="964" t="s">
        <v>6534</v>
      </c>
      <c r="J7" s="966"/>
      <c r="K7" s="966" t="s">
        <v>6535</v>
      </c>
      <c r="L7" s="967" t="s">
        <v>6536</v>
      </c>
      <c r="M7" s="966"/>
      <c r="N7" s="966"/>
      <c r="O7" s="966" t="s">
        <v>6537</v>
      </c>
      <c r="P7" s="966"/>
      <c r="Q7" s="966" t="s">
        <v>6538</v>
      </c>
      <c r="R7" s="964" t="s">
        <v>2708</v>
      </c>
      <c r="S7" s="966"/>
      <c r="T7" s="966"/>
      <c r="U7" s="966"/>
      <c r="V7" s="966"/>
      <c r="W7" s="966"/>
      <c r="X7" s="966"/>
      <c r="Y7" s="971"/>
      <c r="Z7" s="966"/>
      <c r="AA7" s="970"/>
      <c r="AB7" s="966"/>
      <c r="AC7" s="971"/>
      <c r="AD7" s="966"/>
      <c r="AE7" s="966"/>
      <c r="AF7" s="966"/>
      <c r="AG7" s="966"/>
      <c r="AH7" s="966"/>
      <c r="AI7" s="966"/>
      <c r="AJ7" s="973" t="s">
        <v>6539</v>
      </c>
      <c r="AK7" s="966"/>
      <c r="AL7" s="966"/>
      <c r="AM7" s="966"/>
      <c r="AN7" s="967" t="s">
        <v>5603</v>
      </c>
      <c r="AO7" s="966"/>
      <c r="AP7" s="966"/>
      <c r="AQ7" s="966"/>
      <c r="AR7" s="966"/>
      <c r="AS7" s="966"/>
      <c r="AT7" s="966"/>
      <c r="AU7" s="966"/>
      <c r="AV7" s="966"/>
      <c r="AW7" s="966"/>
      <c r="AX7" s="966"/>
      <c r="AY7" s="966"/>
      <c r="AZ7" s="966"/>
      <c r="BA7" s="966"/>
    </row>
    <row r="8" ht="15.75" customHeight="1">
      <c r="A8" s="974"/>
      <c r="B8" s="975" t="s">
        <v>6540</v>
      </c>
      <c r="C8" s="963" t="s">
        <v>223</v>
      </c>
      <c r="D8" s="964" t="s">
        <v>223</v>
      </c>
      <c r="E8" s="964" t="s">
        <v>434</v>
      </c>
      <c r="F8" s="966" t="s">
        <v>906</v>
      </c>
      <c r="G8" s="964" t="s">
        <v>1070</v>
      </c>
      <c r="H8" s="966" t="s">
        <v>988</v>
      </c>
      <c r="I8" s="964" t="s">
        <v>1200</v>
      </c>
      <c r="J8" s="964" t="s">
        <v>6541</v>
      </c>
      <c r="K8" s="964" t="str">
        <f>HYPERLINK("https://youtu.be/ZP_d48CVxG0","1:19.30")</f>
        <v>1:19.30</v>
      </c>
      <c r="L8" s="967" t="s">
        <v>6542</v>
      </c>
      <c r="M8" s="966"/>
      <c r="N8" s="966"/>
      <c r="O8" s="966" t="s">
        <v>4212</v>
      </c>
      <c r="P8" s="967" t="s">
        <v>988</v>
      </c>
      <c r="Q8" s="966"/>
      <c r="R8" s="966"/>
      <c r="S8" s="966"/>
      <c r="T8" s="966"/>
      <c r="U8" s="966"/>
      <c r="V8" s="966"/>
      <c r="W8" s="966"/>
      <c r="X8" s="966"/>
      <c r="Y8" s="971"/>
      <c r="Z8" s="966"/>
      <c r="AA8" s="970"/>
      <c r="AB8" s="966"/>
      <c r="AC8" s="971"/>
      <c r="AD8" s="966"/>
      <c r="AE8" s="966"/>
      <c r="AF8" s="966"/>
      <c r="AG8" s="966"/>
      <c r="AH8" s="966"/>
      <c r="AI8" s="966"/>
      <c r="AJ8" s="972"/>
      <c r="AK8" s="966"/>
      <c r="AL8" s="966"/>
      <c r="AM8" s="966"/>
      <c r="AN8" s="966"/>
      <c r="AO8" s="966"/>
      <c r="AP8" s="966"/>
      <c r="AQ8" s="966"/>
      <c r="AR8" s="966"/>
      <c r="AS8" s="966"/>
      <c r="AT8" s="966"/>
      <c r="AU8" s="966"/>
      <c r="AV8" s="966"/>
      <c r="AW8" s="966"/>
      <c r="AX8" s="966"/>
      <c r="AY8" s="966"/>
      <c r="AZ8" s="966"/>
      <c r="BA8" s="966"/>
    </row>
    <row r="9" ht="15.75" customHeight="1">
      <c r="A9" s="976" t="s">
        <v>6543</v>
      </c>
      <c r="B9" s="977" t="s">
        <v>6528</v>
      </c>
      <c r="C9" s="963" t="s">
        <v>6544</v>
      </c>
      <c r="D9" s="964" t="s">
        <v>6544</v>
      </c>
      <c r="E9" s="964" t="s">
        <v>6545</v>
      </c>
      <c r="F9" s="966" t="s">
        <v>1859</v>
      </c>
      <c r="G9" s="966"/>
      <c r="H9" s="966" t="s">
        <v>1859</v>
      </c>
      <c r="I9" s="966"/>
      <c r="J9" s="966"/>
      <c r="K9" s="966" t="s">
        <v>1319</v>
      </c>
      <c r="L9" s="966"/>
      <c r="M9" s="966"/>
      <c r="N9" s="966" t="s">
        <v>6546</v>
      </c>
      <c r="O9" s="966" t="s">
        <v>114</v>
      </c>
      <c r="P9" s="967" t="s">
        <v>5324</v>
      </c>
      <c r="Q9" s="966"/>
      <c r="R9" s="966" t="s">
        <v>6547</v>
      </c>
      <c r="S9" s="967" t="s">
        <v>5324</v>
      </c>
      <c r="T9" s="966" t="s">
        <v>1158</v>
      </c>
      <c r="U9" s="966"/>
      <c r="V9" s="966"/>
      <c r="W9" s="966"/>
      <c r="X9" s="964" t="s">
        <v>3408</v>
      </c>
      <c r="Y9" s="964" t="s">
        <v>1859</v>
      </c>
      <c r="Z9" s="966"/>
      <c r="AA9" s="970"/>
      <c r="AB9" s="966"/>
      <c r="AC9" s="971"/>
      <c r="AD9" s="966"/>
      <c r="AE9" s="967" t="s">
        <v>394</v>
      </c>
      <c r="AF9" s="966"/>
      <c r="AG9" s="966"/>
      <c r="AH9" s="966"/>
      <c r="AI9" s="966"/>
      <c r="AJ9" s="972"/>
      <c r="AK9" s="966"/>
      <c r="AL9" s="966"/>
      <c r="AM9" s="966"/>
      <c r="AN9" s="966"/>
      <c r="AO9" s="966"/>
      <c r="AP9" s="966"/>
      <c r="AQ9" s="966"/>
      <c r="AR9" s="966"/>
      <c r="AS9" s="966"/>
      <c r="AT9" s="966"/>
      <c r="AU9" s="966"/>
      <c r="AV9" s="966"/>
      <c r="AW9" s="966"/>
      <c r="AX9" s="966"/>
      <c r="AY9" s="966"/>
      <c r="AZ9" s="966"/>
      <c r="BA9" s="966"/>
    </row>
    <row r="10" ht="15.75" customHeight="1">
      <c r="A10" s="976" t="s">
        <v>6548</v>
      </c>
      <c r="B10" s="977" t="s">
        <v>6531</v>
      </c>
      <c r="C10" s="978" t="s">
        <v>807</v>
      </c>
      <c r="D10" s="979"/>
      <c r="E10" s="966"/>
      <c r="F10" s="979"/>
      <c r="G10" s="964" t="s">
        <v>807</v>
      </c>
      <c r="H10" s="966"/>
      <c r="I10" s="964" t="s">
        <v>1534</v>
      </c>
      <c r="J10" s="979"/>
      <c r="K10" s="979"/>
      <c r="L10" s="979"/>
      <c r="M10" s="966"/>
      <c r="N10" s="966"/>
      <c r="O10" s="966"/>
      <c r="P10" s="966"/>
      <c r="Q10" s="979"/>
      <c r="R10" s="966"/>
      <c r="S10" s="979"/>
      <c r="T10" s="966"/>
      <c r="U10" s="979"/>
      <c r="V10" s="979"/>
      <c r="W10" s="966"/>
      <c r="X10" s="966"/>
      <c r="Y10" s="971"/>
      <c r="Z10" s="966"/>
      <c r="AA10" s="980"/>
      <c r="AB10" s="979"/>
      <c r="AC10" s="969"/>
      <c r="AD10" s="979"/>
      <c r="AE10" s="964" t="s">
        <v>2389</v>
      </c>
      <c r="AF10" s="966"/>
      <c r="AG10" s="979"/>
      <c r="AH10" s="979"/>
      <c r="AI10" s="979"/>
      <c r="AJ10" s="981"/>
      <c r="AK10" s="979"/>
      <c r="AL10" s="979"/>
      <c r="AM10" s="979"/>
      <c r="AN10" s="979"/>
      <c r="AO10" s="966"/>
      <c r="AP10" s="979"/>
      <c r="AQ10" s="966"/>
      <c r="AR10" s="979"/>
      <c r="AS10" s="979"/>
      <c r="AT10" s="979"/>
      <c r="AU10" s="979"/>
      <c r="AV10" s="979"/>
      <c r="AW10" s="979"/>
      <c r="AX10" s="979"/>
      <c r="AY10" s="979"/>
      <c r="AZ10" s="979"/>
      <c r="BA10" s="979"/>
    </row>
    <row r="11" ht="15.75" customHeight="1">
      <c r="A11" s="974"/>
      <c r="B11" s="975" t="s">
        <v>6540</v>
      </c>
      <c r="C11" s="963" t="s">
        <v>2190</v>
      </c>
      <c r="D11" s="964" t="s">
        <v>1408</v>
      </c>
      <c r="E11" s="964" t="s">
        <v>2626</v>
      </c>
      <c r="F11" s="966"/>
      <c r="G11" s="964" t="s">
        <v>2190</v>
      </c>
      <c r="H11" s="979"/>
      <c r="I11" s="964" t="s">
        <v>2208</v>
      </c>
      <c r="J11" s="966"/>
      <c r="K11" s="966"/>
      <c r="L11" s="966"/>
      <c r="M11" s="979"/>
      <c r="N11" s="979"/>
      <c r="O11" s="979"/>
      <c r="P11" s="979"/>
      <c r="Q11" s="966"/>
      <c r="R11" s="979"/>
      <c r="S11" s="966"/>
      <c r="T11" s="979"/>
      <c r="U11" s="966"/>
      <c r="V11" s="966"/>
      <c r="W11" s="979"/>
      <c r="X11" s="964" t="s">
        <v>6549</v>
      </c>
      <c r="Y11" s="969"/>
      <c r="Z11" s="979"/>
      <c r="AA11" s="970"/>
      <c r="AB11" s="966"/>
      <c r="AC11" s="971"/>
      <c r="AD11" s="966"/>
      <c r="AE11" s="966"/>
      <c r="AF11" s="979"/>
      <c r="AG11" s="966"/>
      <c r="AH11" s="966"/>
      <c r="AI11" s="966"/>
      <c r="AJ11" s="972"/>
      <c r="AK11" s="966"/>
      <c r="AL11" s="966"/>
      <c r="AM11" s="966"/>
      <c r="AN11" s="966"/>
      <c r="AO11" s="979"/>
      <c r="AP11" s="966"/>
      <c r="AQ11" s="979"/>
      <c r="AR11" s="966"/>
      <c r="AS11" s="966"/>
      <c r="AT11" s="966"/>
      <c r="AU11" s="966"/>
      <c r="AV11" s="966"/>
      <c r="AW11" s="966"/>
      <c r="AX11" s="966"/>
      <c r="AY11" s="966"/>
      <c r="AZ11" s="966"/>
      <c r="BA11" s="966"/>
    </row>
    <row r="12" ht="15.75" customHeight="1">
      <c r="A12" s="961" t="s">
        <v>6550</v>
      </c>
      <c r="B12" s="962" t="s">
        <v>6551</v>
      </c>
      <c r="C12" s="963" t="s">
        <v>1871</v>
      </c>
      <c r="D12" s="964" t="s">
        <v>1871</v>
      </c>
      <c r="E12" s="964" t="s">
        <v>3925</v>
      </c>
      <c r="F12" s="966" t="s">
        <v>6552</v>
      </c>
      <c r="G12" s="982"/>
      <c r="H12" s="966"/>
      <c r="I12" s="964" t="s">
        <v>6553</v>
      </c>
      <c r="J12" s="966"/>
      <c r="K12" s="966" t="s">
        <v>5223</v>
      </c>
      <c r="L12" s="967" t="s">
        <v>643</v>
      </c>
      <c r="M12" s="966"/>
      <c r="N12" s="966"/>
      <c r="O12" s="966" t="s">
        <v>6554</v>
      </c>
      <c r="P12" s="966" t="s">
        <v>6552</v>
      </c>
      <c r="Q12" s="964" t="s">
        <v>6555</v>
      </c>
      <c r="R12" s="964" t="s">
        <v>4157</v>
      </c>
      <c r="S12" s="966"/>
      <c r="T12" s="966"/>
      <c r="U12" s="966" t="s">
        <v>2399</v>
      </c>
      <c r="V12" s="966"/>
      <c r="W12" s="966"/>
      <c r="X12" s="966"/>
      <c r="Y12" s="971"/>
      <c r="Z12" s="966"/>
      <c r="AA12" s="970"/>
      <c r="AB12" s="966"/>
      <c r="AC12" s="971"/>
      <c r="AD12" s="966"/>
      <c r="AE12" s="966"/>
      <c r="AF12" s="966"/>
      <c r="AG12" s="967" t="s">
        <v>1678</v>
      </c>
      <c r="AH12" s="966"/>
      <c r="AI12" s="966"/>
      <c r="AJ12" s="972"/>
      <c r="AK12" s="966"/>
      <c r="AL12" s="966"/>
      <c r="AM12" s="966"/>
      <c r="AN12" s="967" t="s">
        <v>5576</v>
      </c>
      <c r="AO12" s="966"/>
      <c r="AP12" s="966"/>
      <c r="AQ12" s="966"/>
      <c r="AR12" s="966"/>
      <c r="AS12" s="966"/>
      <c r="AT12" s="966"/>
      <c r="AU12" s="966"/>
      <c r="AV12" s="966"/>
      <c r="AW12" s="966"/>
      <c r="AX12" s="966"/>
      <c r="AY12" s="966"/>
      <c r="AZ12" s="966"/>
      <c r="BA12" s="966"/>
    </row>
    <row r="13" ht="15.75" customHeight="1">
      <c r="A13" s="974"/>
      <c r="B13" s="983" t="s">
        <v>6556</v>
      </c>
      <c r="C13" s="963" t="s">
        <v>224</v>
      </c>
      <c r="D13" s="964" t="s">
        <v>224</v>
      </c>
      <c r="E13" s="964" t="s">
        <v>6557</v>
      </c>
      <c r="F13" s="964" t="s">
        <v>6558</v>
      </c>
      <c r="G13" s="964" t="s">
        <v>6559</v>
      </c>
      <c r="H13" s="966" t="s">
        <v>6560</v>
      </c>
      <c r="I13" s="964" t="s">
        <v>1201</v>
      </c>
      <c r="J13" s="967" t="s">
        <v>2037</v>
      </c>
      <c r="K13" s="966" t="s">
        <v>6561</v>
      </c>
      <c r="L13" s="967" t="s">
        <v>1871</v>
      </c>
      <c r="M13" s="915" t="s">
        <v>885</v>
      </c>
      <c r="N13" s="964" t="s">
        <v>1426</v>
      </c>
      <c r="O13" s="966" t="s">
        <v>3656</v>
      </c>
      <c r="P13" s="967" t="s">
        <v>4081</v>
      </c>
      <c r="Q13" s="966"/>
      <c r="R13" s="964" t="s">
        <v>2709</v>
      </c>
      <c r="S13" s="966"/>
      <c r="T13" s="966"/>
      <c r="U13" s="966"/>
      <c r="V13" s="966"/>
      <c r="W13" s="966"/>
      <c r="X13" s="966"/>
      <c r="Y13" s="971"/>
      <c r="Z13" s="966"/>
      <c r="AA13" s="970"/>
      <c r="AB13" s="966"/>
      <c r="AC13" s="971"/>
      <c r="AD13" s="966"/>
      <c r="AE13" s="967"/>
      <c r="AF13" s="966"/>
      <c r="AG13" s="966"/>
      <c r="AH13" s="966"/>
      <c r="AI13" s="966"/>
      <c r="AJ13" s="973" t="s">
        <v>440</v>
      </c>
      <c r="AK13" s="966"/>
      <c r="AL13" s="966"/>
      <c r="AM13" s="966"/>
      <c r="AN13" s="966"/>
      <c r="AO13" s="966"/>
      <c r="AP13" s="966"/>
      <c r="AQ13" s="966"/>
      <c r="AR13" s="966"/>
      <c r="AS13" s="966"/>
      <c r="AT13" s="966"/>
      <c r="AU13" s="966"/>
      <c r="AV13" s="966"/>
      <c r="AW13" s="966"/>
      <c r="AX13" s="966"/>
      <c r="AY13" s="966"/>
      <c r="AZ13" s="966"/>
      <c r="BA13" s="966"/>
    </row>
    <row r="14" ht="15.75" customHeight="1">
      <c r="A14" s="976" t="s">
        <v>6543</v>
      </c>
      <c r="B14" s="984" t="s">
        <v>6551</v>
      </c>
      <c r="C14" s="963" t="s">
        <v>6464</v>
      </c>
      <c r="D14" s="964" t="s">
        <v>6464</v>
      </c>
      <c r="E14" s="964" t="s">
        <v>1081</v>
      </c>
      <c r="F14" s="965" t="str">
        <f>HYPERLINK("https://www.youtube.com/watch?v=h3GaauXfeR4","14.16")</f>
        <v>14.16</v>
      </c>
      <c r="G14" s="968"/>
      <c r="H14" s="966"/>
      <c r="I14" s="964" t="str">
        <f>HYPERLINK("https://www.twitch.tv/videos/569558488","14.31")</f>
        <v>14.31</v>
      </c>
      <c r="J14" s="968"/>
      <c r="K14" s="965" t="str">
        <f>HYPERLINK("https://youtu.be/F4XtupQ5d4o","14.33")</f>
        <v>14.33</v>
      </c>
      <c r="L14" s="985" t="s">
        <v>4177</v>
      </c>
      <c r="M14" s="966"/>
      <c r="N14" s="966"/>
      <c r="O14" s="964" t="str">
        <f>HYPERLINK("https://youtu.be/rZW3Nzg9CsM","14.20")</f>
        <v>14.20</v>
      </c>
      <c r="P14" s="966" t="s">
        <v>446</v>
      </c>
      <c r="Q14" s="968" t="s">
        <v>3967</v>
      </c>
      <c r="R14" s="966"/>
      <c r="S14" s="968"/>
      <c r="T14" s="966"/>
      <c r="U14" s="968" t="s">
        <v>6562</v>
      </c>
      <c r="V14" s="968"/>
      <c r="W14" s="966"/>
      <c r="X14" s="966"/>
      <c r="Y14" s="964" t="s">
        <v>4158</v>
      </c>
      <c r="Z14" s="966"/>
      <c r="AA14" s="986"/>
      <c r="AB14" s="968"/>
      <c r="AC14" s="985" t="s">
        <v>3724</v>
      </c>
      <c r="AD14" s="968"/>
      <c r="AE14" s="968"/>
      <c r="AF14" s="966"/>
      <c r="AG14" s="964" t="s">
        <v>238</v>
      </c>
      <c r="AH14" s="968"/>
      <c r="AI14" s="968"/>
      <c r="AJ14" s="987"/>
      <c r="AK14" s="968"/>
      <c r="AL14" s="968"/>
      <c r="AM14" s="968"/>
      <c r="AN14" s="968"/>
      <c r="AO14" s="966"/>
      <c r="AP14" s="968"/>
      <c r="AQ14" s="966"/>
      <c r="AR14" s="968"/>
      <c r="AS14" s="968"/>
      <c r="AT14" s="968"/>
      <c r="AU14" s="968"/>
      <c r="AV14" s="968"/>
      <c r="AW14" s="968"/>
      <c r="AX14" s="968"/>
      <c r="AY14" s="968"/>
      <c r="AZ14" s="968"/>
      <c r="BA14" s="968"/>
    </row>
    <row r="15" ht="15.75" customHeight="1">
      <c r="A15" s="974"/>
      <c r="B15" s="983" t="s">
        <v>6556</v>
      </c>
      <c r="C15" s="963" t="s">
        <v>1072</v>
      </c>
      <c r="D15" s="964" t="s">
        <v>540</v>
      </c>
      <c r="E15" s="964" t="s">
        <v>540</v>
      </c>
      <c r="F15" s="964" t="str">
        <f>HYPERLINK("https://youtu.be/v-0tSrJ8Kf0","13.80")</f>
        <v>13.80</v>
      </c>
      <c r="G15" s="915" t="s">
        <v>1072</v>
      </c>
      <c r="H15" s="964" t="s">
        <v>540</v>
      </c>
      <c r="I15" s="965" t="s">
        <v>1202</v>
      </c>
      <c r="J15" s="967" t="s">
        <v>1072</v>
      </c>
      <c r="K15" s="964" t="str">
        <f>HYPERLINK("https://clips.twitch.tv/BusyTriangularAlmondRuleFive","13.97")</f>
        <v>13.97</v>
      </c>
      <c r="L15" s="967" t="s">
        <v>2226</v>
      </c>
      <c r="M15" s="915" t="s">
        <v>1202</v>
      </c>
      <c r="N15" s="968"/>
      <c r="O15" s="965" t="str">
        <f>HYPERLINK("https://youtu.be/Kv9otnDdZKc","13.93")</f>
        <v>13.93</v>
      </c>
      <c r="P15" s="985" t="s">
        <v>1590</v>
      </c>
      <c r="Q15" s="964" t="s">
        <v>1590</v>
      </c>
      <c r="R15" s="965" t="s">
        <v>2287</v>
      </c>
      <c r="S15" s="966"/>
      <c r="T15" s="968"/>
      <c r="U15" s="966" t="s">
        <v>2752</v>
      </c>
      <c r="V15" s="964" t="s">
        <v>1072</v>
      </c>
      <c r="W15" s="968"/>
      <c r="X15" s="968"/>
      <c r="Y15" s="971"/>
      <c r="Z15" s="968"/>
      <c r="AA15" s="970"/>
      <c r="AB15" s="964" t="s">
        <v>102</v>
      </c>
      <c r="AC15" s="971"/>
      <c r="AD15" s="966"/>
      <c r="AE15" s="966"/>
      <c r="AF15" s="968"/>
      <c r="AG15" s="966"/>
      <c r="AH15" s="966"/>
      <c r="AI15" s="966"/>
      <c r="AJ15" s="988" t="s">
        <v>1960</v>
      </c>
      <c r="AK15" s="966"/>
      <c r="AL15" s="966"/>
      <c r="AM15" s="966"/>
      <c r="AN15" s="966"/>
      <c r="AO15" s="968"/>
      <c r="AP15" s="966"/>
      <c r="AQ15" s="968"/>
      <c r="AR15" s="966"/>
      <c r="AS15" s="966"/>
      <c r="AT15" s="966"/>
      <c r="AU15" s="966"/>
      <c r="AV15" s="966"/>
      <c r="AW15" s="966"/>
      <c r="AX15" s="966"/>
      <c r="AY15" s="966"/>
      <c r="AZ15" s="966"/>
      <c r="BA15" s="966"/>
    </row>
    <row r="16" ht="15.75" customHeight="1">
      <c r="A16" s="976" t="s">
        <v>6548</v>
      </c>
      <c r="B16" s="977" t="s">
        <v>6528</v>
      </c>
      <c r="C16" s="978" t="s">
        <v>1628</v>
      </c>
      <c r="D16" s="964" t="s">
        <v>6563</v>
      </c>
      <c r="E16" s="964" t="s">
        <v>6564</v>
      </c>
      <c r="F16" s="964" t="s">
        <v>6248</v>
      </c>
      <c r="G16" s="964" t="s">
        <v>1628</v>
      </c>
      <c r="H16" s="966" t="s">
        <v>6565</v>
      </c>
      <c r="I16" s="964" t="s">
        <v>2363</v>
      </c>
      <c r="J16" s="966"/>
      <c r="K16" s="966"/>
      <c r="L16" s="967" t="s">
        <v>6566</v>
      </c>
      <c r="M16" s="964" t="s">
        <v>6565</v>
      </c>
      <c r="N16" s="964" t="s">
        <v>6248</v>
      </c>
      <c r="O16" s="966"/>
      <c r="P16" s="967" t="s">
        <v>6564</v>
      </c>
      <c r="Q16" s="966"/>
      <c r="R16" s="964" t="s">
        <v>6402</v>
      </c>
      <c r="S16" s="967" t="s">
        <v>6565</v>
      </c>
      <c r="T16" s="966"/>
      <c r="U16" s="966"/>
      <c r="V16" s="966"/>
      <c r="W16" s="966"/>
      <c r="X16" s="964" t="s">
        <v>1628</v>
      </c>
      <c r="Y16" s="971"/>
      <c r="Z16" s="966"/>
      <c r="AA16" s="970"/>
      <c r="AB16" s="966"/>
      <c r="AC16" s="971"/>
      <c r="AD16" s="966"/>
      <c r="AE16" s="966"/>
      <c r="AF16" s="966"/>
      <c r="AG16" s="966"/>
      <c r="AH16" s="966"/>
      <c r="AI16" s="966"/>
      <c r="AJ16" s="972"/>
      <c r="AK16" s="966"/>
      <c r="AL16" s="966"/>
      <c r="AM16" s="966"/>
      <c r="AN16" s="966"/>
      <c r="AO16" s="966"/>
      <c r="AP16" s="966"/>
      <c r="AQ16" s="966"/>
      <c r="AR16" s="966"/>
      <c r="AS16" s="966"/>
      <c r="AT16" s="966"/>
      <c r="AU16" s="966"/>
      <c r="AV16" s="966"/>
      <c r="AW16" s="966"/>
      <c r="AX16" s="966"/>
      <c r="AY16" s="966"/>
      <c r="AZ16" s="966"/>
      <c r="BA16" s="966"/>
    </row>
    <row r="17" ht="15.75" customHeight="1">
      <c r="A17" s="974"/>
      <c r="B17" s="989" t="s">
        <v>6567</v>
      </c>
      <c r="C17" s="978"/>
      <c r="D17" s="964"/>
      <c r="E17" s="964"/>
      <c r="F17" s="964"/>
      <c r="G17" s="964"/>
      <c r="H17" s="966"/>
      <c r="I17" s="964"/>
      <c r="J17" s="966"/>
      <c r="K17" s="966"/>
      <c r="L17" s="967"/>
      <c r="M17" s="964"/>
      <c r="N17" s="964"/>
      <c r="O17" s="966"/>
      <c r="P17" s="966"/>
      <c r="Q17" s="966"/>
      <c r="R17" s="964"/>
      <c r="S17" s="967"/>
      <c r="T17" s="966"/>
      <c r="U17" s="966"/>
      <c r="V17" s="966"/>
      <c r="W17" s="966"/>
      <c r="X17" s="966"/>
      <c r="Y17" s="971"/>
      <c r="Z17" s="966"/>
      <c r="AA17" s="970"/>
      <c r="AB17" s="966"/>
      <c r="AC17" s="971"/>
      <c r="AD17" s="966"/>
      <c r="AE17" s="966"/>
      <c r="AF17" s="966"/>
      <c r="AG17" s="966"/>
      <c r="AH17" s="966"/>
      <c r="AI17" s="966"/>
      <c r="AJ17" s="972"/>
      <c r="AK17" s="966"/>
      <c r="AL17" s="966"/>
      <c r="AM17" s="966"/>
      <c r="AN17" s="966"/>
      <c r="AO17" s="966"/>
      <c r="AP17" s="966"/>
      <c r="AQ17" s="966"/>
      <c r="AR17" s="966"/>
      <c r="AS17" s="966"/>
      <c r="AT17" s="966"/>
      <c r="AU17" s="966"/>
      <c r="AV17" s="966"/>
      <c r="AW17" s="966"/>
      <c r="AX17" s="966"/>
      <c r="AY17" s="966"/>
      <c r="AZ17" s="966"/>
      <c r="BA17" s="966"/>
    </row>
    <row r="18" ht="15.75" customHeight="1">
      <c r="A18" s="976" t="s">
        <v>6568</v>
      </c>
      <c r="B18" s="977" t="s">
        <v>6569</v>
      </c>
      <c r="C18" s="963" t="s">
        <v>4388</v>
      </c>
      <c r="D18" s="964" t="s">
        <v>4388</v>
      </c>
      <c r="E18" s="964" t="s">
        <v>2230</v>
      </c>
      <c r="F18" s="966" t="s">
        <v>2612</v>
      </c>
      <c r="G18" s="966"/>
      <c r="H18" s="964" t="str">
        <f>HYPERLINK("https://clips.twitch.tv/TameHappyHerdPraiseIt","38.15")</f>
        <v>38.15</v>
      </c>
      <c r="I18" s="966"/>
      <c r="J18" s="966"/>
      <c r="K18" s="964" t="str">
        <f>HYPERLINK("https://youtu.be/t-1yqXLdZMA","38.05")</f>
        <v>38.05</v>
      </c>
      <c r="L18" s="966"/>
      <c r="M18" s="964" t="s">
        <v>6570</v>
      </c>
      <c r="N18" s="966"/>
      <c r="O18" s="964" t="str">
        <f>HYPERLINK("https://youtu.be/Vn6tjVSJ144","36.45")</f>
        <v>36.45</v>
      </c>
      <c r="P18" s="966"/>
      <c r="Q18" s="964" t="s">
        <v>3390</v>
      </c>
      <c r="R18" s="966"/>
      <c r="S18" s="966"/>
      <c r="T18" s="966"/>
      <c r="U18" s="966"/>
      <c r="V18" s="966"/>
      <c r="W18" s="966"/>
      <c r="X18" s="966"/>
      <c r="Y18" s="971"/>
      <c r="Z18" s="966"/>
      <c r="AA18" s="970"/>
      <c r="AB18" s="966"/>
      <c r="AC18" s="971"/>
      <c r="AD18" s="966"/>
      <c r="AE18" s="966"/>
      <c r="AF18" s="966"/>
      <c r="AG18" s="966"/>
      <c r="AH18" s="966"/>
      <c r="AI18" s="966"/>
      <c r="AJ18" s="972"/>
      <c r="AK18" s="966"/>
      <c r="AL18" s="966"/>
      <c r="AM18" s="964" t="s">
        <v>1222</v>
      </c>
      <c r="AN18" s="966"/>
      <c r="AO18" s="966"/>
      <c r="AP18" s="966"/>
      <c r="AQ18" s="966"/>
      <c r="AR18" s="966"/>
      <c r="AS18" s="966"/>
      <c r="AT18" s="966"/>
      <c r="AU18" s="966"/>
      <c r="AV18" s="966"/>
      <c r="AW18" s="966"/>
      <c r="AX18" s="966"/>
      <c r="AY18" s="966"/>
      <c r="AZ18" s="966"/>
      <c r="BA18" s="966"/>
    </row>
    <row r="19" ht="15.75" customHeight="1">
      <c r="A19" s="961" t="s">
        <v>6571</v>
      </c>
      <c r="B19" s="962" t="s">
        <v>6572</v>
      </c>
      <c r="C19" s="963" t="s">
        <v>2404</v>
      </c>
      <c r="D19" s="964" t="s">
        <v>1174</v>
      </c>
      <c r="E19" s="964" t="s">
        <v>2404</v>
      </c>
      <c r="F19" s="964" t="s">
        <v>6573</v>
      </c>
      <c r="G19" s="966"/>
      <c r="H19" s="920"/>
      <c r="I19" s="964" t="s">
        <v>4958</v>
      </c>
      <c r="J19" s="966"/>
      <c r="K19" s="966" t="s">
        <v>3573</v>
      </c>
      <c r="L19" s="966"/>
      <c r="M19" s="966"/>
      <c r="N19" s="966"/>
      <c r="O19" s="964" t="str">
        <f>HYPERLINK("https://www.youtube.com/watch?v=2TATjRbAkgw","46.87")</f>
        <v>46.87</v>
      </c>
      <c r="P19" s="964" t="str">
        <f>HYPERLINK("https://clips.twitch.tv/ManlyHedonisticDotterelOMGScoots","45.85")</f>
        <v>45.85</v>
      </c>
      <c r="Q19" s="964" t="s">
        <v>6574</v>
      </c>
      <c r="R19" s="966"/>
      <c r="S19" s="966"/>
      <c r="T19" s="966"/>
      <c r="U19" s="966"/>
      <c r="V19" s="966"/>
      <c r="W19" s="966"/>
      <c r="X19" s="966"/>
      <c r="Y19" s="971"/>
      <c r="Z19" s="966"/>
      <c r="AA19" s="970"/>
      <c r="AB19" s="966"/>
      <c r="AC19" s="971"/>
      <c r="AD19" s="966"/>
      <c r="AE19" s="966"/>
      <c r="AF19" s="966"/>
      <c r="AG19" s="966"/>
      <c r="AH19" s="966"/>
      <c r="AI19" s="966"/>
      <c r="AJ19" s="972"/>
      <c r="AK19" s="966"/>
      <c r="AL19" s="966"/>
      <c r="AM19" s="966"/>
      <c r="AN19" s="967" t="s">
        <v>4247</v>
      </c>
      <c r="AO19" s="966"/>
      <c r="AP19" s="966"/>
      <c r="AQ19" s="966"/>
      <c r="AR19" s="966"/>
      <c r="AS19" s="966"/>
      <c r="AT19" s="966"/>
      <c r="AU19" s="966"/>
      <c r="AV19" s="966"/>
      <c r="AW19" s="966"/>
      <c r="AX19" s="966"/>
      <c r="AY19" s="966"/>
      <c r="AZ19" s="966"/>
      <c r="BA19" s="966"/>
    </row>
    <row r="20" ht="15.75" customHeight="1">
      <c r="A20" s="974"/>
      <c r="B20" s="983" t="s">
        <v>6575</v>
      </c>
      <c r="C20" s="963" t="s">
        <v>1414</v>
      </c>
      <c r="D20" s="964" t="s">
        <v>1414</v>
      </c>
      <c r="E20" s="964" t="s">
        <v>1203</v>
      </c>
      <c r="F20" s="966"/>
      <c r="G20" s="966"/>
      <c r="H20" s="966"/>
      <c r="I20" s="966"/>
      <c r="J20" s="966"/>
      <c r="K20" s="966"/>
      <c r="L20" s="966"/>
      <c r="M20" s="966"/>
      <c r="N20" s="966"/>
      <c r="O20" s="966"/>
      <c r="P20" s="990" t="s">
        <v>6576</v>
      </c>
      <c r="Q20" s="964" t="s">
        <v>2646</v>
      </c>
      <c r="R20" s="966"/>
      <c r="S20" s="966"/>
      <c r="T20" s="966"/>
      <c r="U20" s="966"/>
      <c r="V20" s="966"/>
      <c r="W20" s="966"/>
      <c r="X20" s="966"/>
      <c r="Y20" s="971"/>
      <c r="Z20" s="966"/>
      <c r="AA20" s="970"/>
      <c r="AB20" s="966"/>
      <c r="AC20" s="971"/>
      <c r="AD20" s="966"/>
      <c r="AE20" s="966"/>
      <c r="AF20" s="966"/>
      <c r="AG20" s="966"/>
      <c r="AH20" s="966"/>
      <c r="AI20" s="964" t="s">
        <v>3324</v>
      </c>
      <c r="AJ20" s="972"/>
      <c r="AK20" s="966"/>
      <c r="AL20" s="966"/>
      <c r="AM20" s="966"/>
      <c r="AN20" s="966"/>
      <c r="AO20" s="966"/>
      <c r="AP20" s="966"/>
      <c r="AQ20" s="966"/>
      <c r="AR20" s="966"/>
      <c r="AS20" s="966"/>
      <c r="AT20" s="966"/>
      <c r="AU20" s="966"/>
      <c r="AV20" s="966"/>
      <c r="AW20" s="966"/>
      <c r="AX20" s="966"/>
      <c r="AY20" s="966"/>
      <c r="AZ20" s="966"/>
      <c r="BA20" s="966"/>
    </row>
    <row r="21" ht="15.75" customHeight="1">
      <c r="A21" s="974"/>
      <c r="B21" s="983" t="s">
        <v>6577</v>
      </c>
      <c r="C21" s="963" t="s">
        <v>6578</v>
      </c>
      <c r="D21" s="964" t="s">
        <v>6578</v>
      </c>
      <c r="E21" s="964" t="s">
        <v>1139</v>
      </c>
      <c r="F21" s="964" t="s">
        <v>768</v>
      </c>
      <c r="G21" s="915" t="s">
        <v>1073</v>
      </c>
      <c r="H21" s="964" t="s">
        <v>800</v>
      </c>
      <c r="I21" s="926" t="s">
        <v>1203</v>
      </c>
      <c r="J21" s="964" t="s">
        <v>5653</v>
      </c>
      <c r="K21" s="964" t="str">
        <f>HYPERLINK("https://clips.twitch.tv/EnergeticBeautifulMallardRalpherZ","42.96")</f>
        <v>42.96</v>
      </c>
      <c r="L21" s="967" t="s">
        <v>2227</v>
      </c>
      <c r="M21" s="915" t="s">
        <v>259</v>
      </c>
      <c r="N21" s="966"/>
      <c r="O21" s="966" t="s">
        <v>117</v>
      </c>
      <c r="P21" s="966" t="s">
        <v>6579</v>
      </c>
      <c r="Q21" s="964" t="s">
        <v>1302</v>
      </c>
      <c r="R21" s="915" t="s">
        <v>2710</v>
      </c>
      <c r="S21" s="964" t="s">
        <v>730</v>
      </c>
      <c r="T21" s="966"/>
      <c r="U21" s="966" t="s">
        <v>649</v>
      </c>
      <c r="V21" s="964" t="str">
        <f>HYPERLINK("https://www.youtube.com/watch?v=XcowqtMv72o","42.92")</f>
        <v>42.92</v>
      </c>
      <c r="W21" s="966"/>
      <c r="X21" s="966"/>
      <c r="Y21" s="971"/>
      <c r="Z21" s="966"/>
      <c r="AA21" s="970"/>
      <c r="AB21" s="966"/>
      <c r="AC21" s="971"/>
      <c r="AD21" s="966"/>
      <c r="AE21" s="966"/>
      <c r="AF21" s="966"/>
      <c r="AG21" s="966"/>
      <c r="AH21" s="966"/>
      <c r="AI21" s="966"/>
      <c r="AJ21" s="972"/>
      <c r="AK21" s="966"/>
      <c r="AL21" s="966"/>
      <c r="AM21" s="966"/>
      <c r="AN21" s="966"/>
      <c r="AO21" s="966"/>
      <c r="AP21" s="966"/>
      <c r="AQ21" s="966"/>
      <c r="AR21" s="966"/>
      <c r="AS21" s="966"/>
      <c r="AT21" s="966"/>
      <c r="AU21" s="966"/>
      <c r="AV21" s="966"/>
      <c r="AW21" s="966"/>
      <c r="AX21" s="966"/>
      <c r="AY21" s="966"/>
      <c r="AZ21" s="966"/>
      <c r="BA21" s="966"/>
    </row>
    <row r="22" ht="15.75" customHeight="1">
      <c r="A22" s="961" t="s">
        <v>6580</v>
      </c>
      <c r="B22" s="962" t="s">
        <v>6581</v>
      </c>
      <c r="C22" s="963" t="s">
        <v>381</v>
      </c>
      <c r="D22" s="929" t="s">
        <v>159</v>
      </c>
      <c r="E22" s="929" t="s">
        <v>381</v>
      </c>
      <c r="F22" s="991"/>
      <c r="G22" s="991"/>
      <c r="H22" s="991"/>
      <c r="I22" s="992" t="s">
        <v>6582</v>
      </c>
      <c r="J22" s="991"/>
      <c r="K22" s="991"/>
      <c r="L22" s="991"/>
      <c r="M22" s="991"/>
      <c r="N22" s="991"/>
      <c r="O22" s="991"/>
      <c r="P22" s="991"/>
      <c r="Q22" s="991"/>
      <c r="R22" s="991"/>
      <c r="S22" s="991"/>
      <c r="T22" s="991"/>
      <c r="U22" s="991"/>
      <c r="V22" s="991"/>
      <c r="W22" s="991"/>
      <c r="X22" s="991"/>
      <c r="Y22" s="993"/>
      <c r="Z22" s="991"/>
      <c r="AA22" s="994"/>
      <c r="AB22" s="991"/>
      <c r="AC22" s="993"/>
      <c r="AD22" s="991"/>
      <c r="AE22" s="991"/>
      <c r="AF22" s="991"/>
      <c r="AG22" s="991"/>
      <c r="AH22" s="991"/>
      <c r="AI22" s="991"/>
      <c r="AJ22" s="995"/>
      <c r="AK22" s="991"/>
      <c r="AL22" s="991"/>
      <c r="AM22" s="991"/>
      <c r="AN22" s="991"/>
      <c r="AO22" s="991"/>
      <c r="AP22" s="991"/>
      <c r="AQ22" s="991"/>
      <c r="AR22" s="991"/>
      <c r="AS22" s="991"/>
      <c r="AT22" s="991"/>
      <c r="AU22" s="991"/>
      <c r="AV22" s="991"/>
      <c r="AW22" s="991"/>
      <c r="AX22" s="991"/>
      <c r="AY22" s="991"/>
      <c r="AZ22" s="991"/>
      <c r="BA22" s="991"/>
    </row>
    <row r="23" ht="15.75" customHeight="1">
      <c r="A23" s="974"/>
      <c r="B23" s="983" t="s">
        <v>6583</v>
      </c>
      <c r="C23" s="963" t="s">
        <v>6584</v>
      </c>
      <c r="D23" s="964" t="s">
        <v>3675</v>
      </c>
      <c r="E23" s="991"/>
      <c r="F23" s="966"/>
      <c r="G23" s="966"/>
      <c r="H23" s="929" t="s">
        <v>946</v>
      </c>
      <c r="I23" s="991"/>
      <c r="J23" s="966"/>
      <c r="K23" s="966"/>
      <c r="L23" s="966"/>
      <c r="M23" s="991"/>
      <c r="N23" s="991"/>
      <c r="O23" s="991"/>
      <c r="P23" s="991"/>
      <c r="Q23" s="966"/>
      <c r="R23" s="991"/>
      <c r="S23" s="966"/>
      <c r="T23" s="991"/>
      <c r="U23" s="966"/>
      <c r="V23" s="966"/>
      <c r="W23" s="991"/>
      <c r="X23" s="929" t="s">
        <v>6585</v>
      </c>
      <c r="Y23" s="993"/>
      <c r="Z23" s="929" t="s">
        <v>6584</v>
      </c>
      <c r="AA23" s="970"/>
      <c r="AB23" s="966"/>
      <c r="AC23" s="971"/>
      <c r="AD23" s="966"/>
      <c r="AE23" s="966"/>
      <c r="AF23" s="991"/>
      <c r="AG23" s="966"/>
      <c r="AH23" s="966"/>
      <c r="AI23" s="966"/>
      <c r="AJ23" s="972"/>
      <c r="AK23" s="966"/>
      <c r="AL23" s="966"/>
      <c r="AM23" s="966"/>
      <c r="AN23" s="966"/>
      <c r="AO23" s="991"/>
      <c r="AP23" s="966"/>
      <c r="AQ23" s="991"/>
      <c r="AR23" s="966"/>
      <c r="AS23" s="966"/>
      <c r="AT23" s="966"/>
      <c r="AU23" s="966"/>
      <c r="AV23" s="966"/>
      <c r="AW23" s="966"/>
      <c r="AX23" s="966"/>
      <c r="AY23" s="966"/>
      <c r="AZ23" s="966"/>
      <c r="BA23" s="966"/>
    </row>
    <row r="24" ht="15.75" customHeight="1">
      <c r="A24" s="961" t="s">
        <v>6586</v>
      </c>
      <c r="B24" s="962" t="s">
        <v>6587</v>
      </c>
      <c r="C24" s="963" t="s">
        <v>358</v>
      </c>
      <c r="D24" s="964" t="s">
        <v>358</v>
      </c>
      <c r="E24" s="966"/>
      <c r="F24" s="966"/>
      <c r="G24" s="966"/>
      <c r="H24" s="966"/>
      <c r="I24" s="966"/>
      <c r="J24" s="966"/>
      <c r="K24" s="966"/>
      <c r="L24" s="966"/>
      <c r="M24" s="966"/>
      <c r="N24" s="966"/>
      <c r="O24" s="964" t="s">
        <v>6588</v>
      </c>
      <c r="P24" s="966" t="s">
        <v>6589</v>
      </c>
      <c r="Q24" s="966"/>
      <c r="R24" s="966"/>
      <c r="S24" s="966"/>
      <c r="T24" s="966"/>
      <c r="U24" s="966"/>
      <c r="V24" s="966"/>
      <c r="W24" s="966"/>
      <c r="X24" s="966"/>
      <c r="Y24" s="971"/>
      <c r="Z24" s="966"/>
      <c r="AA24" s="970"/>
      <c r="AB24" s="966"/>
      <c r="AC24" s="971"/>
      <c r="AD24" s="966"/>
      <c r="AE24" s="966"/>
      <c r="AF24" s="966"/>
      <c r="AG24" s="966"/>
      <c r="AH24" s="966"/>
      <c r="AI24" s="966"/>
      <c r="AJ24" s="972"/>
      <c r="AK24" s="966"/>
      <c r="AL24" s="966"/>
      <c r="AM24" s="966"/>
      <c r="AN24" s="966"/>
      <c r="AO24" s="966"/>
      <c r="AP24" s="966"/>
      <c r="AQ24" s="966"/>
      <c r="AR24" s="966"/>
      <c r="AS24" s="966"/>
      <c r="AT24" s="966"/>
      <c r="AU24" s="966"/>
      <c r="AV24" s="966"/>
      <c r="AW24" s="966"/>
      <c r="AX24" s="966"/>
      <c r="AY24" s="966"/>
      <c r="AZ24" s="966"/>
      <c r="BA24" s="966"/>
    </row>
    <row r="25" ht="15.75" customHeight="1">
      <c r="A25" s="989"/>
      <c r="B25" s="983" t="s">
        <v>6590</v>
      </c>
      <c r="C25" s="963" t="s">
        <v>6591</v>
      </c>
      <c r="D25" s="964" t="s">
        <v>6592</v>
      </c>
      <c r="E25" s="964" t="s">
        <v>6591</v>
      </c>
      <c r="F25" s="966"/>
      <c r="G25" s="966"/>
      <c r="H25" s="966"/>
      <c r="I25" s="966"/>
      <c r="J25" s="966"/>
      <c r="K25" s="966"/>
      <c r="L25" s="966"/>
      <c r="M25" s="966"/>
      <c r="N25" s="966"/>
      <c r="O25" s="966"/>
      <c r="P25" s="966" t="s">
        <v>6592</v>
      </c>
      <c r="Q25" s="966"/>
      <c r="R25" s="966"/>
      <c r="S25" s="966"/>
      <c r="T25" s="966"/>
      <c r="U25" s="966"/>
      <c r="V25" s="966"/>
      <c r="W25" s="966"/>
      <c r="X25" s="966"/>
      <c r="Y25" s="971"/>
      <c r="Z25" s="966"/>
      <c r="AA25" s="970"/>
      <c r="AB25" s="966"/>
      <c r="AC25" s="971"/>
      <c r="AD25" s="966"/>
      <c r="AE25" s="966"/>
      <c r="AF25" s="966"/>
      <c r="AG25" s="966"/>
      <c r="AH25" s="966"/>
      <c r="AI25" s="966"/>
      <c r="AJ25" s="972"/>
      <c r="AK25" s="966"/>
      <c r="AL25" s="966"/>
      <c r="AM25" s="966"/>
      <c r="AN25" s="966"/>
      <c r="AO25" s="966"/>
      <c r="AP25" s="966"/>
      <c r="AQ25" s="966"/>
      <c r="AR25" s="966"/>
      <c r="AS25" s="966"/>
      <c r="AT25" s="966"/>
      <c r="AU25" s="966"/>
      <c r="AV25" s="966"/>
      <c r="AW25" s="966"/>
      <c r="AX25" s="966"/>
      <c r="AY25" s="966"/>
      <c r="AZ25" s="966"/>
      <c r="BA25" s="966"/>
    </row>
    <row r="26" ht="15.75" customHeight="1">
      <c r="A26" s="989"/>
      <c r="B26" s="983" t="s">
        <v>6593</v>
      </c>
      <c r="C26" s="963" t="s">
        <v>6594</v>
      </c>
      <c r="D26" s="964" t="s">
        <v>6595</v>
      </c>
      <c r="E26" s="964" t="s">
        <v>6594</v>
      </c>
      <c r="F26" s="966"/>
      <c r="G26" s="966"/>
      <c r="H26" s="966"/>
      <c r="I26" s="966"/>
      <c r="J26" s="966"/>
      <c r="K26" s="966"/>
      <c r="L26" s="966"/>
      <c r="M26" s="966"/>
      <c r="N26" s="966"/>
      <c r="O26" s="966"/>
      <c r="P26" s="966"/>
      <c r="Q26" s="966"/>
      <c r="R26" s="966"/>
      <c r="S26" s="966"/>
      <c r="T26" s="966"/>
      <c r="U26" s="966"/>
      <c r="V26" s="966"/>
      <c r="W26" s="966"/>
      <c r="X26" s="966"/>
      <c r="Y26" s="971"/>
      <c r="Z26" s="966"/>
      <c r="AA26" s="970"/>
      <c r="AB26" s="966"/>
      <c r="AC26" s="971"/>
      <c r="AD26" s="966"/>
      <c r="AE26" s="966"/>
      <c r="AF26" s="966"/>
      <c r="AG26" s="966"/>
      <c r="AH26" s="966"/>
      <c r="AI26" s="966"/>
      <c r="AJ26" s="972"/>
      <c r="AK26" s="966"/>
      <c r="AL26" s="966"/>
      <c r="AM26" s="966"/>
      <c r="AN26" s="966"/>
      <c r="AO26" s="966"/>
      <c r="AP26" s="966"/>
      <c r="AQ26" s="966"/>
      <c r="AR26" s="966"/>
      <c r="AS26" s="966"/>
      <c r="AT26" s="966"/>
      <c r="AU26" s="966"/>
      <c r="AV26" s="966"/>
      <c r="AW26" s="966"/>
      <c r="AX26" s="966"/>
      <c r="AY26" s="966"/>
      <c r="AZ26" s="966"/>
      <c r="BA26" s="966"/>
    </row>
    <row r="27" ht="15.75" customHeight="1">
      <c r="A27" s="989"/>
      <c r="B27" s="983" t="s">
        <v>6596</v>
      </c>
      <c r="C27" s="963" t="s">
        <v>6597</v>
      </c>
      <c r="D27" s="964" t="s">
        <v>6597</v>
      </c>
      <c r="E27" s="966"/>
      <c r="F27" s="966"/>
      <c r="G27" s="964" t="s">
        <v>6598</v>
      </c>
      <c r="H27" s="966"/>
      <c r="I27" s="964" t="s">
        <v>1205</v>
      </c>
      <c r="J27" s="966"/>
      <c r="K27" s="966"/>
      <c r="L27" s="967" t="s">
        <v>6599</v>
      </c>
      <c r="M27" s="915" t="s">
        <v>6600</v>
      </c>
      <c r="N27" s="964" t="s">
        <v>6226</v>
      </c>
      <c r="O27" s="966"/>
      <c r="P27" s="966" t="s">
        <v>6601</v>
      </c>
      <c r="Q27" s="967" t="s">
        <v>6602</v>
      </c>
      <c r="R27" s="964" t="s">
        <v>2712</v>
      </c>
      <c r="S27" s="966"/>
      <c r="T27" s="966"/>
      <c r="U27" s="966"/>
      <c r="V27" s="966"/>
      <c r="W27" s="966"/>
      <c r="X27" s="966"/>
      <c r="Y27" s="971"/>
      <c r="Z27" s="966"/>
      <c r="AA27" s="970"/>
      <c r="AB27" s="966"/>
      <c r="AC27" s="971"/>
      <c r="AD27" s="966"/>
      <c r="AE27" s="966"/>
      <c r="AF27" s="966"/>
      <c r="AG27" s="966"/>
      <c r="AH27" s="966"/>
      <c r="AI27" s="966"/>
      <c r="AJ27" s="972"/>
      <c r="AK27" s="966"/>
      <c r="AL27" s="966"/>
      <c r="AM27" s="966"/>
      <c r="AN27" s="966"/>
      <c r="AO27" s="966"/>
      <c r="AP27" s="966"/>
      <c r="AQ27" s="966"/>
      <c r="AR27" s="966"/>
      <c r="AS27" s="966"/>
      <c r="AT27" s="966"/>
      <c r="AU27" s="966"/>
      <c r="AV27" s="966"/>
      <c r="AW27" s="966"/>
      <c r="AX27" s="966"/>
      <c r="AY27" s="966"/>
      <c r="AZ27" s="966"/>
      <c r="BA27" s="966"/>
    </row>
    <row r="28" ht="15.75" customHeight="1">
      <c r="A28" s="976" t="s">
        <v>6543</v>
      </c>
      <c r="B28" s="977" t="s">
        <v>6603</v>
      </c>
      <c r="C28" s="963" t="s">
        <v>4345</v>
      </c>
      <c r="D28" s="964" t="s">
        <v>4345</v>
      </c>
      <c r="E28" s="966"/>
      <c r="F28" s="966"/>
      <c r="G28" s="966"/>
      <c r="H28" s="966"/>
      <c r="I28" s="964" t="s">
        <v>5107</v>
      </c>
      <c r="J28" s="966"/>
      <c r="K28" s="966"/>
      <c r="L28" s="966"/>
      <c r="M28" s="966"/>
      <c r="N28" s="966"/>
      <c r="O28" s="966"/>
      <c r="P28" s="966"/>
      <c r="Q28" s="964" t="s">
        <v>575</v>
      </c>
      <c r="R28" s="966"/>
      <c r="S28" s="966"/>
      <c r="T28" s="966"/>
      <c r="U28" s="966"/>
      <c r="V28" s="966"/>
      <c r="W28" s="967"/>
      <c r="X28" s="966"/>
      <c r="Y28" s="971"/>
      <c r="Z28" s="966"/>
      <c r="AA28" s="970"/>
      <c r="AB28" s="966"/>
      <c r="AC28" s="971"/>
      <c r="AD28" s="966"/>
      <c r="AE28" s="966"/>
      <c r="AF28" s="966"/>
      <c r="AG28" s="966"/>
      <c r="AH28" s="966"/>
      <c r="AI28" s="966" t="s">
        <v>146</v>
      </c>
      <c r="AJ28" s="972"/>
      <c r="AK28" s="966"/>
      <c r="AL28" s="966"/>
      <c r="AM28" s="966"/>
      <c r="AN28" s="966"/>
      <c r="AO28" s="966"/>
      <c r="AP28" s="966"/>
      <c r="AQ28" s="966"/>
      <c r="AR28" s="966"/>
      <c r="AS28" s="966"/>
      <c r="AT28" s="966"/>
      <c r="AU28" s="966"/>
      <c r="AV28" s="966"/>
      <c r="AW28" s="966"/>
      <c r="AX28" s="966"/>
      <c r="AY28" s="966"/>
      <c r="AZ28" s="966"/>
      <c r="BA28" s="966"/>
    </row>
    <row r="29" ht="15.75" customHeight="1">
      <c r="A29" s="989"/>
      <c r="B29" s="983" t="s">
        <v>6604</v>
      </c>
      <c r="C29" s="963" t="s">
        <v>2847</v>
      </c>
      <c r="D29" s="964" t="s">
        <v>2847</v>
      </c>
      <c r="E29" s="966"/>
      <c r="F29" s="966"/>
      <c r="G29" s="966"/>
      <c r="H29" s="966"/>
      <c r="I29" s="966"/>
      <c r="J29" s="966"/>
      <c r="K29" s="966"/>
      <c r="L29" s="966"/>
      <c r="M29" s="966"/>
      <c r="N29" s="966"/>
      <c r="O29" s="966"/>
      <c r="P29" s="966"/>
      <c r="Q29" s="964" t="s">
        <v>6605</v>
      </c>
      <c r="R29" s="966"/>
      <c r="S29" s="966"/>
      <c r="T29" s="966"/>
      <c r="U29" s="966"/>
      <c r="V29" s="966"/>
      <c r="W29" s="966"/>
      <c r="X29" s="966"/>
      <c r="Y29" s="971"/>
      <c r="Z29" s="966"/>
      <c r="AA29" s="970"/>
      <c r="AB29" s="966"/>
      <c r="AC29" s="971"/>
      <c r="AD29" s="966"/>
      <c r="AE29" s="966"/>
      <c r="AF29" s="966"/>
      <c r="AG29" s="966"/>
      <c r="AH29" s="966"/>
      <c r="AI29" s="966" t="s">
        <v>558</v>
      </c>
      <c r="AJ29" s="972"/>
      <c r="AK29" s="966"/>
      <c r="AL29" s="966"/>
      <c r="AM29" s="966"/>
      <c r="AN29" s="966"/>
      <c r="AO29" s="966"/>
      <c r="AP29" s="966"/>
      <c r="AQ29" s="966"/>
      <c r="AR29" s="966"/>
      <c r="AS29" s="966"/>
      <c r="AT29" s="966"/>
      <c r="AU29" s="966"/>
      <c r="AV29" s="966"/>
      <c r="AW29" s="966"/>
      <c r="AX29" s="966"/>
      <c r="AY29" s="966"/>
      <c r="AZ29" s="966"/>
      <c r="BA29" s="966"/>
    </row>
    <row r="30" ht="15.75" customHeight="1">
      <c r="A30" s="996"/>
      <c r="B30" s="983" t="s">
        <v>6606</v>
      </c>
      <c r="C30" s="963" t="s">
        <v>3786</v>
      </c>
      <c r="D30" s="964" t="s">
        <v>1604</v>
      </c>
      <c r="E30" s="964" t="s">
        <v>3786</v>
      </c>
      <c r="F30" s="966" t="s">
        <v>1317</v>
      </c>
      <c r="G30" s="966"/>
      <c r="H30" s="966"/>
      <c r="I30" s="966"/>
      <c r="J30" s="966"/>
      <c r="K30" s="966" t="s">
        <v>6607</v>
      </c>
      <c r="L30" s="966"/>
      <c r="M30" s="966"/>
      <c r="N30" s="966"/>
      <c r="O30" s="966" t="s">
        <v>6605</v>
      </c>
      <c r="P30" s="966"/>
      <c r="Q30" s="964" t="s">
        <v>6608</v>
      </c>
      <c r="R30" s="966"/>
      <c r="S30" s="966"/>
      <c r="T30" s="966"/>
      <c r="U30" s="966"/>
      <c r="V30" s="966"/>
      <c r="W30" s="966"/>
      <c r="X30" s="966"/>
      <c r="Y30" s="971"/>
      <c r="Z30" s="966"/>
      <c r="AA30" s="970"/>
      <c r="AB30" s="966"/>
      <c r="AC30" s="985" t="s">
        <v>6609</v>
      </c>
      <c r="AD30" s="966"/>
      <c r="AE30" s="966"/>
      <c r="AF30" s="966"/>
      <c r="AG30" s="966"/>
      <c r="AH30" s="966"/>
      <c r="AI30" s="966" t="s">
        <v>1236</v>
      </c>
      <c r="AJ30" s="972"/>
      <c r="AK30" s="966"/>
      <c r="AL30" s="966"/>
      <c r="AM30" s="966"/>
      <c r="AN30" s="966"/>
      <c r="AO30" s="966"/>
      <c r="AP30" s="966"/>
      <c r="AQ30" s="966"/>
      <c r="AR30" s="966"/>
      <c r="AS30" s="966"/>
      <c r="AT30" s="966"/>
      <c r="AU30" s="966"/>
      <c r="AV30" s="966"/>
      <c r="AW30" s="966"/>
      <c r="AX30" s="966"/>
      <c r="AY30" s="966"/>
      <c r="AZ30" s="966"/>
      <c r="BA30" s="966"/>
    </row>
    <row r="31" ht="15.75" customHeight="1">
      <c r="A31" s="996"/>
      <c r="B31" s="983" t="s">
        <v>6610</v>
      </c>
      <c r="C31" s="997" t="s">
        <v>1688</v>
      </c>
      <c r="D31" s="964" t="s">
        <v>1295</v>
      </c>
      <c r="E31" s="966"/>
      <c r="F31" s="964" t="s">
        <v>2381</v>
      </c>
      <c r="G31" s="966"/>
      <c r="H31" s="966"/>
      <c r="I31" s="964" t="s">
        <v>2337</v>
      </c>
      <c r="J31" s="966"/>
      <c r="K31" s="966" t="s">
        <v>1604</v>
      </c>
      <c r="L31" s="966"/>
      <c r="M31" s="964" t="s">
        <v>1688</v>
      </c>
      <c r="N31" s="966"/>
      <c r="O31" s="966" t="s">
        <v>5262</v>
      </c>
      <c r="P31" s="966"/>
      <c r="Q31" s="964" t="s">
        <v>6611</v>
      </c>
      <c r="R31" s="966"/>
      <c r="S31" s="966"/>
      <c r="T31" s="966"/>
      <c r="U31" s="966"/>
      <c r="V31" s="966"/>
      <c r="W31" s="966"/>
      <c r="X31" s="966"/>
      <c r="Y31" s="971"/>
      <c r="Z31" s="966"/>
      <c r="AA31" s="970"/>
      <c r="AB31" s="966"/>
      <c r="AC31" s="971"/>
      <c r="AD31" s="966"/>
      <c r="AE31" s="966"/>
      <c r="AF31" s="966"/>
      <c r="AG31" s="966"/>
      <c r="AH31" s="966"/>
      <c r="AI31" s="966" t="s">
        <v>2243</v>
      </c>
      <c r="AJ31" s="972"/>
      <c r="AK31" s="966"/>
      <c r="AL31" s="966"/>
      <c r="AM31" s="966"/>
      <c r="AN31" s="966"/>
      <c r="AO31" s="966"/>
      <c r="AP31" s="966"/>
      <c r="AQ31" s="966"/>
      <c r="AR31" s="966"/>
      <c r="AS31" s="966"/>
      <c r="AT31" s="966"/>
      <c r="AU31" s="966"/>
      <c r="AV31" s="966"/>
      <c r="AW31" s="966"/>
      <c r="AX31" s="966"/>
      <c r="AY31" s="966"/>
      <c r="AZ31" s="966"/>
      <c r="BA31" s="966"/>
    </row>
    <row r="32" ht="15.75" customHeight="1">
      <c r="A32" s="996"/>
      <c r="B32" s="983" t="s">
        <v>6612</v>
      </c>
      <c r="C32" s="963" t="s">
        <v>2003</v>
      </c>
      <c r="D32" s="964" t="s">
        <v>2003</v>
      </c>
      <c r="E32" s="966"/>
      <c r="F32" s="966"/>
      <c r="G32" s="966"/>
      <c r="H32" s="966"/>
      <c r="I32" s="966"/>
      <c r="J32" s="966"/>
      <c r="K32" s="966"/>
      <c r="L32" s="966"/>
      <c r="M32" s="966"/>
      <c r="N32" s="966"/>
      <c r="O32" s="966"/>
      <c r="P32" s="966"/>
      <c r="Q32" s="964" t="s">
        <v>737</v>
      </c>
      <c r="R32" s="966"/>
      <c r="S32" s="966"/>
      <c r="T32" s="966"/>
      <c r="U32" s="966"/>
      <c r="V32" s="966"/>
      <c r="W32" s="966"/>
      <c r="X32" s="966"/>
      <c r="Y32" s="971"/>
      <c r="Z32" s="966"/>
      <c r="AA32" s="970"/>
      <c r="AB32" s="966"/>
      <c r="AC32" s="971"/>
      <c r="AD32" s="966"/>
      <c r="AE32" s="966"/>
      <c r="AF32" s="966"/>
      <c r="AG32" s="966"/>
      <c r="AH32" s="966"/>
      <c r="AI32" s="966"/>
      <c r="AJ32" s="972"/>
      <c r="AK32" s="966"/>
      <c r="AL32" s="966"/>
      <c r="AM32" s="966"/>
      <c r="AN32" s="966"/>
      <c r="AO32" s="966"/>
      <c r="AP32" s="966"/>
      <c r="AQ32" s="966"/>
      <c r="AR32" s="966"/>
      <c r="AS32" s="966"/>
      <c r="AT32" s="966"/>
      <c r="AU32" s="966"/>
      <c r="AV32" s="966"/>
      <c r="AW32" s="966"/>
      <c r="AX32" s="966"/>
      <c r="AY32" s="966"/>
      <c r="AZ32" s="966"/>
      <c r="BA32" s="966"/>
    </row>
    <row r="33" ht="15.75" customHeight="1">
      <c r="A33" s="996"/>
      <c r="B33" s="983" t="s">
        <v>6613</v>
      </c>
      <c r="C33" s="963" t="s">
        <v>2381</v>
      </c>
      <c r="D33" s="964" t="s">
        <v>2645</v>
      </c>
      <c r="E33" s="966"/>
      <c r="F33" s="964" t="s">
        <v>2381</v>
      </c>
      <c r="G33" s="966"/>
      <c r="H33" s="966"/>
      <c r="I33" s="966"/>
      <c r="J33" s="966"/>
      <c r="K33" s="966"/>
      <c r="L33" s="966"/>
      <c r="M33" s="966"/>
      <c r="N33" s="966"/>
      <c r="O33" s="966"/>
      <c r="P33" s="966"/>
      <c r="Q33" s="964" t="s">
        <v>2320</v>
      </c>
      <c r="R33" s="966"/>
      <c r="S33" s="966"/>
      <c r="T33" s="966"/>
      <c r="U33" s="966"/>
      <c r="V33" s="966"/>
      <c r="W33" s="966"/>
      <c r="X33" s="966"/>
      <c r="Y33" s="971"/>
      <c r="Z33" s="966"/>
      <c r="AA33" s="970"/>
      <c r="AB33" s="966"/>
      <c r="AC33" s="971"/>
      <c r="AD33" s="966"/>
      <c r="AE33" s="966"/>
      <c r="AF33" s="966"/>
      <c r="AG33" s="966"/>
      <c r="AH33" s="966"/>
      <c r="AI33" s="966"/>
      <c r="AJ33" s="972"/>
      <c r="AK33" s="966"/>
      <c r="AL33" s="966"/>
      <c r="AM33" s="966"/>
      <c r="AN33" s="966"/>
      <c r="AO33" s="966"/>
      <c r="AP33" s="966"/>
      <c r="AQ33" s="966"/>
      <c r="AR33" s="966"/>
      <c r="AS33" s="966"/>
      <c r="AT33" s="966"/>
      <c r="AU33" s="966"/>
      <c r="AV33" s="966"/>
      <c r="AW33" s="966"/>
      <c r="AX33" s="966"/>
      <c r="AY33" s="966"/>
      <c r="AZ33" s="966"/>
      <c r="BA33" s="966"/>
    </row>
    <row r="34" ht="15.75" customHeight="1">
      <c r="A34" s="974"/>
      <c r="B34" s="983" t="s">
        <v>6614</v>
      </c>
      <c r="C34" s="963" t="s">
        <v>2645</v>
      </c>
      <c r="D34" s="964" t="s">
        <v>6608</v>
      </c>
      <c r="E34" s="964" t="s">
        <v>2645</v>
      </c>
      <c r="F34" s="968" t="s">
        <v>4386</v>
      </c>
      <c r="G34" s="968"/>
      <c r="H34" s="966"/>
      <c r="I34" s="966"/>
      <c r="J34" s="968"/>
      <c r="K34" s="968"/>
      <c r="L34" s="968"/>
      <c r="M34" s="966"/>
      <c r="N34" s="966"/>
      <c r="O34" s="966"/>
      <c r="P34" s="966" t="s">
        <v>2806</v>
      </c>
      <c r="Q34" s="965" t="s">
        <v>2003</v>
      </c>
      <c r="R34" s="966"/>
      <c r="S34" s="968"/>
      <c r="T34" s="966"/>
      <c r="U34" s="968"/>
      <c r="V34" s="968"/>
      <c r="W34" s="966"/>
      <c r="X34" s="966"/>
      <c r="Y34" s="971"/>
      <c r="Z34" s="966"/>
      <c r="AA34" s="986"/>
      <c r="AB34" s="968"/>
      <c r="AC34" s="971"/>
      <c r="AD34" s="968"/>
      <c r="AE34" s="968"/>
      <c r="AF34" s="966"/>
      <c r="AG34" s="968"/>
      <c r="AH34" s="968"/>
      <c r="AI34" s="968"/>
      <c r="AJ34" s="987"/>
      <c r="AK34" s="968"/>
      <c r="AL34" s="968"/>
      <c r="AM34" s="968"/>
      <c r="AN34" s="968"/>
      <c r="AO34" s="966"/>
      <c r="AP34" s="968"/>
      <c r="AQ34" s="966"/>
      <c r="AR34" s="968"/>
      <c r="AS34" s="968"/>
      <c r="AT34" s="968"/>
      <c r="AU34" s="968"/>
      <c r="AV34" s="968"/>
      <c r="AW34" s="968"/>
      <c r="AX34" s="968"/>
      <c r="AY34" s="968"/>
      <c r="AZ34" s="968"/>
      <c r="BA34" s="968"/>
    </row>
    <row r="35" ht="15.75" customHeight="1">
      <c r="A35" s="974"/>
      <c r="B35" s="983" t="s">
        <v>6615</v>
      </c>
      <c r="C35" s="978" t="s">
        <v>6616</v>
      </c>
      <c r="D35" s="964" t="s">
        <v>3287</v>
      </c>
      <c r="E35" s="964" t="s">
        <v>1430</v>
      </c>
      <c r="F35" s="964" t="s">
        <v>2381</v>
      </c>
      <c r="G35" s="966"/>
      <c r="H35" s="968" t="s">
        <v>6617</v>
      </c>
      <c r="I35" s="968"/>
      <c r="J35" s="966"/>
      <c r="K35" s="966"/>
      <c r="L35" s="966"/>
      <c r="M35" s="964" t="s">
        <v>6616</v>
      </c>
      <c r="N35" s="968"/>
      <c r="O35" s="968"/>
      <c r="P35" s="968"/>
      <c r="Q35" s="964" t="s">
        <v>6618</v>
      </c>
      <c r="R35" s="968"/>
      <c r="S35" s="966"/>
      <c r="T35" s="968"/>
      <c r="U35" s="966"/>
      <c r="V35" s="966"/>
      <c r="W35" s="968"/>
      <c r="X35" s="968"/>
      <c r="Y35" s="971"/>
      <c r="Z35" s="968"/>
      <c r="AA35" s="964" t="s">
        <v>1655</v>
      </c>
      <c r="AB35" s="966"/>
      <c r="AC35" s="971"/>
      <c r="AD35" s="966"/>
      <c r="AE35" s="966"/>
      <c r="AF35" s="968"/>
      <c r="AG35" s="966"/>
      <c r="AH35" s="966"/>
      <c r="AI35" s="966"/>
      <c r="AJ35" s="972"/>
      <c r="AK35" s="966"/>
      <c r="AL35" s="966"/>
      <c r="AM35" s="966"/>
      <c r="AN35" s="966"/>
      <c r="AO35" s="968"/>
      <c r="AP35" s="966"/>
      <c r="AQ35" s="968"/>
      <c r="AR35" s="966"/>
      <c r="AS35" s="966"/>
      <c r="AT35" s="966"/>
      <c r="AU35" s="966"/>
      <c r="AV35" s="966"/>
      <c r="AW35" s="966"/>
      <c r="AX35" s="966"/>
      <c r="AY35" s="966"/>
      <c r="AZ35" s="966"/>
      <c r="BA35" s="966"/>
    </row>
    <row r="36" ht="15.75" customHeight="1">
      <c r="A36" s="996"/>
      <c r="B36" s="983" t="s">
        <v>6619</v>
      </c>
      <c r="C36" s="963" t="s">
        <v>1984</v>
      </c>
      <c r="D36" s="964" t="s">
        <v>3024</v>
      </c>
      <c r="E36" s="964" t="s">
        <v>1984</v>
      </c>
      <c r="F36" s="964" t="s">
        <v>6618</v>
      </c>
      <c r="G36" s="998"/>
      <c r="H36" s="966"/>
      <c r="I36" s="966"/>
      <c r="J36" s="966"/>
      <c r="K36" s="966" t="s">
        <v>6620</v>
      </c>
      <c r="L36" s="966"/>
      <c r="M36" s="966"/>
      <c r="N36" s="966"/>
      <c r="O36" s="966"/>
      <c r="P36" s="966" t="s">
        <v>2610</v>
      </c>
      <c r="Q36" s="964" t="s">
        <v>6617</v>
      </c>
      <c r="R36" s="966"/>
      <c r="S36" s="966"/>
      <c r="T36" s="966"/>
      <c r="U36" s="966" t="s">
        <v>5399</v>
      </c>
      <c r="V36" s="966"/>
      <c r="W36" s="966"/>
      <c r="X36" s="966"/>
      <c r="Y36" s="971"/>
      <c r="Z36" s="966"/>
      <c r="AA36" s="970"/>
      <c r="AB36" s="966"/>
      <c r="AC36" s="971"/>
      <c r="AD36" s="966"/>
      <c r="AE36" s="966"/>
      <c r="AF36" s="966"/>
      <c r="AG36" s="966"/>
      <c r="AH36" s="966"/>
      <c r="AI36" s="966"/>
      <c r="AJ36" s="972"/>
      <c r="AK36" s="966"/>
      <c r="AL36" s="966"/>
      <c r="AM36" s="966"/>
      <c r="AN36" s="966"/>
      <c r="AO36" s="966"/>
      <c r="AP36" s="966"/>
      <c r="AQ36" s="966"/>
      <c r="AR36" s="966"/>
      <c r="AS36" s="966"/>
      <c r="AT36" s="966"/>
      <c r="AU36" s="966"/>
      <c r="AV36" s="966"/>
      <c r="AW36" s="966"/>
      <c r="AX36" s="966"/>
      <c r="AY36" s="966"/>
      <c r="AZ36" s="966"/>
      <c r="BA36" s="966"/>
    </row>
    <row r="37" ht="15.75" customHeight="1">
      <c r="A37" s="974"/>
      <c r="B37" s="983" t="s">
        <v>6621</v>
      </c>
      <c r="C37" s="963" t="s">
        <v>3477</v>
      </c>
      <c r="D37" s="964" t="s">
        <v>3477</v>
      </c>
      <c r="E37" s="964" t="s">
        <v>3739</v>
      </c>
      <c r="F37" s="966"/>
      <c r="G37" s="964" t="s">
        <v>1678</v>
      </c>
      <c r="H37" s="966"/>
      <c r="I37" s="964" t="s">
        <v>3130</v>
      </c>
      <c r="J37" s="966"/>
      <c r="K37" s="964" t="s">
        <v>1678</v>
      </c>
      <c r="L37" s="967" t="s">
        <v>2067</v>
      </c>
      <c r="M37" s="999" t="s">
        <v>3477</v>
      </c>
      <c r="N37" s="964" t="s">
        <v>3477</v>
      </c>
      <c r="O37" s="966"/>
      <c r="P37" s="964" t="str">
        <f>HYPERLINK("https://clips.twitch.tv/AggressiveBigTeaNononoCat","40.26")</f>
        <v>40.26</v>
      </c>
      <c r="Q37" s="964" t="s">
        <v>4657</v>
      </c>
      <c r="R37" s="966"/>
      <c r="S37" s="966"/>
      <c r="T37" s="966"/>
      <c r="U37" s="966"/>
      <c r="V37" s="966"/>
      <c r="W37" s="966"/>
      <c r="X37" s="966"/>
      <c r="Y37" s="971"/>
      <c r="Z37" s="966"/>
      <c r="AA37" s="970"/>
      <c r="AB37" s="964" t="s">
        <v>1963</v>
      </c>
      <c r="AC37" s="971"/>
      <c r="AD37" s="966"/>
      <c r="AE37" s="966"/>
      <c r="AF37" s="966"/>
      <c r="AG37" s="966"/>
      <c r="AH37" s="966"/>
      <c r="AI37" s="966"/>
      <c r="AJ37" s="972"/>
      <c r="AK37" s="966"/>
      <c r="AL37" s="966"/>
      <c r="AM37" s="966"/>
      <c r="AN37" s="966"/>
      <c r="AO37" s="966"/>
      <c r="AP37" s="966"/>
      <c r="AQ37" s="966"/>
      <c r="AR37" s="966"/>
      <c r="AS37" s="966"/>
      <c r="AT37" s="966"/>
      <c r="AU37" s="966"/>
      <c r="AV37" s="966"/>
      <c r="AW37" s="966"/>
      <c r="AX37" s="966"/>
      <c r="AY37" s="966"/>
      <c r="AZ37" s="966"/>
      <c r="BA37" s="966"/>
    </row>
    <row r="38" ht="15.75" customHeight="1">
      <c r="A38" s="976" t="s">
        <v>6548</v>
      </c>
      <c r="B38" s="977" t="s">
        <v>6622</v>
      </c>
      <c r="C38" s="963" t="s">
        <v>3807</v>
      </c>
      <c r="D38" s="964" t="s">
        <v>3807</v>
      </c>
      <c r="E38" s="964" t="s">
        <v>897</v>
      </c>
      <c r="F38" s="966"/>
      <c r="G38" s="966"/>
      <c r="H38" s="966"/>
      <c r="I38" s="964" t="s">
        <v>2656</v>
      </c>
      <c r="J38" s="966"/>
      <c r="K38" s="966"/>
      <c r="L38" s="966"/>
      <c r="M38" s="966"/>
      <c r="N38" s="966"/>
      <c r="O38" s="966"/>
      <c r="P38" s="967" t="s">
        <v>2653</v>
      </c>
      <c r="Q38" s="964" t="s">
        <v>240</v>
      </c>
      <c r="R38" s="966"/>
      <c r="S38" s="966"/>
      <c r="T38" s="966"/>
      <c r="U38" s="966"/>
      <c r="V38" s="966"/>
      <c r="W38" s="966"/>
      <c r="X38" s="966"/>
      <c r="Y38" s="971"/>
      <c r="Z38" s="966"/>
      <c r="AA38" s="970"/>
      <c r="AB38" s="966"/>
      <c r="AC38" s="964" t="s">
        <v>6623</v>
      </c>
      <c r="AD38" s="966"/>
      <c r="AE38" s="966"/>
      <c r="AF38" s="966"/>
      <c r="AG38" s="966"/>
      <c r="AH38" s="966"/>
      <c r="AI38" s="966"/>
      <c r="AJ38" s="972"/>
      <c r="AK38" s="966"/>
      <c r="AL38" s="966"/>
      <c r="AM38" s="966"/>
      <c r="AN38" s="966"/>
      <c r="AO38" s="966"/>
      <c r="AP38" s="966"/>
      <c r="AQ38" s="966"/>
      <c r="AR38" s="966"/>
      <c r="AS38" s="966"/>
      <c r="AT38" s="966"/>
      <c r="AU38" s="966"/>
      <c r="AV38" s="966"/>
      <c r="AW38" s="966"/>
      <c r="AX38" s="966"/>
      <c r="AY38" s="966"/>
      <c r="AZ38" s="966"/>
      <c r="BA38" s="966"/>
    </row>
    <row r="39" ht="15.75" customHeight="1">
      <c r="A39" s="1000"/>
      <c r="B39" s="975" t="s">
        <v>6624</v>
      </c>
      <c r="C39" s="963" t="s">
        <v>2120</v>
      </c>
      <c r="D39" s="964" t="s">
        <v>6625</v>
      </c>
      <c r="E39" s="964" t="s">
        <v>395</v>
      </c>
      <c r="F39" s="966"/>
      <c r="G39" s="966"/>
      <c r="H39" s="966"/>
      <c r="I39" s="964" t="s">
        <v>1986</v>
      </c>
      <c r="J39" s="966"/>
      <c r="K39" s="966"/>
      <c r="L39" s="966"/>
      <c r="M39" s="964" t="s">
        <v>464</v>
      </c>
      <c r="N39" s="966"/>
      <c r="O39" s="966"/>
      <c r="P39" s="967" t="s">
        <v>137</v>
      </c>
      <c r="Q39" s="964" t="s">
        <v>1181</v>
      </c>
      <c r="R39" s="964" t="s">
        <v>2732</v>
      </c>
      <c r="S39" s="966"/>
      <c r="T39" s="966"/>
      <c r="U39" s="966"/>
      <c r="V39" s="966"/>
      <c r="W39" s="966"/>
      <c r="X39" s="966"/>
      <c r="Y39" s="971"/>
      <c r="Z39" s="966"/>
      <c r="AA39" s="970"/>
      <c r="AB39" s="966"/>
      <c r="AC39" s="971"/>
      <c r="AD39" s="966"/>
      <c r="AE39" s="966"/>
      <c r="AF39" s="966"/>
      <c r="AG39" s="966"/>
      <c r="AH39" s="966"/>
      <c r="AI39" s="966"/>
      <c r="AJ39" s="972"/>
      <c r="AK39" s="964" t="s">
        <v>2120</v>
      </c>
      <c r="AL39" s="966"/>
      <c r="AM39" s="966"/>
      <c r="AN39" s="966"/>
      <c r="AO39" s="966"/>
      <c r="AP39" s="966"/>
      <c r="AQ39" s="966"/>
      <c r="AR39" s="966"/>
      <c r="AS39" s="966"/>
      <c r="AT39" s="966"/>
      <c r="AU39" s="966"/>
      <c r="AV39" s="966"/>
      <c r="AW39" s="966"/>
      <c r="AX39" s="966"/>
      <c r="AY39" s="966"/>
      <c r="AZ39" s="966"/>
      <c r="BA39" s="966"/>
    </row>
    <row r="40" ht="15.75" customHeight="1">
      <c r="A40" s="976" t="s">
        <v>6568</v>
      </c>
      <c r="B40" s="977" t="s">
        <v>6569</v>
      </c>
      <c r="C40" s="1001" t="s">
        <v>99</v>
      </c>
      <c r="D40" s="964" t="s">
        <v>4511</v>
      </c>
      <c r="E40" s="964" t="s">
        <v>99</v>
      </c>
      <c r="F40" s="966" t="s">
        <v>945</v>
      </c>
      <c r="G40" s="966"/>
      <c r="H40" s="966" t="s">
        <v>380</v>
      </c>
      <c r="I40" s="966"/>
      <c r="J40" s="966"/>
      <c r="K40" s="964" t="s">
        <v>99</v>
      </c>
      <c r="L40" s="966"/>
      <c r="M40" s="966"/>
      <c r="N40" s="966"/>
      <c r="O40" s="964" t="str">
        <f>HYPERLINK("https://youtu.be/Z3lDpXDeu-A","48.50")</f>
        <v>48.50</v>
      </c>
      <c r="P40" s="966"/>
      <c r="Q40" s="964" t="s">
        <v>6626</v>
      </c>
      <c r="R40" s="966"/>
      <c r="S40" s="966"/>
      <c r="T40" s="966"/>
      <c r="U40" s="966"/>
      <c r="V40" s="966"/>
      <c r="W40" s="966"/>
      <c r="X40" s="966"/>
      <c r="Y40" s="971"/>
      <c r="Z40" s="966"/>
      <c r="AA40" s="970"/>
      <c r="AB40" s="966"/>
      <c r="AC40" s="971"/>
      <c r="AD40" s="966"/>
      <c r="AE40" s="966"/>
      <c r="AF40" s="966"/>
      <c r="AG40" s="966"/>
      <c r="AH40" s="966"/>
      <c r="AI40" s="966"/>
      <c r="AJ40" s="972"/>
      <c r="AK40" s="966"/>
      <c r="AL40" s="966"/>
      <c r="AM40" s="966"/>
      <c r="AN40" s="966"/>
      <c r="AO40" s="966"/>
      <c r="AP40" s="966"/>
      <c r="AQ40" s="966"/>
      <c r="AR40" s="966"/>
      <c r="AS40" s="966"/>
      <c r="AT40" s="966"/>
      <c r="AU40" s="966"/>
      <c r="AV40" s="966"/>
      <c r="AW40" s="966"/>
      <c r="AX40" s="966"/>
      <c r="AY40" s="966"/>
      <c r="AZ40" s="966"/>
      <c r="BA40" s="966"/>
    </row>
    <row r="41" ht="15.75" customHeight="1">
      <c r="A41" s="1000"/>
      <c r="B41" s="975" t="s">
        <v>6627</v>
      </c>
      <c r="C41" s="1001" t="s">
        <v>6628</v>
      </c>
      <c r="D41" s="966"/>
      <c r="E41" s="966"/>
      <c r="F41" s="966"/>
      <c r="G41" s="966"/>
      <c r="H41" s="966"/>
      <c r="I41" s="966"/>
      <c r="J41" s="966"/>
      <c r="K41" s="964" t="s">
        <v>6628</v>
      </c>
      <c r="L41" s="966"/>
      <c r="M41" s="966"/>
      <c r="N41" s="966"/>
      <c r="O41" s="966"/>
      <c r="P41" s="966"/>
      <c r="Q41" s="966"/>
      <c r="R41" s="966"/>
      <c r="S41" s="966"/>
      <c r="T41" s="966"/>
      <c r="U41" s="966"/>
      <c r="V41" s="966"/>
      <c r="W41" s="966"/>
      <c r="X41" s="966"/>
      <c r="Y41" s="969"/>
      <c r="Z41" s="966"/>
      <c r="AA41" s="970"/>
      <c r="AB41" s="966"/>
      <c r="AC41" s="969"/>
      <c r="AD41" s="966"/>
      <c r="AE41" s="966"/>
      <c r="AF41" s="966"/>
      <c r="AG41" s="966"/>
      <c r="AH41" s="966"/>
      <c r="AI41" s="966"/>
      <c r="AJ41" s="972"/>
      <c r="AK41" s="966"/>
      <c r="AL41" s="966"/>
      <c r="AM41" s="966"/>
      <c r="AN41" s="966"/>
      <c r="AO41" s="966"/>
      <c r="AP41" s="966"/>
      <c r="AQ41" s="966"/>
      <c r="AR41" s="966"/>
      <c r="AS41" s="966"/>
      <c r="AT41" s="966"/>
      <c r="AU41" s="966"/>
      <c r="AV41" s="966"/>
      <c r="AW41" s="966"/>
      <c r="AX41" s="966"/>
      <c r="AY41" s="966"/>
      <c r="AZ41" s="966"/>
      <c r="BA41" s="966"/>
    </row>
    <row r="42" ht="15.75" customHeight="1">
      <c r="A42" s="1000"/>
      <c r="B42" s="975" t="s">
        <v>6629</v>
      </c>
      <c r="C42" s="963" t="s">
        <v>6630</v>
      </c>
      <c r="D42" s="966"/>
      <c r="E42" s="966"/>
      <c r="F42" s="966"/>
      <c r="G42" s="966"/>
      <c r="H42" s="966"/>
      <c r="I42" s="966"/>
      <c r="J42" s="966"/>
      <c r="K42" s="964" t="s">
        <v>6630</v>
      </c>
      <c r="L42" s="966"/>
      <c r="M42" s="966"/>
      <c r="N42" s="966"/>
      <c r="O42" s="966"/>
      <c r="P42" s="966"/>
      <c r="Q42" s="966"/>
      <c r="R42" s="966"/>
      <c r="S42" s="966"/>
      <c r="T42" s="966"/>
      <c r="U42" s="966"/>
      <c r="V42" s="966"/>
      <c r="W42" s="966"/>
      <c r="X42" s="966"/>
      <c r="Y42" s="971"/>
      <c r="Z42" s="966"/>
      <c r="AA42" s="970"/>
      <c r="AB42" s="966"/>
      <c r="AC42" s="969"/>
      <c r="AD42" s="966"/>
      <c r="AE42" s="966"/>
      <c r="AF42" s="966"/>
      <c r="AG42" s="966"/>
      <c r="AH42" s="966"/>
      <c r="AI42" s="966"/>
      <c r="AJ42" s="972"/>
      <c r="AK42" s="966"/>
      <c r="AL42" s="966"/>
      <c r="AM42" s="966"/>
      <c r="AN42" s="966"/>
      <c r="AO42" s="966"/>
      <c r="AP42" s="966"/>
      <c r="AQ42" s="966"/>
      <c r="AR42" s="966"/>
      <c r="AS42" s="966"/>
      <c r="AT42" s="966"/>
      <c r="AU42" s="966"/>
      <c r="AV42" s="966"/>
      <c r="AW42" s="966"/>
      <c r="AX42" s="966"/>
      <c r="AY42" s="966"/>
      <c r="AZ42" s="966"/>
      <c r="BA42" s="966"/>
    </row>
    <row r="43" ht="15.75" customHeight="1">
      <c r="A43" s="1000"/>
      <c r="B43" s="975" t="s">
        <v>6631</v>
      </c>
      <c r="C43" s="1001" t="s">
        <v>4900</v>
      </c>
      <c r="D43" s="966"/>
      <c r="E43" s="966"/>
      <c r="F43" s="966"/>
      <c r="G43" s="966"/>
      <c r="H43" s="966"/>
      <c r="I43" s="966"/>
      <c r="J43" s="966"/>
      <c r="K43" s="964" t="s">
        <v>4900</v>
      </c>
      <c r="L43" s="966"/>
      <c r="M43" s="966"/>
      <c r="N43" s="966"/>
      <c r="O43" s="966"/>
      <c r="P43" s="966"/>
      <c r="Q43" s="966"/>
      <c r="R43" s="966"/>
      <c r="S43" s="966"/>
      <c r="T43" s="966"/>
      <c r="U43" s="966"/>
      <c r="V43" s="966"/>
      <c r="W43" s="966"/>
      <c r="X43" s="966"/>
      <c r="Y43" s="969"/>
      <c r="Z43" s="966"/>
      <c r="AA43" s="970"/>
      <c r="AB43" s="966"/>
      <c r="AC43" s="969"/>
      <c r="AD43" s="966"/>
      <c r="AE43" s="966"/>
      <c r="AF43" s="966"/>
      <c r="AG43" s="966"/>
      <c r="AH43" s="966"/>
      <c r="AI43" s="966"/>
      <c r="AJ43" s="972"/>
      <c r="AK43" s="966"/>
      <c r="AL43" s="966"/>
      <c r="AM43" s="966"/>
      <c r="AN43" s="966"/>
      <c r="AO43" s="966"/>
      <c r="AP43" s="966"/>
      <c r="AQ43" s="966"/>
      <c r="AR43" s="966"/>
      <c r="AS43" s="966"/>
      <c r="AT43" s="966"/>
      <c r="AU43" s="966"/>
      <c r="AV43" s="966"/>
      <c r="AW43" s="966"/>
      <c r="AX43" s="966"/>
      <c r="AY43" s="966"/>
      <c r="AZ43" s="966"/>
      <c r="BA43" s="966"/>
    </row>
    <row r="44" ht="15.75" customHeight="1">
      <c r="A44" s="961" t="s">
        <v>6632</v>
      </c>
      <c r="B44" s="962" t="s">
        <v>6633</v>
      </c>
      <c r="C44" s="963" t="s">
        <v>1080</v>
      </c>
      <c r="D44" s="964" t="s">
        <v>6480</v>
      </c>
      <c r="E44" s="966"/>
      <c r="F44" s="966"/>
      <c r="G44" s="982"/>
      <c r="H44" s="966"/>
      <c r="I44" s="966"/>
      <c r="J44" s="967" t="s">
        <v>2235</v>
      </c>
      <c r="K44" s="964" t="str">
        <f>HYPERLINK("https://youtu.be/WdBDZlWcLa8","16.95")</f>
        <v>16.95</v>
      </c>
      <c r="L44" s="967" t="s">
        <v>4348</v>
      </c>
      <c r="M44" s="966"/>
      <c r="N44" s="966"/>
      <c r="O44" s="964" t="str">
        <f>HYPERLINK("https://youtu.be/FwtG-kRM0SE","17.64")</f>
        <v>17.64</v>
      </c>
      <c r="P44" s="964" t="str">
        <f>HYPERLINK("https://clips.twitch.tv/VainSmokyPotSeemsGood","16.88")</f>
        <v>16.88</v>
      </c>
      <c r="Q44" s="966"/>
      <c r="R44" s="964" t="s">
        <v>1080</v>
      </c>
      <c r="S44" s="966"/>
      <c r="T44" s="966"/>
      <c r="U44" s="966" t="s">
        <v>4952</v>
      </c>
      <c r="V44" s="966"/>
      <c r="W44" s="966"/>
      <c r="X44" s="966"/>
      <c r="Y44" s="969"/>
      <c r="Z44" s="966"/>
      <c r="AA44" s="970"/>
      <c r="AB44" s="966"/>
      <c r="AC44" s="971"/>
      <c r="AD44" s="966"/>
      <c r="AE44" s="966"/>
      <c r="AF44" s="966"/>
      <c r="AG44" s="966"/>
      <c r="AH44" s="964" t="str">
        <f>HYPERLINK("https://youtu.be/nGctd2CZYrU","16.85")</f>
        <v>16.85</v>
      </c>
      <c r="AI44" s="966"/>
      <c r="AJ44" s="972"/>
      <c r="AK44" s="966"/>
      <c r="AL44" s="966"/>
      <c r="AM44" s="966"/>
      <c r="AN44" s="966"/>
      <c r="AO44" s="966"/>
      <c r="AP44" s="966"/>
      <c r="AQ44" s="966"/>
      <c r="AR44" s="966"/>
      <c r="AS44" s="966"/>
      <c r="AT44" s="966"/>
      <c r="AU44" s="966"/>
      <c r="AV44" s="966"/>
      <c r="AW44" s="966"/>
      <c r="AX44" s="966"/>
      <c r="AY44" s="966"/>
      <c r="AZ44" s="966"/>
      <c r="BA44" s="966"/>
    </row>
    <row r="45" ht="15.75" customHeight="1">
      <c r="A45" s="974"/>
      <c r="B45" s="983" t="s">
        <v>6634</v>
      </c>
      <c r="C45" s="963" t="str">
        <f>HYPERLINK("https://clips.twitch.tv/CautiousAmorphousLlamaDxAbomb","15.96")</f>
        <v>15.96</v>
      </c>
      <c r="D45" s="964" t="s">
        <v>734</v>
      </c>
      <c r="E45" s="964" t="s">
        <v>2533</v>
      </c>
      <c r="F45" s="964" t="s">
        <v>107</v>
      </c>
      <c r="G45" s="964" t="s">
        <v>734</v>
      </c>
      <c r="H45" s="964" t="s">
        <v>734</v>
      </c>
      <c r="I45" s="964" t="s">
        <v>734</v>
      </c>
      <c r="J45" s="964" t="s">
        <v>336</v>
      </c>
      <c r="K45" s="964" t="s">
        <v>107</v>
      </c>
      <c r="L45" s="967" t="s">
        <v>230</v>
      </c>
      <c r="M45" s="915" t="s">
        <v>734</v>
      </c>
      <c r="N45" s="966"/>
      <c r="O45" s="966" t="s">
        <v>551</v>
      </c>
      <c r="P45" s="966"/>
      <c r="Q45" s="964" t="s">
        <v>2780</v>
      </c>
      <c r="R45" s="966"/>
      <c r="S45" s="966"/>
      <c r="T45" s="966"/>
      <c r="U45" s="966" t="s">
        <v>3373</v>
      </c>
      <c r="V45" s="966"/>
      <c r="W45" s="966"/>
      <c r="X45" s="966"/>
      <c r="Y45" s="971"/>
      <c r="Z45" s="966"/>
      <c r="AA45" s="970"/>
      <c r="AB45" s="966"/>
      <c r="AC45" s="971"/>
      <c r="AD45" s="966"/>
      <c r="AE45" s="966"/>
      <c r="AF45" s="966"/>
      <c r="AG45" s="966"/>
      <c r="AH45" s="966"/>
      <c r="AI45" s="966"/>
      <c r="AJ45" s="972"/>
      <c r="AK45" s="966"/>
      <c r="AL45" s="966"/>
      <c r="AM45" s="966"/>
      <c r="AN45" s="966"/>
      <c r="AO45" s="966"/>
      <c r="AP45" s="966"/>
      <c r="AQ45" s="966"/>
      <c r="AR45" s="966"/>
      <c r="AS45" s="966"/>
      <c r="AT45" s="966"/>
      <c r="AU45" s="966"/>
      <c r="AV45" s="966"/>
      <c r="AW45" s="966"/>
      <c r="AX45" s="966"/>
      <c r="AY45" s="966"/>
      <c r="AZ45" s="966"/>
      <c r="BA45" s="966"/>
    </row>
    <row r="46" ht="15.75" customHeight="1">
      <c r="A46" s="961" t="s">
        <v>6635</v>
      </c>
      <c r="B46" s="962" t="s">
        <v>6636</v>
      </c>
      <c r="C46" s="963" t="s">
        <v>441</v>
      </c>
      <c r="D46" s="985"/>
      <c r="E46" s="964" t="s">
        <v>441</v>
      </c>
      <c r="F46" s="1002"/>
      <c r="G46" s="982"/>
      <c r="H46" s="966" t="s">
        <v>993</v>
      </c>
      <c r="I46" s="966"/>
      <c r="J46" s="1002"/>
      <c r="K46" s="1002"/>
      <c r="L46" s="1002"/>
      <c r="M46" s="966"/>
      <c r="N46" s="966"/>
      <c r="O46" s="966"/>
      <c r="P46" s="966"/>
      <c r="Q46" s="1002"/>
      <c r="R46" s="966"/>
      <c r="S46" s="1002"/>
      <c r="T46" s="966"/>
      <c r="U46" s="1002"/>
      <c r="V46" s="1002"/>
      <c r="W46" s="966"/>
      <c r="X46" s="966"/>
      <c r="Y46" s="971"/>
      <c r="Z46" s="966"/>
      <c r="AA46" s="1003"/>
      <c r="AB46" s="1002"/>
      <c r="AC46" s="971"/>
      <c r="AD46" s="1002"/>
      <c r="AE46" s="1002"/>
      <c r="AF46" s="966"/>
      <c r="AG46" s="1002"/>
      <c r="AH46" s="1002"/>
      <c r="AI46" s="1002"/>
      <c r="AJ46" s="1004"/>
      <c r="AK46" s="1002"/>
      <c r="AL46" s="1002"/>
      <c r="AM46" s="1002"/>
      <c r="AN46" s="1002"/>
      <c r="AO46" s="966"/>
      <c r="AP46" s="1002"/>
      <c r="AQ46" s="966"/>
      <c r="AR46" s="1002"/>
      <c r="AS46" s="1002"/>
      <c r="AT46" s="1002"/>
      <c r="AU46" s="1002"/>
      <c r="AV46" s="1002"/>
      <c r="AW46" s="1002"/>
      <c r="AX46" s="1002"/>
      <c r="AY46" s="1002"/>
      <c r="AZ46" s="1002"/>
      <c r="BA46" s="1002"/>
    </row>
    <row r="47" ht="15.75" customHeight="1">
      <c r="A47" s="961" t="s">
        <v>57</v>
      </c>
      <c r="B47" s="962" t="s">
        <v>6528</v>
      </c>
      <c r="C47" s="963" t="s">
        <v>235</v>
      </c>
      <c r="D47" s="964" t="s">
        <v>235</v>
      </c>
      <c r="E47" s="1002"/>
      <c r="F47" s="966"/>
      <c r="G47" s="966"/>
      <c r="H47" s="1005" t="str">
        <f>HYPERLINK("https://www.twitch.tv/videos/540307503","2:12.15")</f>
        <v>2:12.15</v>
      </c>
      <c r="I47" s="915" t="s">
        <v>1209</v>
      </c>
      <c r="J47" s="966"/>
      <c r="K47" s="966"/>
      <c r="L47" s="966"/>
      <c r="M47" s="1002"/>
      <c r="N47" s="1002"/>
      <c r="O47" s="1002"/>
      <c r="P47" s="1002"/>
      <c r="Q47" s="966"/>
      <c r="R47" s="1002"/>
      <c r="S47" s="966"/>
      <c r="T47" s="1002"/>
      <c r="U47" s="966"/>
      <c r="V47" s="966"/>
      <c r="W47" s="1002"/>
      <c r="X47" s="1002"/>
      <c r="Y47" s="971"/>
      <c r="Z47" s="1002"/>
      <c r="AA47" s="970"/>
      <c r="AB47" s="966"/>
      <c r="AC47" s="971"/>
      <c r="AD47" s="966"/>
      <c r="AE47" s="966"/>
      <c r="AF47" s="1002"/>
      <c r="AG47" s="966"/>
      <c r="AH47" s="966"/>
      <c r="AI47" s="966"/>
      <c r="AJ47" s="972"/>
      <c r="AK47" s="966"/>
      <c r="AL47" s="966"/>
      <c r="AM47" s="966"/>
      <c r="AN47" s="966"/>
      <c r="AO47" s="1002"/>
      <c r="AP47" s="966"/>
      <c r="AQ47" s="1002"/>
      <c r="AR47" s="966"/>
      <c r="AS47" s="966"/>
      <c r="AT47" s="966"/>
      <c r="AU47" s="966"/>
      <c r="AV47" s="966"/>
      <c r="AW47" s="966"/>
      <c r="AX47" s="966"/>
      <c r="AY47" s="966"/>
      <c r="AZ47" s="966"/>
      <c r="BA47" s="966"/>
    </row>
    <row r="48">
      <c r="A48" s="1006" t="s">
        <v>36</v>
      </c>
      <c r="D48" s="1007"/>
      <c r="E48" s="1007"/>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8"/>
      <c r="AB48" s="1007"/>
      <c r="AC48" s="1007"/>
      <c r="AD48" s="1007"/>
      <c r="AE48" s="1007"/>
      <c r="AF48" s="1007"/>
      <c r="AG48" s="1007"/>
      <c r="AH48" s="1007"/>
      <c r="AI48" s="1007"/>
      <c r="AJ48" s="1009"/>
      <c r="AK48" s="1007"/>
      <c r="AL48" s="1007"/>
      <c r="AM48" s="1007"/>
      <c r="AN48" s="1007"/>
      <c r="AO48" s="1007"/>
      <c r="AP48" s="1007"/>
      <c r="AQ48" s="1007"/>
      <c r="AR48" s="1007"/>
      <c r="AS48" s="1007"/>
      <c r="AT48" s="1007"/>
      <c r="AU48" s="1007"/>
      <c r="AV48" s="1007"/>
      <c r="AW48" s="1007"/>
      <c r="AX48" s="1007"/>
      <c r="AY48" s="1007"/>
      <c r="AZ48" s="1007"/>
      <c r="BA48" s="1007"/>
    </row>
    <row r="49" ht="15.75" customHeight="1">
      <c r="A49" s="1010" t="s">
        <v>6637</v>
      </c>
      <c r="B49" s="1011" t="s">
        <v>6638</v>
      </c>
      <c r="C49" s="963" t="s">
        <v>1348</v>
      </c>
      <c r="D49" s="964" t="s">
        <v>1348</v>
      </c>
      <c r="E49" s="964" t="s">
        <v>198</v>
      </c>
      <c r="F49" s="964" t="s">
        <v>915</v>
      </c>
      <c r="G49" s="1012"/>
      <c r="H49" s="964" t="str">
        <f>HYPERLINK("https://clips.twitch.tv/AltruisticBrightClipsdadWholeWheat","51.57")</f>
        <v>51.57</v>
      </c>
      <c r="I49" s="964" t="s">
        <v>1662</v>
      </c>
      <c r="J49" s="1012"/>
      <c r="K49" s="1012" t="s">
        <v>5577</v>
      </c>
      <c r="L49" s="985" t="s">
        <v>3236</v>
      </c>
      <c r="M49" s="915" t="s">
        <v>787</v>
      </c>
      <c r="N49" s="1012"/>
      <c r="O49" s="1013" t="s">
        <v>2876</v>
      </c>
      <c r="P49" s="1012" t="s">
        <v>1143</v>
      </c>
      <c r="Q49" s="985" t="s">
        <v>3393</v>
      </c>
      <c r="R49" s="1012"/>
      <c r="S49" s="1012"/>
      <c r="T49" s="1012"/>
      <c r="U49" s="1012" t="s">
        <v>6639</v>
      </c>
      <c r="V49" s="1012"/>
      <c r="W49" s="1012"/>
      <c r="X49" s="1012"/>
      <c r="Y49" s="1012"/>
      <c r="Z49" s="1012"/>
      <c r="AA49" s="1014"/>
      <c r="AB49" s="1013" t="s">
        <v>1672</v>
      </c>
      <c r="AC49" s="1012"/>
      <c r="AD49" s="1012"/>
      <c r="AE49" s="1012"/>
      <c r="AF49" s="1012"/>
      <c r="AG49" s="1012"/>
      <c r="AH49" s="1012"/>
      <c r="AI49" s="1012"/>
      <c r="AJ49" s="1015"/>
      <c r="AK49" s="1012"/>
      <c r="AL49" s="1012"/>
      <c r="AM49" s="1012"/>
      <c r="AN49" s="1012"/>
      <c r="AO49" s="1012"/>
      <c r="AP49" s="1012"/>
      <c r="AQ49" s="1012"/>
      <c r="AR49" s="1012"/>
      <c r="AS49" s="1012"/>
      <c r="AT49" s="1012"/>
      <c r="AU49" s="1012"/>
      <c r="AV49" s="1012"/>
      <c r="AW49" s="1012"/>
      <c r="AX49" s="1012"/>
      <c r="AY49" s="1012"/>
      <c r="AZ49" s="1012"/>
      <c r="BA49" s="1012"/>
    </row>
    <row r="50" ht="15.75" customHeight="1">
      <c r="A50" s="1016"/>
      <c r="B50" s="1017" t="s">
        <v>6640</v>
      </c>
      <c r="C50" s="963" t="s">
        <v>2798</v>
      </c>
      <c r="D50" s="964" t="s">
        <v>2798</v>
      </c>
      <c r="E50" s="1012"/>
      <c r="F50" s="1012"/>
      <c r="G50" s="964" t="s">
        <v>291</v>
      </c>
      <c r="H50" s="1012"/>
      <c r="I50" s="982"/>
      <c r="J50" s="1012"/>
      <c r="K50" s="1012"/>
      <c r="L50" s="985" t="s">
        <v>1240</v>
      </c>
      <c r="M50" s="1012"/>
      <c r="N50" s="964" t="s">
        <v>707</v>
      </c>
      <c r="O50" s="1012"/>
      <c r="P50" s="985" t="s">
        <v>964</v>
      </c>
      <c r="Q50" s="1012"/>
      <c r="R50" s="1012"/>
      <c r="S50" s="1012"/>
      <c r="T50" s="1012"/>
      <c r="U50" s="1012"/>
      <c r="V50" s="1012"/>
      <c r="W50" s="1012"/>
      <c r="X50" s="1012"/>
      <c r="Y50" s="1012"/>
      <c r="Z50" s="1012"/>
      <c r="AA50" s="1014"/>
      <c r="AB50" s="1012"/>
      <c r="AC50" s="1012"/>
      <c r="AD50" s="1012"/>
      <c r="AE50" s="1012"/>
      <c r="AF50" s="1012"/>
      <c r="AG50" s="1012"/>
      <c r="AH50" s="1012"/>
      <c r="AI50" s="1018"/>
      <c r="AJ50" s="1015"/>
      <c r="AK50" s="1012"/>
      <c r="AL50" s="1012"/>
      <c r="AM50" s="1012"/>
      <c r="AN50" s="1012"/>
      <c r="AO50" s="1012"/>
      <c r="AP50" s="1012"/>
      <c r="AQ50" s="1012"/>
      <c r="AR50" s="1012"/>
      <c r="AS50" s="1012"/>
      <c r="AT50" s="1012"/>
      <c r="AU50" s="1012"/>
      <c r="AV50" s="1012"/>
      <c r="AW50" s="1012"/>
      <c r="AX50" s="1012"/>
      <c r="AY50" s="1012"/>
      <c r="AZ50" s="1012"/>
      <c r="BA50" s="1012"/>
    </row>
    <row r="51" ht="15.75" customHeight="1">
      <c r="A51" s="1016"/>
      <c r="B51" s="1017" t="s">
        <v>6641</v>
      </c>
      <c r="C51" s="1019"/>
      <c r="D51" s="982"/>
      <c r="E51" s="1012"/>
      <c r="F51" s="1012"/>
      <c r="G51" s="1012"/>
      <c r="H51" s="1012"/>
      <c r="I51" s="1012"/>
      <c r="J51" s="1012"/>
      <c r="K51" s="1012"/>
      <c r="L51" s="1012"/>
      <c r="M51" s="1012"/>
      <c r="N51" s="1012"/>
      <c r="O51" s="1013" t="s">
        <v>3090</v>
      </c>
      <c r="P51" s="1012"/>
      <c r="Q51" s="1012"/>
      <c r="R51" s="1012"/>
      <c r="S51" s="1012"/>
      <c r="T51" s="1012"/>
      <c r="U51" s="1012"/>
      <c r="V51" s="1012"/>
      <c r="W51" s="1012"/>
      <c r="X51" s="1012"/>
      <c r="Y51" s="1012"/>
      <c r="Z51" s="1012"/>
      <c r="AA51" s="1014"/>
      <c r="AB51" s="1012"/>
      <c r="AC51" s="1012"/>
      <c r="AD51" s="1012"/>
      <c r="AE51" s="1012"/>
      <c r="AF51" s="1012"/>
      <c r="AG51" s="1012"/>
      <c r="AH51" s="1012"/>
      <c r="AI51" s="1012"/>
      <c r="AJ51" s="1015"/>
      <c r="AK51" s="1012"/>
      <c r="AL51" s="1012"/>
      <c r="AM51" s="1012"/>
      <c r="AN51" s="1012"/>
      <c r="AO51" s="1012"/>
      <c r="AP51" s="1012"/>
      <c r="AQ51" s="1012"/>
      <c r="AR51" s="1012"/>
      <c r="AS51" s="1012"/>
      <c r="AT51" s="1012"/>
      <c r="AU51" s="1012"/>
      <c r="AV51" s="1012"/>
      <c r="AW51" s="1012"/>
      <c r="AX51" s="1012"/>
      <c r="AY51" s="1012"/>
      <c r="AZ51" s="1012"/>
      <c r="BA51" s="1012"/>
    </row>
    <row r="52" ht="15.75" customHeight="1">
      <c r="A52" s="1016"/>
      <c r="B52" s="1017" t="s">
        <v>6642</v>
      </c>
      <c r="C52" s="963" t="s">
        <v>343</v>
      </c>
      <c r="D52" s="964" t="s">
        <v>236</v>
      </c>
      <c r="E52" s="1012"/>
      <c r="F52" s="1012"/>
      <c r="G52" s="915" t="s">
        <v>1082</v>
      </c>
      <c r="H52" s="1012"/>
      <c r="I52" s="964" t="s">
        <v>1210</v>
      </c>
      <c r="J52" s="964" t="s">
        <v>1547</v>
      </c>
      <c r="K52" s="1012"/>
      <c r="L52" s="1012"/>
      <c r="M52" s="1012"/>
      <c r="N52" s="1012"/>
      <c r="O52" s="1013"/>
      <c r="P52" s="1012"/>
      <c r="Q52" s="1012"/>
      <c r="R52" s="1012"/>
      <c r="S52" s="1012"/>
      <c r="T52" s="1012"/>
      <c r="U52" s="1012"/>
      <c r="V52" s="1012"/>
      <c r="W52" s="1012"/>
      <c r="X52" s="1012"/>
      <c r="Y52" s="1012"/>
      <c r="Z52" s="1012"/>
      <c r="AA52" s="1014"/>
      <c r="AB52" s="1012"/>
      <c r="AC52" s="1012"/>
      <c r="AD52" s="1012"/>
      <c r="AE52" s="1012"/>
      <c r="AF52" s="1012"/>
      <c r="AG52" s="1012"/>
      <c r="AH52" s="1012"/>
      <c r="AI52" s="1012"/>
      <c r="AJ52" s="1015"/>
      <c r="AK52" s="1012"/>
      <c r="AL52" s="1012"/>
      <c r="AM52" s="1012"/>
      <c r="AN52" s="1012"/>
      <c r="AO52" s="1012"/>
      <c r="AP52" s="1012"/>
      <c r="AQ52" s="1012"/>
      <c r="AR52" s="1012"/>
      <c r="AS52" s="1012"/>
      <c r="AT52" s="1012"/>
      <c r="AU52" s="1012"/>
      <c r="AV52" s="1012"/>
      <c r="AW52" s="1012"/>
      <c r="AX52" s="1012"/>
      <c r="AY52" s="1012"/>
      <c r="AZ52" s="1012"/>
      <c r="BA52" s="1012"/>
    </row>
    <row r="53" ht="15.75" customHeight="1">
      <c r="A53" s="1020" t="s">
        <v>6548</v>
      </c>
      <c r="B53" s="1021" t="s">
        <v>6638</v>
      </c>
      <c r="C53" s="963" t="s">
        <v>3143</v>
      </c>
      <c r="D53" s="964" t="s">
        <v>4566</v>
      </c>
      <c r="E53" s="964" t="s">
        <v>3143</v>
      </c>
      <c r="F53" s="1012"/>
      <c r="G53" s="1012"/>
      <c r="H53" s="1012"/>
      <c r="I53" s="1012"/>
      <c r="J53" s="1012"/>
      <c r="K53" s="1012"/>
      <c r="L53" s="1012"/>
      <c r="M53" s="1012"/>
      <c r="N53" s="1012"/>
      <c r="O53" s="1013"/>
      <c r="P53" s="1012"/>
      <c r="Q53" s="1012"/>
      <c r="R53" s="1012"/>
      <c r="S53" s="1012"/>
      <c r="T53" s="1012"/>
      <c r="U53" s="1012"/>
      <c r="V53" s="1012"/>
      <c r="W53" s="1012"/>
      <c r="X53" s="1012"/>
      <c r="Y53" s="1012"/>
      <c r="Z53" s="1012"/>
      <c r="AA53" s="1014"/>
      <c r="AB53" s="1012"/>
      <c r="AC53" s="1012"/>
      <c r="AD53" s="1012"/>
      <c r="AE53" s="1012"/>
      <c r="AF53" s="1012"/>
      <c r="AG53" s="1012"/>
      <c r="AH53" s="1012"/>
      <c r="AI53" s="1012"/>
      <c r="AJ53" s="1015"/>
      <c r="AK53" s="1012"/>
      <c r="AL53" s="1012"/>
      <c r="AM53" s="1012"/>
      <c r="AN53" s="1012"/>
      <c r="AO53" s="1012"/>
      <c r="AP53" s="1012"/>
      <c r="AQ53" s="1012"/>
      <c r="AR53" s="1012"/>
      <c r="AS53" s="1012"/>
      <c r="AT53" s="1012"/>
      <c r="AU53" s="1012"/>
      <c r="AV53" s="1012"/>
      <c r="AW53" s="1012"/>
      <c r="AX53" s="1012"/>
      <c r="AY53" s="1012"/>
      <c r="AZ53" s="1012"/>
      <c r="BA53" s="1012"/>
    </row>
    <row r="54" ht="15.75" customHeight="1">
      <c r="A54" s="1016"/>
      <c r="B54" s="1017" t="s">
        <v>6640</v>
      </c>
      <c r="C54" s="963" t="s">
        <v>563</v>
      </c>
      <c r="D54" s="964" t="s">
        <v>6643</v>
      </c>
      <c r="E54" s="964" t="s">
        <v>563</v>
      </c>
      <c r="F54" s="1012"/>
      <c r="G54" s="1012"/>
      <c r="H54" s="1012"/>
      <c r="I54" s="1012"/>
      <c r="J54" s="967" t="s">
        <v>563</v>
      </c>
      <c r="K54" s="1012"/>
      <c r="L54" s="1012"/>
      <c r="M54" s="1012"/>
      <c r="N54" s="1012"/>
      <c r="O54" s="1013"/>
      <c r="P54" s="985" t="s">
        <v>2215</v>
      </c>
      <c r="Q54" s="1012"/>
      <c r="R54" s="1012"/>
      <c r="S54" s="1012"/>
      <c r="T54" s="1012"/>
      <c r="U54" s="1012"/>
      <c r="V54" s="1012"/>
      <c r="W54" s="1012"/>
      <c r="X54" s="985" t="s">
        <v>4980</v>
      </c>
      <c r="Y54" s="1012"/>
      <c r="Z54" s="1012"/>
      <c r="AA54" s="1014"/>
      <c r="AB54" s="1012"/>
      <c r="AC54" s="1012"/>
      <c r="AD54" s="1012"/>
      <c r="AE54" s="1012"/>
      <c r="AF54" s="1012"/>
      <c r="AG54" s="1012"/>
      <c r="AH54" s="1012"/>
      <c r="AI54" s="1012"/>
      <c r="AJ54" s="1015"/>
      <c r="AK54" s="1012"/>
      <c r="AL54" s="1012"/>
      <c r="AM54" s="1012"/>
      <c r="AN54" s="1012"/>
      <c r="AO54" s="1012"/>
      <c r="AP54" s="1012"/>
      <c r="AQ54" s="1012"/>
      <c r="AR54" s="1012"/>
      <c r="AS54" s="1012"/>
      <c r="AT54" s="1012"/>
      <c r="AU54" s="1012"/>
      <c r="AV54" s="1012"/>
      <c r="AW54" s="1012"/>
      <c r="AX54" s="1012"/>
      <c r="AY54" s="1012"/>
      <c r="AZ54" s="1012"/>
      <c r="BA54" s="1012"/>
    </row>
    <row r="55" ht="15.75" customHeight="1">
      <c r="A55" s="1016"/>
      <c r="B55" s="1017" t="s">
        <v>6641</v>
      </c>
      <c r="C55" s="963" t="s">
        <v>1350</v>
      </c>
      <c r="D55" s="982"/>
      <c r="E55" s="964" t="s">
        <v>1350</v>
      </c>
      <c r="F55" s="1012"/>
      <c r="G55" s="1012"/>
      <c r="H55" s="1012"/>
      <c r="I55" s="1012"/>
      <c r="J55" s="964" t="s">
        <v>128</v>
      </c>
      <c r="K55" s="1012"/>
      <c r="L55" s="1012"/>
      <c r="M55" s="1012"/>
      <c r="N55" s="1012"/>
      <c r="O55" s="1013"/>
      <c r="P55" s="1012"/>
      <c r="Q55" s="1012"/>
      <c r="R55" s="1012"/>
      <c r="S55" s="1012"/>
      <c r="T55" s="1012"/>
      <c r="U55" s="1012"/>
      <c r="V55" s="1012"/>
      <c r="W55" s="1012"/>
      <c r="X55" s="1012"/>
      <c r="Y55" s="982"/>
      <c r="Z55" s="1012"/>
      <c r="AA55" s="1014"/>
      <c r="AB55" s="1012"/>
      <c r="AC55" s="1012"/>
      <c r="AD55" s="1012"/>
      <c r="AE55" s="1012"/>
      <c r="AF55" s="1012"/>
      <c r="AG55" s="1012"/>
      <c r="AH55" s="1012"/>
      <c r="AI55" s="1012"/>
      <c r="AJ55" s="1015"/>
      <c r="AK55" s="1012"/>
      <c r="AL55" s="1012"/>
      <c r="AM55" s="1012"/>
      <c r="AN55" s="1012"/>
      <c r="AO55" s="1012"/>
      <c r="AP55" s="1012"/>
      <c r="AQ55" s="1012"/>
      <c r="AR55" s="1012"/>
      <c r="AS55" s="1012"/>
      <c r="AT55" s="1012"/>
      <c r="AU55" s="1012"/>
      <c r="AV55" s="1012"/>
      <c r="AW55" s="1012"/>
      <c r="AX55" s="1012"/>
      <c r="AY55" s="1012"/>
      <c r="AZ55" s="1012"/>
      <c r="BA55" s="1012"/>
    </row>
    <row r="56" ht="15.75" customHeight="1">
      <c r="A56" s="1016"/>
      <c r="B56" s="1017" t="s">
        <v>6642</v>
      </c>
      <c r="C56" s="997" t="s">
        <v>190</v>
      </c>
      <c r="D56" s="964" t="s">
        <v>6644</v>
      </c>
      <c r="E56" s="1012"/>
      <c r="F56" s="1012"/>
      <c r="G56" s="964" t="s">
        <v>3448</v>
      </c>
      <c r="H56" s="1012"/>
      <c r="I56" s="964" t="s">
        <v>6645</v>
      </c>
      <c r="J56" s="964" t="s">
        <v>3448</v>
      </c>
      <c r="K56" s="1012"/>
      <c r="L56" s="985" t="s">
        <v>6646</v>
      </c>
      <c r="M56" s="1012"/>
      <c r="N56" s="1012"/>
      <c r="O56" s="1013"/>
      <c r="P56" s="1022" t="s">
        <v>6576</v>
      </c>
      <c r="Q56" s="1012"/>
      <c r="R56" s="1012"/>
      <c r="S56" s="1012"/>
      <c r="T56" s="985" t="s">
        <v>3448</v>
      </c>
      <c r="U56" s="1012"/>
      <c r="V56" s="1012"/>
      <c r="W56" s="1012"/>
      <c r="X56" s="1012"/>
      <c r="Y56" s="964" t="s">
        <v>929</v>
      </c>
      <c r="Z56" s="964" t="s">
        <v>190</v>
      </c>
      <c r="AA56" s="964" t="str">
        <f>HYPERLINK("https://clips.twitch.tv/AlluringHungryKittenBudBlast-gHAjkJxqX83jWM3f", "17.91")</f>
        <v>17.91</v>
      </c>
      <c r="AB56" s="1012"/>
      <c r="AC56" s="1012"/>
      <c r="AD56" s="1012"/>
      <c r="AE56" s="1012"/>
      <c r="AF56" s="1012"/>
      <c r="AG56" s="1012"/>
      <c r="AH56" s="1012"/>
      <c r="AI56" s="1012"/>
      <c r="AJ56" s="1015"/>
      <c r="AK56" s="1012"/>
      <c r="AL56" s="1012"/>
      <c r="AM56" s="1012"/>
      <c r="AN56" s="1012"/>
      <c r="AO56" s="1012"/>
      <c r="AP56" s="1012"/>
      <c r="AQ56" s="1012"/>
      <c r="AR56" s="1012"/>
      <c r="AS56" s="1012"/>
      <c r="AT56" s="1012"/>
      <c r="AU56" s="1012"/>
      <c r="AV56" s="1012"/>
      <c r="AW56" s="1012"/>
      <c r="AX56" s="1012"/>
      <c r="AY56" s="1012"/>
      <c r="AZ56" s="1012"/>
      <c r="BA56" s="1012"/>
    </row>
    <row r="57" ht="15.75" customHeight="1">
      <c r="A57" s="1010" t="s">
        <v>6647</v>
      </c>
      <c r="B57" s="1011" t="s">
        <v>6648</v>
      </c>
      <c r="C57" s="963" t="str">
        <f>HYPERLINK("https://youtu.be/WV5J-Ci9wPU","16.74")</f>
        <v>16.74</v>
      </c>
      <c r="D57" s="985" t="s">
        <v>1300</v>
      </c>
      <c r="E57" s="1012"/>
      <c r="F57" s="1013" t="s">
        <v>5105</v>
      </c>
      <c r="G57" s="1012"/>
      <c r="H57" s="1012"/>
      <c r="I57" s="1012"/>
      <c r="J57" s="964" t="s">
        <v>6480</v>
      </c>
      <c r="K57" s="1012"/>
      <c r="L57" s="985" t="s">
        <v>2047</v>
      </c>
      <c r="M57" s="1012"/>
      <c r="N57" s="1012"/>
      <c r="O57" s="1012" t="s">
        <v>6649</v>
      </c>
      <c r="P57" s="1012" t="s">
        <v>3662</v>
      </c>
      <c r="Q57" s="964" t="s">
        <v>249</v>
      </c>
      <c r="R57" s="1012"/>
      <c r="S57" s="1012"/>
      <c r="T57" s="1012"/>
      <c r="U57" s="1012"/>
      <c r="V57" s="1012"/>
      <c r="W57" s="1012"/>
      <c r="X57" s="1012"/>
      <c r="Y57" s="1012"/>
      <c r="Z57" s="1012"/>
      <c r="AA57" s="1014"/>
      <c r="AB57" s="1012"/>
      <c r="AC57" s="1012"/>
      <c r="AD57" s="1012"/>
      <c r="AE57" s="1012"/>
      <c r="AF57" s="1012"/>
      <c r="AG57" s="1012"/>
      <c r="AH57" s="965" t="str">
        <f>HYPERLINK("https://youtu.be/WV5J-Ci9wPU","16.74")</f>
        <v>16.74</v>
      </c>
      <c r="AI57" s="985"/>
      <c r="AJ57" s="1015"/>
      <c r="AK57" s="1012"/>
      <c r="AL57" s="1012"/>
      <c r="AM57" s="1012"/>
      <c r="AN57" s="1012"/>
      <c r="AO57" s="1012"/>
      <c r="AP57" s="1012"/>
      <c r="AQ57" s="1012"/>
      <c r="AR57" s="1012"/>
      <c r="AS57" s="1012"/>
      <c r="AT57" s="1012"/>
      <c r="AU57" s="1012"/>
      <c r="AV57" s="1012"/>
      <c r="AW57" s="1012"/>
      <c r="AX57" s="1012"/>
      <c r="AY57" s="1012"/>
      <c r="AZ57" s="1012"/>
      <c r="BA57" s="1012"/>
    </row>
    <row r="58" ht="15.75" customHeight="1">
      <c r="A58" s="1023" t="s">
        <v>6548</v>
      </c>
      <c r="B58" s="1024" t="s">
        <v>6650</v>
      </c>
      <c r="C58" s="978" t="s">
        <v>1051</v>
      </c>
      <c r="D58" s="966"/>
      <c r="E58" s="964" t="s">
        <v>1051</v>
      </c>
      <c r="F58" s="966"/>
      <c r="G58" s="971"/>
      <c r="H58" s="971"/>
      <c r="I58" s="966"/>
      <c r="J58" s="971"/>
      <c r="K58" s="971"/>
      <c r="L58" s="971"/>
      <c r="M58" s="964" t="s">
        <v>6564</v>
      </c>
      <c r="N58" s="1012"/>
      <c r="O58" s="971"/>
      <c r="P58" s="971"/>
      <c r="Q58" s="971"/>
      <c r="R58" s="971"/>
      <c r="S58" s="971"/>
      <c r="T58" s="1002"/>
      <c r="U58" s="971"/>
      <c r="V58" s="971"/>
      <c r="W58" s="971"/>
      <c r="X58" s="971"/>
      <c r="Y58" s="971"/>
      <c r="Z58" s="971"/>
      <c r="AA58" s="986"/>
      <c r="AB58" s="971"/>
      <c r="AC58" s="971"/>
      <c r="AD58" s="971"/>
      <c r="AE58" s="971"/>
      <c r="AF58" s="971"/>
      <c r="AG58" s="971"/>
      <c r="AH58" s="971"/>
      <c r="AI58" s="971"/>
      <c r="AJ58" s="1025"/>
      <c r="AK58" s="971"/>
      <c r="AL58" s="971"/>
      <c r="AM58" s="971"/>
      <c r="AN58" s="971"/>
      <c r="AO58" s="971"/>
      <c r="AP58" s="971"/>
      <c r="AQ58" s="971"/>
      <c r="AR58" s="971"/>
      <c r="AS58" s="971"/>
      <c r="AT58" s="971"/>
      <c r="AU58" s="971"/>
      <c r="AV58" s="971"/>
      <c r="AW58" s="971"/>
      <c r="AX58" s="971"/>
      <c r="AY58" s="971"/>
      <c r="AZ58" s="971"/>
      <c r="BA58" s="971"/>
    </row>
    <row r="59" ht="15.75" customHeight="1">
      <c r="A59" s="1026"/>
      <c r="B59" s="1017" t="s">
        <v>6651</v>
      </c>
      <c r="C59" s="963" t="s">
        <v>3603</v>
      </c>
      <c r="D59" s="964" t="s">
        <v>3916</v>
      </c>
      <c r="E59" s="1012"/>
      <c r="F59" s="964" t="s">
        <v>3916</v>
      </c>
      <c r="G59" s="1012"/>
      <c r="H59" s="1012"/>
      <c r="I59" s="982"/>
      <c r="J59" s="964" t="s">
        <v>1689</v>
      </c>
      <c r="K59" s="1012"/>
      <c r="L59" s="1012"/>
      <c r="M59" s="1012"/>
      <c r="N59" s="964" t="s">
        <v>3603</v>
      </c>
      <c r="O59" s="1012"/>
      <c r="P59" s="1012"/>
      <c r="Q59" s="1012"/>
      <c r="R59" s="1012"/>
      <c r="S59" s="985" t="s">
        <v>3277</v>
      </c>
      <c r="T59" s="985" t="s">
        <v>6652</v>
      </c>
      <c r="U59" s="1012"/>
      <c r="V59" s="1012"/>
      <c r="W59" s="1012"/>
      <c r="X59" s="1012"/>
      <c r="Y59" s="964" t="s">
        <v>3143</v>
      </c>
      <c r="Z59" s="1012"/>
      <c r="AA59" s="1014"/>
      <c r="AB59" s="1012"/>
      <c r="AC59" s="985" t="s">
        <v>4623</v>
      </c>
      <c r="AD59" s="1012"/>
      <c r="AE59" s="1012"/>
      <c r="AF59" s="1012"/>
      <c r="AG59" s="1012"/>
      <c r="AH59" s="1012"/>
      <c r="AI59" s="1012"/>
      <c r="AJ59" s="1015"/>
      <c r="AK59" s="1012"/>
      <c r="AL59" s="1012"/>
      <c r="AM59" s="1012"/>
      <c r="AN59" s="1012"/>
      <c r="AO59" s="1012"/>
      <c r="AP59" s="1012"/>
      <c r="AQ59" s="1012"/>
      <c r="AR59" s="1012"/>
      <c r="AS59" s="1012"/>
      <c r="AT59" s="1012"/>
      <c r="AU59" s="1012"/>
      <c r="AV59" s="1012"/>
      <c r="AW59" s="1012"/>
      <c r="AX59" s="1012"/>
      <c r="AY59" s="1012"/>
      <c r="AZ59" s="1012"/>
      <c r="BA59" s="1012"/>
    </row>
    <row r="60" ht="15.75" customHeight="1">
      <c r="A60" s="1010" t="s">
        <v>6653</v>
      </c>
      <c r="B60" s="1011" t="s">
        <v>6654</v>
      </c>
      <c r="C60" s="963" t="str">
        <f>HYPERLINK("https://youtu.be/4OqNmNgyDyw","16.24")</f>
        <v>16.24</v>
      </c>
      <c r="D60" s="1027" t="s">
        <v>1379</v>
      </c>
      <c r="E60" s="1012"/>
      <c r="F60" s="1012"/>
      <c r="G60" s="1012"/>
      <c r="H60" s="1012"/>
      <c r="I60" s="1012"/>
      <c r="J60" s="1012"/>
      <c r="K60" s="1012"/>
      <c r="L60" s="1012"/>
      <c r="M60" s="1012"/>
      <c r="N60" s="1012"/>
      <c r="O60" s="965" t="str">
        <f>HYPERLINK("https://youtu.be/4OqNmNgyDyw","16.24")</f>
        <v>16.24</v>
      </c>
      <c r="P60" s="965" t="str">
        <f>HYPERLINK("https://clips.twitch.tv/ThankfulSpoopyHerdWOOP","16.58")</f>
        <v>16.58</v>
      </c>
      <c r="Q60" s="1012"/>
      <c r="R60" s="1012"/>
      <c r="S60" s="1012"/>
      <c r="T60" s="1012"/>
      <c r="U60" s="1012" t="s">
        <v>3091</v>
      </c>
      <c r="V60" s="1012"/>
      <c r="W60" s="1012"/>
      <c r="X60" s="1012"/>
      <c r="Y60" s="1012"/>
      <c r="Z60" s="1012"/>
      <c r="AA60" s="1014"/>
      <c r="AB60" s="1012"/>
      <c r="AC60" s="985" t="s">
        <v>3254</v>
      </c>
      <c r="AD60" s="1012"/>
      <c r="AE60" s="1012"/>
      <c r="AF60" s="1012"/>
      <c r="AG60" s="1012"/>
      <c r="AH60" s="1012"/>
      <c r="AI60" s="1012"/>
      <c r="AJ60" s="1015"/>
      <c r="AK60" s="1012"/>
      <c r="AL60" s="1012"/>
      <c r="AM60" s="1012"/>
      <c r="AN60" s="1012"/>
      <c r="AO60" s="1012"/>
      <c r="AP60" s="1012"/>
      <c r="AQ60" s="1012"/>
      <c r="AR60" s="1012"/>
      <c r="AS60" s="1012"/>
      <c r="AT60" s="1012"/>
      <c r="AU60" s="1012"/>
      <c r="AV60" s="1012"/>
      <c r="AW60" s="1012"/>
      <c r="AX60" s="1012"/>
      <c r="AY60" s="1012"/>
      <c r="AZ60" s="1012"/>
      <c r="BA60" s="1012"/>
    </row>
    <row r="61" ht="15.75" customHeight="1">
      <c r="A61" s="1016"/>
      <c r="B61" s="1017" t="s">
        <v>6655</v>
      </c>
      <c r="C61" s="963" t="s">
        <v>5720</v>
      </c>
      <c r="D61" s="964" t="s">
        <v>5720</v>
      </c>
      <c r="E61" s="1012"/>
      <c r="F61" s="1013"/>
      <c r="G61" s="1012"/>
      <c r="H61" s="1012"/>
      <c r="I61" s="1012"/>
      <c r="J61" s="1012"/>
      <c r="K61" s="1013"/>
      <c r="L61" s="1012"/>
      <c r="M61" s="1012"/>
      <c r="N61" s="1012"/>
      <c r="O61" s="1012"/>
      <c r="P61" s="1012"/>
      <c r="Q61" s="1012"/>
      <c r="R61" s="1012"/>
      <c r="S61" s="1012"/>
      <c r="T61" s="1012"/>
      <c r="U61" s="1012"/>
      <c r="V61" s="1012"/>
      <c r="W61" s="1012"/>
      <c r="X61" s="1012"/>
      <c r="Y61" s="1012"/>
      <c r="Z61" s="1012"/>
      <c r="AA61" s="1014"/>
      <c r="AB61" s="1012"/>
      <c r="AC61" s="1012"/>
      <c r="AD61" s="1012"/>
      <c r="AE61" s="1012"/>
      <c r="AF61" s="1012"/>
      <c r="AG61" s="1012"/>
      <c r="AH61" s="1012"/>
      <c r="AI61" s="1012"/>
      <c r="AJ61" s="1015"/>
      <c r="AK61" s="1012"/>
      <c r="AL61" s="1012"/>
      <c r="AM61" s="1012"/>
      <c r="AN61" s="1012"/>
      <c r="AO61" s="1012"/>
      <c r="AP61" s="1012"/>
      <c r="AQ61" s="1012"/>
      <c r="AR61" s="1012"/>
      <c r="AS61" s="1012"/>
      <c r="AT61" s="1012"/>
      <c r="AU61" s="1012"/>
      <c r="AV61" s="1012"/>
      <c r="AW61" s="1012"/>
      <c r="AX61" s="1012"/>
      <c r="AY61" s="1012"/>
      <c r="AZ61" s="1012"/>
      <c r="BA61" s="1012"/>
    </row>
    <row r="62" ht="15.75" customHeight="1">
      <c r="A62" s="1016"/>
      <c r="B62" s="1017" t="s">
        <v>6656</v>
      </c>
      <c r="C62" s="978" t="s">
        <v>351</v>
      </c>
      <c r="D62" s="964" t="s">
        <v>1877</v>
      </c>
      <c r="E62" s="964" t="s">
        <v>351</v>
      </c>
      <c r="F62" s="1012"/>
      <c r="G62" s="1012"/>
      <c r="H62" s="1012"/>
      <c r="I62" s="964" t="s">
        <v>2315</v>
      </c>
      <c r="J62" s="1012"/>
      <c r="K62" s="964" t="s">
        <v>293</v>
      </c>
      <c r="L62" s="1012"/>
      <c r="M62" s="964" t="s">
        <v>3844</v>
      </c>
      <c r="N62" s="1012"/>
      <c r="O62" s="965" t="str">
        <f>HYPERLINK("https://youtu.be/1clufi5ICPo","15.10")</f>
        <v>15.10</v>
      </c>
      <c r="P62" s="1012" t="s">
        <v>2392</v>
      </c>
      <c r="Q62" s="1012"/>
      <c r="R62" s="967"/>
      <c r="S62" s="1012"/>
      <c r="T62" s="1012"/>
      <c r="U62" s="1012" t="s">
        <v>516</v>
      </c>
      <c r="V62" s="1012"/>
      <c r="W62" s="1012"/>
      <c r="X62" s="1012"/>
      <c r="Y62" s="1012"/>
      <c r="Z62" s="1012"/>
      <c r="AA62" s="1014"/>
      <c r="AB62" s="1012"/>
      <c r="AC62" s="1012"/>
      <c r="AD62" s="1012"/>
      <c r="AE62" s="1012"/>
      <c r="AF62" s="1012"/>
      <c r="AG62" s="1012"/>
      <c r="AH62" s="1012"/>
      <c r="AI62" s="1012"/>
      <c r="AJ62" s="1015"/>
      <c r="AK62" s="1012"/>
      <c r="AL62" s="1012"/>
      <c r="AM62" s="1012"/>
      <c r="AN62" s="1012"/>
      <c r="AO62" s="1012"/>
      <c r="AP62" s="1012"/>
      <c r="AQ62" s="1012"/>
      <c r="AR62" s="1012"/>
      <c r="AS62" s="1012"/>
      <c r="AT62" s="1012"/>
      <c r="AU62" s="1012"/>
      <c r="AV62" s="1012"/>
      <c r="AW62" s="1012"/>
      <c r="AX62" s="1012"/>
      <c r="AY62" s="1012"/>
      <c r="AZ62" s="1012"/>
      <c r="BA62" s="1012"/>
    </row>
    <row r="63" ht="15.75" customHeight="1">
      <c r="A63" s="1016"/>
      <c r="B63" s="1017" t="s">
        <v>6657</v>
      </c>
      <c r="C63" s="963" t="s">
        <v>833</v>
      </c>
      <c r="D63" s="985" t="s">
        <v>995</v>
      </c>
      <c r="E63" s="964" t="s">
        <v>552</v>
      </c>
      <c r="F63" s="964" t="s">
        <v>5375</v>
      </c>
      <c r="G63" s="964" t="s">
        <v>5906</v>
      </c>
      <c r="H63" s="985" t="s">
        <v>6658</v>
      </c>
      <c r="I63" s="929" t="s">
        <v>1212</v>
      </c>
      <c r="J63" s="1012"/>
      <c r="K63" s="1013" t="s">
        <v>1301</v>
      </c>
      <c r="L63" s="1012"/>
      <c r="M63" s="915" t="s">
        <v>4163</v>
      </c>
      <c r="N63" s="1012"/>
      <c r="O63" s="1012" t="s">
        <v>244</v>
      </c>
      <c r="P63" s="1012" t="s">
        <v>1596</v>
      </c>
      <c r="Q63" s="964" t="s">
        <v>4484</v>
      </c>
      <c r="R63" s="964" t="s">
        <v>6659</v>
      </c>
      <c r="S63" s="1012"/>
      <c r="T63" s="1012"/>
      <c r="U63" s="1012"/>
      <c r="V63" s="964" t="s">
        <v>833</v>
      </c>
      <c r="W63" s="1012"/>
      <c r="X63" s="1012"/>
      <c r="Y63" s="1012"/>
      <c r="Z63" s="1012"/>
      <c r="AA63" s="1014"/>
      <c r="AB63" s="1013" t="s">
        <v>5720</v>
      </c>
      <c r="AC63" s="1012"/>
      <c r="AD63" s="1012"/>
      <c r="AE63" s="1012"/>
      <c r="AF63" s="1012"/>
      <c r="AG63" s="1012"/>
      <c r="AH63" s="1012"/>
      <c r="AI63" s="1012"/>
      <c r="AJ63" s="1015"/>
      <c r="AK63" s="1012"/>
      <c r="AL63" s="1012"/>
      <c r="AM63" s="1012"/>
      <c r="AN63" s="1012"/>
      <c r="AO63" s="1012"/>
      <c r="AP63" s="1012"/>
      <c r="AQ63" s="1012"/>
      <c r="AR63" s="1012"/>
      <c r="AS63" s="1012"/>
      <c r="AT63" s="1012"/>
      <c r="AU63" s="1012"/>
      <c r="AV63" s="1012"/>
      <c r="AW63" s="1012"/>
      <c r="AX63" s="1012"/>
      <c r="AY63" s="1012"/>
      <c r="AZ63" s="1012"/>
      <c r="BA63" s="1012"/>
    </row>
    <row r="64" ht="15.75" customHeight="1">
      <c r="A64" s="1010" t="s">
        <v>6660</v>
      </c>
      <c r="B64" s="1011" t="s">
        <v>6661</v>
      </c>
      <c r="C64" s="963" t="s">
        <v>2294</v>
      </c>
      <c r="D64" s="964" t="s">
        <v>2294</v>
      </c>
      <c r="E64" s="964" t="s">
        <v>4392</v>
      </c>
      <c r="F64" s="1012"/>
      <c r="G64" s="1012"/>
      <c r="H64" s="1012"/>
      <c r="I64" s="964" t="s">
        <v>5100</v>
      </c>
      <c r="J64" s="1012"/>
      <c r="K64" s="1012" t="s">
        <v>6662</v>
      </c>
      <c r="L64" s="1012"/>
      <c r="M64" s="1012"/>
      <c r="N64" s="1012"/>
      <c r="O64" s="1013" t="s">
        <v>6663</v>
      </c>
      <c r="P64" s="1012"/>
      <c r="Q64" s="964" t="s">
        <v>6664</v>
      </c>
      <c r="R64" s="1012"/>
      <c r="S64" s="1012"/>
      <c r="T64" s="1012"/>
      <c r="U64" s="1012"/>
      <c r="V64" s="1012"/>
      <c r="W64" s="1012"/>
      <c r="X64" s="1012"/>
      <c r="Y64" s="1012"/>
      <c r="Z64" s="1012"/>
      <c r="AA64" s="1014"/>
      <c r="AB64" s="1012"/>
      <c r="AC64" s="1012"/>
      <c r="AD64" s="1012"/>
      <c r="AE64" s="1012"/>
      <c r="AF64" s="1012"/>
      <c r="AG64" s="1012"/>
      <c r="AH64" s="1012"/>
      <c r="AI64" s="1012"/>
      <c r="AJ64" s="1015"/>
      <c r="AK64" s="1012"/>
      <c r="AL64" s="1012"/>
      <c r="AM64" s="1012"/>
      <c r="AN64" s="1012"/>
      <c r="AO64" s="1012"/>
      <c r="AP64" s="1012"/>
      <c r="AQ64" s="1012"/>
      <c r="AR64" s="1012"/>
      <c r="AS64" s="1012"/>
      <c r="AT64" s="1012"/>
      <c r="AU64" s="1012"/>
      <c r="AV64" s="1012"/>
      <c r="AW64" s="1012"/>
      <c r="AX64" s="1012"/>
      <c r="AY64" s="1012"/>
      <c r="AZ64" s="1012"/>
      <c r="BA64" s="1012"/>
    </row>
    <row r="65" ht="15.75" customHeight="1">
      <c r="A65" s="1016"/>
      <c r="B65" s="1017" t="s">
        <v>6665</v>
      </c>
      <c r="C65" s="963" t="s">
        <v>239</v>
      </c>
      <c r="D65" s="964" t="s">
        <v>239</v>
      </c>
      <c r="E65" s="964" t="s">
        <v>5890</v>
      </c>
      <c r="F65" s="964" t="s">
        <v>917</v>
      </c>
      <c r="G65" s="964" t="s">
        <v>4199</v>
      </c>
      <c r="H65" s="964" t="s">
        <v>996</v>
      </c>
      <c r="I65" s="964" t="s">
        <v>1213</v>
      </c>
      <c r="J65" s="964" t="s">
        <v>553</v>
      </c>
      <c r="K65" s="1012" t="s">
        <v>1302</v>
      </c>
      <c r="L65" s="985" t="s">
        <v>1637</v>
      </c>
      <c r="M65" s="915" t="s">
        <v>1909</v>
      </c>
      <c r="N65" s="1012"/>
      <c r="O65" s="1012" t="s">
        <v>1488</v>
      </c>
      <c r="P65" s="1012" t="s">
        <v>6666</v>
      </c>
      <c r="Q65" s="964" t="s">
        <v>3395</v>
      </c>
      <c r="R65" s="964" t="s">
        <v>4144</v>
      </c>
      <c r="S65" s="1012"/>
      <c r="T65" s="1012"/>
      <c r="U65" s="1012"/>
      <c r="V65" s="1012"/>
      <c r="W65" s="1012"/>
      <c r="X65" s="1012"/>
      <c r="Y65" s="1012"/>
      <c r="Z65" s="1012"/>
      <c r="AA65" s="1014"/>
      <c r="AB65" s="1012"/>
      <c r="AC65" s="1012"/>
      <c r="AD65" s="1012"/>
      <c r="AE65" s="1012"/>
      <c r="AF65" s="1012"/>
      <c r="AG65" s="1012"/>
      <c r="AH65" s="1012"/>
      <c r="AI65" s="1012"/>
      <c r="AJ65" s="1015"/>
      <c r="AK65" s="1012"/>
      <c r="AL65" s="1012"/>
      <c r="AM65" s="1012"/>
      <c r="AN65" s="1012"/>
      <c r="AO65" s="1012"/>
      <c r="AP65" s="1012"/>
      <c r="AQ65" s="1012"/>
      <c r="AR65" s="1012"/>
      <c r="AS65" s="1012"/>
      <c r="AT65" s="1012"/>
      <c r="AU65" s="1012"/>
      <c r="AV65" s="1012"/>
      <c r="AW65" s="1012"/>
      <c r="AX65" s="1012"/>
      <c r="AY65" s="1012"/>
      <c r="AZ65" s="1012"/>
      <c r="BA65" s="1012"/>
    </row>
    <row r="66" ht="15.75" customHeight="1">
      <c r="A66" s="1020" t="s">
        <v>6543</v>
      </c>
      <c r="B66" s="1021" t="s">
        <v>6667</v>
      </c>
      <c r="C66" s="963" t="s">
        <v>240</v>
      </c>
      <c r="D66" s="964" t="s">
        <v>918</v>
      </c>
      <c r="E66" s="964" t="s">
        <v>118</v>
      </c>
      <c r="F66" s="964" t="s">
        <v>918</v>
      </c>
      <c r="G66" s="964" t="s">
        <v>448</v>
      </c>
      <c r="H66" s="964" t="s">
        <v>118</v>
      </c>
      <c r="I66" s="964" t="s">
        <v>1214</v>
      </c>
      <c r="J66" s="1027" t="s">
        <v>1610</v>
      </c>
      <c r="K66" s="965" t="str">
        <f>HYPERLINK("https://www.youtube.com/watch?v=Imyo7x5mfG4&amp;feature=youtu.be","30.15")</f>
        <v>30.15</v>
      </c>
      <c r="L66" s="985" t="s">
        <v>3928</v>
      </c>
      <c r="M66" s="915" t="s">
        <v>3913</v>
      </c>
      <c r="N66" s="1012"/>
      <c r="O66" s="1012" t="s">
        <v>118</v>
      </c>
      <c r="P66" s="985" t="s">
        <v>1879</v>
      </c>
      <c r="Q66" s="964" t="s">
        <v>1601</v>
      </c>
      <c r="R66" s="1012"/>
      <c r="S66" s="1012"/>
      <c r="T66" s="1012"/>
      <c r="U66" s="1012" t="s">
        <v>1054</v>
      </c>
      <c r="V66" s="1012"/>
      <c r="W66" s="1012"/>
      <c r="X66" s="1012"/>
      <c r="Y66" s="1012"/>
      <c r="Z66" s="1012"/>
      <c r="AA66" s="1014"/>
      <c r="AB66" s="964" t="s">
        <v>6668</v>
      </c>
      <c r="AC66" s="1012"/>
      <c r="AD66" s="1012"/>
      <c r="AE66" s="1012"/>
      <c r="AF66" s="1012"/>
      <c r="AG66" s="1012"/>
      <c r="AH66" s="1012"/>
      <c r="AI66" s="1012"/>
      <c r="AJ66" s="1015"/>
      <c r="AK66" s="1012"/>
      <c r="AL66" s="1012"/>
      <c r="AM66" s="1012"/>
      <c r="AN66" s="1012"/>
      <c r="AO66" s="1012"/>
      <c r="AP66" s="1012"/>
      <c r="AQ66" s="1012"/>
      <c r="AR66" s="1012"/>
      <c r="AS66" s="1012"/>
      <c r="AT66" s="1012"/>
      <c r="AU66" s="1012"/>
      <c r="AV66" s="1012"/>
      <c r="AW66" s="1012"/>
      <c r="AX66" s="1012"/>
      <c r="AY66" s="1012"/>
      <c r="AZ66" s="1012"/>
      <c r="BA66" s="1012"/>
    </row>
    <row r="67" ht="15.75" customHeight="1">
      <c r="A67" s="1020" t="s">
        <v>6548</v>
      </c>
      <c r="B67" s="1021" t="s">
        <v>6661</v>
      </c>
      <c r="C67" s="963" t="s">
        <v>4882</v>
      </c>
      <c r="D67" s="964" t="s">
        <v>4882</v>
      </c>
      <c r="E67" s="964" t="s">
        <v>4882</v>
      </c>
      <c r="F67" s="1012"/>
      <c r="G67" s="1012"/>
      <c r="H67" s="1013"/>
      <c r="I67" s="964" t="s">
        <v>2053</v>
      </c>
      <c r="J67" s="1012"/>
      <c r="K67" s="1012"/>
      <c r="L67" s="1012"/>
      <c r="M67" s="1012"/>
      <c r="N67" s="1012"/>
      <c r="O67" s="1018"/>
      <c r="P67" s="1012"/>
      <c r="Q67" s="1012"/>
      <c r="R67" s="1012"/>
      <c r="S67" s="1012"/>
      <c r="T67" s="1012"/>
      <c r="U67" s="1012"/>
      <c r="V67" s="1012"/>
      <c r="W67" s="1012"/>
      <c r="X67" s="1012"/>
      <c r="Y67" s="1012"/>
      <c r="Z67" s="1012"/>
      <c r="AA67" s="1014"/>
      <c r="AB67" s="1012"/>
      <c r="AC67" s="985" t="s">
        <v>3020</v>
      </c>
      <c r="AD67" s="1012"/>
      <c r="AE67" s="985" t="s">
        <v>1596</v>
      </c>
      <c r="AF67" s="1012"/>
      <c r="AG67" s="1012"/>
      <c r="AH67" s="1012"/>
      <c r="AI67" s="1012"/>
      <c r="AJ67" s="1015"/>
      <c r="AK67" s="1012"/>
      <c r="AL67" s="1012"/>
      <c r="AM67" s="1012"/>
      <c r="AN67" s="1012"/>
      <c r="AO67" s="1012"/>
      <c r="AP67" s="1012"/>
      <c r="AQ67" s="1012"/>
      <c r="AR67" s="1012"/>
      <c r="AS67" s="1012"/>
      <c r="AT67" s="1012"/>
      <c r="AU67" s="1012"/>
      <c r="AV67" s="1012"/>
      <c r="AW67" s="1012"/>
      <c r="AX67" s="1012"/>
      <c r="AY67" s="1012"/>
      <c r="AZ67" s="1012"/>
      <c r="BA67" s="1012"/>
    </row>
    <row r="68" ht="15.75" customHeight="1">
      <c r="A68" s="1026"/>
      <c r="B68" s="1017" t="s">
        <v>6669</v>
      </c>
      <c r="C68" s="963" t="s">
        <v>2254</v>
      </c>
      <c r="D68" s="964" t="s">
        <v>2254</v>
      </c>
      <c r="E68" s="964" t="s">
        <v>2636</v>
      </c>
      <c r="F68" s="1013" t="s">
        <v>6670</v>
      </c>
      <c r="G68" s="1012"/>
      <c r="H68" s="1013"/>
      <c r="I68" s="964" t="s">
        <v>6671</v>
      </c>
      <c r="J68" s="1012"/>
      <c r="K68" s="1012"/>
      <c r="L68" s="985" t="s">
        <v>6672</v>
      </c>
      <c r="M68" s="1012"/>
      <c r="N68" s="1012"/>
      <c r="O68" s="1018"/>
      <c r="P68" s="1012"/>
      <c r="Q68" s="1012"/>
      <c r="R68" s="964" t="s">
        <v>3326</v>
      </c>
      <c r="S68" s="985" t="s">
        <v>6672</v>
      </c>
      <c r="U68" s="1012"/>
      <c r="V68" s="1012"/>
      <c r="W68" s="1012"/>
      <c r="X68" s="1012"/>
      <c r="Y68" s="1012"/>
      <c r="Z68" s="1012"/>
      <c r="AA68" s="1014"/>
      <c r="AB68" s="1012"/>
      <c r="AC68" s="1012"/>
      <c r="AD68" s="1012"/>
      <c r="AE68" s="1012"/>
      <c r="AF68" s="1012"/>
      <c r="AG68" s="1012"/>
      <c r="AH68" s="1012"/>
      <c r="AI68" s="1012"/>
      <c r="AJ68" s="1015"/>
      <c r="AK68" s="1012"/>
      <c r="AL68" s="1012"/>
      <c r="AM68" s="1012"/>
      <c r="AN68" s="1012"/>
      <c r="AO68" s="1012"/>
      <c r="AP68" s="1012"/>
      <c r="AQ68" s="1012"/>
      <c r="AR68" s="1012"/>
      <c r="AS68" s="1012"/>
      <c r="AT68" s="1012"/>
      <c r="AU68" s="1012"/>
      <c r="AV68" s="1012"/>
      <c r="AW68" s="1012"/>
      <c r="AX68" s="1012"/>
      <c r="AY68" s="1012"/>
      <c r="AZ68" s="1012"/>
      <c r="BA68" s="1012"/>
    </row>
    <row r="69" ht="15.75" customHeight="1">
      <c r="A69" s="1026"/>
      <c r="B69" s="1017" t="s">
        <v>6673</v>
      </c>
      <c r="C69" s="978" t="s">
        <v>2908</v>
      </c>
      <c r="D69" s="967"/>
      <c r="E69" s="1028"/>
      <c r="F69" s="1013"/>
      <c r="G69" s="964" t="s">
        <v>2908</v>
      </c>
      <c r="H69" s="1013"/>
      <c r="I69" s="1012"/>
      <c r="J69" s="1012"/>
      <c r="K69" s="1012"/>
      <c r="L69" s="985" t="s">
        <v>3607</v>
      </c>
      <c r="M69" s="1012"/>
      <c r="N69" s="1012"/>
      <c r="O69" s="1018"/>
      <c r="P69" s="1012"/>
      <c r="Q69" s="1012"/>
      <c r="R69" s="1012"/>
      <c r="S69" s="1012"/>
      <c r="T69" s="964" t="s">
        <v>1701</v>
      </c>
      <c r="U69" s="1012"/>
      <c r="V69" s="1012"/>
      <c r="W69" s="1012"/>
      <c r="X69" s="1012"/>
      <c r="Y69" s="1012"/>
      <c r="Z69" s="1012"/>
      <c r="AA69" s="1014"/>
      <c r="AB69" s="1012"/>
      <c r="AC69" s="1012"/>
      <c r="AD69" s="1012"/>
      <c r="AE69" s="1012"/>
      <c r="AF69" s="1012"/>
      <c r="AG69" s="1012"/>
      <c r="AH69" s="1012"/>
      <c r="AI69" s="1012"/>
      <c r="AJ69" s="1015"/>
      <c r="AK69" s="1012"/>
      <c r="AL69" s="1012"/>
      <c r="AM69" s="1012"/>
      <c r="AN69" s="1012"/>
      <c r="AO69" s="1012"/>
      <c r="AP69" s="1012"/>
      <c r="AQ69" s="1012"/>
      <c r="AR69" s="1012"/>
      <c r="AS69" s="1012"/>
      <c r="AT69" s="1012"/>
      <c r="AU69" s="1012"/>
      <c r="AV69" s="1012"/>
      <c r="AW69" s="1012"/>
      <c r="AX69" s="1012"/>
      <c r="AY69" s="1012"/>
      <c r="AZ69" s="1012"/>
      <c r="BA69" s="1012"/>
    </row>
    <row r="70" ht="15.75" customHeight="1">
      <c r="A70" s="1020" t="s">
        <v>6568</v>
      </c>
      <c r="B70" s="1021" t="s">
        <v>6569</v>
      </c>
      <c r="C70" s="963" t="s">
        <v>125</v>
      </c>
      <c r="D70" s="964" t="s">
        <v>246</v>
      </c>
      <c r="E70" s="1012"/>
      <c r="F70" s="965" t="str">
        <f>HYPERLINK("https://www.youtube.com/watch?v=8BrDAvD-IV4","1:01.54")</f>
        <v>1:01.54</v>
      </c>
      <c r="G70" s="1012"/>
      <c r="H70" s="1013" t="s">
        <v>3817</v>
      </c>
      <c r="I70" s="1012"/>
      <c r="J70" s="1012"/>
      <c r="K70" s="1012"/>
      <c r="L70" s="1012"/>
      <c r="M70" s="1012"/>
      <c r="N70" s="1012"/>
      <c r="O70" s="964" t="s">
        <v>6674</v>
      </c>
      <c r="P70" s="1012"/>
      <c r="Q70" s="1012"/>
      <c r="R70" s="1012"/>
      <c r="S70" s="1012"/>
      <c r="T70" s="1012"/>
      <c r="U70" s="1012"/>
      <c r="V70" s="1012"/>
      <c r="W70" s="1012"/>
      <c r="X70" s="1012"/>
      <c r="Y70" s="1012"/>
      <c r="Z70" s="1012"/>
      <c r="AA70" s="1014"/>
      <c r="AB70" s="1012"/>
      <c r="AC70" s="1012"/>
      <c r="AD70" s="1012"/>
      <c r="AE70" s="1012"/>
      <c r="AF70" s="1012"/>
      <c r="AG70" s="1012"/>
      <c r="AH70" s="1012"/>
      <c r="AI70" s="1012"/>
      <c r="AJ70" s="1015"/>
      <c r="AK70" s="1012"/>
      <c r="AL70" s="1012"/>
      <c r="AM70" s="1012"/>
      <c r="AN70" s="1012"/>
      <c r="AO70" s="1012"/>
      <c r="AP70" s="1012"/>
      <c r="AQ70" s="1012"/>
      <c r="AR70" s="1012"/>
      <c r="AS70" s="1012"/>
      <c r="AT70" s="1012"/>
      <c r="AU70" s="1012"/>
      <c r="AV70" s="1012"/>
      <c r="AW70" s="1012"/>
      <c r="AX70" s="1012"/>
      <c r="AY70" s="1012"/>
      <c r="AZ70" s="1012"/>
      <c r="BA70" s="1012"/>
    </row>
    <row r="71" ht="15.75" customHeight="1">
      <c r="A71" s="1010" t="s">
        <v>6580</v>
      </c>
      <c r="B71" s="1011" t="s">
        <v>6675</v>
      </c>
      <c r="C71" s="963" t="s">
        <v>2360</v>
      </c>
      <c r="D71" s="964" t="s">
        <v>2360</v>
      </c>
      <c r="E71" s="1013"/>
      <c r="F71" s="1012"/>
      <c r="G71" s="1012"/>
      <c r="H71" s="1028"/>
      <c r="I71" s="964" t="s">
        <v>6676</v>
      </c>
      <c r="J71" s="1012"/>
      <c r="K71" s="1012"/>
      <c r="L71" s="1012"/>
      <c r="M71" s="1012"/>
      <c r="N71" s="1012"/>
      <c r="O71" s="1018"/>
      <c r="P71" s="1012"/>
      <c r="Q71" s="1012"/>
      <c r="R71" s="1012"/>
      <c r="S71" s="1012"/>
      <c r="T71" s="1012"/>
      <c r="U71" s="1012"/>
      <c r="V71" s="1012"/>
      <c r="W71" s="1012"/>
      <c r="X71" s="1012"/>
      <c r="Y71" s="1012"/>
      <c r="Z71" s="1012"/>
      <c r="AA71" s="1014"/>
      <c r="AB71" s="1012"/>
      <c r="AC71" s="1012"/>
      <c r="AD71" s="1012"/>
      <c r="AE71" s="1012"/>
      <c r="AF71" s="1012"/>
      <c r="AG71" s="1012"/>
      <c r="AH71" s="1012"/>
      <c r="AI71" s="1012"/>
      <c r="AJ71" s="1015"/>
      <c r="AK71" s="1012"/>
      <c r="AL71" s="1012"/>
      <c r="AM71" s="1012"/>
      <c r="AN71" s="1012"/>
      <c r="AO71" s="1012"/>
      <c r="AP71" s="1012"/>
      <c r="AQ71" s="1012"/>
      <c r="AR71" s="1012"/>
      <c r="AS71" s="1012"/>
      <c r="AT71" s="1012"/>
      <c r="AU71" s="1012"/>
      <c r="AV71" s="1012"/>
      <c r="AW71" s="1012"/>
      <c r="AX71" s="1012"/>
      <c r="AY71" s="1012"/>
      <c r="AZ71" s="1012"/>
      <c r="BA71" s="1012"/>
    </row>
    <row r="72" ht="15.75" customHeight="1">
      <c r="A72" s="1016"/>
      <c r="B72" s="1017" t="s">
        <v>6677</v>
      </c>
      <c r="C72" s="963" t="s">
        <v>2539</v>
      </c>
      <c r="D72" s="964" t="s">
        <v>2539</v>
      </c>
      <c r="E72" s="964" t="s">
        <v>6678</v>
      </c>
      <c r="F72" s="1012"/>
      <c r="G72" s="1012"/>
      <c r="H72" s="964" t="str">
        <f>HYPERLINK("https://clips.twitch.tv/OddYawningDurianWOOP","56.15")</f>
        <v>56.15</v>
      </c>
      <c r="I72" s="1012"/>
      <c r="J72" s="1012"/>
      <c r="K72" s="1012"/>
      <c r="L72" s="985" t="s">
        <v>1972</v>
      </c>
      <c r="M72" s="1012"/>
      <c r="N72" s="1012"/>
      <c r="O72" s="965" t="str">
        <f>HYPERLINK("https://youtu.be/HUwmtKe7cOY","56.54")</f>
        <v>56.54</v>
      </c>
      <c r="P72" s="1012"/>
      <c r="Q72" s="964" t="s">
        <v>6679</v>
      </c>
      <c r="R72" s="1012"/>
      <c r="S72" s="1012"/>
      <c r="T72" s="1012"/>
      <c r="U72" s="1012" t="s">
        <v>4206</v>
      </c>
      <c r="V72" s="1012"/>
      <c r="W72" s="1012"/>
      <c r="X72" s="1012"/>
      <c r="Y72" s="1012"/>
      <c r="Z72" s="1012"/>
      <c r="AA72" s="1014"/>
      <c r="AB72" s="1012"/>
      <c r="AC72" s="1012"/>
      <c r="AD72" s="1012"/>
      <c r="AE72" s="1012"/>
      <c r="AF72" s="1012"/>
      <c r="AG72" s="1012"/>
      <c r="AH72" s="1012"/>
      <c r="AI72" s="1012"/>
      <c r="AJ72" s="1015"/>
      <c r="AK72" s="1012"/>
      <c r="AL72" s="1012"/>
      <c r="AM72" s="1012"/>
      <c r="AN72" s="1012"/>
      <c r="AO72" s="1012"/>
      <c r="AP72" s="1012"/>
      <c r="AQ72" s="1012"/>
      <c r="AR72" s="1012"/>
      <c r="AS72" s="1012"/>
      <c r="AT72" s="1012"/>
      <c r="AU72" s="1012"/>
      <c r="AV72" s="1012"/>
      <c r="AW72" s="1012"/>
      <c r="AX72" s="1012"/>
      <c r="AY72" s="1012"/>
      <c r="AZ72" s="1012"/>
      <c r="BA72" s="1012"/>
    </row>
    <row r="73" ht="15.75" customHeight="1">
      <c r="A73" s="1016"/>
      <c r="B73" s="1017" t="s">
        <v>6680</v>
      </c>
      <c r="C73" s="963" t="s">
        <v>555</v>
      </c>
      <c r="D73" s="964" t="s">
        <v>4669</v>
      </c>
      <c r="E73" s="964" t="s">
        <v>449</v>
      </c>
      <c r="F73" s="982"/>
      <c r="G73" s="964" t="s">
        <v>2633</v>
      </c>
      <c r="H73" s="1012"/>
      <c r="I73" s="964" t="s">
        <v>1215</v>
      </c>
      <c r="J73" s="964" t="s">
        <v>1549</v>
      </c>
      <c r="K73" s="1012" t="s">
        <v>2836</v>
      </c>
      <c r="L73" s="1012"/>
      <c r="M73" s="964" t="s">
        <v>3909</v>
      </c>
      <c r="N73" s="964" t="s">
        <v>555</v>
      </c>
      <c r="O73" s="965" t="str">
        <f>HYPERLINK("https://youtu.be/vycxuqUj3Q4","56.44")</f>
        <v>56.44</v>
      </c>
      <c r="P73" s="1012"/>
      <c r="Q73" s="1012"/>
      <c r="R73" s="1012"/>
      <c r="S73" s="1012"/>
      <c r="T73" s="1012"/>
      <c r="U73" s="1012"/>
      <c r="V73" s="1012"/>
      <c r="W73" s="1012"/>
      <c r="X73" s="1012"/>
      <c r="Y73" s="1012"/>
      <c r="Z73" s="1012"/>
      <c r="AA73" s="1014"/>
      <c r="AB73" s="1012"/>
      <c r="AC73" s="1012"/>
      <c r="AD73" s="1012"/>
      <c r="AE73" s="1012"/>
      <c r="AF73" s="1012"/>
      <c r="AG73" s="1012"/>
      <c r="AH73" s="1012"/>
      <c r="AI73" s="1012"/>
      <c r="AJ73" s="1015"/>
      <c r="AK73" s="1012"/>
      <c r="AL73" s="1012"/>
      <c r="AM73" s="1012"/>
      <c r="AN73" s="1012"/>
      <c r="AO73" s="1012"/>
      <c r="AP73" s="1012"/>
      <c r="AQ73" s="1012"/>
      <c r="AR73" s="1012"/>
      <c r="AS73" s="1012"/>
      <c r="AT73" s="1012"/>
      <c r="AU73" s="1012"/>
      <c r="AV73" s="1012"/>
      <c r="AW73" s="1012"/>
      <c r="AX73" s="1012"/>
      <c r="AY73" s="1012"/>
      <c r="AZ73" s="1012"/>
      <c r="BA73" s="1012"/>
    </row>
    <row r="74" ht="15.75" customHeight="1">
      <c r="A74" s="1010" t="s">
        <v>6681</v>
      </c>
      <c r="B74" s="1011" t="s">
        <v>6682</v>
      </c>
      <c r="C74" s="963" t="s">
        <v>3362</v>
      </c>
      <c r="D74" s="964" t="s">
        <v>6683</v>
      </c>
      <c r="E74" s="964" t="s">
        <v>6684</v>
      </c>
      <c r="F74" s="1012"/>
      <c r="G74" s="1012"/>
      <c r="H74" s="1012"/>
      <c r="I74" s="964" t="s">
        <v>4776</v>
      </c>
      <c r="J74" s="1012"/>
      <c r="K74" s="1012"/>
      <c r="L74" s="1012"/>
      <c r="M74" s="1012"/>
      <c r="N74" s="1012"/>
      <c r="O74" s="1012"/>
      <c r="P74" s="1012"/>
      <c r="Q74" s="1012"/>
      <c r="R74" s="1012"/>
      <c r="S74" s="1012"/>
      <c r="T74" s="1012"/>
      <c r="U74" s="1012"/>
      <c r="V74" s="1012"/>
      <c r="W74" s="964" t="s">
        <v>3362</v>
      </c>
      <c r="X74" s="1012"/>
      <c r="Y74" s="1012"/>
      <c r="Z74" s="1012"/>
      <c r="AA74" s="1014"/>
      <c r="AB74" s="1012"/>
      <c r="AC74" s="1012"/>
      <c r="AD74" s="1012"/>
      <c r="AE74" s="1012"/>
      <c r="AF74" s="1012"/>
      <c r="AG74" s="1012"/>
      <c r="AH74" s="1012"/>
      <c r="AI74" s="1012"/>
      <c r="AJ74" s="1015"/>
      <c r="AK74" s="1012"/>
      <c r="AL74" s="1012"/>
      <c r="AM74" s="1012"/>
      <c r="AN74" s="1012"/>
      <c r="AO74" s="1012"/>
      <c r="AP74" s="1012"/>
      <c r="AQ74" s="1012"/>
      <c r="AR74" s="1012"/>
      <c r="AS74" s="1012"/>
      <c r="AT74" s="1012"/>
      <c r="AU74" s="1012"/>
      <c r="AV74" s="1012"/>
      <c r="AW74" s="1012"/>
      <c r="AX74" s="1012"/>
      <c r="AY74" s="1012"/>
      <c r="AZ74" s="1012"/>
      <c r="BA74" s="1012"/>
    </row>
    <row r="75" ht="15.75" customHeight="1">
      <c r="A75" s="1016"/>
      <c r="B75" s="1017" t="s">
        <v>6685</v>
      </c>
      <c r="C75" s="963" t="s">
        <v>3871</v>
      </c>
      <c r="D75" s="982"/>
      <c r="E75" s="964" t="s">
        <v>3871</v>
      </c>
      <c r="F75" s="982"/>
      <c r="G75" s="1012"/>
      <c r="H75" s="982"/>
      <c r="I75" s="982"/>
      <c r="J75" s="982"/>
      <c r="K75" s="1012"/>
      <c r="L75" s="1012"/>
      <c r="M75" s="1012"/>
      <c r="N75" s="1012"/>
      <c r="O75" s="982"/>
      <c r="P75" s="1012"/>
      <c r="Q75" s="982"/>
      <c r="R75" s="1012"/>
      <c r="S75" s="964" t="s">
        <v>2391</v>
      </c>
      <c r="T75" s="1012"/>
      <c r="U75" s="1012"/>
      <c r="V75" s="1012"/>
      <c r="W75" s="1012"/>
      <c r="X75" s="1012"/>
      <c r="Y75" s="1012"/>
      <c r="Z75" s="1012"/>
      <c r="AA75" s="1014"/>
      <c r="AB75" s="1012"/>
      <c r="AC75" s="1012"/>
      <c r="AD75" s="1012"/>
      <c r="AE75" s="1012"/>
      <c r="AF75" s="1012"/>
      <c r="AG75" s="1012"/>
      <c r="AH75" s="1012"/>
      <c r="AI75" s="1012"/>
      <c r="AJ75" s="1015"/>
      <c r="AK75" s="1012"/>
      <c r="AL75" s="1012"/>
      <c r="AM75" s="1012"/>
      <c r="AN75" s="1012"/>
      <c r="AO75" s="1012"/>
      <c r="AP75" s="1012"/>
      <c r="AQ75" s="1012"/>
      <c r="AR75" s="1012"/>
      <c r="AS75" s="1012"/>
      <c r="AT75" s="1012"/>
      <c r="AU75" s="1012"/>
      <c r="AV75" s="1012"/>
      <c r="AW75" s="1012"/>
      <c r="AX75" s="1012"/>
      <c r="AY75" s="1012"/>
      <c r="AZ75" s="1012"/>
      <c r="BA75" s="1012"/>
    </row>
    <row r="76" ht="15.75" customHeight="1">
      <c r="A76" s="1016"/>
      <c r="B76" s="1017" t="s">
        <v>6686</v>
      </c>
      <c r="C76" s="963" t="s">
        <v>5768</v>
      </c>
      <c r="D76" s="964" t="s">
        <v>6687</v>
      </c>
      <c r="E76" s="964" t="s">
        <v>2240</v>
      </c>
      <c r="F76" s="964" t="s">
        <v>921</v>
      </c>
      <c r="G76" s="964" t="s">
        <v>837</v>
      </c>
      <c r="H76" s="964" t="s">
        <v>921</v>
      </c>
      <c r="I76" s="964" t="s">
        <v>1217</v>
      </c>
      <c r="J76" s="964" t="s">
        <v>308</v>
      </c>
      <c r="K76" s="1012" t="s">
        <v>6688</v>
      </c>
      <c r="L76" s="985" t="s">
        <v>6689</v>
      </c>
      <c r="M76" s="1012"/>
      <c r="N76" s="1012"/>
      <c r="O76" s="964" t="s">
        <v>5768</v>
      </c>
      <c r="P76" s="1012"/>
      <c r="Q76" s="964" t="s">
        <v>6690</v>
      </c>
      <c r="R76" s="1012"/>
      <c r="S76" s="1012"/>
      <c r="T76" s="1012"/>
      <c r="U76" s="1012"/>
      <c r="V76" s="1018"/>
      <c r="W76" s="1012"/>
      <c r="X76" s="1012"/>
      <c r="Y76" s="1012"/>
      <c r="Z76" s="1012"/>
      <c r="AA76" s="1014"/>
      <c r="AB76" s="1012"/>
      <c r="AC76" s="1012"/>
      <c r="AD76" s="1012"/>
      <c r="AE76" s="1012"/>
      <c r="AF76" s="1012"/>
      <c r="AG76" s="1012"/>
      <c r="AH76" s="1012"/>
      <c r="AI76" s="1012"/>
      <c r="AJ76" s="1015"/>
      <c r="AK76" s="1012"/>
      <c r="AL76" s="1012"/>
      <c r="AM76" s="1012"/>
      <c r="AN76" s="1012"/>
      <c r="AO76" s="1012"/>
      <c r="AP76" s="1012"/>
      <c r="AQ76" s="1012"/>
      <c r="AR76" s="1012"/>
      <c r="AS76" s="1012"/>
      <c r="AT76" s="1012"/>
      <c r="AU76" s="1012"/>
      <c r="AV76" s="1012"/>
      <c r="AW76" s="1012"/>
      <c r="AX76" s="1012"/>
      <c r="AY76" s="1012"/>
      <c r="AZ76" s="1012"/>
      <c r="BA76" s="1012"/>
    </row>
    <row r="77" ht="15.75" customHeight="1">
      <c r="A77" s="1010" t="s">
        <v>6632</v>
      </c>
      <c r="B77" s="1011" t="s">
        <v>6691</v>
      </c>
      <c r="C77" s="963" t="s">
        <v>4851</v>
      </c>
      <c r="D77" s="964" t="s">
        <v>4851</v>
      </c>
      <c r="E77" s="964" t="s">
        <v>1974</v>
      </c>
      <c r="F77" s="1012" t="s">
        <v>2965</v>
      </c>
      <c r="G77" s="1012"/>
      <c r="H77" s="1012"/>
      <c r="I77" s="1012"/>
      <c r="J77" s="964" t="s">
        <v>4851</v>
      </c>
      <c r="K77" s="1012" t="s">
        <v>4540</v>
      </c>
      <c r="L77" s="985" t="s">
        <v>6692</v>
      </c>
      <c r="M77" s="1012"/>
      <c r="N77" s="1012"/>
      <c r="O77" s="965" t="str">
        <f>HYPERLINK("https://youtu.be/HjDDp_Mj_yI","16.74")</f>
        <v>16.74</v>
      </c>
      <c r="P77" s="1012"/>
      <c r="Q77" s="985" t="s">
        <v>4268</v>
      </c>
      <c r="R77" s="1012"/>
      <c r="S77" s="1012"/>
      <c r="T77" s="1012"/>
      <c r="U77" s="1012" t="s">
        <v>4540</v>
      </c>
      <c r="V77" s="1012"/>
      <c r="W77" s="1012"/>
      <c r="X77" s="1012"/>
      <c r="Y77" s="1012"/>
      <c r="Z77" s="1012"/>
      <c r="AA77" s="1014"/>
      <c r="AB77" s="1012"/>
      <c r="AC77" s="1012"/>
      <c r="AD77" s="1012"/>
      <c r="AE77" s="1012"/>
      <c r="AF77" s="1012"/>
      <c r="AG77" s="964" t="s">
        <v>5162</v>
      </c>
      <c r="AH77" s="1012"/>
      <c r="AI77" s="1012"/>
      <c r="AJ77" s="1015"/>
      <c r="AK77" s="1012"/>
      <c r="AL77" s="1012"/>
      <c r="AM77" s="1012"/>
      <c r="AN77" s="1012"/>
      <c r="AO77" s="1012"/>
      <c r="AP77" s="1012"/>
      <c r="AQ77" s="1012"/>
      <c r="AR77" s="1012"/>
      <c r="AS77" s="1012"/>
      <c r="AT77" s="1012"/>
      <c r="AU77" s="1012"/>
      <c r="AV77" s="1012"/>
      <c r="AW77" s="1012"/>
      <c r="AX77" s="1012"/>
      <c r="AY77" s="1012"/>
      <c r="AZ77" s="1012"/>
      <c r="BA77" s="1012"/>
    </row>
    <row r="78" ht="15.75" customHeight="1">
      <c r="A78" s="1016"/>
      <c r="B78" s="1017" t="s">
        <v>6693</v>
      </c>
      <c r="C78" s="964" t="s">
        <v>2109</v>
      </c>
      <c r="D78" s="964" t="s">
        <v>2109</v>
      </c>
      <c r="E78" s="1012"/>
      <c r="F78" s="964" t="s">
        <v>2109</v>
      </c>
      <c r="G78" s="1012"/>
      <c r="H78" s="1012"/>
      <c r="I78" s="1012"/>
      <c r="J78" s="964" t="s">
        <v>2109</v>
      </c>
      <c r="K78" s="1012"/>
      <c r="L78" s="1012"/>
      <c r="M78" s="1012"/>
      <c r="N78" s="1012"/>
      <c r="O78" s="1012"/>
      <c r="P78" s="985" t="s">
        <v>2435</v>
      </c>
      <c r="Q78" s="1012"/>
      <c r="R78" s="1012"/>
      <c r="S78" s="1012"/>
      <c r="T78" s="1012"/>
      <c r="U78" s="1012"/>
      <c r="V78" s="1012"/>
      <c r="W78" s="1012"/>
      <c r="X78" s="1012"/>
      <c r="Y78" s="1012"/>
      <c r="Z78" s="1012"/>
      <c r="AA78" s="1014"/>
      <c r="AB78" s="1012"/>
      <c r="AC78" s="1012"/>
      <c r="AD78" s="1012"/>
      <c r="AE78" s="1012"/>
      <c r="AF78" s="1012"/>
      <c r="AG78" s="1012"/>
      <c r="AH78" s="1012"/>
      <c r="AI78" s="1012"/>
      <c r="AJ78" s="1015"/>
      <c r="AK78" s="1012"/>
      <c r="AL78" s="1012"/>
      <c r="AM78" s="1012"/>
      <c r="AN78" s="1012"/>
      <c r="AO78" s="1012"/>
      <c r="AP78" s="1012"/>
      <c r="AQ78" s="1012"/>
      <c r="AR78" s="1012"/>
      <c r="AS78" s="1012"/>
      <c r="AT78" s="1012"/>
      <c r="AU78" s="1012"/>
      <c r="AV78" s="1012"/>
      <c r="AW78" s="1012"/>
      <c r="AX78" s="1012"/>
      <c r="AY78" s="1012"/>
      <c r="AZ78" s="1012"/>
      <c r="BA78" s="1012"/>
    </row>
    <row r="79" ht="15.75" customHeight="1">
      <c r="A79" s="1016"/>
      <c r="B79" s="1017" t="s">
        <v>6694</v>
      </c>
      <c r="C79" s="978" t="s">
        <v>293</v>
      </c>
      <c r="D79" s="964" t="s">
        <v>396</v>
      </c>
      <c r="E79" s="1012"/>
      <c r="F79" s="1013"/>
      <c r="G79" s="1012"/>
      <c r="H79" s="1012"/>
      <c r="I79" s="1012"/>
      <c r="J79" s="964" t="s">
        <v>499</v>
      </c>
      <c r="K79" s="1012"/>
      <c r="L79" s="1012"/>
      <c r="M79" s="1012"/>
      <c r="N79" s="1012"/>
      <c r="O79" s="1012"/>
      <c r="P79" s="1012"/>
      <c r="Q79" s="1012"/>
      <c r="R79" s="1012"/>
      <c r="S79" s="1012"/>
      <c r="T79" s="1012"/>
      <c r="U79" s="1012"/>
      <c r="V79" s="1012"/>
      <c r="W79" s="1012"/>
      <c r="X79" s="1012"/>
      <c r="Y79" s="1012"/>
      <c r="Z79" s="1012"/>
      <c r="AA79" s="1014"/>
      <c r="AB79" s="1012"/>
      <c r="AC79" s="1012"/>
      <c r="AD79" s="1012"/>
      <c r="AE79" s="1012"/>
      <c r="AF79" s="1012"/>
      <c r="AG79" s="1012"/>
      <c r="AH79" s="1012"/>
      <c r="AI79" s="964" t="s">
        <v>3483</v>
      </c>
      <c r="AJ79" s="1015"/>
      <c r="AK79" s="1012"/>
      <c r="AL79" s="1012"/>
      <c r="AM79" s="1012"/>
      <c r="AN79" s="1012"/>
      <c r="AO79" s="1012"/>
      <c r="AP79" s="1012"/>
      <c r="AQ79" s="1012"/>
      <c r="AR79" s="1012"/>
      <c r="AS79" s="1012"/>
      <c r="AT79" s="1012"/>
      <c r="AU79" s="1012"/>
      <c r="AV79" s="1012"/>
      <c r="AW79" s="1012"/>
      <c r="AX79" s="1012"/>
      <c r="AY79" s="1012"/>
      <c r="AZ79" s="1012"/>
      <c r="BA79" s="1012"/>
    </row>
    <row r="80" ht="15.75" customHeight="1">
      <c r="A80" s="1016"/>
      <c r="B80" s="1017" t="s">
        <v>6695</v>
      </c>
      <c r="C80" s="978" t="s">
        <v>1551</v>
      </c>
      <c r="D80" s="964" t="s">
        <v>244</v>
      </c>
      <c r="E80" s="964" t="s">
        <v>1304</v>
      </c>
      <c r="F80" s="964" t="s">
        <v>6696</v>
      </c>
      <c r="G80" s="964" t="s">
        <v>122</v>
      </c>
      <c r="H80" s="985" t="s">
        <v>122</v>
      </c>
      <c r="I80" s="929" t="s">
        <v>1218</v>
      </c>
      <c r="J80" s="964" t="s">
        <v>1551</v>
      </c>
      <c r="K80" s="1012"/>
      <c r="L80" s="985" t="s">
        <v>122</v>
      </c>
      <c r="M80" s="915" t="s">
        <v>6697</v>
      </c>
      <c r="N80" s="1012"/>
      <c r="O80" s="1012"/>
      <c r="P80" s="1012"/>
      <c r="Q80" s="1012"/>
      <c r="R80" s="1012"/>
      <c r="S80" s="1012"/>
      <c r="T80" s="1012"/>
      <c r="U80" s="1012"/>
      <c r="V80" s="964" t="str">
        <f>HYPERLINK("https://clips.twitch.tv/TameArbitraryBurritoYouDontSay","15.00")</f>
        <v>15.00</v>
      </c>
      <c r="W80" s="1012"/>
      <c r="X80" s="1012"/>
      <c r="Y80" s="1012"/>
      <c r="Z80" s="1012"/>
      <c r="AA80" s="1014"/>
      <c r="AB80" s="1012"/>
      <c r="AC80" s="1012"/>
      <c r="AD80" s="1012"/>
      <c r="AE80" s="1012"/>
      <c r="AF80" s="1012"/>
      <c r="AG80" s="1012"/>
      <c r="AH80" s="1012"/>
      <c r="AI80" s="1012"/>
      <c r="AJ80" s="1015"/>
      <c r="AK80" s="1012"/>
      <c r="AL80" s="1012"/>
      <c r="AM80" s="1012"/>
      <c r="AN80" s="1012"/>
      <c r="AO80" s="1012"/>
      <c r="AP80" s="1012"/>
      <c r="AQ80" s="1012"/>
      <c r="AR80" s="1012"/>
      <c r="AS80" s="1012"/>
      <c r="AT80" s="1012"/>
      <c r="AU80" s="1012"/>
      <c r="AV80" s="1012"/>
      <c r="AW80" s="1012"/>
      <c r="AX80" s="1012"/>
      <c r="AY80" s="1012"/>
      <c r="AZ80" s="1012"/>
      <c r="BA80" s="1012"/>
    </row>
    <row r="81" ht="15.75" customHeight="1">
      <c r="A81" s="1010" t="s">
        <v>6635</v>
      </c>
      <c r="B81" s="1011" t="s">
        <v>6698</v>
      </c>
      <c r="C81" s="978" t="s">
        <v>245</v>
      </c>
      <c r="D81" s="964" t="s">
        <v>2048</v>
      </c>
      <c r="E81" s="1012"/>
      <c r="F81" s="1012"/>
      <c r="G81" s="1012"/>
      <c r="H81" s="1012"/>
      <c r="I81" s="964" t="s">
        <v>484</v>
      </c>
      <c r="J81" s="1012"/>
      <c r="K81" s="965" t="str">
        <f>HYPERLINK("https://youtu.be/VjOXmvP4h2s","46.37")</f>
        <v>46.37</v>
      </c>
      <c r="L81" s="1012"/>
      <c r="M81" s="964" t="s">
        <v>245</v>
      </c>
      <c r="N81" s="1012"/>
      <c r="O81" s="1012" t="s">
        <v>3236</v>
      </c>
      <c r="P81" s="1012"/>
      <c r="Q81" s="1012"/>
      <c r="R81" s="1012"/>
      <c r="S81" s="1012"/>
      <c r="T81" s="1012"/>
      <c r="U81" s="1012"/>
      <c r="V81" s="1012"/>
      <c r="W81" s="1012"/>
      <c r="X81" s="1012"/>
      <c r="Y81" s="1012"/>
      <c r="Z81" s="1012"/>
      <c r="AA81" s="1014"/>
      <c r="AB81" s="1012"/>
      <c r="AC81" s="1012"/>
      <c r="AD81" s="1012"/>
      <c r="AE81" s="1012"/>
      <c r="AF81" s="1012"/>
      <c r="AG81" s="1012"/>
      <c r="AH81" s="1012"/>
      <c r="AI81" s="1012"/>
      <c r="AJ81" s="1015"/>
      <c r="AK81" s="1012"/>
      <c r="AL81" s="1012"/>
      <c r="AM81" s="1012"/>
      <c r="AN81" s="1012"/>
      <c r="AO81" s="1012"/>
      <c r="AP81" s="1012"/>
      <c r="AQ81" s="1012"/>
      <c r="AR81" s="1012"/>
      <c r="AS81" s="1012"/>
      <c r="AT81" s="1012"/>
      <c r="AU81" s="1012"/>
      <c r="AV81" s="1012"/>
      <c r="AW81" s="1012"/>
      <c r="AX81" s="1012"/>
      <c r="AY81" s="1012"/>
      <c r="AZ81" s="1012"/>
      <c r="BA81" s="1012"/>
    </row>
    <row r="82" ht="15.75" customHeight="1">
      <c r="A82" s="1010" t="s">
        <v>57</v>
      </c>
      <c r="B82" s="1011" t="s">
        <v>6528</v>
      </c>
      <c r="C82" s="963" t="s">
        <v>247</v>
      </c>
      <c r="D82" s="964" t="s">
        <v>247</v>
      </c>
      <c r="E82" s="1012"/>
      <c r="F82" s="1012"/>
      <c r="G82" s="1012"/>
      <c r="H82" s="964" t="str">
        <f>HYPERLINK("https://www.twitch.tv/videos/540380823","2:04.21")</f>
        <v>2:04.21</v>
      </c>
      <c r="I82" s="915" t="s">
        <v>1221</v>
      </c>
      <c r="J82" s="1012"/>
      <c r="K82" s="1012"/>
      <c r="L82" s="1012"/>
      <c r="M82" s="1012"/>
      <c r="N82" s="1012"/>
      <c r="O82" s="1012"/>
      <c r="P82" s="1012"/>
      <c r="Q82" s="1012"/>
      <c r="R82" s="1012"/>
      <c r="S82" s="1012"/>
      <c r="T82" s="1012"/>
      <c r="U82" s="1012"/>
      <c r="V82" s="1012"/>
      <c r="W82" s="1012"/>
      <c r="X82" s="1012"/>
      <c r="Y82" s="1012"/>
      <c r="Z82" s="1012"/>
      <c r="AA82" s="1014"/>
      <c r="AB82" s="1012"/>
      <c r="AC82" s="1012"/>
      <c r="AD82" s="1012"/>
      <c r="AE82" s="1012"/>
      <c r="AF82" s="1012"/>
      <c r="AG82" s="1012"/>
      <c r="AH82" s="1012"/>
      <c r="AI82" s="1012"/>
      <c r="AJ82" s="1015"/>
      <c r="AK82" s="1012"/>
      <c r="AL82" s="1012"/>
      <c r="AM82" s="1012"/>
      <c r="AN82" s="1012"/>
      <c r="AO82" s="1012"/>
      <c r="AP82" s="1012"/>
      <c r="AQ82" s="1012"/>
      <c r="AR82" s="1012"/>
      <c r="AS82" s="1012"/>
      <c r="AT82" s="1012"/>
      <c r="AU82" s="1012"/>
      <c r="AV82" s="1012"/>
      <c r="AW82" s="1012"/>
      <c r="AX82" s="1012"/>
      <c r="AY82" s="1012"/>
      <c r="AZ82" s="1012"/>
      <c r="BA82" s="1012"/>
    </row>
    <row r="83">
      <c r="A83" s="1029" t="s">
        <v>6457</v>
      </c>
      <c r="D83" s="1030"/>
      <c r="E83" s="1030"/>
      <c r="F83" s="1030"/>
      <c r="G83" s="1030"/>
      <c r="H83" s="1030"/>
      <c r="I83" s="1030"/>
      <c r="J83" s="1030"/>
      <c r="K83" s="1030"/>
      <c r="L83" s="1030"/>
      <c r="M83" s="1030"/>
      <c r="N83" s="1030"/>
      <c r="O83" s="1030"/>
      <c r="P83" s="1030"/>
      <c r="Q83" s="1030"/>
      <c r="R83" s="1030"/>
      <c r="S83" s="1030"/>
      <c r="T83" s="1030"/>
      <c r="U83" s="1030"/>
      <c r="V83" s="1030"/>
      <c r="W83" s="1030"/>
      <c r="X83" s="1030"/>
      <c r="Y83" s="1030"/>
      <c r="Z83" s="1030"/>
      <c r="AA83" s="1031"/>
      <c r="AB83" s="1030"/>
      <c r="AC83" s="1030"/>
      <c r="AD83" s="1030"/>
      <c r="AE83" s="1030"/>
      <c r="AF83" s="1030"/>
      <c r="AG83" s="1030"/>
      <c r="AH83" s="1030"/>
      <c r="AI83" s="1030"/>
      <c r="AJ83" s="1032"/>
      <c r="AK83" s="1030"/>
      <c r="AL83" s="1030"/>
      <c r="AM83" s="1030"/>
      <c r="AN83" s="1030"/>
      <c r="AO83" s="1030"/>
      <c r="AP83" s="1030"/>
      <c r="AQ83" s="1030"/>
      <c r="AR83" s="1030"/>
      <c r="AS83" s="1030"/>
      <c r="AT83" s="1030"/>
      <c r="AU83" s="1030"/>
      <c r="AV83" s="1030"/>
      <c r="AW83" s="1030"/>
      <c r="AX83" s="1030"/>
      <c r="AY83" s="1030"/>
      <c r="AZ83" s="1030"/>
      <c r="BA83" s="1030"/>
    </row>
    <row r="84" ht="15.75" customHeight="1">
      <c r="A84" s="1033" t="s">
        <v>6527</v>
      </c>
      <c r="B84" s="1034"/>
      <c r="C84" s="963" t="s">
        <v>3339</v>
      </c>
      <c r="D84" s="1035" t="s">
        <v>1933</v>
      </c>
      <c r="E84" s="1035" t="s">
        <v>3339</v>
      </c>
      <c r="F84" s="1036"/>
      <c r="G84" s="1036"/>
      <c r="H84" s="1035" t="s">
        <v>1002</v>
      </c>
      <c r="I84" s="915" t="s">
        <v>6699</v>
      </c>
      <c r="J84" s="1036"/>
      <c r="K84" s="1037" t="str">
        <f>HYPERLINK("https://youtu.be/ycBfir2aflI","41.70")</f>
        <v>41.70</v>
      </c>
      <c r="L84" s="1038" t="s">
        <v>2230</v>
      </c>
      <c r="M84" s="915" t="s">
        <v>6561</v>
      </c>
      <c r="N84" s="1036"/>
      <c r="O84" s="1037" t="str">
        <f>HYPERLINK("https://youtu.be/OxlK2SgEm_U","42.73")</f>
        <v>42.73</v>
      </c>
      <c r="P84" s="1036"/>
      <c r="Q84" s="1036"/>
      <c r="R84" s="1036"/>
      <c r="S84" s="1036"/>
      <c r="T84" s="1036"/>
      <c r="U84" s="1036"/>
      <c r="V84" s="1036"/>
      <c r="W84" s="1036"/>
      <c r="X84" s="1036"/>
      <c r="Y84" s="1036"/>
      <c r="Z84" s="1036"/>
      <c r="AA84" s="1039"/>
      <c r="AB84" s="1036"/>
      <c r="AC84" s="1036"/>
      <c r="AD84" s="1036"/>
      <c r="AE84" s="1036"/>
      <c r="AF84" s="1036"/>
      <c r="AG84" s="1036"/>
      <c r="AH84" s="1036"/>
      <c r="AI84" s="1036"/>
      <c r="AJ84" s="1040"/>
      <c r="AK84" s="1036"/>
      <c r="AL84" s="1036"/>
      <c r="AM84" s="1036"/>
      <c r="AN84" s="1036"/>
      <c r="AO84" s="1036"/>
      <c r="AP84" s="1036"/>
      <c r="AQ84" s="1036"/>
      <c r="AR84" s="1036"/>
      <c r="AS84" s="1036"/>
      <c r="AT84" s="1036"/>
      <c r="AU84" s="1036"/>
      <c r="AV84" s="1036"/>
      <c r="AW84" s="1036"/>
      <c r="AX84" s="1036"/>
      <c r="AY84" s="1036"/>
      <c r="AZ84" s="1036"/>
      <c r="BA84" s="1036"/>
    </row>
    <row r="85" ht="15.75" customHeight="1">
      <c r="A85" s="1041" t="s">
        <v>6543</v>
      </c>
      <c r="B85" s="1042"/>
      <c r="C85" s="963" t="s">
        <v>656</v>
      </c>
      <c r="D85" s="1043"/>
      <c r="E85" s="1035" t="s">
        <v>656</v>
      </c>
      <c r="F85" s="1035" t="s">
        <v>656</v>
      </c>
      <c r="G85" s="1035" t="s">
        <v>5622</v>
      </c>
      <c r="H85" s="1038" t="s">
        <v>1003</v>
      </c>
      <c r="I85" s="915" t="s">
        <v>6643</v>
      </c>
      <c r="J85" s="1036"/>
      <c r="K85" s="1035" t="s">
        <v>4811</v>
      </c>
      <c r="L85" s="1038" t="s">
        <v>2423</v>
      </c>
      <c r="M85" s="915" t="s">
        <v>4980</v>
      </c>
      <c r="N85" s="1036"/>
      <c r="O85" s="1036" t="s">
        <v>1977</v>
      </c>
      <c r="P85" s="1036"/>
      <c r="Q85" s="1038" t="s">
        <v>1402</v>
      </c>
      <c r="R85" s="1036"/>
      <c r="S85" s="1036"/>
      <c r="T85" s="1036"/>
      <c r="U85" s="1036"/>
      <c r="V85" s="1036"/>
      <c r="W85" s="1036"/>
      <c r="X85" s="1036"/>
      <c r="Y85" s="1036"/>
      <c r="Z85" s="1036"/>
      <c r="AA85" s="1039"/>
      <c r="AB85" s="1036"/>
      <c r="AC85" s="1036"/>
      <c r="AD85" s="1036"/>
      <c r="AE85" s="1036"/>
      <c r="AF85" s="1036"/>
      <c r="AG85" s="1036"/>
      <c r="AH85" s="1036"/>
      <c r="AI85" s="1036"/>
      <c r="AJ85" s="1040"/>
      <c r="AK85" s="1036"/>
      <c r="AL85" s="1036"/>
      <c r="AM85" s="1036"/>
      <c r="AN85" s="1036"/>
      <c r="AO85" s="1036"/>
      <c r="AP85" s="1036"/>
      <c r="AQ85" s="1036"/>
      <c r="AR85" s="1036"/>
      <c r="AS85" s="1036"/>
      <c r="AT85" s="1036"/>
      <c r="AU85" s="1036"/>
      <c r="AV85" s="1036"/>
      <c r="AW85" s="1036"/>
      <c r="AX85" s="1036"/>
      <c r="AY85" s="1036"/>
      <c r="AZ85" s="1036"/>
      <c r="BA85" s="1036"/>
    </row>
    <row r="86" ht="15.75" customHeight="1">
      <c r="A86" s="1041" t="s">
        <v>6548</v>
      </c>
      <c r="B86" s="1042"/>
      <c r="C86" s="963" t="s">
        <v>3079</v>
      </c>
      <c r="D86" s="1043"/>
      <c r="E86" s="1035" t="s">
        <v>3079</v>
      </c>
      <c r="F86" s="1036"/>
      <c r="G86" s="1036"/>
      <c r="H86" s="1035" t="s">
        <v>3916</v>
      </c>
      <c r="I86" s="1035" t="s">
        <v>6700</v>
      </c>
      <c r="J86" s="1036"/>
      <c r="K86" s="1044"/>
      <c r="L86" s="1036"/>
      <c r="M86" s="1035" t="s">
        <v>3079</v>
      </c>
      <c r="N86" s="1035" t="s">
        <v>3649</v>
      </c>
      <c r="O86" s="1036"/>
      <c r="P86" s="1036"/>
      <c r="Q86" s="1036"/>
      <c r="R86" s="1036"/>
      <c r="S86" s="1036"/>
      <c r="T86" s="1036"/>
      <c r="U86" s="1036"/>
      <c r="V86" s="1036"/>
      <c r="W86" s="1036"/>
      <c r="X86" s="1036"/>
      <c r="Y86" s="1036"/>
      <c r="Z86" s="1036"/>
      <c r="AA86" s="1039"/>
      <c r="AB86" s="1036"/>
      <c r="AC86" s="1036"/>
      <c r="AD86" s="1036"/>
      <c r="AE86" s="1036"/>
      <c r="AF86" s="1038" t="s">
        <v>2423</v>
      </c>
      <c r="AG86" s="1036"/>
      <c r="AH86" s="1036"/>
      <c r="AI86" s="1036"/>
      <c r="AJ86" s="1040"/>
      <c r="AK86" s="1036"/>
      <c r="AL86" s="1036"/>
      <c r="AM86" s="1036"/>
      <c r="AN86" s="1036"/>
      <c r="AO86" s="1036"/>
      <c r="AP86" s="1036"/>
      <c r="AQ86" s="1036"/>
      <c r="AR86" s="1036"/>
      <c r="AS86" s="1036"/>
      <c r="AT86" s="1036"/>
      <c r="AU86" s="1036"/>
      <c r="AV86" s="1036"/>
      <c r="AW86" s="1036"/>
      <c r="AX86" s="1036"/>
      <c r="AY86" s="1036"/>
      <c r="AZ86" s="1036"/>
      <c r="BA86" s="1036"/>
    </row>
    <row r="87" ht="15.75" customHeight="1">
      <c r="A87" s="1041" t="s">
        <v>6701</v>
      </c>
      <c r="B87" s="1045" t="s">
        <v>6569</v>
      </c>
      <c r="C87" s="963" t="s">
        <v>4216</v>
      </c>
      <c r="D87" s="1043"/>
      <c r="E87" s="1035" t="s">
        <v>6702</v>
      </c>
      <c r="F87" s="1036"/>
      <c r="G87" s="1036"/>
      <c r="H87" s="1035" t="s">
        <v>1010</v>
      </c>
      <c r="I87" s="1036"/>
      <c r="J87" s="1035" t="s">
        <v>1555</v>
      </c>
      <c r="K87" s="1044" t="s">
        <v>3416</v>
      </c>
      <c r="L87" s="1036"/>
      <c r="M87" s="1036"/>
      <c r="N87" s="1036"/>
      <c r="O87" s="1036"/>
      <c r="P87" s="1036"/>
      <c r="Q87" s="1038" t="s">
        <v>2581</v>
      </c>
      <c r="R87" s="1036"/>
      <c r="S87" s="1036"/>
      <c r="T87" s="1036"/>
      <c r="U87" s="1036"/>
      <c r="V87" s="1035" t="s">
        <v>4216</v>
      </c>
      <c r="W87" s="1036"/>
      <c r="X87" s="1036"/>
      <c r="Y87" s="1036"/>
      <c r="Z87" s="1036"/>
      <c r="AA87" s="1039"/>
      <c r="AB87" s="1036"/>
      <c r="AC87" s="1036"/>
      <c r="AD87" s="1036"/>
      <c r="AE87" s="1036"/>
      <c r="AF87" s="1035" t="s">
        <v>5484</v>
      </c>
      <c r="AG87" s="1036"/>
      <c r="AH87" s="1036"/>
      <c r="AI87" s="1036"/>
      <c r="AJ87" s="1040"/>
      <c r="AK87" s="1036"/>
      <c r="AL87" s="1036"/>
      <c r="AM87" s="1036"/>
      <c r="AN87" s="1036"/>
      <c r="AO87" s="1036"/>
      <c r="AP87" s="1036"/>
      <c r="AQ87" s="1036"/>
      <c r="AR87" s="1036"/>
      <c r="AS87" s="1036"/>
      <c r="AT87" s="1036"/>
      <c r="AU87" s="1036"/>
      <c r="AV87" s="1036"/>
      <c r="AW87" s="1036"/>
      <c r="AX87" s="1036"/>
      <c r="AY87" s="1036"/>
      <c r="AZ87" s="1036"/>
      <c r="BA87" s="1036"/>
    </row>
    <row r="88" ht="15.75" customHeight="1">
      <c r="A88" s="1033" t="s">
        <v>6647</v>
      </c>
      <c r="B88" s="1046" t="s">
        <v>6703</v>
      </c>
      <c r="C88" s="963" t="s">
        <v>1438</v>
      </c>
      <c r="D88" s="1043"/>
      <c r="E88" s="1036"/>
      <c r="F88" s="1036"/>
      <c r="G88" s="1036"/>
      <c r="H88" s="1035" t="s">
        <v>1004</v>
      </c>
      <c r="I88" s="1035" t="s">
        <v>1224</v>
      </c>
      <c r="J88" s="1036"/>
      <c r="K88" s="1036" t="s">
        <v>5997</v>
      </c>
      <c r="L88" s="1036"/>
      <c r="M88" s="915" t="s">
        <v>6704</v>
      </c>
      <c r="N88" s="1036"/>
      <c r="O88" s="1037" t="str">
        <f>HYPERLINK("https://youtu.be/amAFpVoAKyY","1:57.90")</f>
        <v>1:57.90</v>
      </c>
      <c r="P88" s="1036"/>
      <c r="Q88" s="1036"/>
      <c r="R88" s="1036"/>
      <c r="S88" s="1036"/>
      <c r="T88" s="1035" t="s">
        <v>1438</v>
      </c>
      <c r="U88" s="1036"/>
      <c r="V88" s="1036"/>
      <c r="W88" s="1036"/>
      <c r="X88" s="1036"/>
      <c r="Y88" s="1036"/>
      <c r="Z88" s="1036"/>
      <c r="AA88" s="1039"/>
      <c r="AB88" s="1036"/>
      <c r="AC88" s="1036"/>
      <c r="AD88" s="1036"/>
      <c r="AE88" s="1036"/>
      <c r="AF88" s="1036"/>
      <c r="AG88" s="1036"/>
      <c r="AH88" s="1036"/>
      <c r="AI88" s="1036"/>
      <c r="AJ88" s="1040"/>
      <c r="AK88" s="1036"/>
      <c r="AL88" s="1036"/>
      <c r="AM88" s="1036"/>
      <c r="AN88" s="1036"/>
      <c r="AO88" s="1036"/>
      <c r="AP88" s="1036"/>
      <c r="AQ88" s="1036"/>
      <c r="AR88" s="1036"/>
      <c r="AS88" s="1036"/>
      <c r="AT88" s="1036"/>
      <c r="AU88" s="1036"/>
      <c r="AV88" s="1036"/>
      <c r="AW88" s="1036"/>
      <c r="AX88" s="1036"/>
      <c r="AY88" s="1036"/>
      <c r="AZ88" s="1036"/>
      <c r="BA88" s="1036"/>
    </row>
    <row r="89" ht="15.75" customHeight="1">
      <c r="A89" s="1047"/>
      <c r="B89" s="1048" t="s">
        <v>6705</v>
      </c>
      <c r="C89" s="1049" t="s">
        <v>6706</v>
      </c>
      <c r="D89" s="1043"/>
      <c r="E89" s="1036"/>
      <c r="F89" s="1036"/>
      <c r="G89" s="1036"/>
      <c r="H89" s="1050"/>
      <c r="I89" s="1036"/>
      <c r="J89" s="1036"/>
      <c r="K89" s="1036"/>
      <c r="L89" s="1036"/>
      <c r="M89" s="915" t="s">
        <v>6706</v>
      </c>
      <c r="N89" s="1036"/>
      <c r="O89" s="1051"/>
      <c r="P89" s="1036"/>
      <c r="Q89" s="1036"/>
      <c r="R89" s="1036"/>
      <c r="S89" s="1036"/>
      <c r="T89" s="1050"/>
      <c r="U89" s="1036"/>
      <c r="V89" s="1036"/>
      <c r="W89" s="1036"/>
      <c r="X89" s="1036"/>
      <c r="Y89" s="1036"/>
      <c r="Z89" s="1036"/>
      <c r="AA89" s="1039"/>
      <c r="AB89" s="1036"/>
      <c r="AC89" s="1036"/>
      <c r="AD89" s="1036"/>
      <c r="AE89" s="1036"/>
      <c r="AF89" s="1036"/>
      <c r="AG89" s="1036"/>
      <c r="AH89" s="1036"/>
      <c r="AI89" s="1036"/>
      <c r="AJ89" s="1040"/>
      <c r="AK89" s="1036"/>
      <c r="AL89" s="1036"/>
      <c r="AM89" s="1036"/>
      <c r="AN89" s="1036"/>
      <c r="AO89" s="1036"/>
      <c r="AP89" s="1036"/>
      <c r="AQ89" s="1036"/>
      <c r="AR89" s="1036"/>
      <c r="AS89" s="1036"/>
      <c r="AT89" s="1036"/>
      <c r="AU89" s="1036"/>
      <c r="AV89" s="1036"/>
      <c r="AW89" s="1036"/>
      <c r="AX89" s="1036"/>
      <c r="AY89" s="1036"/>
      <c r="AZ89" s="1036"/>
      <c r="BA89" s="1036"/>
    </row>
    <row r="90" ht="15.75" customHeight="1">
      <c r="A90" s="1033" t="s">
        <v>6653</v>
      </c>
      <c r="B90" s="1046" t="s">
        <v>6707</v>
      </c>
      <c r="C90" s="963" t="s">
        <v>457</v>
      </c>
      <c r="D90" s="1043"/>
      <c r="E90" s="1035" t="s">
        <v>457</v>
      </c>
      <c r="F90" s="1036"/>
      <c r="G90" s="1036"/>
      <c r="H90" s="1036"/>
      <c r="I90" s="1037" t="s">
        <v>789</v>
      </c>
      <c r="J90" s="1036"/>
      <c r="K90" s="1036"/>
      <c r="L90" s="1036"/>
      <c r="M90" s="915" t="s">
        <v>6708</v>
      </c>
      <c r="N90" s="1036"/>
      <c r="O90" s="1036"/>
      <c r="P90" s="1036"/>
      <c r="Q90" s="1035" t="s">
        <v>3400</v>
      </c>
      <c r="R90" s="1036"/>
      <c r="S90" s="1036"/>
      <c r="T90" s="1036"/>
      <c r="U90" s="1036"/>
      <c r="V90" s="1036"/>
      <c r="W90" s="1036"/>
      <c r="X90" s="1036"/>
      <c r="Y90" s="1036"/>
      <c r="Z90" s="1036"/>
      <c r="AA90" s="1039"/>
      <c r="AB90" s="1036"/>
      <c r="AC90" s="1036"/>
      <c r="AD90" s="1036"/>
      <c r="AE90" s="1036"/>
      <c r="AF90" s="1050"/>
      <c r="AG90" s="1036"/>
      <c r="AH90" s="1036"/>
      <c r="AI90" s="1036"/>
      <c r="AJ90" s="1040"/>
      <c r="AK90" s="1036"/>
      <c r="AL90" s="1036"/>
      <c r="AM90" s="1036"/>
      <c r="AN90" s="1036"/>
      <c r="AO90" s="1036"/>
      <c r="AP90" s="1038" t="s">
        <v>6709</v>
      </c>
      <c r="AQ90" s="1036"/>
      <c r="AR90" s="1036"/>
      <c r="AS90" s="1036"/>
      <c r="AT90" s="1036"/>
      <c r="AU90" s="1036"/>
      <c r="AV90" s="1036"/>
      <c r="AW90" s="1036"/>
      <c r="AX90" s="1036"/>
      <c r="AY90" s="1036"/>
      <c r="AZ90" s="1036"/>
      <c r="BA90" s="1036"/>
    </row>
    <row r="91" ht="15.75" customHeight="1">
      <c r="A91" s="1033" t="s">
        <v>6660</v>
      </c>
      <c r="B91" s="1046" t="s">
        <v>6710</v>
      </c>
      <c r="C91" s="1049" t="s">
        <v>458</v>
      </c>
      <c r="D91" s="1043"/>
      <c r="E91" s="1036"/>
      <c r="F91" s="1036"/>
      <c r="G91" s="1036"/>
      <c r="H91" s="1038" t="s">
        <v>1006</v>
      </c>
      <c r="I91" s="1035" t="s">
        <v>4272</v>
      </c>
      <c r="J91" s="1036"/>
      <c r="K91" s="1036" t="s">
        <v>6711</v>
      </c>
      <c r="L91" s="1036"/>
      <c r="M91" s="915" t="s">
        <v>6712</v>
      </c>
      <c r="N91" s="1036"/>
      <c r="O91" s="1036" t="s">
        <v>2087</v>
      </c>
      <c r="P91" s="1036"/>
      <c r="Q91" s="1038" t="s">
        <v>3401</v>
      </c>
      <c r="R91" s="1036"/>
      <c r="S91" s="1036"/>
      <c r="T91" s="1036"/>
      <c r="U91" s="1036"/>
      <c r="V91" s="1036"/>
      <c r="W91" s="1036"/>
      <c r="X91" s="1036"/>
      <c r="Y91" s="1036"/>
      <c r="Z91" s="1036"/>
      <c r="AA91" s="1039"/>
      <c r="AB91" s="1036"/>
      <c r="AC91" s="1036"/>
      <c r="AD91" s="1036"/>
      <c r="AE91" s="1036"/>
      <c r="AF91" s="1036"/>
      <c r="AG91" s="1036"/>
      <c r="AH91" s="1036"/>
      <c r="AI91" s="1036"/>
      <c r="AJ91" s="1040"/>
      <c r="AK91" s="1036"/>
      <c r="AL91" s="1036"/>
      <c r="AM91" s="1036"/>
      <c r="AN91" s="1036"/>
      <c r="AO91" s="1036"/>
      <c r="AP91" s="1036"/>
      <c r="AQ91" s="1036"/>
      <c r="AR91" s="1036"/>
      <c r="AS91" s="1036"/>
      <c r="AT91" s="1036"/>
      <c r="AU91" s="1036"/>
      <c r="AV91" s="1036"/>
      <c r="AW91" s="1036"/>
      <c r="AX91" s="1036"/>
      <c r="AY91" s="1036"/>
      <c r="AZ91" s="1036"/>
      <c r="BA91" s="1036"/>
    </row>
    <row r="92" ht="15.75" customHeight="1">
      <c r="A92" s="1052"/>
      <c r="B92" s="1048" t="s">
        <v>6713</v>
      </c>
      <c r="C92" s="963"/>
      <c r="D92" s="1043"/>
      <c r="E92" s="1036"/>
      <c r="F92" s="1036"/>
      <c r="G92" s="1036"/>
      <c r="H92" s="1036"/>
      <c r="I92" s="1036"/>
      <c r="J92" s="1036"/>
      <c r="K92" s="1036"/>
      <c r="L92" s="1036"/>
      <c r="M92" s="1036"/>
      <c r="N92" s="1036"/>
      <c r="O92" s="1036"/>
      <c r="P92" s="1036"/>
      <c r="Q92" s="1036"/>
      <c r="R92" s="1036"/>
      <c r="S92" s="1036"/>
      <c r="T92" s="1036"/>
      <c r="U92" s="1036"/>
      <c r="V92" s="1036"/>
      <c r="W92" s="1036"/>
      <c r="X92" s="1036"/>
      <c r="Y92" s="1036"/>
      <c r="Z92" s="1036"/>
      <c r="AA92" s="1039"/>
      <c r="AB92" s="1036"/>
      <c r="AC92" s="1036"/>
      <c r="AD92" s="1036"/>
      <c r="AE92" s="1036"/>
      <c r="AF92" s="1036"/>
      <c r="AG92" s="1036"/>
      <c r="AH92" s="1036"/>
      <c r="AI92" s="1036"/>
      <c r="AJ92" s="1040"/>
      <c r="AK92" s="1036"/>
      <c r="AL92" s="1036"/>
      <c r="AM92" s="1036"/>
      <c r="AN92" s="1036"/>
      <c r="AO92" s="1036"/>
      <c r="AP92" s="1036"/>
      <c r="AQ92" s="1036"/>
      <c r="AR92" s="1036"/>
      <c r="AS92" s="1036"/>
      <c r="AT92" s="1036"/>
      <c r="AU92" s="1036"/>
      <c r="AV92" s="1036"/>
      <c r="AW92" s="1036"/>
      <c r="AX92" s="1036"/>
      <c r="AY92" s="1036"/>
      <c r="AZ92" s="1036"/>
      <c r="BA92" s="1036"/>
    </row>
    <row r="93" ht="15.75" customHeight="1">
      <c r="A93" s="1041" t="s">
        <v>6543</v>
      </c>
      <c r="B93" s="1045" t="s">
        <v>6710</v>
      </c>
      <c r="C93" s="963" t="s">
        <v>459</v>
      </c>
      <c r="D93" s="1035" t="s">
        <v>253</v>
      </c>
      <c r="E93" s="1035" t="s">
        <v>3041</v>
      </c>
      <c r="F93" s="1036"/>
      <c r="G93" s="1036"/>
      <c r="H93" s="1036"/>
      <c r="I93" s="1035" t="s">
        <v>6714</v>
      </c>
      <c r="J93" s="1036"/>
      <c r="K93" s="1036"/>
      <c r="L93" s="1036"/>
      <c r="M93" s="1036"/>
      <c r="N93" s="1035" t="s">
        <v>567</v>
      </c>
      <c r="O93" s="1037" t="str">
        <f>HYPERLINK("https://youtu.be/fN_8rgua0Xs","36.26")</f>
        <v>36.26</v>
      </c>
      <c r="P93" s="1036"/>
      <c r="Q93" s="1036"/>
      <c r="R93" s="1036"/>
      <c r="S93" s="1036"/>
      <c r="T93" s="1036"/>
      <c r="U93" s="1036"/>
      <c r="V93" s="1036"/>
      <c r="W93" s="1036"/>
      <c r="X93" s="1036"/>
      <c r="Y93" s="1036"/>
      <c r="Z93" s="1036"/>
      <c r="AA93" s="1039"/>
      <c r="AB93" s="1036"/>
      <c r="AC93" s="1036"/>
      <c r="AD93" s="1036"/>
      <c r="AE93" s="1036"/>
      <c r="AF93" s="1036"/>
      <c r="AG93" s="1036"/>
      <c r="AH93" s="1036"/>
      <c r="AI93" s="1036"/>
      <c r="AJ93" s="1040"/>
      <c r="AK93" s="1036"/>
      <c r="AL93" s="1036"/>
      <c r="AM93" s="1036"/>
      <c r="AN93" s="1036"/>
      <c r="AO93" s="1036"/>
      <c r="AP93" s="1036"/>
      <c r="AQ93" s="1036"/>
      <c r="AR93" s="1036"/>
      <c r="AS93" s="1036"/>
      <c r="AT93" s="1036"/>
      <c r="AU93" s="1036"/>
      <c r="AV93" s="1036"/>
      <c r="AW93" s="1036"/>
      <c r="AX93" s="1036"/>
      <c r="AY93" s="1036"/>
      <c r="AZ93" s="1036"/>
      <c r="BA93" s="1036"/>
    </row>
    <row r="94" ht="15.75" customHeight="1">
      <c r="A94" s="1052"/>
      <c r="B94" s="1048" t="s">
        <v>6713</v>
      </c>
      <c r="C94" s="963"/>
      <c r="D94" s="1043"/>
      <c r="E94" s="1036"/>
      <c r="F94" s="1036"/>
      <c r="G94" s="1036"/>
      <c r="H94" s="1036"/>
      <c r="I94" s="1036"/>
      <c r="J94" s="1036"/>
      <c r="K94" s="1036"/>
      <c r="L94" s="1036"/>
      <c r="M94" s="1036"/>
      <c r="N94" s="1036"/>
      <c r="O94" s="1036"/>
      <c r="P94" s="1036"/>
      <c r="Q94" s="1036"/>
      <c r="R94" s="1036"/>
      <c r="S94" s="1036"/>
      <c r="T94" s="1036"/>
      <c r="U94" s="1036"/>
      <c r="V94" s="1036"/>
      <c r="W94" s="1036"/>
      <c r="X94" s="1036"/>
      <c r="Y94" s="1036"/>
      <c r="Z94" s="1036"/>
      <c r="AA94" s="1039"/>
      <c r="AB94" s="1036"/>
      <c r="AC94" s="1036"/>
      <c r="AD94" s="1036"/>
      <c r="AE94" s="1036"/>
      <c r="AF94" s="1036"/>
      <c r="AG94" s="1036"/>
      <c r="AH94" s="1036"/>
      <c r="AI94" s="1036"/>
      <c r="AJ94" s="1040"/>
      <c r="AK94" s="1036"/>
      <c r="AL94" s="1036"/>
      <c r="AM94" s="1036"/>
      <c r="AN94" s="1036"/>
      <c r="AO94" s="1036"/>
      <c r="AP94" s="1036"/>
      <c r="AQ94" s="1036"/>
      <c r="AR94" s="1036"/>
      <c r="AS94" s="1036"/>
      <c r="AT94" s="1036"/>
      <c r="AU94" s="1036"/>
      <c r="AV94" s="1036"/>
      <c r="AW94" s="1036"/>
      <c r="AX94" s="1036"/>
      <c r="AY94" s="1036"/>
      <c r="AZ94" s="1036"/>
      <c r="BA94" s="1036"/>
    </row>
    <row r="95" ht="15.75" customHeight="1">
      <c r="A95" s="1041" t="s">
        <v>6548</v>
      </c>
      <c r="B95" s="1053" t="s">
        <v>6703</v>
      </c>
      <c r="C95" s="963" t="s">
        <v>2578</v>
      </c>
      <c r="D95" s="1043"/>
      <c r="E95" s="1036"/>
      <c r="F95" s="1036"/>
      <c r="G95" s="1036"/>
      <c r="H95" s="1036"/>
      <c r="I95" s="1035" t="s">
        <v>3821</v>
      </c>
      <c r="J95" s="1036"/>
      <c r="K95" s="1036"/>
      <c r="L95" s="1036"/>
      <c r="M95" s="1036"/>
      <c r="N95" s="1036"/>
      <c r="O95" s="1043"/>
      <c r="P95" s="1036"/>
      <c r="Q95" s="1036"/>
      <c r="R95" s="1036"/>
      <c r="S95" s="1036"/>
      <c r="T95" s="1036"/>
      <c r="U95" s="1036"/>
      <c r="V95" s="1036"/>
      <c r="W95" s="1036"/>
      <c r="X95" s="1036"/>
      <c r="Y95" s="1036"/>
      <c r="Z95" s="1036"/>
      <c r="AA95" s="1039"/>
      <c r="AB95" s="1036"/>
      <c r="AC95" s="1036"/>
      <c r="AD95" s="1036"/>
      <c r="AE95" s="1036"/>
      <c r="AF95" s="1036"/>
      <c r="AG95" s="1036"/>
      <c r="AH95" s="1036"/>
      <c r="AI95" s="1036"/>
      <c r="AJ95" s="1040"/>
      <c r="AK95" s="1036"/>
      <c r="AL95" s="1036"/>
      <c r="AM95" s="1036"/>
      <c r="AN95" s="1036"/>
      <c r="AO95" s="1036"/>
      <c r="AP95" s="1036"/>
      <c r="AQ95" s="1036"/>
      <c r="AR95" s="1036"/>
      <c r="AS95" s="1036"/>
      <c r="AT95" s="1036"/>
      <c r="AU95" s="1036"/>
      <c r="AV95" s="1036"/>
      <c r="AW95" s="1036"/>
      <c r="AX95" s="1036"/>
      <c r="AY95" s="1036"/>
      <c r="AZ95" s="1036"/>
      <c r="BA95" s="1036"/>
    </row>
    <row r="96" ht="15.75" customHeight="1">
      <c r="A96" s="1052"/>
      <c r="B96" s="1048" t="s">
        <v>6713</v>
      </c>
      <c r="C96" s="963"/>
      <c r="D96" s="1043"/>
      <c r="E96" s="1036"/>
      <c r="F96" s="1036"/>
      <c r="G96" s="1036"/>
      <c r="H96" s="1036"/>
      <c r="I96" s="1036"/>
      <c r="J96" s="1036"/>
      <c r="K96" s="1036"/>
      <c r="L96" s="1036"/>
      <c r="M96" s="1036"/>
      <c r="N96" s="1036"/>
      <c r="O96" s="1036"/>
      <c r="P96" s="1036"/>
      <c r="Q96" s="1036"/>
      <c r="R96" s="1036"/>
      <c r="S96" s="1036"/>
      <c r="T96" s="1036"/>
      <c r="U96" s="1036"/>
      <c r="V96" s="1036"/>
      <c r="W96" s="1036"/>
      <c r="X96" s="1036"/>
      <c r="Y96" s="1036"/>
      <c r="Z96" s="1036"/>
      <c r="AA96" s="1039"/>
      <c r="AB96" s="1036"/>
      <c r="AC96" s="1036"/>
      <c r="AD96" s="1036"/>
      <c r="AE96" s="1036"/>
      <c r="AF96" s="1036"/>
      <c r="AG96" s="1036"/>
      <c r="AH96" s="1036"/>
      <c r="AI96" s="1036"/>
      <c r="AJ96" s="1040"/>
      <c r="AK96" s="1036"/>
      <c r="AL96" s="1036"/>
      <c r="AM96" s="1036"/>
      <c r="AN96" s="1036"/>
      <c r="AO96" s="1036"/>
      <c r="AP96" s="1036"/>
      <c r="AQ96" s="1036"/>
      <c r="AR96" s="1036"/>
      <c r="AS96" s="1036"/>
      <c r="AT96" s="1036"/>
      <c r="AU96" s="1036"/>
      <c r="AV96" s="1036"/>
      <c r="AW96" s="1036"/>
      <c r="AX96" s="1036"/>
      <c r="AY96" s="1036"/>
      <c r="AZ96" s="1036"/>
      <c r="BA96" s="1036"/>
    </row>
    <row r="97" ht="15.75" customHeight="1">
      <c r="A97" s="1033" t="s">
        <v>6681</v>
      </c>
      <c r="B97" s="1046" t="s">
        <v>6569</v>
      </c>
      <c r="C97" s="963" t="str">
        <f>HYPERLINK("https://youtu.be/v1WXz9d1jVU","1:11.53")</f>
        <v>1:11.53</v>
      </c>
      <c r="D97" s="1043"/>
      <c r="E97" s="1036"/>
      <c r="F97" s="1036"/>
      <c r="G97" s="1036"/>
      <c r="H97" s="1036"/>
      <c r="I97" s="1036"/>
      <c r="J97" s="1036"/>
      <c r="K97" s="1036"/>
      <c r="L97" s="1036"/>
      <c r="M97" s="1036"/>
      <c r="N97" s="1036"/>
      <c r="O97" s="1037" t="str">
        <f>HYPERLINK("https://youtu.be/v1WXz9d1jVU","1:11.53")</f>
        <v>1:11.53</v>
      </c>
      <c r="P97" s="1036"/>
      <c r="Q97" s="1036"/>
      <c r="R97" s="1036"/>
      <c r="S97" s="1036"/>
      <c r="T97" s="1036"/>
      <c r="U97" s="1036"/>
      <c r="V97" s="1036"/>
      <c r="W97" s="1036"/>
      <c r="X97" s="1036"/>
      <c r="Y97" s="1036"/>
      <c r="Z97" s="1036"/>
      <c r="AA97" s="1039"/>
      <c r="AB97" s="1036"/>
      <c r="AC97" s="1036"/>
      <c r="AD97" s="1036"/>
      <c r="AE97" s="1036"/>
      <c r="AF97" s="1036"/>
      <c r="AG97" s="1036"/>
      <c r="AH97" s="1036"/>
      <c r="AI97" s="1036"/>
      <c r="AJ97" s="1040"/>
      <c r="AK97" s="1036"/>
      <c r="AL97" s="1036"/>
      <c r="AM97" s="1036"/>
      <c r="AN97" s="1036"/>
      <c r="AO97" s="1036"/>
      <c r="AP97" s="1036"/>
      <c r="AQ97" s="1036"/>
      <c r="AR97" s="1036"/>
      <c r="AS97" s="1036"/>
      <c r="AT97" s="1036"/>
      <c r="AU97" s="1036"/>
      <c r="AV97" s="1036"/>
      <c r="AW97" s="1036"/>
      <c r="AX97" s="1036"/>
      <c r="AY97" s="1036"/>
      <c r="AZ97" s="1036"/>
      <c r="BA97" s="1036"/>
    </row>
    <row r="98" ht="15.75" customHeight="1">
      <c r="A98" s="1054"/>
      <c r="B98" s="1048" t="s">
        <v>6713</v>
      </c>
      <c r="C98" s="1049" t="s">
        <v>661</v>
      </c>
      <c r="D98" s="1043"/>
      <c r="E98" s="1036"/>
      <c r="F98" s="1036"/>
      <c r="G98" s="1036"/>
      <c r="H98" s="1035" t="s">
        <v>134</v>
      </c>
      <c r="I98" s="1035" t="s">
        <v>1226</v>
      </c>
      <c r="J98" s="1036"/>
      <c r="K98" s="1036" t="s">
        <v>6715</v>
      </c>
      <c r="L98" s="1036"/>
      <c r="M98" s="915" t="s">
        <v>661</v>
      </c>
      <c r="N98" s="1036"/>
      <c r="O98" s="1036"/>
      <c r="P98" s="1036"/>
      <c r="Q98" s="1038" t="s">
        <v>3403</v>
      </c>
      <c r="R98" s="1036"/>
      <c r="S98" s="1036"/>
      <c r="T98" s="1036"/>
      <c r="U98" s="1036"/>
      <c r="V98" s="1036"/>
      <c r="W98" s="1036"/>
      <c r="X98" s="1036"/>
      <c r="Y98" s="1036"/>
      <c r="Z98" s="1036"/>
      <c r="AA98" s="1039"/>
      <c r="AB98" s="1036"/>
      <c r="AC98" s="1036"/>
      <c r="AD98" s="1036"/>
      <c r="AE98" s="1036"/>
      <c r="AF98" s="1036"/>
      <c r="AG98" s="1036"/>
      <c r="AH98" s="1036"/>
      <c r="AI98" s="1036"/>
      <c r="AJ98" s="1040"/>
      <c r="AK98" s="1036"/>
      <c r="AL98" s="1036"/>
      <c r="AM98" s="1036"/>
      <c r="AN98" s="1036"/>
      <c r="AO98" s="1036"/>
      <c r="AP98" s="1036"/>
      <c r="AQ98" s="1036"/>
      <c r="AR98" s="1036"/>
      <c r="AS98" s="1036"/>
      <c r="AT98" s="1036"/>
      <c r="AU98" s="1036"/>
      <c r="AV98" s="1036"/>
      <c r="AW98" s="1036"/>
      <c r="AX98" s="1036"/>
      <c r="AY98" s="1036"/>
      <c r="AZ98" s="1036"/>
      <c r="BA98" s="1036"/>
    </row>
    <row r="99" ht="15.75" customHeight="1">
      <c r="A99" s="1033" t="s">
        <v>6632</v>
      </c>
      <c r="B99" s="1046" t="s">
        <v>6633</v>
      </c>
      <c r="C99" s="963" t="s">
        <v>6700</v>
      </c>
      <c r="D99" s="1035" t="s">
        <v>6700</v>
      </c>
      <c r="E99" s="1035" t="s">
        <v>630</v>
      </c>
      <c r="F99" s="1055" t="s">
        <v>2308</v>
      </c>
      <c r="G99" s="1036"/>
      <c r="H99" s="1036"/>
      <c r="I99" s="1036"/>
      <c r="J99" s="1035" t="s">
        <v>6700</v>
      </c>
      <c r="K99" s="1037" t="str">
        <f>HYPERLINK("https://youtu.be/NIfI1hsvvFQ","19.73")</f>
        <v>19.73</v>
      </c>
      <c r="L99" s="1038" t="s">
        <v>2513</v>
      </c>
      <c r="M99" s="1036"/>
      <c r="N99" s="1036"/>
      <c r="O99" s="1037" t="str">
        <f>HYPERLINK("https://youtu.be/vlD8b3WQME8","20.08")</f>
        <v>20.08</v>
      </c>
      <c r="P99" s="1036"/>
      <c r="Q99" s="1035" t="s">
        <v>3736</v>
      </c>
      <c r="R99" s="1036"/>
      <c r="S99" s="1036"/>
      <c r="T99" s="1036"/>
      <c r="U99" s="1036"/>
      <c r="V99" s="1036"/>
      <c r="W99" s="1036"/>
      <c r="X99" s="1036"/>
      <c r="Y99" s="1036"/>
      <c r="Z99" s="1036"/>
      <c r="AA99" s="1039"/>
      <c r="AB99" s="1036"/>
      <c r="AC99" s="1036"/>
      <c r="AD99" s="1036"/>
      <c r="AE99" s="1036"/>
      <c r="AF99" s="1036"/>
      <c r="AG99" s="1036"/>
      <c r="AH99" s="1036"/>
      <c r="AI99" s="1036"/>
      <c r="AJ99" s="1040"/>
      <c r="AK99" s="1036"/>
      <c r="AL99" s="1036"/>
      <c r="AM99" s="1036"/>
      <c r="AN99" s="1036"/>
      <c r="AO99" s="1036"/>
      <c r="AP99" s="1036"/>
      <c r="AQ99" s="1036"/>
      <c r="AR99" s="1036"/>
      <c r="AS99" s="1036"/>
      <c r="AT99" s="1036"/>
      <c r="AU99" s="1036"/>
      <c r="AV99" s="1036"/>
      <c r="AW99" s="1036"/>
      <c r="AX99" s="1036"/>
      <c r="AY99" s="1036"/>
      <c r="AZ99" s="1036"/>
      <c r="BA99" s="1036"/>
    </row>
    <row r="100" ht="15.75" customHeight="1">
      <c r="A100" s="1054"/>
      <c r="B100" s="1048" t="s">
        <v>6634</v>
      </c>
      <c r="C100" s="963" t="s">
        <v>569</v>
      </c>
      <c r="D100" s="1035" t="s">
        <v>846</v>
      </c>
      <c r="E100" s="1036"/>
      <c r="F100" s="1035" t="s">
        <v>929</v>
      </c>
      <c r="G100" s="1035" t="s">
        <v>2315</v>
      </c>
      <c r="H100" s="1035" t="s">
        <v>846</v>
      </c>
      <c r="I100" s="1035" t="s">
        <v>569</v>
      </c>
      <c r="J100" s="1038" t="s">
        <v>929</v>
      </c>
      <c r="K100" s="1036"/>
      <c r="L100" s="1035" t="s">
        <v>462</v>
      </c>
      <c r="M100" s="915" t="s">
        <v>2678</v>
      </c>
      <c r="N100" s="1036"/>
      <c r="O100" s="1036"/>
      <c r="P100" s="1036"/>
      <c r="Q100" s="1036"/>
      <c r="R100" s="1036"/>
      <c r="S100" s="1036"/>
      <c r="T100" s="1036"/>
      <c r="U100" s="1036"/>
      <c r="V100" s="1035" t="s">
        <v>569</v>
      </c>
      <c r="W100" s="1036"/>
      <c r="X100" s="1036"/>
      <c r="Y100" s="1036"/>
      <c r="Z100" s="1036"/>
      <c r="AA100" s="1039"/>
      <c r="AB100" s="1036"/>
      <c r="AC100" s="1036"/>
      <c r="AD100" s="1036"/>
      <c r="AE100" s="1036"/>
      <c r="AF100" s="1036"/>
      <c r="AG100" s="1036"/>
      <c r="AH100" s="1036"/>
      <c r="AI100" s="1036"/>
      <c r="AJ100" s="1040"/>
      <c r="AK100" s="1036"/>
      <c r="AL100" s="1036"/>
      <c r="AM100" s="1036"/>
      <c r="AN100" s="1036"/>
      <c r="AO100" s="1036"/>
      <c r="AP100" s="1036"/>
      <c r="AQ100" s="1036"/>
      <c r="AR100" s="1036"/>
      <c r="AS100" s="1036"/>
      <c r="AT100" s="1036"/>
      <c r="AU100" s="1036"/>
      <c r="AV100" s="1036"/>
      <c r="AW100" s="1036"/>
      <c r="AX100" s="1036"/>
      <c r="AY100" s="1036"/>
      <c r="AZ100" s="1036"/>
      <c r="BA100" s="1036"/>
    </row>
    <row r="101" ht="15.75" customHeight="1">
      <c r="A101" s="1033" t="s">
        <v>6635</v>
      </c>
      <c r="B101" s="1046" t="s">
        <v>6716</v>
      </c>
      <c r="C101" s="963" t="s">
        <v>6717</v>
      </c>
      <c r="D101" s="1043"/>
      <c r="E101" s="1035" t="s">
        <v>6717</v>
      </c>
      <c r="F101" s="1036"/>
      <c r="G101" s="1036"/>
      <c r="H101" s="1036"/>
      <c r="I101" s="1035" t="s">
        <v>6718</v>
      </c>
      <c r="J101" s="1036"/>
      <c r="K101" s="1036"/>
      <c r="L101" s="1036"/>
      <c r="M101" s="1036"/>
      <c r="N101" s="1036"/>
      <c r="O101" s="1036" t="s">
        <v>4906</v>
      </c>
      <c r="P101" s="1036"/>
      <c r="Q101" s="1035" t="s">
        <v>3485</v>
      </c>
      <c r="R101" s="1036"/>
      <c r="S101" s="1036"/>
      <c r="T101" s="1036"/>
      <c r="U101" s="1036"/>
      <c r="V101" s="1036"/>
      <c r="W101" s="1036"/>
      <c r="X101" s="1036"/>
      <c r="Y101" s="1036"/>
      <c r="Z101" s="1036"/>
      <c r="AA101" s="1039"/>
      <c r="AB101" s="1036"/>
      <c r="AC101" s="1036"/>
      <c r="AD101" s="1036"/>
      <c r="AE101" s="1036"/>
      <c r="AF101" s="1036"/>
      <c r="AG101" s="1036"/>
      <c r="AH101" s="1036"/>
      <c r="AI101" s="1036"/>
      <c r="AJ101" s="1040"/>
      <c r="AK101" s="1036"/>
      <c r="AL101" s="1036"/>
      <c r="AM101" s="1036"/>
      <c r="AN101" s="1035" t="s">
        <v>5650</v>
      </c>
      <c r="AO101" s="1036"/>
      <c r="AP101" s="1036"/>
      <c r="AQ101" s="1036"/>
      <c r="AR101" s="1036"/>
      <c r="AS101" s="1036"/>
      <c r="AT101" s="1036"/>
      <c r="AU101" s="1036"/>
      <c r="AV101" s="1036"/>
      <c r="AW101" s="1036"/>
      <c r="AX101" s="1036"/>
      <c r="AY101" s="1036"/>
      <c r="AZ101" s="1036"/>
      <c r="BA101" s="1036"/>
    </row>
    <row r="102" ht="15.75" customHeight="1">
      <c r="A102" s="1054"/>
      <c r="B102" s="1048" t="s">
        <v>6719</v>
      </c>
      <c r="C102" s="963" t="s">
        <v>2845</v>
      </c>
      <c r="D102" s="1043"/>
      <c r="E102" s="1035" t="s">
        <v>2845</v>
      </c>
      <c r="F102" s="1044"/>
      <c r="G102" s="1036"/>
      <c r="H102" s="1035" t="s">
        <v>137</v>
      </c>
      <c r="I102" s="915" t="s">
        <v>981</v>
      </c>
      <c r="J102" s="1036"/>
      <c r="K102" s="1043"/>
      <c r="L102" s="1038" t="s">
        <v>2102</v>
      </c>
      <c r="M102" s="1035" t="s">
        <v>179</v>
      </c>
      <c r="N102" s="1036"/>
      <c r="O102" s="1036"/>
      <c r="P102" s="1036" t="s">
        <v>2429</v>
      </c>
      <c r="Q102" s="1035" t="s">
        <v>205</v>
      </c>
      <c r="R102" s="1036"/>
      <c r="S102" s="1036"/>
      <c r="T102" s="1036"/>
      <c r="U102" s="1036" t="s">
        <v>6205</v>
      </c>
      <c r="V102" s="1036"/>
      <c r="W102" s="1036"/>
      <c r="X102" s="1036"/>
      <c r="Y102" s="1036"/>
      <c r="Z102" s="1036"/>
      <c r="AA102" s="1039"/>
      <c r="AB102" s="1036"/>
      <c r="AC102" s="1036"/>
      <c r="AD102" s="1036"/>
      <c r="AE102" s="1036"/>
      <c r="AF102" s="1036"/>
      <c r="AG102" s="1036"/>
      <c r="AH102" s="1036"/>
      <c r="AI102" s="1036"/>
      <c r="AJ102" s="1040"/>
      <c r="AK102" s="1036"/>
      <c r="AL102" s="1036"/>
      <c r="AM102" s="1036"/>
      <c r="AN102" s="1036"/>
      <c r="AO102" s="1036"/>
      <c r="AP102" s="1036"/>
      <c r="AQ102" s="1036"/>
      <c r="AR102" s="1036"/>
      <c r="AS102" s="1036"/>
      <c r="AT102" s="1036"/>
      <c r="AU102" s="1036"/>
      <c r="AV102" s="1036"/>
      <c r="AW102" s="1036"/>
      <c r="AX102" s="1036"/>
      <c r="AY102" s="1036"/>
      <c r="AZ102" s="1036"/>
      <c r="BA102" s="1036"/>
    </row>
    <row r="103" ht="15.75" customHeight="1">
      <c r="A103" s="1054"/>
      <c r="B103" s="1048" t="s">
        <v>6720</v>
      </c>
      <c r="C103" s="963" t="s">
        <v>6721</v>
      </c>
      <c r="D103" s="1035" t="s">
        <v>6721</v>
      </c>
      <c r="E103" s="1038" t="s">
        <v>319</v>
      </c>
      <c r="F103" s="1035" t="s">
        <v>930</v>
      </c>
      <c r="G103" s="1035" t="s">
        <v>6722</v>
      </c>
      <c r="H103" s="1036"/>
      <c r="I103" s="1036"/>
      <c r="J103" s="1036"/>
      <c r="K103" s="1035" t="s">
        <v>364</v>
      </c>
      <c r="L103" s="1038" t="s">
        <v>5511</v>
      </c>
      <c r="M103" s="915" t="s">
        <v>1364</v>
      </c>
      <c r="N103" s="1035" t="s">
        <v>6723</v>
      </c>
      <c r="O103" s="1036"/>
      <c r="P103" s="1038" t="s">
        <v>2185</v>
      </c>
      <c r="Q103" s="1036"/>
      <c r="R103" s="1036"/>
      <c r="S103" s="1036"/>
      <c r="T103" s="1036"/>
      <c r="U103" s="1036"/>
      <c r="V103" s="1036"/>
      <c r="W103" s="1036"/>
      <c r="X103" s="1036"/>
      <c r="Y103" s="1036"/>
      <c r="Z103" s="1036"/>
      <c r="AA103" s="1039"/>
      <c r="AB103" s="1036"/>
      <c r="AC103" s="1036"/>
      <c r="AD103" s="1036"/>
      <c r="AE103" s="1036"/>
      <c r="AF103" s="1036"/>
      <c r="AG103" s="1036"/>
      <c r="AH103" s="1036"/>
      <c r="AI103" s="1036"/>
      <c r="AJ103" s="1040"/>
      <c r="AK103" s="1036"/>
      <c r="AL103" s="1036"/>
      <c r="AM103" s="1036"/>
      <c r="AN103" s="1036"/>
      <c r="AO103" s="1036"/>
      <c r="AP103" s="1036"/>
      <c r="AQ103" s="1036"/>
      <c r="AR103" s="1036"/>
      <c r="AS103" s="1036"/>
      <c r="AT103" s="1036"/>
      <c r="AU103" s="1036"/>
      <c r="AV103" s="1036"/>
      <c r="AW103" s="1036"/>
      <c r="AX103" s="1036"/>
      <c r="AY103" s="1036"/>
      <c r="AZ103" s="1036"/>
      <c r="BA103" s="1036"/>
    </row>
    <row r="104" ht="15.75" customHeight="1">
      <c r="A104" s="1054"/>
      <c r="B104" s="1048" t="s">
        <v>6724</v>
      </c>
      <c r="C104" s="963" t="s">
        <v>6725</v>
      </c>
      <c r="D104" s="1043"/>
      <c r="E104" s="1036"/>
      <c r="F104" s="1036"/>
      <c r="G104" s="1036"/>
      <c r="H104" s="1036"/>
      <c r="I104" s="1036"/>
      <c r="J104" s="1036"/>
      <c r="K104" s="1036"/>
      <c r="L104" s="1036"/>
      <c r="M104" s="1036"/>
      <c r="N104" s="1036"/>
      <c r="O104" s="1036"/>
      <c r="P104" s="1036"/>
      <c r="Q104" s="1036"/>
      <c r="R104" s="1035" t="s">
        <v>2729</v>
      </c>
      <c r="S104" s="1036"/>
      <c r="T104" s="1036"/>
      <c r="U104" s="1036"/>
      <c r="V104" s="1036"/>
      <c r="W104" s="1036"/>
      <c r="X104" s="1036"/>
      <c r="Y104" s="1036"/>
      <c r="Z104" s="1036"/>
      <c r="AA104" s="1039"/>
      <c r="AB104" s="1036"/>
      <c r="AC104" s="1036"/>
      <c r="AD104" s="1036"/>
      <c r="AE104" s="1036"/>
      <c r="AF104" s="1036"/>
      <c r="AG104" s="1036"/>
      <c r="AH104" s="1036"/>
      <c r="AI104" s="1036"/>
      <c r="AJ104" s="1040"/>
      <c r="AK104" s="1036"/>
      <c r="AL104" s="1036"/>
      <c r="AM104" s="1036"/>
      <c r="AN104" s="1036"/>
      <c r="AO104" s="1036"/>
      <c r="AP104" s="1036"/>
      <c r="AQ104" s="1036"/>
      <c r="AR104" s="1036"/>
      <c r="AS104" s="1036"/>
      <c r="AT104" s="1036"/>
      <c r="AU104" s="1036"/>
      <c r="AV104" s="1036"/>
      <c r="AW104" s="1036"/>
      <c r="AX104" s="1036"/>
      <c r="AY104" s="1036"/>
      <c r="AZ104" s="1036"/>
      <c r="BA104" s="1036"/>
    </row>
    <row r="105" ht="15.75" customHeight="1">
      <c r="A105" s="1054"/>
      <c r="B105" s="1048" t="s">
        <v>6726</v>
      </c>
      <c r="C105" s="963"/>
      <c r="D105" s="1043"/>
      <c r="E105" s="1036"/>
      <c r="F105" s="1036"/>
      <c r="G105" s="1036"/>
      <c r="H105" s="1036"/>
      <c r="I105" s="1036"/>
      <c r="J105" s="1036"/>
      <c r="K105" s="1036"/>
      <c r="L105" s="1036"/>
      <c r="M105" s="1036"/>
      <c r="N105" s="1036"/>
      <c r="O105" s="1036"/>
      <c r="P105" s="1036"/>
      <c r="Q105" s="1036"/>
      <c r="R105" s="1036"/>
      <c r="S105" s="1036"/>
      <c r="T105" s="1036"/>
      <c r="U105" s="1036"/>
      <c r="V105" s="1036"/>
      <c r="W105" s="1036"/>
      <c r="X105" s="1036"/>
      <c r="Y105" s="1036"/>
      <c r="Z105" s="1036"/>
      <c r="AA105" s="1039"/>
      <c r="AB105" s="1036"/>
      <c r="AC105" s="1036"/>
      <c r="AD105" s="1036"/>
      <c r="AE105" s="1036"/>
      <c r="AF105" s="1036"/>
      <c r="AG105" s="1036"/>
      <c r="AH105" s="1036"/>
      <c r="AI105" s="1036"/>
      <c r="AJ105" s="1040"/>
      <c r="AK105" s="1036"/>
      <c r="AL105" s="1036"/>
      <c r="AM105" s="1036"/>
      <c r="AN105" s="1036"/>
      <c r="AO105" s="1036"/>
      <c r="AP105" s="1036"/>
      <c r="AQ105" s="1036"/>
      <c r="AR105" s="1036"/>
      <c r="AS105" s="1036"/>
      <c r="AT105" s="1036"/>
      <c r="AU105" s="1036"/>
      <c r="AV105" s="1036"/>
      <c r="AW105" s="1036"/>
      <c r="AX105" s="1036"/>
      <c r="AY105" s="1036"/>
      <c r="AZ105" s="1036"/>
      <c r="BA105" s="1036"/>
    </row>
    <row r="106" ht="15.75" customHeight="1">
      <c r="A106" s="1033" t="s">
        <v>6727</v>
      </c>
      <c r="B106" s="1056" t="s">
        <v>6528</v>
      </c>
      <c r="C106" s="963" t="s">
        <v>464</v>
      </c>
      <c r="D106" s="1043"/>
      <c r="E106" s="1035" t="s">
        <v>295</v>
      </c>
      <c r="F106" s="1035" t="s">
        <v>931</v>
      </c>
      <c r="G106" s="1035" t="s">
        <v>2119</v>
      </c>
      <c r="H106" s="1038" t="s">
        <v>1353</v>
      </c>
      <c r="I106" s="915" t="s">
        <v>874</v>
      </c>
      <c r="J106" s="1036"/>
      <c r="K106" s="1037" t="str">
        <f>HYPERLINK("https://youtu.be/JiJPMQx9xwU","31.85")</f>
        <v>31.85</v>
      </c>
      <c r="L106" s="1036"/>
      <c r="M106" s="1036"/>
      <c r="N106" s="1036"/>
      <c r="O106" s="1036"/>
      <c r="P106" s="1036"/>
      <c r="Q106" s="1036"/>
      <c r="R106" s="1036"/>
      <c r="S106" s="1036"/>
      <c r="T106" s="1036"/>
      <c r="U106" s="1036"/>
      <c r="V106" s="1036"/>
      <c r="W106" s="1036"/>
      <c r="X106" s="1036"/>
      <c r="Y106" s="1036"/>
      <c r="Z106" s="1036"/>
      <c r="AA106" s="1039"/>
      <c r="AB106" s="1036"/>
      <c r="AC106" s="1036"/>
      <c r="AD106" s="1036"/>
      <c r="AE106" s="1036"/>
      <c r="AF106" s="1036"/>
      <c r="AG106" s="1036"/>
      <c r="AH106" s="1036"/>
      <c r="AI106" s="1036"/>
      <c r="AJ106" s="1040"/>
      <c r="AK106" s="1036"/>
      <c r="AL106" s="1036"/>
      <c r="AM106" s="1036"/>
      <c r="AN106" s="1036"/>
      <c r="AO106" s="1036"/>
      <c r="AP106" s="1036"/>
      <c r="AQ106" s="1036"/>
      <c r="AR106" s="1036"/>
      <c r="AS106" s="1036"/>
      <c r="AT106" s="1036"/>
      <c r="AU106" s="1036"/>
      <c r="AV106" s="1036"/>
      <c r="AW106" s="1036"/>
      <c r="AX106" s="1036"/>
      <c r="AY106" s="1036"/>
      <c r="AZ106" s="1036"/>
      <c r="BA106" s="1036"/>
    </row>
    <row r="107" ht="15.75" customHeight="1">
      <c r="A107" s="1033" t="s">
        <v>57</v>
      </c>
      <c r="B107" s="1056" t="s">
        <v>6703</v>
      </c>
      <c r="C107" s="963" t="s">
        <v>2848</v>
      </c>
      <c r="D107" s="1043"/>
      <c r="E107" s="1036"/>
      <c r="F107" s="1036"/>
      <c r="G107" s="1036"/>
      <c r="H107" s="1038" t="s">
        <v>1011</v>
      </c>
      <c r="I107" s="1036"/>
      <c r="J107" s="1036"/>
      <c r="K107" s="1035" t="s">
        <v>6728</v>
      </c>
      <c r="L107" s="1036"/>
      <c r="M107" s="1036"/>
      <c r="N107" s="1036"/>
      <c r="O107" s="1036"/>
      <c r="P107" s="1036"/>
      <c r="Q107" s="1036"/>
      <c r="R107" s="1036"/>
      <c r="S107" s="1036"/>
      <c r="T107" s="1036"/>
      <c r="U107" s="1036"/>
      <c r="V107" s="1036"/>
      <c r="W107" s="1036"/>
      <c r="X107" s="1036"/>
      <c r="Y107" s="1036"/>
      <c r="Z107" s="1036"/>
      <c r="AA107" s="1039"/>
      <c r="AB107" s="1036"/>
      <c r="AC107" s="1036"/>
      <c r="AD107" s="1036"/>
      <c r="AE107" s="1036"/>
      <c r="AF107" s="1036"/>
      <c r="AG107" s="1036"/>
      <c r="AH107" s="1036"/>
      <c r="AI107" s="1036"/>
      <c r="AJ107" s="1040"/>
      <c r="AK107" s="1036"/>
      <c r="AL107" s="1036"/>
      <c r="AM107" s="1036"/>
      <c r="AN107" s="1036"/>
      <c r="AO107" s="1036"/>
      <c r="AP107" s="1036"/>
      <c r="AQ107" s="1036"/>
      <c r="AR107" s="1036"/>
      <c r="AS107" s="1036"/>
      <c r="AT107" s="1036"/>
      <c r="AU107" s="1036"/>
      <c r="AV107" s="1036"/>
      <c r="AW107" s="1036"/>
      <c r="AX107" s="1036"/>
      <c r="AY107" s="1036"/>
      <c r="AZ107" s="1036"/>
      <c r="BA107" s="1036"/>
    </row>
    <row r="108">
      <c r="A108" s="1057" t="s">
        <v>38</v>
      </c>
      <c r="D108" s="1058"/>
      <c r="E108" s="1058"/>
      <c r="F108" s="1058"/>
      <c r="G108" s="1058"/>
      <c r="H108" s="1058"/>
      <c r="I108" s="1058"/>
      <c r="J108" s="1058"/>
      <c r="K108" s="1058"/>
      <c r="L108" s="1058"/>
      <c r="M108" s="1058"/>
      <c r="N108" s="1058"/>
      <c r="O108" s="1058"/>
      <c r="P108" s="1058"/>
      <c r="Q108" s="1058"/>
      <c r="R108" s="1058"/>
      <c r="S108" s="1058"/>
      <c r="T108" s="1058"/>
      <c r="U108" s="1058"/>
      <c r="V108" s="1058"/>
      <c r="W108" s="1058"/>
      <c r="X108" s="1058"/>
      <c r="Y108" s="1058"/>
      <c r="Z108" s="1058"/>
      <c r="AA108" s="1059"/>
      <c r="AB108" s="1058"/>
      <c r="AC108" s="1058"/>
      <c r="AD108" s="1058"/>
      <c r="AE108" s="1058"/>
      <c r="AF108" s="1058"/>
      <c r="AG108" s="1058"/>
      <c r="AH108" s="1058"/>
      <c r="AI108" s="1058"/>
      <c r="AJ108" s="1060"/>
      <c r="AK108" s="1058"/>
      <c r="AL108" s="1058"/>
      <c r="AM108" s="1058"/>
      <c r="AN108" s="1058"/>
      <c r="AO108" s="1058"/>
      <c r="AP108" s="1058"/>
      <c r="AQ108" s="1058"/>
      <c r="AR108" s="1058"/>
      <c r="AS108" s="1058"/>
      <c r="AT108" s="1058"/>
      <c r="AU108" s="1058"/>
      <c r="AV108" s="1058"/>
      <c r="AW108" s="1058"/>
      <c r="AX108" s="1058"/>
      <c r="AY108" s="1058"/>
      <c r="AZ108" s="1058"/>
      <c r="BA108" s="1058"/>
    </row>
    <row r="109" ht="15.75" customHeight="1">
      <c r="A109" s="1061" t="s">
        <v>6729</v>
      </c>
      <c r="B109" s="1062"/>
      <c r="C109" s="1001" t="s">
        <v>6730</v>
      </c>
      <c r="D109" s="1035" t="s">
        <v>6730</v>
      </c>
      <c r="E109" s="1036"/>
      <c r="F109" s="1055"/>
      <c r="G109" s="1036"/>
      <c r="H109" s="1035" t="s">
        <v>6730</v>
      </c>
      <c r="I109" s="1036"/>
      <c r="J109" s="1035" t="s">
        <v>6730</v>
      </c>
      <c r="K109" s="1036"/>
      <c r="L109" s="1038" t="s">
        <v>6731</v>
      </c>
      <c r="M109" s="1036"/>
      <c r="N109" s="1036"/>
      <c r="O109" s="1036"/>
      <c r="P109" s="1036"/>
      <c r="Q109" s="1036"/>
      <c r="R109" s="1038" t="s">
        <v>6732</v>
      </c>
      <c r="S109" s="1038" t="s">
        <v>6731</v>
      </c>
      <c r="T109" s="1038" t="s">
        <v>6733</v>
      </c>
      <c r="U109" s="1036"/>
      <c r="V109" s="1036"/>
      <c r="W109" s="1036"/>
      <c r="X109" s="1036"/>
      <c r="Y109" s="1036"/>
      <c r="Z109" s="1036"/>
      <c r="AA109" s="1039"/>
      <c r="AB109" s="1036"/>
      <c r="AC109" s="1036"/>
      <c r="AD109" s="1036"/>
      <c r="AE109" s="1036"/>
      <c r="AF109" s="1036"/>
      <c r="AG109" s="1036"/>
      <c r="AH109" s="1036"/>
      <c r="AI109" s="1036"/>
      <c r="AJ109" s="1040"/>
      <c r="AK109" s="1036"/>
      <c r="AL109" s="1036"/>
      <c r="AM109" s="1036"/>
      <c r="AN109" s="1036"/>
      <c r="AO109" s="1036"/>
      <c r="AP109" s="1036"/>
      <c r="AQ109" s="1036"/>
      <c r="AR109" s="1036"/>
      <c r="AS109" s="1036"/>
      <c r="AT109" s="1036"/>
      <c r="AU109" s="1036"/>
      <c r="AV109" s="1036"/>
      <c r="AW109" s="1036"/>
      <c r="AX109" s="1036"/>
      <c r="AY109" s="1036"/>
      <c r="AZ109" s="1036"/>
      <c r="BA109" s="1036"/>
    </row>
    <row r="110" ht="15.75" customHeight="1">
      <c r="A110" s="1061" t="s">
        <v>6527</v>
      </c>
      <c r="B110" s="1063" t="s">
        <v>6734</v>
      </c>
      <c r="D110" s="1043"/>
      <c r="E110" s="1036"/>
      <c r="F110" s="1038"/>
      <c r="H110" s="1036"/>
      <c r="I110" s="1050"/>
      <c r="J110" s="1036"/>
      <c r="K110" s="1036"/>
      <c r="L110" s="1036"/>
      <c r="N110" s="1036"/>
      <c r="O110" s="1036"/>
      <c r="P110" s="1036"/>
      <c r="S110" s="1036"/>
      <c r="T110" s="1036"/>
      <c r="U110" s="1036"/>
      <c r="V110" s="1036"/>
      <c r="W110" s="1036"/>
      <c r="X110" s="1036"/>
      <c r="Z110" s="1036"/>
      <c r="AA110" s="1039"/>
      <c r="AB110" s="1036"/>
      <c r="AC110" s="1036"/>
      <c r="AD110" s="1036"/>
      <c r="AE110" s="1036"/>
      <c r="AF110" s="1036"/>
      <c r="AG110" s="1036"/>
      <c r="AH110" s="1036"/>
      <c r="AI110" s="1036"/>
      <c r="AJ110" s="1040"/>
      <c r="AK110" s="1036"/>
      <c r="AL110" s="1036"/>
      <c r="AM110" s="1036"/>
      <c r="AN110" s="1036"/>
      <c r="AO110" s="1036"/>
      <c r="AP110" s="1036"/>
      <c r="AQ110" s="1036"/>
      <c r="AR110" s="1036"/>
      <c r="AS110" s="1036"/>
      <c r="AT110" s="1036"/>
      <c r="AU110" s="1036"/>
      <c r="AV110" s="1036"/>
      <c r="AW110" s="1036"/>
      <c r="AX110" s="1036"/>
      <c r="AY110" s="1036"/>
      <c r="AZ110" s="1036"/>
      <c r="BA110" s="1036"/>
    </row>
    <row r="111" ht="15.75" customHeight="1">
      <c r="A111" s="1064"/>
      <c r="B111" s="1065" t="s">
        <v>6735</v>
      </c>
      <c r="C111" s="963" t="s">
        <v>2428</v>
      </c>
      <c r="D111" s="1043"/>
      <c r="E111" s="1050"/>
      <c r="F111" s="1050"/>
      <c r="G111" s="1050"/>
      <c r="H111" s="1050"/>
      <c r="I111" s="1035" t="s">
        <v>2428</v>
      </c>
      <c r="J111" s="1036"/>
      <c r="K111" s="1051"/>
      <c r="L111" s="1036"/>
      <c r="M111" s="918"/>
      <c r="N111" s="1036"/>
      <c r="O111" s="1036"/>
      <c r="P111" s="1036"/>
      <c r="Q111" s="1038"/>
      <c r="R111" s="1036"/>
      <c r="S111" s="1036"/>
      <c r="T111" s="1036"/>
      <c r="U111" s="1036"/>
      <c r="V111" s="1036"/>
      <c r="W111" s="1036"/>
      <c r="X111" s="1036"/>
      <c r="Y111" s="1036"/>
      <c r="Z111" s="1036"/>
      <c r="AA111" s="1066"/>
      <c r="AB111" s="1036"/>
      <c r="AC111" s="1036"/>
      <c r="AD111" s="1036"/>
      <c r="AE111" s="1036"/>
      <c r="AF111" s="1036"/>
      <c r="AG111" s="1036"/>
      <c r="AH111" s="1036"/>
      <c r="AI111" s="1036"/>
      <c r="AJ111" s="1040"/>
      <c r="AK111" s="1036"/>
      <c r="AL111" s="1036"/>
      <c r="AM111" s="1036"/>
      <c r="AN111" s="1036"/>
      <c r="AO111" s="1036"/>
      <c r="AP111" s="1036"/>
      <c r="AQ111" s="1036"/>
      <c r="AR111" s="1038"/>
      <c r="AS111" s="1036"/>
      <c r="AT111" s="1036"/>
      <c r="AU111" s="1036"/>
      <c r="AV111" s="1036"/>
      <c r="AW111" s="1036"/>
      <c r="AX111" s="1036"/>
      <c r="AY111" s="1036"/>
      <c r="AZ111" s="1036"/>
      <c r="BA111" s="1036"/>
    </row>
    <row r="112" ht="15.75" customHeight="1">
      <c r="A112" s="1064"/>
      <c r="B112" s="1065" t="s">
        <v>6736</v>
      </c>
      <c r="C112" s="963" t="s">
        <v>468</v>
      </c>
      <c r="D112" s="1043"/>
      <c r="E112" s="1050"/>
      <c r="F112" s="1050"/>
      <c r="G112" s="1050"/>
      <c r="H112" s="1050"/>
      <c r="I112" s="1035" t="s">
        <v>6737</v>
      </c>
      <c r="J112" s="1036"/>
      <c r="K112" s="1051"/>
      <c r="L112" s="1038" t="s">
        <v>1565</v>
      </c>
      <c r="M112" s="915" t="s">
        <v>2788</v>
      </c>
      <c r="N112" s="1036"/>
      <c r="O112" s="1036"/>
      <c r="P112" s="1036"/>
      <c r="Q112" s="1035" t="s">
        <v>2172</v>
      </c>
      <c r="R112" s="1036"/>
      <c r="S112" s="1036"/>
      <c r="T112" s="1036"/>
      <c r="U112" s="1036"/>
      <c r="V112" s="1036"/>
      <c r="W112" s="1036"/>
      <c r="X112" s="1036"/>
      <c r="Y112" s="1036"/>
      <c r="Z112" s="1036"/>
      <c r="AA112" s="1050">
        <v>49.76</v>
      </c>
      <c r="AB112" s="1036"/>
      <c r="AC112" s="1036"/>
      <c r="AD112" s="1036"/>
      <c r="AE112" s="1036"/>
      <c r="AF112" s="1036"/>
      <c r="AG112" s="1036"/>
      <c r="AH112" s="1036"/>
      <c r="AI112" s="1036"/>
      <c r="AJ112" s="1040"/>
      <c r="AK112" s="1036"/>
      <c r="AL112" s="1036"/>
      <c r="AM112" s="1036"/>
      <c r="AN112" s="1036"/>
      <c r="AO112" s="1036"/>
      <c r="AP112" s="1036"/>
      <c r="AQ112" s="1036"/>
      <c r="AR112" s="1038"/>
      <c r="AS112" s="1036"/>
      <c r="AT112" s="1036"/>
      <c r="AU112" s="1036"/>
      <c r="AV112" s="1036"/>
      <c r="AW112" s="1036"/>
      <c r="AX112" s="1036"/>
      <c r="AY112" s="1036"/>
      <c r="AZ112" s="1036"/>
      <c r="BA112" s="1036"/>
    </row>
    <row r="113" ht="15.75" customHeight="1">
      <c r="A113" s="1064"/>
      <c r="B113" s="1065" t="s">
        <v>6738</v>
      </c>
      <c r="C113" s="963" t="s">
        <v>208</v>
      </c>
      <c r="D113" s="1043"/>
      <c r="E113" s="1050"/>
      <c r="F113" s="1050"/>
      <c r="G113" s="1035" t="s">
        <v>1095</v>
      </c>
      <c r="H113" s="1050"/>
      <c r="I113" s="1035" t="s">
        <v>1229</v>
      </c>
      <c r="J113" s="1035" t="s">
        <v>1556</v>
      </c>
      <c r="K113" s="1051"/>
      <c r="L113" s="1036"/>
      <c r="M113" s="918"/>
      <c r="N113" s="1036"/>
      <c r="O113" s="1036"/>
      <c r="P113" s="1036"/>
      <c r="Q113" s="1038"/>
      <c r="R113" s="1035" t="s">
        <v>2731</v>
      </c>
      <c r="S113" s="1036"/>
      <c r="T113" s="1036"/>
      <c r="U113" s="1036"/>
      <c r="V113" s="1036"/>
      <c r="W113" s="1036"/>
      <c r="X113" s="1036"/>
      <c r="Y113" s="1035" t="s">
        <v>208</v>
      </c>
      <c r="Z113" s="1036"/>
      <c r="AA113" s="1066"/>
      <c r="AB113" s="1036"/>
      <c r="AC113" s="1036"/>
      <c r="AD113" s="1036"/>
      <c r="AE113" s="1036"/>
      <c r="AF113" s="1036"/>
      <c r="AG113" s="1036"/>
      <c r="AH113" s="1036"/>
      <c r="AI113" s="1036"/>
      <c r="AJ113" s="1040"/>
      <c r="AK113" s="1036"/>
      <c r="AL113" s="1036"/>
      <c r="AM113" s="1036"/>
      <c r="AN113" s="1036"/>
      <c r="AO113" s="1036"/>
      <c r="AP113" s="1036"/>
      <c r="AQ113" s="1036"/>
      <c r="AR113" s="1038"/>
      <c r="AS113" s="1036"/>
      <c r="AT113" s="1036"/>
      <c r="AU113" s="1036"/>
      <c r="AV113" s="1036"/>
      <c r="AW113" s="1036"/>
      <c r="AX113" s="1036"/>
      <c r="AY113" s="1036"/>
      <c r="AZ113" s="1036"/>
      <c r="BA113" s="1036"/>
    </row>
    <row r="114" ht="15.75" customHeight="1">
      <c r="A114" s="1067" t="s">
        <v>6548</v>
      </c>
      <c r="B114" s="1068" t="s">
        <v>6528</v>
      </c>
      <c r="C114" s="963"/>
      <c r="D114" s="1043"/>
      <c r="E114" s="1050"/>
      <c r="F114" s="1050"/>
      <c r="G114" s="1050"/>
      <c r="H114" s="1050"/>
      <c r="I114" s="1035" t="s">
        <v>6739</v>
      </c>
      <c r="J114" s="1035" t="s">
        <v>3383</v>
      </c>
      <c r="K114" s="1051"/>
      <c r="L114" s="1036"/>
      <c r="M114" s="918"/>
      <c r="N114" s="1036"/>
      <c r="O114" s="1036"/>
      <c r="P114" s="1036"/>
      <c r="Q114" s="1038"/>
      <c r="R114" s="1035" t="s">
        <v>6740</v>
      </c>
      <c r="S114" s="1036"/>
      <c r="T114" s="1036"/>
      <c r="U114" s="1036"/>
      <c r="V114" s="1036"/>
      <c r="W114" s="1036"/>
      <c r="X114" s="1036"/>
      <c r="Y114" s="1036"/>
      <c r="Z114" s="1036"/>
      <c r="AA114" s="1066"/>
      <c r="AB114" s="1036"/>
      <c r="AC114" s="1036"/>
      <c r="AD114" s="1036"/>
      <c r="AE114" s="1036"/>
      <c r="AF114" s="1036"/>
      <c r="AG114" s="1036"/>
      <c r="AH114" s="1036"/>
      <c r="AI114" s="1036"/>
      <c r="AJ114" s="1040"/>
      <c r="AK114" s="1036"/>
      <c r="AL114" s="1036"/>
      <c r="AM114" s="1036"/>
      <c r="AN114" s="1036"/>
      <c r="AO114" s="1036"/>
      <c r="AP114" s="1036"/>
      <c r="AQ114" s="1036"/>
      <c r="AR114" s="1038"/>
      <c r="AS114" s="1036"/>
      <c r="AT114" s="1036"/>
      <c r="AU114" s="1036"/>
      <c r="AV114" s="1036"/>
      <c r="AW114" s="1036"/>
      <c r="AX114" s="1036"/>
      <c r="AY114" s="1036"/>
      <c r="AZ114" s="1036"/>
      <c r="BA114" s="1036"/>
    </row>
    <row r="115" ht="15.75" customHeight="1">
      <c r="A115" s="1061" t="s">
        <v>6530</v>
      </c>
      <c r="B115" s="1062"/>
      <c r="C115" s="963" t="s">
        <v>469</v>
      </c>
      <c r="D115" s="1043"/>
      <c r="E115" s="1035" t="s">
        <v>142</v>
      </c>
      <c r="F115" s="1035" t="s">
        <v>469</v>
      </c>
      <c r="G115" s="1035" t="s">
        <v>1557</v>
      </c>
      <c r="H115" s="1035" t="s">
        <v>1013</v>
      </c>
      <c r="I115" s="1035" t="s">
        <v>142</v>
      </c>
      <c r="J115" s="1069"/>
      <c r="K115" s="1037" t="str">
        <f>HYPERLINK("https://youtu.be/6f5dBhAmU1g","42.10")</f>
        <v>42.10</v>
      </c>
      <c r="L115" s="1038" t="s">
        <v>1388</v>
      </c>
      <c r="M115" s="915" t="s">
        <v>1456</v>
      </c>
      <c r="N115" s="1036"/>
      <c r="O115" s="1036" t="s">
        <v>2140</v>
      </c>
      <c r="P115" s="1036"/>
      <c r="Q115" s="1038" t="s">
        <v>2209</v>
      </c>
      <c r="R115" s="1036"/>
      <c r="S115" s="1036"/>
      <c r="T115" s="1036"/>
      <c r="U115" s="1036"/>
      <c r="V115" s="1036"/>
      <c r="W115" s="1036"/>
      <c r="X115" s="1036"/>
      <c r="Y115" s="1036"/>
      <c r="Z115" s="1036"/>
      <c r="AA115" s="1066"/>
      <c r="AB115" s="1036"/>
      <c r="AC115" s="1036"/>
      <c r="AD115" s="1036"/>
      <c r="AE115" s="1036"/>
      <c r="AF115" s="1036"/>
      <c r="AG115" s="1036"/>
      <c r="AH115" s="1036"/>
      <c r="AI115" s="1036"/>
      <c r="AJ115" s="1040"/>
      <c r="AK115" s="1036"/>
      <c r="AL115" s="1036"/>
      <c r="AM115" s="1036"/>
      <c r="AN115" s="1036"/>
      <c r="AO115" s="1036"/>
      <c r="AP115" s="1036"/>
      <c r="AQ115" s="1036"/>
      <c r="AR115" s="1038" t="s">
        <v>5414</v>
      </c>
      <c r="AS115" s="1036"/>
      <c r="AT115" s="1036"/>
      <c r="AU115" s="1036"/>
      <c r="AV115" s="1036"/>
      <c r="AW115" s="1036"/>
      <c r="AX115" s="1036"/>
      <c r="AY115" s="1036"/>
      <c r="AZ115" s="1036"/>
      <c r="BA115" s="1036"/>
    </row>
    <row r="116" ht="15.75" customHeight="1">
      <c r="A116" s="1067" t="s">
        <v>6543</v>
      </c>
      <c r="B116" s="1068" t="s">
        <v>6528</v>
      </c>
      <c r="C116" s="963" t="str">
        <f>HYPERLINK("https://youtu.be/BhEMFzn21Zg","28.57")</f>
        <v>28.57</v>
      </c>
      <c r="D116" s="1043"/>
      <c r="E116" s="1035" t="s">
        <v>4963</v>
      </c>
      <c r="F116" s="1035" t="s">
        <v>263</v>
      </c>
      <c r="G116" s="1035" t="s">
        <v>364</v>
      </c>
      <c r="H116" s="1035" t="s">
        <v>143</v>
      </c>
      <c r="I116" s="1035" t="s">
        <v>263</v>
      </c>
      <c r="J116" s="1035" t="s">
        <v>263</v>
      </c>
      <c r="K116" s="1036" t="s">
        <v>1321</v>
      </c>
      <c r="L116" s="1038" t="s">
        <v>761</v>
      </c>
      <c r="M116" s="915" t="s">
        <v>2141</v>
      </c>
      <c r="N116" s="1036"/>
      <c r="O116" s="1036" t="s">
        <v>3666</v>
      </c>
      <c r="P116" s="1036"/>
      <c r="Q116" s="1038" t="s">
        <v>295</v>
      </c>
      <c r="R116" s="1035" t="s">
        <v>2732</v>
      </c>
      <c r="S116" s="1036"/>
      <c r="T116" s="1036"/>
      <c r="U116" s="1036" t="s">
        <v>606</v>
      </c>
      <c r="V116" s="1036"/>
      <c r="W116" s="1036"/>
      <c r="X116" s="1036"/>
      <c r="Y116" s="1036"/>
      <c r="Z116" s="1036"/>
      <c r="AA116" s="1039"/>
      <c r="AB116" s="1036"/>
      <c r="AC116" s="1036"/>
      <c r="AD116" s="1036"/>
      <c r="AE116" s="1036"/>
      <c r="AF116" s="1036"/>
      <c r="AG116" s="1036"/>
      <c r="AH116" s="1036"/>
      <c r="AI116" s="1036"/>
      <c r="AJ116" s="1040"/>
      <c r="AK116" s="1036"/>
      <c r="AL116" s="1036"/>
      <c r="AM116" s="1036"/>
      <c r="AN116" s="1036"/>
      <c r="AO116" s="1036"/>
      <c r="AP116" s="1036"/>
      <c r="AQ116" s="1036"/>
      <c r="AR116" s="1036"/>
      <c r="AS116" s="1036"/>
      <c r="AT116" s="1036"/>
      <c r="AU116" s="1036"/>
      <c r="AV116" s="1036"/>
      <c r="AW116" s="1036"/>
      <c r="AX116" s="1036"/>
      <c r="AY116" s="1036"/>
      <c r="AZ116" s="1036"/>
      <c r="BA116" s="1036"/>
    </row>
    <row r="117" ht="15.75" customHeight="1">
      <c r="A117" s="1067" t="s">
        <v>6548</v>
      </c>
      <c r="B117" s="1068" t="s">
        <v>6528</v>
      </c>
      <c r="C117" s="963" t="s">
        <v>1938</v>
      </c>
      <c r="D117" s="1035" t="s">
        <v>6741</v>
      </c>
      <c r="E117" s="1035" t="s">
        <v>1472</v>
      </c>
      <c r="F117" s="1035" t="s">
        <v>6742</v>
      </c>
      <c r="G117" s="1035" t="s">
        <v>1938</v>
      </c>
      <c r="H117" s="1035" t="s">
        <v>2908</v>
      </c>
      <c r="I117" s="1035" t="s">
        <v>6742</v>
      </c>
      <c r="J117" s="1036"/>
      <c r="K117" s="1036"/>
      <c r="L117" s="1038" t="s">
        <v>6741</v>
      </c>
      <c r="M117" s="1036"/>
      <c r="N117" s="1036"/>
      <c r="O117" s="1043"/>
      <c r="P117" s="1038" t="s">
        <v>581</v>
      </c>
      <c r="Q117" s="1036"/>
      <c r="R117" s="1035" t="s">
        <v>6743</v>
      </c>
      <c r="S117" s="1036"/>
      <c r="T117" s="1036"/>
      <c r="U117" s="1036"/>
      <c r="V117" s="1036"/>
      <c r="W117" s="1036"/>
      <c r="X117" s="1035" t="s">
        <v>6744</v>
      </c>
      <c r="Y117" s="1035" t="s">
        <v>6745</v>
      </c>
      <c r="Z117" s="1036"/>
      <c r="AA117" s="1039"/>
      <c r="AB117" s="1036"/>
      <c r="AC117" s="1036"/>
      <c r="AD117" s="1036"/>
      <c r="AE117" s="1036"/>
      <c r="AF117" s="1036"/>
      <c r="AG117" s="1036"/>
      <c r="AH117" s="1036"/>
      <c r="AI117" s="1036"/>
      <c r="AJ117" s="1040"/>
      <c r="AK117" s="1036"/>
      <c r="AL117" s="1036"/>
      <c r="AM117" s="1036"/>
      <c r="AN117" s="1036"/>
      <c r="AO117" s="1036"/>
      <c r="AP117" s="1036"/>
      <c r="AQ117" s="1036"/>
      <c r="AR117" s="1036"/>
      <c r="AS117" s="1036"/>
      <c r="AT117" s="1036"/>
      <c r="AU117" s="1036"/>
      <c r="AV117" s="1036"/>
      <c r="AW117" s="1036"/>
      <c r="AX117" s="1036"/>
      <c r="AY117" s="1036"/>
      <c r="AZ117" s="1036"/>
      <c r="BA117" s="1036"/>
    </row>
    <row r="118" ht="15.75" customHeight="1">
      <c r="A118" s="1067" t="s">
        <v>6568</v>
      </c>
      <c r="B118" s="1070" t="s">
        <v>6746</v>
      </c>
      <c r="C118" s="963" t="s">
        <v>6747</v>
      </c>
      <c r="D118" s="1043"/>
      <c r="E118" s="1035" t="s">
        <v>6747</v>
      </c>
      <c r="F118" s="1036"/>
      <c r="G118" s="1036"/>
      <c r="H118" s="1036"/>
      <c r="I118" s="1036"/>
      <c r="J118" s="1036"/>
      <c r="K118" s="1036"/>
      <c r="L118" s="1036"/>
      <c r="M118" s="1036"/>
      <c r="N118" s="1036"/>
      <c r="O118" s="1037" t="str">
        <f>HYPERLINK("https://youtu.be/tXG5xCfHZ2E","35.72")</f>
        <v>35.72</v>
      </c>
      <c r="P118" s="1036"/>
      <c r="Q118" s="1038" t="s">
        <v>6748</v>
      </c>
      <c r="R118" s="1036"/>
      <c r="S118" s="1036"/>
      <c r="T118" s="1036"/>
      <c r="U118" s="1036"/>
      <c r="V118" s="1036"/>
      <c r="W118" s="1036"/>
      <c r="X118" s="1036"/>
      <c r="Y118" s="1036"/>
      <c r="Z118" s="1036"/>
      <c r="AA118" s="1039"/>
      <c r="AB118" s="1036"/>
      <c r="AC118" s="1036"/>
      <c r="AD118" s="1036"/>
      <c r="AE118" s="1036"/>
      <c r="AF118" s="1036"/>
      <c r="AG118" s="1036"/>
      <c r="AH118" s="1036"/>
      <c r="AI118" s="1036"/>
      <c r="AJ118" s="1040"/>
      <c r="AK118" s="1036"/>
      <c r="AL118" s="1036"/>
      <c r="AM118" s="1036"/>
      <c r="AN118" s="1036"/>
      <c r="AO118" s="1036"/>
      <c r="AP118" s="1036"/>
      <c r="AQ118" s="1036"/>
      <c r="AR118" s="1036"/>
      <c r="AS118" s="1036"/>
      <c r="AT118" s="1036"/>
      <c r="AU118" s="1036"/>
      <c r="AV118" s="1036"/>
      <c r="AW118" s="1036"/>
      <c r="AX118" s="1036"/>
      <c r="AY118" s="1036"/>
      <c r="AZ118" s="1036"/>
      <c r="BA118" s="1036"/>
    </row>
    <row r="119" ht="15.75" customHeight="1">
      <c r="A119" s="1064"/>
      <c r="B119" s="1065" t="s">
        <v>6749</v>
      </c>
      <c r="C119" s="963" t="s">
        <v>1021</v>
      </c>
      <c r="D119" s="1043"/>
      <c r="E119" s="1036"/>
      <c r="F119" s="1050"/>
      <c r="G119" s="1036"/>
      <c r="H119" s="1035" t="s">
        <v>1021</v>
      </c>
      <c r="I119" s="1036"/>
      <c r="J119" s="1036"/>
      <c r="K119" s="1051"/>
      <c r="L119" s="1036"/>
      <c r="M119" s="1036"/>
      <c r="N119" s="1036"/>
      <c r="O119" s="1036"/>
      <c r="P119" s="1036"/>
      <c r="Q119" s="1036"/>
      <c r="R119" s="1036"/>
      <c r="S119" s="1036"/>
      <c r="T119" s="1036"/>
      <c r="U119" s="1036"/>
      <c r="V119" s="1036"/>
      <c r="W119" s="1036"/>
      <c r="X119" s="1036"/>
      <c r="Y119" s="1036"/>
      <c r="Z119" s="1036"/>
      <c r="AA119" s="1039"/>
      <c r="AB119" s="1036"/>
      <c r="AC119" s="1036"/>
      <c r="AD119" s="1036"/>
      <c r="AE119" s="1036"/>
      <c r="AF119" s="1036"/>
      <c r="AG119" s="1036"/>
      <c r="AH119" s="1036"/>
      <c r="AI119" s="1036"/>
      <c r="AJ119" s="1040"/>
      <c r="AK119" s="1036"/>
      <c r="AL119" s="1036"/>
      <c r="AM119" s="1036"/>
      <c r="AN119" s="1036"/>
      <c r="AO119" s="1036"/>
      <c r="AP119" s="1036"/>
      <c r="AQ119" s="1036"/>
      <c r="AR119" s="1036"/>
      <c r="AS119" s="1036"/>
      <c r="AT119" s="1036"/>
      <c r="AU119" s="1036"/>
      <c r="AV119" s="1036"/>
      <c r="AW119" s="1036"/>
      <c r="AX119" s="1036"/>
      <c r="AY119" s="1036"/>
      <c r="AZ119" s="1036"/>
      <c r="BA119" s="1036"/>
    </row>
    <row r="120" ht="15.75" customHeight="1">
      <c r="A120" s="1061" t="s">
        <v>6653</v>
      </c>
      <c r="B120" s="1063" t="s">
        <v>6750</v>
      </c>
      <c r="C120" s="963" t="s">
        <v>6751</v>
      </c>
      <c r="D120" s="1043"/>
      <c r="E120" s="1036"/>
      <c r="F120" s="1036"/>
      <c r="G120" s="1036"/>
      <c r="H120" s="1036"/>
      <c r="I120" s="1035" t="s">
        <v>4707</v>
      </c>
      <c r="J120" s="1036"/>
      <c r="K120" s="1043"/>
      <c r="L120" s="1036"/>
      <c r="M120" s="1036"/>
      <c r="N120" s="1036"/>
      <c r="O120" s="1036"/>
      <c r="P120" s="1036"/>
      <c r="Q120" s="1035" t="s">
        <v>4958</v>
      </c>
      <c r="R120" s="1036"/>
      <c r="S120" s="1036"/>
      <c r="T120" s="1036"/>
      <c r="U120" s="1036"/>
      <c r="V120" s="1036"/>
      <c r="W120" s="1036"/>
      <c r="X120" s="1036"/>
      <c r="Y120" s="1036"/>
      <c r="Z120" s="1036"/>
      <c r="AA120" s="1039"/>
      <c r="AB120" s="1036"/>
      <c r="AC120" s="1038" t="s">
        <v>2867</v>
      </c>
      <c r="AD120" s="1036"/>
      <c r="AE120" s="1036"/>
      <c r="AF120" s="1036"/>
      <c r="AG120" s="1036"/>
      <c r="AH120" s="1036"/>
      <c r="AI120" s="1036"/>
      <c r="AJ120" s="1040"/>
      <c r="AK120" s="1036"/>
      <c r="AL120" s="1036"/>
      <c r="AM120" s="1036"/>
      <c r="AN120" s="1036"/>
      <c r="AO120" s="1036"/>
      <c r="AP120" s="1036"/>
      <c r="AQ120" s="1036"/>
      <c r="AR120" s="1036"/>
      <c r="AS120" s="1036"/>
      <c r="AT120" s="1036"/>
      <c r="AU120" s="1036"/>
      <c r="AV120" s="1036"/>
      <c r="AW120" s="1036"/>
      <c r="AX120" s="1036"/>
      <c r="AY120" s="1036"/>
      <c r="AZ120" s="1036"/>
      <c r="BA120" s="1036"/>
    </row>
    <row r="121" ht="15.75" customHeight="1">
      <c r="A121" s="1064"/>
      <c r="B121" s="1065" t="s">
        <v>6752</v>
      </c>
      <c r="C121" s="963" t="s">
        <v>1763</v>
      </c>
      <c r="D121" s="1043"/>
      <c r="E121" s="1035" t="s">
        <v>3597</v>
      </c>
      <c r="F121" s="1036"/>
      <c r="G121" s="1036"/>
      <c r="H121" s="1036"/>
      <c r="I121" s="1036"/>
      <c r="J121" s="1036"/>
      <c r="K121" s="1036"/>
      <c r="L121" s="1036"/>
      <c r="M121" s="1036"/>
      <c r="N121" s="1036"/>
      <c r="O121" s="1043"/>
      <c r="P121" s="1036"/>
      <c r="Q121" s="1071" t="s">
        <v>2952</v>
      </c>
      <c r="R121" s="1036"/>
      <c r="S121" s="1036"/>
      <c r="T121" s="1035" t="s">
        <v>5725</v>
      </c>
      <c r="U121" s="1036"/>
      <c r="V121" s="1036"/>
      <c r="W121" s="1036"/>
      <c r="X121" s="1036"/>
      <c r="Y121" s="1036"/>
      <c r="Z121" s="1036"/>
      <c r="AA121" s="1035" t="s">
        <v>1763</v>
      </c>
      <c r="AB121" s="1036"/>
      <c r="AC121" s="1035" t="s">
        <v>2996</v>
      </c>
      <c r="AD121" s="1036"/>
      <c r="AE121" s="1036"/>
      <c r="AF121" s="1036"/>
      <c r="AG121" s="1036"/>
      <c r="AH121" s="1036"/>
      <c r="AI121" s="1036"/>
      <c r="AJ121" s="1040"/>
      <c r="AK121" s="1036"/>
      <c r="AL121" s="1036"/>
      <c r="AM121" s="1036"/>
      <c r="AN121" s="1036"/>
      <c r="AO121" s="1036"/>
      <c r="AP121" s="1036"/>
      <c r="AQ121" s="1036"/>
      <c r="AR121" s="1036"/>
      <c r="AS121" s="1036"/>
      <c r="AT121" s="1036"/>
      <c r="AU121" s="1036"/>
      <c r="AV121" s="1036"/>
      <c r="AW121" s="1036"/>
      <c r="AX121" s="1036"/>
      <c r="AY121" s="1036"/>
      <c r="AZ121" s="1036"/>
      <c r="BA121" s="1036"/>
    </row>
    <row r="122" ht="15.75" customHeight="1">
      <c r="A122" s="1064"/>
      <c r="B122" s="1065" t="s">
        <v>6753</v>
      </c>
      <c r="C122" s="963" t="s">
        <v>3039</v>
      </c>
      <c r="D122" s="1043"/>
      <c r="E122" s="1036"/>
      <c r="F122" s="1038"/>
      <c r="G122" s="1050"/>
      <c r="H122" s="1036"/>
      <c r="I122" s="1036"/>
      <c r="J122" s="1036"/>
      <c r="K122" s="1036"/>
      <c r="L122" s="1036"/>
      <c r="M122" s="1036"/>
      <c r="N122" s="1036"/>
      <c r="O122" s="1043"/>
      <c r="P122" s="1036"/>
      <c r="Q122" s="1036"/>
      <c r="R122" s="1036"/>
      <c r="S122" s="1036"/>
      <c r="T122" s="1072"/>
      <c r="U122" s="1036"/>
      <c r="V122" s="1036"/>
      <c r="W122" s="1036"/>
      <c r="X122" s="1036"/>
      <c r="Y122" s="1036"/>
      <c r="Z122" s="1035" t="s">
        <v>3039</v>
      </c>
      <c r="AA122" s="1039"/>
      <c r="AB122" s="1036"/>
      <c r="AC122" s="1036"/>
      <c r="AD122" s="1036"/>
      <c r="AE122" s="1036"/>
      <c r="AF122" s="1036"/>
      <c r="AG122" s="1036"/>
      <c r="AH122" s="1036"/>
      <c r="AI122" s="1036"/>
      <c r="AJ122" s="1040"/>
      <c r="AK122" s="1036"/>
      <c r="AL122" s="1036"/>
      <c r="AM122" s="1036"/>
      <c r="AN122" s="1036"/>
      <c r="AO122" s="1036"/>
      <c r="AP122" s="1036"/>
      <c r="AQ122" s="1038" t="s">
        <v>5708</v>
      </c>
      <c r="AR122" s="1036"/>
      <c r="AS122" s="1036"/>
      <c r="AT122" s="1036"/>
      <c r="AU122" s="1036"/>
      <c r="AV122" s="1036"/>
      <c r="AW122" s="1036"/>
      <c r="AX122" s="1036"/>
      <c r="AY122" s="1036"/>
      <c r="AZ122" s="1036"/>
      <c r="BA122" s="1036"/>
    </row>
    <row r="123" ht="15.75" customHeight="1">
      <c r="A123" s="1064"/>
      <c r="B123" s="1065" t="s">
        <v>6754</v>
      </c>
      <c r="C123" s="963" t="s">
        <v>264</v>
      </c>
      <c r="D123" s="1035" t="s">
        <v>264</v>
      </c>
      <c r="E123" s="1036"/>
      <c r="F123" s="1035" t="s">
        <v>4395</v>
      </c>
      <c r="G123" s="1035" t="s">
        <v>4019</v>
      </c>
      <c r="H123" s="1035" t="s">
        <v>1014</v>
      </c>
      <c r="I123" s="1035" t="s">
        <v>1230</v>
      </c>
      <c r="J123" s="1035" t="s">
        <v>6755</v>
      </c>
      <c r="K123" s="1035" t="s">
        <v>4982</v>
      </c>
      <c r="L123" s="1038" t="s">
        <v>1886</v>
      </c>
      <c r="M123" s="1036"/>
      <c r="N123" s="1036"/>
      <c r="O123" s="1043"/>
      <c r="P123" s="1036"/>
      <c r="Q123" s="1036"/>
      <c r="R123" s="1036"/>
      <c r="S123" s="1036"/>
      <c r="T123" s="1035" t="s">
        <v>1442</v>
      </c>
      <c r="U123" s="1036"/>
      <c r="V123" s="1036"/>
      <c r="W123" s="1036"/>
      <c r="X123" s="1036"/>
      <c r="Y123" s="1036"/>
      <c r="Z123" s="1036"/>
      <c r="AA123" s="1039"/>
      <c r="AB123" s="1036"/>
      <c r="AC123" s="1036"/>
      <c r="AD123" s="1036"/>
      <c r="AE123" s="1036"/>
      <c r="AF123" s="1036"/>
      <c r="AG123" s="1036"/>
      <c r="AH123" s="1036"/>
      <c r="AI123" s="1036"/>
      <c r="AJ123" s="1040"/>
      <c r="AK123" s="1036"/>
      <c r="AL123" s="1036"/>
      <c r="AM123" s="1036"/>
      <c r="AN123" s="1036"/>
      <c r="AO123" s="1036"/>
      <c r="AP123" s="1036"/>
      <c r="AQ123" s="1055" t="s">
        <v>6756</v>
      </c>
      <c r="AR123" s="1036"/>
      <c r="AS123" s="1036"/>
      <c r="AT123" s="1036"/>
      <c r="AU123" s="1036"/>
      <c r="AV123" s="1036"/>
      <c r="AW123" s="1036"/>
      <c r="AX123" s="1036"/>
      <c r="AY123" s="1036"/>
      <c r="AZ123" s="1036"/>
      <c r="BA123" s="1036"/>
    </row>
    <row r="124" ht="15.75" customHeight="1">
      <c r="A124" s="1061" t="s">
        <v>6571</v>
      </c>
      <c r="B124" s="1063" t="s">
        <v>6757</v>
      </c>
      <c r="C124" s="963" t="s">
        <v>2266</v>
      </c>
      <c r="D124" s="1043"/>
      <c r="E124" s="1035" t="s">
        <v>2263</v>
      </c>
      <c r="F124" s="1036"/>
      <c r="G124" s="1035" t="s">
        <v>6758</v>
      </c>
      <c r="H124" s="1036"/>
      <c r="I124" s="1036"/>
      <c r="J124" s="1036"/>
      <c r="K124" s="1036"/>
      <c r="L124" s="1036"/>
      <c r="M124" s="1035" t="s">
        <v>5279</v>
      </c>
      <c r="N124" s="1036"/>
      <c r="O124" s="1037" t="str">
        <f>HYPERLINK("https://youtu.be/wzsts4r5VHY","56.24")</f>
        <v>56.24</v>
      </c>
      <c r="P124" s="1036"/>
      <c r="Q124" s="1035" t="s">
        <v>3350</v>
      </c>
      <c r="R124" s="1035" t="s">
        <v>2734</v>
      </c>
      <c r="S124" s="1036"/>
      <c r="T124" s="1036"/>
      <c r="U124" s="1036"/>
      <c r="V124" s="1036"/>
      <c r="W124" s="1036"/>
      <c r="X124" s="1036"/>
      <c r="Y124" s="1036"/>
      <c r="Z124" s="1036"/>
      <c r="AA124" s="1039"/>
      <c r="AB124" s="1036"/>
      <c r="AC124" s="1036"/>
      <c r="AD124" s="1036"/>
      <c r="AE124" s="1036"/>
      <c r="AF124" s="1036"/>
      <c r="AG124" s="1036"/>
      <c r="AH124" s="1036"/>
      <c r="AI124" s="1036"/>
      <c r="AJ124" s="1040"/>
      <c r="AK124" s="1036"/>
      <c r="AL124" s="1036"/>
      <c r="AM124" s="1036"/>
      <c r="AN124" s="1036"/>
      <c r="AO124" s="1036"/>
      <c r="AP124" s="1036"/>
      <c r="AQ124" s="1036"/>
      <c r="AR124" s="1036"/>
      <c r="AS124" s="1036"/>
      <c r="AT124" s="1036"/>
      <c r="AU124" s="1036"/>
      <c r="AV124" s="1036"/>
      <c r="AW124" s="1036"/>
      <c r="AX124" s="1036"/>
      <c r="AY124" s="1036"/>
      <c r="AZ124" s="1036"/>
      <c r="BA124" s="1036"/>
    </row>
    <row r="125" ht="15.75" customHeight="1">
      <c r="A125" s="1064"/>
      <c r="B125" s="1065" t="s">
        <v>6759</v>
      </c>
      <c r="C125" s="963" t="s">
        <v>348</v>
      </c>
      <c r="D125" s="1050"/>
      <c r="E125" s="1036"/>
      <c r="F125" s="1050"/>
      <c r="G125" s="1050"/>
      <c r="H125" s="1050"/>
      <c r="I125" s="1050"/>
      <c r="J125" s="1036"/>
      <c r="K125" s="1036"/>
      <c r="L125" s="1036"/>
      <c r="M125" s="1035" t="s">
        <v>348</v>
      </c>
      <c r="N125" s="1036"/>
      <c r="O125" s="1036"/>
      <c r="P125" s="1036"/>
      <c r="Q125" s="1036"/>
      <c r="R125" s="1036"/>
      <c r="S125" s="1036"/>
      <c r="T125" s="1036"/>
      <c r="U125" s="1036"/>
      <c r="V125" s="1036"/>
      <c r="W125" s="1036"/>
      <c r="X125" s="1036"/>
      <c r="Y125" s="1036"/>
      <c r="Z125" s="1036"/>
      <c r="AA125" s="1039"/>
      <c r="AB125" s="1036"/>
      <c r="AC125" s="1036"/>
      <c r="AD125" s="1036"/>
      <c r="AE125" s="1036"/>
      <c r="AF125" s="1036"/>
      <c r="AG125" s="1036"/>
      <c r="AH125" s="1036"/>
      <c r="AI125" s="1036"/>
      <c r="AJ125" s="1040"/>
      <c r="AK125" s="1036"/>
      <c r="AL125" s="1036"/>
      <c r="AM125" s="1036"/>
      <c r="AN125" s="1036"/>
      <c r="AO125" s="1036"/>
      <c r="AP125" s="1036"/>
      <c r="AQ125" s="1036"/>
      <c r="AR125" s="1036"/>
      <c r="AS125" s="1036"/>
      <c r="AT125" s="1036"/>
      <c r="AU125" s="1036"/>
      <c r="AV125" s="1036"/>
      <c r="AW125" s="1036"/>
      <c r="AX125" s="1036"/>
      <c r="AY125" s="1036"/>
      <c r="AZ125" s="1036"/>
      <c r="BA125" s="1036"/>
    </row>
    <row r="126" ht="15.75" customHeight="1">
      <c r="A126" s="1064"/>
      <c r="B126" s="1065" t="s">
        <v>6760</v>
      </c>
      <c r="C126" s="963" t="s">
        <v>2195</v>
      </c>
      <c r="D126" s="1035" t="s">
        <v>936</v>
      </c>
      <c r="E126" s="1036"/>
      <c r="F126" s="1035" t="s">
        <v>3905</v>
      </c>
      <c r="G126" s="1035" t="s">
        <v>1496</v>
      </c>
      <c r="H126" s="1035" t="s">
        <v>1015</v>
      </c>
      <c r="I126" s="1035" t="s">
        <v>1006</v>
      </c>
      <c r="J126" s="1035" t="s">
        <v>2629</v>
      </c>
      <c r="K126" s="1036" t="s">
        <v>598</v>
      </c>
      <c r="L126" s="1036"/>
      <c r="M126" s="1036"/>
      <c r="N126" s="1036"/>
      <c r="O126" s="1036"/>
      <c r="P126" s="1036"/>
      <c r="Q126" s="1036"/>
      <c r="R126" s="1036"/>
      <c r="S126" s="1036"/>
      <c r="T126" s="1036"/>
      <c r="U126" s="1036"/>
      <c r="V126" s="1036"/>
      <c r="W126" s="1036"/>
      <c r="X126" s="1036"/>
      <c r="Y126" s="1036"/>
      <c r="Z126" s="1036"/>
      <c r="AA126" s="1039"/>
      <c r="AB126" s="1036"/>
      <c r="AC126" s="1036"/>
      <c r="AD126" s="1036"/>
      <c r="AE126" s="1036"/>
      <c r="AF126" s="1036"/>
      <c r="AG126" s="1036"/>
      <c r="AH126" s="1036"/>
      <c r="AI126" s="1036"/>
      <c r="AJ126" s="1040"/>
      <c r="AK126" s="1036"/>
      <c r="AL126" s="1036"/>
      <c r="AM126" s="1036"/>
      <c r="AN126" s="1036"/>
      <c r="AO126" s="1036"/>
      <c r="AP126" s="1036"/>
      <c r="AQ126" s="1036"/>
      <c r="AR126" s="1036"/>
      <c r="AS126" s="1036"/>
      <c r="AT126" s="1036"/>
      <c r="AU126" s="1036"/>
      <c r="AV126" s="1036"/>
      <c r="AW126" s="1036"/>
      <c r="AX126" s="1036"/>
      <c r="AY126" s="1036"/>
      <c r="AZ126" s="1036"/>
      <c r="BA126" s="1036"/>
    </row>
    <row r="127" ht="15.75" customHeight="1">
      <c r="A127" s="1061" t="s">
        <v>6580</v>
      </c>
      <c r="B127" s="1063" t="s">
        <v>6761</v>
      </c>
      <c r="C127" s="963" t="s">
        <v>6762</v>
      </c>
      <c r="D127" s="1043"/>
      <c r="E127" s="1035" t="s">
        <v>6762</v>
      </c>
      <c r="F127" s="1036"/>
      <c r="G127" s="1050"/>
      <c r="H127" s="1036"/>
      <c r="I127" s="1036"/>
      <c r="J127" s="1036"/>
      <c r="K127" s="1036"/>
      <c r="L127" s="1036"/>
      <c r="M127" s="1038"/>
      <c r="N127" s="1036"/>
      <c r="O127" s="1036"/>
      <c r="P127" s="1036"/>
      <c r="Q127" s="1038" t="s">
        <v>3097</v>
      </c>
      <c r="R127" s="1036"/>
      <c r="S127" s="1036"/>
      <c r="T127" s="1036"/>
      <c r="U127" s="1036"/>
      <c r="V127" s="1036"/>
      <c r="W127" s="1036"/>
      <c r="X127" s="1036"/>
      <c r="Y127" s="1036"/>
      <c r="Z127" s="1036"/>
      <c r="AA127" s="1039"/>
      <c r="AB127" s="1036"/>
      <c r="AC127" s="1036"/>
      <c r="AD127" s="1036"/>
      <c r="AE127" s="1036"/>
      <c r="AF127" s="1036"/>
      <c r="AG127" s="1036"/>
      <c r="AH127" s="1036"/>
      <c r="AI127" s="1036"/>
      <c r="AJ127" s="1040"/>
      <c r="AK127" s="1036"/>
      <c r="AL127" s="1036"/>
      <c r="AM127" s="1036"/>
      <c r="AN127" s="1036"/>
      <c r="AO127" s="1036"/>
      <c r="AP127" s="1036"/>
      <c r="AQ127" s="1036"/>
      <c r="AR127" s="1036"/>
      <c r="AS127" s="1036"/>
      <c r="AT127" s="1036"/>
      <c r="AU127" s="1036"/>
      <c r="AV127" s="1036"/>
      <c r="AW127" s="1036"/>
      <c r="AX127" s="1036"/>
      <c r="AY127" s="1036"/>
      <c r="AZ127" s="1036"/>
      <c r="BA127" s="1036"/>
    </row>
    <row r="128" ht="15.75" customHeight="1">
      <c r="A128" s="1064"/>
      <c r="B128" s="1065" t="s">
        <v>6763</v>
      </c>
      <c r="C128" s="963" t="s">
        <v>6579</v>
      </c>
      <c r="D128" s="1043"/>
      <c r="E128" s="1035" t="s">
        <v>6579</v>
      </c>
      <c r="F128" s="1036"/>
      <c r="G128" s="1035" t="s">
        <v>5293</v>
      </c>
      <c r="H128" s="1038" t="s">
        <v>1016</v>
      </c>
      <c r="I128" s="915" t="s">
        <v>1232</v>
      </c>
      <c r="J128" s="1036"/>
      <c r="K128" s="1036"/>
      <c r="L128" s="1038" t="s">
        <v>2202</v>
      </c>
      <c r="M128" s="915" t="s">
        <v>1305</v>
      </c>
      <c r="N128" s="1036"/>
      <c r="O128" s="1036"/>
      <c r="P128" s="1036"/>
      <c r="Q128" s="1036"/>
      <c r="R128" s="1036"/>
      <c r="S128" s="1036"/>
      <c r="T128" s="1036"/>
      <c r="U128" s="1036"/>
      <c r="V128" s="1036"/>
      <c r="W128" s="1036"/>
      <c r="X128" s="1036"/>
      <c r="Y128" s="1036"/>
      <c r="Z128" s="1036"/>
      <c r="AA128" s="1039"/>
      <c r="AB128" s="1036"/>
      <c r="AC128" s="1036"/>
      <c r="AD128" s="1036"/>
      <c r="AE128" s="1036"/>
      <c r="AF128" s="1036"/>
      <c r="AG128" s="1036"/>
      <c r="AH128" s="1036"/>
      <c r="AI128" s="1036"/>
      <c r="AJ128" s="1040"/>
      <c r="AK128" s="1036"/>
      <c r="AL128" s="1036"/>
      <c r="AM128" s="1036"/>
      <c r="AN128" s="1036"/>
      <c r="AO128" s="1036"/>
      <c r="AP128" s="1036"/>
      <c r="AQ128" s="1036"/>
      <c r="AR128" s="1036"/>
      <c r="AS128" s="1036"/>
      <c r="AT128" s="1036"/>
      <c r="AU128" s="1036"/>
      <c r="AV128" s="1036"/>
      <c r="AW128" s="1036"/>
      <c r="AX128" s="1036"/>
      <c r="AY128" s="1036"/>
      <c r="AZ128" s="1036"/>
      <c r="BA128" s="1036"/>
    </row>
    <row r="129" ht="15.75" customHeight="1">
      <c r="A129" s="1061" t="s">
        <v>6586</v>
      </c>
      <c r="B129" s="1063" t="s">
        <v>6764</v>
      </c>
      <c r="C129" s="963" t="str">
        <f>HYPERLINK("https://youtu.be/KomZysL4CgE","1:10.59")</f>
        <v>1:10.59</v>
      </c>
      <c r="D129" s="1043"/>
      <c r="E129" s="1036"/>
      <c r="F129" s="1036"/>
      <c r="G129" s="1036"/>
      <c r="H129" s="1036"/>
      <c r="I129" s="1036"/>
      <c r="J129" s="1036"/>
      <c r="K129" s="1036"/>
      <c r="L129" s="1036"/>
      <c r="M129" s="1036"/>
      <c r="N129" s="1036"/>
      <c r="O129" s="1037" t="str">
        <f>HYPERLINK("https://youtu.be/KomZysL4CgE","1:10.59")</f>
        <v>1:10.59</v>
      </c>
      <c r="P129" s="1036"/>
      <c r="Q129" s="1036"/>
      <c r="R129" s="1036"/>
      <c r="S129" s="1036"/>
      <c r="T129" s="1036"/>
      <c r="U129" s="1036"/>
      <c r="V129" s="1036"/>
      <c r="W129" s="1036"/>
      <c r="X129" s="1036"/>
      <c r="Y129" s="1036"/>
      <c r="Z129" s="1036"/>
      <c r="AA129" s="1039"/>
      <c r="AB129" s="1036"/>
      <c r="AC129" s="1036"/>
      <c r="AD129" s="1036"/>
      <c r="AE129" s="1036"/>
      <c r="AF129" s="1036"/>
      <c r="AG129" s="1036"/>
      <c r="AH129" s="1036"/>
      <c r="AI129" s="1036"/>
      <c r="AJ129" s="1040"/>
      <c r="AK129" s="1036"/>
      <c r="AL129" s="1036"/>
      <c r="AM129" s="1036"/>
      <c r="AN129" s="1036"/>
      <c r="AO129" s="1036"/>
      <c r="AP129" s="1036"/>
      <c r="AQ129" s="1036"/>
      <c r="AR129" s="1036"/>
      <c r="AS129" s="1036"/>
      <c r="AT129" s="1036"/>
      <c r="AU129" s="1036"/>
      <c r="AV129" s="1036"/>
      <c r="AW129" s="1036"/>
      <c r="AX129" s="1036"/>
      <c r="AY129" s="1036"/>
      <c r="AZ129" s="1036"/>
      <c r="BA129" s="1036"/>
    </row>
    <row r="130" ht="15.75" customHeight="1">
      <c r="A130" s="1064"/>
      <c r="B130" s="1065" t="s">
        <v>6765</v>
      </c>
      <c r="C130" s="963"/>
      <c r="D130" s="1043"/>
      <c r="E130" s="1036"/>
      <c r="F130" s="1036"/>
      <c r="G130" s="1036"/>
      <c r="H130" s="1036"/>
      <c r="I130" s="1035" t="s">
        <v>1233</v>
      </c>
      <c r="J130" s="1036"/>
      <c r="K130" s="1036"/>
      <c r="L130" s="1036"/>
      <c r="M130" s="1036"/>
      <c r="N130" s="1036"/>
      <c r="O130" s="1036"/>
      <c r="P130" s="1036"/>
      <c r="Q130" s="1036"/>
      <c r="R130" s="1036"/>
      <c r="S130" s="1036"/>
      <c r="T130" s="1036"/>
      <c r="U130" s="1036"/>
      <c r="V130" s="1036"/>
      <c r="W130" s="1036"/>
      <c r="X130" s="1036"/>
      <c r="Y130" s="1036"/>
      <c r="Z130" s="1036"/>
      <c r="AA130" s="1039"/>
      <c r="AB130" s="1036"/>
      <c r="AC130" s="1036"/>
      <c r="AD130" s="1036"/>
      <c r="AE130" s="1036"/>
      <c r="AF130" s="1036"/>
      <c r="AG130" s="1036"/>
      <c r="AH130" s="1036"/>
      <c r="AI130" s="1036"/>
      <c r="AJ130" s="1040"/>
      <c r="AK130" s="1036"/>
      <c r="AL130" s="1036"/>
      <c r="AM130" s="1036"/>
      <c r="AN130" s="1036"/>
      <c r="AO130" s="1036"/>
      <c r="AP130" s="1036"/>
      <c r="AQ130" s="1036"/>
      <c r="AR130" s="1036"/>
      <c r="AS130" s="1036"/>
      <c r="AT130" s="1036"/>
      <c r="AU130" s="1036"/>
      <c r="AV130" s="1036"/>
      <c r="AW130" s="1036"/>
      <c r="AX130" s="1036"/>
      <c r="AY130" s="1036"/>
      <c r="AZ130" s="1036"/>
      <c r="BA130" s="1036"/>
    </row>
    <row r="131" ht="15.75" customHeight="1">
      <c r="A131" s="1067" t="s">
        <v>6543</v>
      </c>
      <c r="B131" s="1070" t="s">
        <v>6764</v>
      </c>
      <c r="C131" s="963" t="s">
        <v>6766</v>
      </c>
      <c r="D131" s="1035" t="s">
        <v>6766</v>
      </c>
      <c r="E131" s="1035" t="s">
        <v>2631</v>
      </c>
      <c r="F131" s="1035" t="s">
        <v>2264</v>
      </c>
      <c r="G131" s="1036"/>
      <c r="H131" s="1036"/>
      <c r="I131" s="1035" t="s">
        <v>2835</v>
      </c>
      <c r="J131" s="1050"/>
      <c r="K131" s="1036"/>
      <c r="L131" s="1036"/>
      <c r="M131" s="1036"/>
      <c r="N131" s="1036"/>
      <c r="O131" s="1036" t="s">
        <v>1258</v>
      </c>
      <c r="P131" s="1036"/>
      <c r="Q131" s="1035" t="s">
        <v>505</v>
      </c>
      <c r="R131" s="1036"/>
      <c r="S131" s="1036"/>
      <c r="T131" s="1036"/>
      <c r="U131" s="1036"/>
      <c r="V131" s="1036"/>
      <c r="W131" s="1036"/>
      <c r="X131" s="1036"/>
      <c r="Y131" s="1035" t="s">
        <v>137</v>
      </c>
      <c r="Z131" s="1036"/>
      <c r="AA131" s="1039"/>
      <c r="AB131" s="1036"/>
      <c r="AC131" s="1038" t="s">
        <v>2161</v>
      </c>
      <c r="AD131" s="1036"/>
      <c r="AE131" s="1036"/>
      <c r="AF131" s="1036"/>
      <c r="AG131" s="1036"/>
      <c r="AH131" s="1036"/>
      <c r="AI131" s="1036"/>
      <c r="AJ131" s="1040"/>
      <c r="AK131" s="1036"/>
      <c r="AL131" s="1036"/>
      <c r="AM131" s="1036"/>
      <c r="AN131" s="1036"/>
      <c r="AO131" s="1036"/>
      <c r="AP131" s="1036"/>
      <c r="AQ131" s="1036"/>
      <c r="AR131" s="1036"/>
      <c r="AS131" s="1036"/>
      <c r="AT131" s="1036"/>
      <c r="AU131" s="1036"/>
      <c r="AV131" s="1036"/>
      <c r="AW131" s="1036"/>
      <c r="AX131" s="1036"/>
      <c r="AY131" s="1036"/>
      <c r="AZ131" s="1036"/>
      <c r="BA131" s="1036"/>
    </row>
    <row r="132" ht="15.75" customHeight="1">
      <c r="A132" s="1064"/>
      <c r="B132" s="1065" t="s">
        <v>6765</v>
      </c>
      <c r="C132" s="963" t="s">
        <v>671</v>
      </c>
      <c r="D132" s="1035" t="s">
        <v>671</v>
      </c>
      <c r="E132" s="1035" t="s">
        <v>148</v>
      </c>
      <c r="F132" s="1035" t="s">
        <v>671</v>
      </c>
      <c r="G132" s="1035" t="s">
        <v>1420</v>
      </c>
      <c r="H132" s="1036"/>
      <c r="I132" s="929" t="s">
        <v>6767</v>
      </c>
      <c r="J132" s="1035" t="s">
        <v>391</v>
      </c>
      <c r="K132" s="1037" t="str">
        <f>HYPERLINK("https://youtu.be/NPrbRwZDn1I","27.54")</f>
        <v>27.54</v>
      </c>
      <c r="L132" s="1038" t="s">
        <v>319</v>
      </c>
      <c r="M132" s="915" t="s">
        <v>599</v>
      </c>
      <c r="N132" s="1036"/>
      <c r="O132" s="1037" t="str">
        <f>HYPERLINK("https://youtu.be/gwRV1gD1ndo","27.79")</f>
        <v>27.79</v>
      </c>
      <c r="P132" s="1036" t="s">
        <v>300</v>
      </c>
      <c r="Q132" s="1035" t="s">
        <v>2185</v>
      </c>
      <c r="R132" s="1035" t="s">
        <v>2120</v>
      </c>
      <c r="S132" s="1036"/>
      <c r="T132" s="1036"/>
      <c r="U132" s="1036" t="s">
        <v>1780</v>
      </c>
      <c r="V132" s="1055" t="s">
        <v>3820</v>
      </c>
      <c r="W132" s="1036"/>
      <c r="X132" s="1036"/>
      <c r="Y132" s="1036"/>
      <c r="Z132" s="1036"/>
      <c r="AA132" s="1039"/>
      <c r="AB132" s="1036"/>
      <c r="AC132" s="1038" t="s">
        <v>2732</v>
      </c>
      <c r="AD132" s="1036"/>
      <c r="AE132" s="1036"/>
      <c r="AF132" s="1036"/>
      <c r="AG132" s="1036"/>
      <c r="AH132" s="1036"/>
      <c r="AI132" s="1036"/>
      <c r="AJ132" s="1040"/>
      <c r="AK132" s="1036"/>
      <c r="AL132" s="1036"/>
      <c r="AM132" s="1036"/>
      <c r="AN132" s="1036"/>
      <c r="AO132" s="1036"/>
      <c r="AP132" s="1036"/>
      <c r="AQ132" s="1036"/>
      <c r="AR132" s="1036"/>
      <c r="AS132" s="1036"/>
      <c r="AT132" s="1036"/>
      <c r="AU132" s="1036"/>
      <c r="AV132" s="1036"/>
      <c r="AW132" s="1036"/>
      <c r="AX132" s="1036"/>
      <c r="AY132" s="1036"/>
      <c r="AZ132" s="1036"/>
      <c r="BA132" s="1036"/>
    </row>
    <row r="133" ht="15.75" customHeight="1">
      <c r="A133" s="1067" t="s">
        <v>6548</v>
      </c>
      <c r="B133" s="1070" t="s">
        <v>6528</v>
      </c>
      <c r="C133" s="963" t="s">
        <v>1694</v>
      </c>
      <c r="D133" s="1050"/>
      <c r="E133" s="1055"/>
      <c r="F133" s="1036"/>
      <c r="G133" s="1035" t="s">
        <v>1694</v>
      </c>
      <c r="H133" s="1050"/>
      <c r="I133" s="1035" t="s">
        <v>2820</v>
      </c>
      <c r="J133" s="1036"/>
      <c r="K133" s="1055"/>
      <c r="L133" s="1036"/>
      <c r="M133" s="918"/>
      <c r="N133" s="1036"/>
      <c r="O133" s="1055"/>
      <c r="P133" s="1036"/>
      <c r="Q133" s="1036"/>
      <c r="R133" s="1036"/>
      <c r="S133" s="1036"/>
      <c r="T133" s="1036"/>
      <c r="U133" s="1036"/>
      <c r="V133" s="1036"/>
      <c r="W133" s="1036"/>
      <c r="X133" s="1036"/>
      <c r="Y133" s="1036"/>
      <c r="Z133" s="1036"/>
      <c r="AA133" s="1039"/>
      <c r="AB133" s="1036"/>
      <c r="AC133" s="1036"/>
      <c r="AD133" s="1036"/>
      <c r="AE133" s="1036"/>
      <c r="AF133" s="1036"/>
      <c r="AG133" s="1036"/>
      <c r="AH133" s="1036"/>
      <c r="AI133" s="1050"/>
      <c r="AJ133" s="1040"/>
      <c r="AK133" s="1036"/>
      <c r="AL133" s="1036"/>
      <c r="AM133" s="1036"/>
      <c r="AN133" s="1036"/>
      <c r="AO133" s="1055"/>
      <c r="AP133" s="1036"/>
      <c r="AQ133" s="1036"/>
      <c r="AR133" s="1036"/>
      <c r="AS133" s="1036"/>
      <c r="AT133" s="1036"/>
      <c r="AU133" s="1036"/>
      <c r="AV133" s="1036"/>
      <c r="AW133" s="1036"/>
      <c r="AX133" s="1036"/>
      <c r="AY133" s="1036"/>
      <c r="AZ133" s="1036"/>
      <c r="BA133" s="1036"/>
    </row>
    <row r="134" ht="15.75" customHeight="1">
      <c r="A134" s="1067" t="s">
        <v>6768</v>
      </c>
      <c r="B134" s="1068" t="s">
        <v>6769</v>
      </c>
      <c r="C134" s="963" t="s">
        <v>1845</v>
      </c>
      <c r="D134" s="1035" t="s">
        <v>6770</v>
      </c>
      <c r="E134" s="1055"/>
      <c r="F134" s="1036"/>
      <c r="G134" s="1069"/>
      <c r="H134" s="1035" t="s">
        <v>1019</v>
      </c>
      <c r="I134" s="1036"/>
      <c r="J134" s="1036"/>
      <c r="K134" s="1055" t="s">
        <v>6771</v>
      </c>
      <c r="L134" s="1036"/>
      <c r="M134" s="915" t="s">
        <v>3248</v>
      </c>
      <c r="N134" s="1036" t="s">
        <v>6772</v>
      </c>
      <c r="O134" s="1055" t="s">
        <v>6773</v>
      </c>
      <c r="P134" s="1036"/>
      <c r="Q134" s="1036"/>
      <c r="R134" s="1036"/>
      <c r="S134" s="1036"/>
      <c r="T134" s="1036"/>
      <c r="U134" s="1036" t="s">
        <v>4488</v>
      </c>
      <c r="V134" s="1036"/>
      <c r="W134" s="1036"/>
      <c r="X134" s="1036"/>
      <c r="Y134" s="1036"/>
      <c r="Z134" s="1036"/>
      <c r="AA134" s="1039"/>
      <c r="AB134" s="1036"/>
      <c r="AC134" s="1036"/>
      <c r="AD134" s="1036"/>
      <c r="AE134" s="1036"/>
      <c r="AF134" s="1036"/>
      <c r="AG134" s="1036"/>
      <c r="AH134" s="1036"/>
      <c r="AI134" s="1035" t="s">
        <v>5994</v>
      </c>
      <c r="AJ134" s="1040"/>
      <c r="AK134" s="1036"/>
      <c r="AL134" s="1036"/>
      <c r="AM134" s="1036"/>
      <c r="AN134" s="1036"/>
      <c r="AO134" s="1055" t="s">
        <v>6774</v>
      </c>
      <c r="AP134" s="1036"/>
      <c r="AQ134" s="1036"/>
      <c r="AR134" s="1036"/>
      <c r="AS134" s="1036"/>
      <c r="AT134" s="1036"/>
      <c r="AU134" s="1036"/>
      <c r="AV134" s="1036"/>
      <c r="AW134" s="1036"/>
      <c r="AX134" s="1036"/>
      <c r="AY134" s="1036"/>
      <c r="AZ134" s="1036"/>
      <c r="BA134" s="1036"/>
    </row>
    <row r="135" ht="15.75" customHeight="1">
      <c r="A135" s="1064"/>
      <c r="B135" s="1065" t="s">
        <v>6775</v>
      </c>
      <c r="C135" s="963" t="s">
        <v>6776</v>
      </c>
      <c r="D135" s="1043"/>
      <c r="E135" s="1035" t="s">
        <v>474</v>
      </c>
      <c r="F135" s="1072"/>
      <c r="G135" s="1035" t="s">
        <v>6776</v>
      </c>
      <c r="H135" s="1036"/>
      <c r="I135" s="1072"/>
      <c r="J135" s="1036"/>
      <c r="K135" s="1072"/>
      <c r="L135" s="1036"/>
      <c r="M135" s="1036"/>
      <c r="N135" s="1036"/>
      <c r="O135" s="1036"/>
      <c r="P135" s="1036"/>
      <c r="Q135" s="1038" t="s">
        <v>3409</v>
      </c>
      <c r="R135" s="1072"/>
      <c r="S135" s="1036"/>
      <c r="T135" s="1036"/>
      <c r="U135" s="1036"/>
      <c r="V135" s="1036"/>
      <c r="W135" s="1036"/>
      <c r="X135" s="1036"/>
      <c r="Y135" s="1036"/>
      <c r="Z135" s="1036"/>
      <c r="AA135" s="1039"/>
      <c r="AB135" s="1036"/>
      <c r="AC135" s="1036"/>
      <c r="AD135" s="1036"/>
      <c r="AE135" s="1036"/>
      <c r="AF135" s="1036"/>
      <c r="AG135" s="1036"/>
      <c r="AH135" s="1043"/>
      <c r="AI135" s="1036"/>
      <c r="AJ135" s="1040"/>
      <c r="AK135" s="1036"/>
      <c r="AL135" s="1036"/>
      <c r="AM135" s="1036"/>
      <c r="AN135" s="1036"/>
      <c r="AO135" s="1036"/>
      <c r="AP135" s="1036"/>
      <c r="AQ135" s="1036"/>
      <c r="AR135" s="1036"/>
      <c r="AS135" s="1036"/>
      <c r="AT135" s="1036"/>
      <c r="AU135" s="1036"/>
      <c r="AV135" s="1036"/>
      <c r="AW135" s="1036"/>
      <c r="AX135" s="1036"/>
      <c r="AY135" s="1036"/>
      <c r="AZ135" s="1036"/>
      <c r="BA135" s="1036"/>
    </row>
    <row r="136" ht="15.75" customHeight="1">
      <c r="A136" s="1064"/>
      <c r="B136" s="1065" t="s">
        <v>6777</v>
      </c>
      <c r="C136" s="963" t="s">
        <v>6266</v>
      </c>
      <c r="D136" s="1035" t="s">
        <v>268</v>
      </c>
      <c r="E136" s="1036"/>
      <c r="F136" s="1072"/>
      <c r="G136" s="1069"/>
      <c r="H136" s="1036"/>
      <c r="I136" s="1036"/>
      <c r="J136" s="1035" t="s">
        <v>1561</v>
      </c>
      <c r="K136" s="1035" t="s">
        <v>765</v>
      </c>
      <c r="L136" s="1036"/>
      <c r="M136" s="1036"/>
      <c r="N136" s="1036"/>
      <c r="O136" s="1036"/>
      <c r="P136" s="1036"/>
      <c r="Q136" s="1036"/>
      <c r="R136" s="1036"/>
      <c r="S136" s="1036"/>
      <c r="T136" s="1036"/>
      <c r="U136" s="1036"/>
      <c r="V136" s="1036"/>
      <c r="W136" s="1036"/>
      <c r="X136" s="1036"/>
      <c r="Y136" s="1036"/>
      <c r="Z136" s="1036"/>
      <c r="AA136" s="1039"/>
      <c r="AB136" s="1036"/>
      <c r="AC136" s="1036"/>
      <c r="AD136" s="1036"/>
      <c r="AE136" s="1036"/>
      <c r="AF136" s="1036"/>
      <c r="AG136" s="1036"/>
      <c r="AH136" s="1037" t="str">
        <f>HYPERLINK("https://youtu.be/_0JbK5D6GCQ","1:25.92")</f>
        <v>1:25.92</v>
      </c>
      <c r="AI136" s="1036"/>
      <c r="AJ136" s="1040"/>
      <c r="AK136" s="1036"/>
      <c r="AL136" s="1036"/>
      <c r="AM136" s="1036"/>
      <c r="AN136" s="1036"/>
      <c r="AO136" s="1036"/>
      <c r="AP136" s="1036"/>
      <c r="AQ136" s="1036"/>
      <c r="AR136" s="1036"/>
      <c r="AS136" s="1036"/>
      <c r="AT136" s="1036"/>
      <c r="AU136" s="1036"/>
      <c r="AV136" s="1036"/>
      <c r="AW136" s="1036"/>
      <c r="AX136" s="1036"/>
      <c r="AY136" s="1036"/>
      <c r="AZ136" s="1036"/>
      <c r="BA136" s="1036"/>
    </row>
    <row r="137" ht="15.75" customHeight="1">
      <c r="A137" s="1064"/>
      <c r="B137" s="1065" t="s">
        <v>6778</v>
      </c>
      <c r="C137" s="963" t="s">
        <v>2737</v>
      </c>
      <c r="D137" s="1043"/>
      <c r="E137" s="1036"/>
      <c r="F137" s="1035" t="s">
        <v>6779</v>
      </c>
      <c r="G137" s="1035" t="s">
        <v>1100</v>
      </c>
      <c r="H137" s="1036"/>
      <c r="I137" s="1035" t="s">
        <v>1234</v>
      </c>
      <c r="J137" s="1036"/>
      <c r="K137" s="1072"/>
      <c r="L137" s="1036"/>
      <c r="M137" s="1036"/>
      <c r="N137" s="1036"/>
      <c r="O137" s="1036"/>
      <c r="P137" s="1036"/>
      <c r="Q137" s="1036"/>
      <c r="R137" s="1035" t="s">
        <v>2737</v>
      </c>
      <c r="S137" s="1036"/>
      <c r="T137" s="1036"/>
      <c r="U137" s="1036"/>
      <c r="V137" s="1036"/>
      <c r="W137" s="1036"/>
      <c r="X137" s="1036"/>
      <c r="Y137" s="1036"/>
      <c r="Z137" s="1036"/>
      <c r="AA137" s="1039"/>
      <c r="AB137" s="1036"/>
      <c r="AC137" s="1036"/>
      <c r="AD137" s="1036"/>
      <c r="AE137" s="1036"/>
      <c r="AF137" s="1036"/>
      <c r="AG137" s="1036"/>
      <c r="AH137" s="1043"/>
      <c r="AI137" s="1036"/>
      <c r="AJ137" s="1040"/>
      <c r="AK137" s="1036"/>
      <c r="AL137" s="1036"/>
      <c r="AM137" s="1036"/>
      <c r="AN137" s="1036"/>
      <c r="AO137" s="1036"/>
      <c r="AP137" s="1036"/>
      <c r="AQ137" s="1036"/>
      <c r="AR137" s="1036"/>
      <c r="AS137" s="1036"/>
      <c r="AT137" s="1036"/>
      <c r="AU137" s="1036"/>
      <c r="AV137" s="1036"/>
      <c r="AW137" s="1036"/>
      <c r="AX137" s="1036"/>
      <c r="AY137" s="1036"/>
      <c r="AZ137" s="1036"/>
      <c r="BA137" s="1036"/>
    </row>
    <row r="138" ht="15.75" customHeight="1">
      <c r="A138" s="1067" t="s">
        <v>6780</v>
      </c>
      <c r="B138" s="1068" t="s">
        <v>6769</v>
      </c>
      <c r="C138" s="963" t="s">
        <v>1576</v>
      </c>
      <c r="D138" s="1035" t="s">
        <v>2483</v>
      </c>
      <c r="E138" s="1072"/>
      <c r="F138" s="1036"/>
      <c r="G138" s="1036"/>
      <c r="H138" s="1036"/>
      <c r="I138" s="1036"/>
      <c r="J138" s="1036"/>
      <c r="K138" s="1035" t="s">
        <v>936</v>
      </c>
      <c r="L138" s="1036"/>
      <c r="M138" s="1036"/>
      <c r="N138" s="1072"/>
      <c r="O138" s="1036"/>
      <c r="P138" s="1036"/>
      <c r="Q138" s="1036"/>
      <c r="R138" s="1036"/>
      <c r="S138" s="1036"/>
      <c r="T138" s="1036"/>
      <c r="U138" s="1036"/>
      <c r="V138" s="1036"/>
      <c r="W138" s="1036"/>
      <c r="X138" s="1036"/>
      <c r="Y138" s="1036"/>
      <c r="Z138" s="1036"/>
      <c r="AA138" s="1039"/>
      <c r="AB138" s="1036"/>
      <c r="AC138" s="1036"/>
      <c r="AD138" s="1036"/>
      <c r="AE138" s="1036"/>
      <c r="AF138" s="1036"/>
      <c r="AG138" s="1036"/>
      <c r="AH138" s="1036"/>
      <c r="AI138" s="1036"/>
      <c r="AJ138" s="1040"/>
      <c r="AK138" s="1036"/>
      <c r="AL138" s="1036"/>
      <c r="AM138" s="1036"/>
      <c r="AN138" s="1036"/>
      <c r="AO138" s="1036"/>
      <c r="AP138" s="1036"/>
      <c r="AQ138" s="1036"/>
      <c r="AR138" s="1036"/>
      <c r="AS138" s="1036"/>
      <c r="AT138" s="1036"/>
      <c r="AU138" s="1036"/>
      <c r="AV138" s="1036"/>
      <c r="AW138" s="1036"/>
      <c r="AX138" s="1036"/>
      <c r="AY138" s="1036"/>
      <c r="AZ138" s="1036"/>
      <c r="BA138" s="1036"/>
    </row>
    <row r="139" ht="15.75" customHeight="1">
      <c r="A139" s="1064"/>
      <c r="B139" s="1065" t="s">
        <v>6775</v>
      </c>
      <c r="C139" s="963"/>
      <c r="D139" s="1072"/>
      <c r="E139" s="1072"/>
      <c r="F139" s="1036"/>
      <c r="G139" s="1036"/>
      <c r="H139" s="1036"/>
      <c r="I139" s="1036"/>
      <c r="J139" s="1036"/>
      <c r="K139" s="1036"/>
      <c r="L139" s="1036"/>
      <c r="M139" s="1036"/>
      <c r="N139" s="1072"/>
      <c r="O139" s="1036"/>
      <c r="P139" s="1036"/>
      <c r="Q139" s="1036"/>
      <c r="R139" s="1036"/>
      <c r="S139" s="1036"/>
      <c r="T139" s="1036"/>
      <c r="U139" s="1036"/>
      <c r="V139" s="1036"/>
      <c r="W139" s="1036"/>
      <c r="X139" s="1036"/>
      <c r="Y139" s="1036"/>
      <c r="Z139" s="1036"/>
      <c r="AA139" s="1039"/>
      <c r="AB139" s="1036"/>
      <c r="AC139" s="1036"/>
      <c r="AD139" s="1036"/>
      <c r="AE139" s="1036"/>
      <c r="AF139" s="1036"/>
      <c r="AG139" s="1036"/>
      <c r="AH139" s="1036"/>
      <c r="AI139" s="1036"/>
      <c r="AJ139" s="1040"/>
      <c r="AK139" s="1036"/>
      <c r="AL139" s="1036"/>
      <c r="AM139" s="1036"/>
      <c r="AN139" s="1036"/>
      <c r="AO139" s="1036"/>
      <c r="AP139" s="1036"/>
      <c r="AQ139" s="1036"/>
      <c r="AR139" s="1036"/>
      <c r="AS139" s="1036"/>
      <c r="AT139" s="1036"/>
      <c r="AU139" s="1036"/>
      <c r="AV139" s="1036"/>
      <c r="AW139" s="1036"/>
      <c r="AX139" s="1036"/>
      <c r="AY139" s="1036"/>
      <c r="AZ139" s="1036"/>
      <c r="BA139" s="1036"/>
    </row>
    <row r="140" ht="15.75" customHeight="1">
      <c r="A140" s="1064"/>
      <c r="B140" s="1065" t="s">
        <v>6777</v>
      </c>
      <c r="C140" s="963" t="s">
        <v>1045</v>
      </c>
      <c r="D140" s="1072"/>
      <c r="E140" s="1072"/>
      <c r="F140" s="1036"/>
      <c r="G140" s="1036"/>
      <c r="H140" s="1036"/>
      <c r="I140" s="1036"/>
      <c r="J140" s="1036"/>
      <c r="K140" s="1050"/>
      <c r="L140" s="1036"/>
      <c r="M140" s="1036"/>
      <c r="N140" s="1072"/>
      <c r="O140" s="1036"/>
      <c r="P140" s="1036"/>
      <c r="Q140" s="1036"/>
      <c r="R140" s="1036"/>
      <c r="S140" s="1035" t="s">
        <v>1045</v>
      </c>
      <c r="T140" s="1036"/>
      <c r="U140" s="1036"/>
      <c r="V140" s="1036"/>
      <c r="W140" s="1036"/>
      <c r="X140" s="1036"/>
      <c r="Y140" s="1036"/>
      <c r="Z140" s="1036"/>
      <c r="AA140" s="1039"/>
      <c r="AB140" s="1036"/>
      <c r="AC140" s="1036"/>
      <c r="AD140" s="1036"/>
      <c r="AE140" s="1036"/>
      <c r="AF140" s="1036"/>
      <c r="AG140" s="1036"/>
      <c r="AH140" s="1036"/>
      <c r="AI140" s="1036"/>
      <c r="AJ140" s="1040"/>
      <c r="AK140" s="1036"/>
      <c r="AL140" s="1036"/>
      <c r="AM140" s="1036"/>
      <c r="AN140" s="1036"/>
      <c r="AO140" s="1036"/>
      <c r="AP140" s="1036"/>
      <c r="AQ140" s="1036"/>
      <c r="AR140" s="1036"/>
      <c r="AS140" s="1036"/>
      <c r="AT140" s="1036"/>
      <c r="AU140" s="1036"/>
      <c r="AV140" s="1036"/>
      <c r="AW140" s="1036"/>
      <c r="AX140" s="1036"/>
      <c r="AY140" s="1036"/>
      <c r="AZ140" s="1036"/>
      <c r="BA140" s="1036"/>
    </row>
    <row r="141" ht="15.75" customHeight="1">
      <c r="A141" s="1064"/>
      <c r="B141" s="1065" t="s">
        <v>6778</v>
      </c>
      <c r="C141" s="963" t="s">
        <v>4187</v>
      </c>
      <c r="D141" s="1072"/>
      <c r="E141" s="1072"/>
      <c r="F141" s="1035" t="s">
        <v>1547</v>
      </c>
      <c r="G141" s="1036"/>
      <c r="H141" s="1036"/>
      <c r="I141" s="1035" t="s">
        <v>6121</v>
      </c>
      <c r="J141" s="1036"/>
      <c r="K141" s="1035" t="s">
        <v>388</v>
      </c>
      <c r="L141" s="1036"/>
      <c r="M141" s="1036"/>
      <c r="N141" s="1072"/>
      <c r="O141" s="1036"/>
      <c r="P141" s="1036"/>
      <c r="Q141" s="1036"/>
      <c r="R141" s="1035" t="s">
        <v>4187</v>
      </c>
      <c r="S141" s="1036"/>
      <c r="T141" s="1036"/>
      <c r="U141" s="1036"/>
      <c r="V141" s="1036"/>
      <c r="W141" s="1036"/>
      <c r="X141" s="1036"/>
      <c r="Y141" s="1036"/>
      <c r="Z141" s="1036"/>
      <c r="AA141" s="1039"/>
      <c r="AB141" s="1036"/>
      <c r="AC141" s="1036"/>
      <c r="AD141" s="1036"/>
      <c r="AE141" s="1036"/>
      <c r="AF141" s="1036"/>
      <c r="AG141" s="1036"/>
      <c r="AH141" s="1036"/>
      <c r="AI141" s="1036"/>
      <c r="AJ141" s="1040"/>
      <c r="AK141" s="1036"/>
      <c r="AL141" s="1036"/>
      <c r="AM141" s="1036"/>
      <c r="AN141" s="1036"/>
      <c r="AO141" s="1036"/>
      <c r="AP141" s="1036"/>
      <c r="AQ141" s="1036"/>
      <c r="AR141" s="1036"/>
      <c r="AS141" s="1036"/>
      <c r="AT141" s="1036"/>
      <c r="AU141" s="1036"/>
      <c r="AV141" s="1036"/>
      <c r="AW141" s="1036"/>
      <c r="AX141" s="1036"/>
      <c r="AY141" s="1036"/>
      <c r="AZ141" s="1036"/>
      <c r="BA141" s="1036"/>
    </row>
    <row r="142" ht="15.75" customHeight="1">
      <c r="A142" s="1067" t="s">
        <v>6781</v>
      </c>
      <c r="B142" s="1068" t="s">
        <v>6782</v>
      </c>
      <c r="C142" s="963" t="s">
        <v>6783</v>
      </c>
      <c r="D142" s="1072"/>
      <c r="E142" s="1035" t="s">
        <v>6783</v>
      </c>
      <c r="F142" s="1036"/>
      <c r="G142" s="1036"/>
      <c r="H142" s="1036"/>
      <c r="I142" s="1036"/>
      <c r="J142" s="1036"/>
      <c r="K142" s="1036"/>
      <c r="L142" s="1036"/>
      <c r="M142" s="1036"/>
      <c r="N142" s="1072"/>
      <c r="O142" s="1036"/>
      <c r="P142" s="1036"/>
      <c r="Q142" s="1036"/>
      <c r="R142" s="1036"/>
      <c r="S142" s="1036"/>
      <c r="T142" s="1036"/>
      <c r="U142" s="1036"/>
      <c r="V142" s="1036"/>
      <c r="W142" s="1036"/>
      <c r="X142" s="1036"/>
      <c r="Y142" s="1036"/>
      <c r="Z142" s="1036"/>
      <c r="AA142" s="1039"/>
      <c r="AB142" s="1036"/>
      <c r="AC142" s="1036"/>
      <c r="AD142" s="1036"/>
      <c r="AE142" s="1036"/>
      <c r="AF142" s="1036"/>
      <c r="AG142" s="1036"/>
      <c r="AH142" s="1036"/>
      <c r="AI142" s="1036"/>
      <c r="AJ142" s="1040"/>
      <c r="AK142" s="1036"/>
      <c r="AL142" s="1036"/>
      <c r="AM142" s="1036"/>
      <c r="AN142" s="1036"/>
      <c r="AO142" s="1036"/>
      <c r="AP142" s="1036"/>
      <c r="AQ142" s="1036"/>
      <c r="AR142" s="1036"/>
      <c r="AS142" s="1036"/>
      <c r="AT142" s="1036"/>
      <c r="AU142" s="1036"/>
      <c r="AV142" s="1036"/>
      <c r="AW142" s="1036"/>
      <c r="AX142" s="1036"/>
      <c r="AY142" s="1036"/>
      <c r="AZ142" s="1036"/>
      <c r="BA142" s="1036"/>
    </row>
    <row r="143" ht="15.75" customHeight="1">
      <c r="A143" s="1064"/>
      <c r="B143" s="1065" t="s">
        <v>6784</v>
      </c>
      <c r="C143" s="963"/>
      <c r="D143" s="1072"/>
      <c r="E143" s="1072"/>
      <c r="F143" s="1036"/>
      <c r="G143" s="1036"/>
      <c r="H143" s="1036"/>
      <c r="I143" s="1036"/>
      <c r="J143" s="1036"/>
      <c r="K143" s="1036"/>
      <c r="L143" s="1036"/>
      <c r="M143" s="1036"/>
      <c r="N143" s="1072"/>
      <c r="O143" s="1036"/>
      <c r="P143" s="1036"/>
      <c r="Q143" s="1036"/>
      <c r="R143" s="1036"/>
      <c r="S143" s="1036"/>
      <c r="T143" s="1036"/>
      <c r="U143" s="1036"/>
      <c r="V143" s="1036"/>
      <c r="W143" s="1036"/>
      <c r="X143" s="1036"/>
      <c r="Y143" s="1036"/>
      <c r="Z143" s="1036"/>
      <c r="AA143" s="1039"/>
      <c r="AB143" s="1036"/>
      <c r="AC143" s="1036"/>
      <c r="AD143" s="1036"/>
      <c r="AE143" s="1036"/>
      <c r="AF143" s="1036"/>
      <c r="AG143" s="1036"/>
      <c r="AH143" s="1036"/>
      <c r="AI143" s="1036"/>
      <c r="AJ143" s="1040"/>
      <c r="AK143" s="1036"/>
      <c r="AL143" s="1036"/>
      <c r="AM143" s="1036"/>
      <c r="AN143" s="1036"/>
      <c r="AO143" s="1036"/>
      <c r="AP143" s="1036"/>
      <c r="AQ143" s="1036"/>
      <c r="AR143" s="1036"/>
      <c r="AS143" s="1036"/>
      <c r="AT143" s="1036"/>
      <c r="AU143" s="1036"/>
      <c r="AV143" s="1036"/>
      <c r="AW143" s="1036"/>
      <c r="AX143" s="1036"/>
      <c r="AY143" s="1036"/>
      <c r="AZ143" s="1036"/>
      <c r="BA143" s="1036"/>
    </row>
    <row r="144" ht="15.75" customHeight="1">
      <c r="A144" s="1067" t="s">
        <v>6785</v>
      </c>
      <c r="B144" s="1068" t="s">
        <v>6786</v>
      </c>
      <c r="C144" s="963" t="s">
        <v>6787</v>
      </c>
      <c r="D144" s="1072"/>
      <c r="E144" s="1072"/>
      <c r="F144" s="1035" t="s">
        <v>1262</v>
      </c>
      <c r="G144" s="1036"/>
      <c r="H144" s="1036"/>
      <c r="I144" s="1035" t="s">
        <v>6788</v>
      </c>
      <c r="J144" s="1035" t="s">
        <v>6789</v>
      </c>
      <c r="K144" s="1035" t="s">
        <v>6790</v>
      </c>
      <c r="L144" s="1036"/>
      <c r="M144" s="1036"/>
      <c r="N144" s="1072"/>
      <c r="O144" s="1036"/>
      <c r="P144" s="1036"/>
      <c r="Q144" s="1036"/>
      <c r="R144" s="1035" t="s">
        <v>6791</v>
      </c>
      <c r="S144" s="1036"/>
      <c r="T144" s="1036"/>
      <c r="U144" s="1036"/>
      <c r="V144" s="1036"/>
      <c r="W144" s="1036"/>
      <c r="X144" s="1036"/>
      <c r="Y144" s="1036"/>
      <c r="Z144" s="1036"/>
      <c r="AA144" s="1035" t="s">
        <v>6792</v>
      </c>
      <c r="AB144" s="1036"/>
      <c r="AC144" s="1036"/>
      <c r="AD144" s="1036"/>
      <c r="AE144" s="1036"/>
      <c r="AF144" s="1036"/>
      <c r="AG144" s="1036"/>
      <c r="AH144" s="1036"/>
      <c r="AI144" s="1036"/>
      <c r="AJ144" s="1040"/>
      <c r="AK144" s="1036"/>
      <c r="AL144" s="1036"/>
      <c r="AM144" s="1036"/>
      <c r="AN144" s="1036"/>
      <c r="AO144" s="1036"/>
      <c r="AP144" s="1036"/>
      <c r="AQ144" s="1036"/>
      <c r="AR144" s="1036"/>
      <c r="AS144" s="1036"/>
      <c r="AT144" s="1036"/>
      <c r="AU144" s="1036"/>
      <c r="AV144" s="1036"/>
      <c r="AW144" s="1036"/>
      <c r="AX144" s="1036"/>
      <c r="AY144" s="1036"/>
      <c r="AZ144" s="1036"/>
      <c r="BA144" s="1036"/>
    </row>
    <row r="145" ht="15.75" customHeight="1">
      <c r="A145" s="1064"/>
      <c r="B145" s="1065" t="s">
        <v>6793</v>
      </c>
      <c r="C145" s="963" t="s">
        <v>1055</v>
      </c>
      <c r="D145" s="1072"/>
      <c r="E145" s="1072"/>
      <c r="F145" s="1036"/>
      <c r="G145" s="1036"/>
      <c r="H145" s="1036"/>
      <c r="I145" s="1036"/>
      <c r="J145" s="1035" t="s">
        <v>6794</v>
      </c>
      <c r="K145" s="1036"/>
      <c r="L145" s="1036"/>
      <c r="M145" s="1036"/>
      <c r="N145" s="1072"/>
      <c r="O145" s="1036"/>
      <c r="P145" s="1036"/>
      <c r="Q145" s="1036"/>
      <c r="R145" s="1036"/>
      <c r="S145" s="1036"/>
      <c r="T145" s="1036"/>
      <c r="U145" s="1036"/>
      <c r="V145" s="1036"/>
      <c r="W145" s="1036"/>
      <c r="X145" s="1036"/>
      <c r="Y145" s="1036"/>
      <c r="Z145" s="1036"/>
      <c r="AA145" s="1073" t="str">
        <f>HYPERLINK("https://clips.twitch.tv/DeterminedEndearingEggRlyTho-sgKJwt6uN0vG2CCK", "10.90")</f>
        <v>10.90</v>
      </c>
      <c r="AB145" s="1036"/>
      <c r="AC145" s="1036"/>
      <c r="AD145" s="1036"/>
      <c r="AE145" s="1036"/>
      <c r="AF145" s="1036"/>
      <c r="AG145" s="1036"/>
      <c r="AH145" s="1036"/>
      <c r="AI145" s="1036"/>
      <c r="AJ145" s="1040"/>
      <c r="AK145" s="1036"/>
      <c r="AL145" s="1036"/>
      <c r="AM145" s="1036"/>
      <c r="AN145" s="1036"/>
      <c r="AO145" s="1036"/>
      <c r="AP145" s="1036"/>
      <c r="AQ145" s="1036"/>
      <c r="AR145" s="1036"/>
      <c r="AS145" s="1036"/>
      <c r="AT145" s="1036"/>
      <c r="AU145" s="1036"/>
      <c r="AV145" s="1036"/>
      <c r="AW145" s="1036"/>
      <c r="AX145" s="1036"/>
      <c r="AY145" s="1036"/>
      <c r="AZ145" s="1036"/>
      <c r="BA145" s="1036"/>
    </row>
    <row r="146" ht="15.75" customHeight="1">
      <c r="A146" s="1064"/>
      <c r="B146" s="1065" t="s">
        <v>6795</v>
      </c>
      <c r="C146" s="963" t="s">
        <v>1055</v>
      </c>
      <c r="D146" s="1072"/>
      <c r="E146" s="1072"/>
      <c r="F146" s="1036"/>
      <c r="G146" s="1036"/>
      <c r="H146" s="1036"/>
      <c r="I146" s="1036"/>
      <c r="J146" s="1035" t="s">
        <v>6789</v>
      </c>
      <c r="K146" s="1035" t="s">
        <v>6473</v>
      </c>
      <c r="L146" s="1036"/>
      <c r="M146" s="1036"/>
      <c r="N146" s="1072"/>
      <c r="O146" s="1036"/>
      <c r="P146" s="1036"/>
      <c r="Q146" s="1036"/>
      <c r="R146" s="1036"/>
      <c r="S146" s="1036"/>
      <c r="T146" s="1036"/>
      <c r="U146" s="1036"/>
      <c r="V146" s="1036"/>
      <c r="W146" s="1036"/>
      <c r="X146" s="1035" t="s">
        <v>1055</v>
      </c>
      <c r="Y146" s="1036"/>
      <c r="Z146" s="1036"/>
      <c r="AA146" s="1038" t="s">
        <v>6796</v>
      </c>
      <c r="AB146" s="1036"/>
      <c r="AC146" s="1036"/>
      <c r="AD146" s="1036"/>
      <c r="AE146" s="1036"/>
      <c r="AF146" s="1036"/>
      <c r="AG146" s="1036"/>
      <c r="AH146" s="1036"/>
      <c r="AI146" s="1036"/>
      <c r="AJ146" s="1040"/>
      <c r="AK146" s="1036"/>
      <c r="AL146" s="1036"/>
      <c r="AM146" s="1036"/>
      <c r="AN146" s="1036"/>
      <c r="AO146" s="1036"/>
      <c r="AP146" s="1036"/>
      <c r="AQ146" s="1036"/>
      <c r="AR146" s="1036"/>
      <c r="AS146" s="1036"/>
      <c r="AT146" s="1036"/>
      <c r="AU146" s="1036"/>
      <c r="AV146" s="1036"/>
      <c r="AW146" s="1036"/>
      <c r="AX146" s="1036"/>
      <c r="AY146" s="1036"/>
      <c r="AZ146" s="1036"/>
      <c r="BA146" s="1036"/>
    </row>
    <row r="147" ht="15.75" customHeight="1">
      <c r="A147" s="1064"/>
      <c r="B147" s="1065" t="s">
        <v>6797</v>
      </c>
      <c r="C147" s="963" t="s">
        <v>5731</v>
      </c>
      <c r="D147" s="1072"/>
      <c r="E147" s="1072"/>
      <c r="F147" s="1035" t="s">
        <v>6312</v>
      </c>
      <c r="G147" s="1050"/>
      <c r="H147" s="1036"/>
      <c r="I147" s="1036"/>
      <c r="J147" s="1035" t="s">
        <v>3087</v>
      </c>
      <c r="K147" s="1036"/>
      <c r="L147" s="1050"/>
      <c r="M147" s="1036"/>
      <c r="N147" s="1072"/>
      <c r="O147" s="1036"/>
      <c r="P147" s="1036"/>
      <c r="Q147" s="1036"/>
      <c r="R147" s="1036"/>
      <c r="S147" s="1035" t="s">
        <v>5731</v>
      </c>
      <c r="T147" s="1036"/>
      <c r="U147" s="1036"/>
      <c r="V147" s="1036"/>
      <c r="W147" s="1036"/>
      <c r="X147" s="1036"/>
      <c r="Y147" s="1036"/>
      <c r="Z147" s="1036"/>
      <c r="AA147" s="1050"/>
      <c r="AB147" s="1036"/>
      <c r="AC147" s="1036"/>
      <c r="AD147" s="1050"/>
      <c r="AE147" s="1050"/>
      <c r="AF147" s="1036"/>
      <c r="AG147" s="1050"/>
      <c r="AH147" s="1036"/>
      <c r="AI147" s="1036"/>
      <c r="AJ147" s="1074"/>
      <c r="AK147" s="1036"/>
      <c r="AL147" s="1050"/>
      <c r="AM147" s="1036"/>
      <c r="AN147" s="1050"/>
      <c r="AO147" s="1036"/>
      <c r="AP147" s="1036"/>
      <c r="AQ147" s="1036"/>
      <c r="AR147" s="1050"/>
      <c r="AS147" s="1050"/>
      <c r="AT147" s="1035"/>
      <c r="AU147" s="1035"/>
      <c r="AV147" s="1035"/>
      <c r="AW147" s="1035"/>
      <c r="AX147" s="1035"/>
      <c r="AY147" s="1035"/>
      <c r="AZ147" s="1035"/>
      <c r="BA147" s="1035"/>
    </row>
    <row r="148" ht="15.75" customHeight="1">
      <c r="A148" s="1067" t="s">
        <v>6568</v>
      </c>
      <c r="B148" s="1068"/>
      <c r="C148" s="963" t="s">
        <v>1448</v>
      </c>
      <c r="D148" s="1035" t="s">
        <v>6798</v>
      </c>
      <c r="E148" s="1035" t="s">
        <v>6799</v>
      </c>
      <c r="F148" s="1036"/>
      <c r="G148" s="1036"/>
      <c r="H148" s="1036"/>
      <c r="I148" s="1036"/>
      <c r="J148" s="1036"/>
      <c r="K148" s="1036"/>
      <c r="L148" s="1036"/>
      <c r="M148" s="1036"/>
      <c r="N148" s="1072"/>
      <c r="O148" s="1036"/>
      <c r="P148" s="1036"/>
      <c r="Q148" s="1038" t="s">
        <v>3410</v>
      </c>
      <c r="R148" s="1036"/>
      <c r="S148" s="1036"/>
      <c r="T148" s="1035" t="s">
        <v>1448</v>
      </c>
      <c r="U148" s="1036"/>
      <c r="V148" s="1036"/>
      <c r="W148" s="1036"/>
      <c r="X148" s="1036"/>
      <c r="Y148" s="1036"/>
      <c r="Z148" s="1036"/>
      <c r="AA148" s="1039"/>
      <c r="AB148" s="1036"/>
      <c r="AC148" s="1036"/>
      <c r="AD148" s="1036"/>
      <c r="AE148" s="1036"/>
      <c r="AF148" s="1036"/>
      <c r="AG148" s="1036"/>
      <c r="AH148" s="1036"/>
      <c r="AI148" s="1036"/>
      <c r="AJ148" s="1040"/>
      <c r="AK148" s="1036"/>
      <c r="AL148" s="1036"/>
      <c r="AM148" s="1036"/>
      <c r="AN148" s="1036"/>
      <c r="AO148" s="1036"/>
      <c r="AP148" s="1036"/>
      <c r="AQ148" s="1036"/>
      <c r="AR148" s="1036"/>
      <c r="AS148" s="1036"/>
      <c r="AT148" s="1036"/>
      <c r="AU148" s="1036"/>
      <c r="AV148" s="1036"/>
      <c r="AW148" s="1036"/>
      <c r="AX148" s="1036"/>
      <c r="AY148" s="1036"/>
      <c r="AZ148" s="1036"/>
      <c r="BA148" s="1036"/>
    </row>
    <row r="149" ht="15.75" customHeight="1">
      <c r="A149" s="1061" t="s">
        <v>6632</v>
      </c>
      <c r="B149" s="1075" t="s">
        <v>6800</v>
      </c>
      <c r="C149" s="963" t="s">
        <v>1908</v>
      </c>
      <c r="D149" s="1043"/>
      <c r="E149" s="1035" t="s">
        <v>1908</v>
      </c>
      <c r="F149" s="1036"/>
      <c r="G149" s="1035" t="s">
        <v>1908</v>
      </c>
      <c r="H149" s="1036"/>
      <c r="I149" s="1035" t="s">
        <v>4515</v>
      </c>
      <c r="J149" s="1038" t="s">
        <v>2863</v>
      </c>
      <c r="K149" s="1036"/>
      <c r="L149" s="1038" t="s">
        <v>2863</v>
      </c>
      <c r="M149" s="1036"/>
      <c r="N149" s="1036"/>
      <c r="O149" s="1036"/>
      <c r="P149" s="1036"/>
      <c r="Q149" s="1055" t="s">
        <v>6801</v>
      </c>
      <c r="R149" s="1035" t="s">
        <v>1908</v>
      </c>
      <c r="S149" s="1036"/>
      <c r="T149" s="1036"/>
      <c r="U149" s="1036"/>
      <c r="V149" s="1036"/>
      <c r="W149" s="1036"/>
      <c r="X149" s="1036"/>
      <c r="Y149" s="1035" t="s">
        <v>1908</v>
      </c>
      <c r="Z149" s="1036"/>
      <c r="AA149" s="1039"/>
      <c r="AB149" s="1036"/>
      <c r="AC149" s="1036"/>
      <c r="AD149" s="1036"/>
      <c r="AE149" s="1036"/>
      <c r="AF149" s="1036"/>
      <c r="AG149" s="1035" t="s">
        <v>5168</v>
      </c>
      <c r="AH149" s="1036"/>
      <c r="AI149" s="1036"/>
      <c r="AJ149" s="1040"/>
      <c r="AK149" s="1036"/>
      <c r="AL149" s="1036"/>
      <c r="AM149" s="1036"/>
      <c r="AN149" s="1036"/>
      <c r="AO149" s="1036"/>
      <c r="AP149" s="1036"/>
      <c r="AQ149" s="1036"/>
      <c r="AR149" s="1036"/>
      <c r="AS149" s="1036"/>
      <c r="AT149" s="1036"/>
      <c r="AU149" s="1036"/>
      <c r="AV149" s="1036"/>
      <c r="AW149" s="1036"/>
      <c r="AX149" s="1036"/>
      <c r="AY149" s="1036"/>
      <c r="AZ149" s="1036"/>
      <c r="BA149" s="1036"/>
    </row>
    <row r="150" ht="15.75" customHeight="1">
      <c r="A150" s="1064"/>
      <c r="B150" s="1065" t="s">
        <v>6802</v>
      </c>
      <c r="C150" s="963" t="s">
        <v>1938</v>
      </c>
      <c r="D150" s="1035" t="s">
        <v>6803</v>
      </c>
      <c r="E150" s="1035" t="s">
        <v>504</v>
      </c>
      <c r="F150" s="1036"/>
      <c r="G150" s="1035" t="s">
        <v>1857</v>
      </c>
      <c r="H150" s="1036"/>
      <c r="I150" s="1036"/>
      <c r="J150" s="1036"/>
      <c r="K150" s="1036"/>
      <c r="L150" s="1038" t="s">
        <v>962</v>
      </c>
      <c r="M150" s="915" t="s">
        <v>401</v>
      </c>
      <c r="N150" s="1036"/>
      <c r="O150" s="1036"/>
      <c r="P150" s="1036"/>
      <c r="Q150" s="1036"/>
      <c r="R150" s="1036"/>
      <c r="S150" s="1036"/>
      <c r="T150" s="1036"/>
      <c r="U150" s="1036"/>
      <c r="V150" s="1036"/>
      <c r="W150" s="1036"/>
      <c r="X150" s="1036"/>
      <c r="Y150" s="1036"/>
      <c r="Z150" s="1036"/>
      <c r="AA150" s="1039"/>
      <c r="AB150" s="1036"/>
      <c r="AC150" s="1036"/>
      <c r="AD150" s="1036"/>
      <c r="AE150" s="1036"/>
      <c r="AF150" s="1036"/>
      <c r="AG150" s="1036"/>
      <c r="AH150" s="1036"/>
      <c r="AI150" s="1036"/>
      <c r="AJ150" s="1040"/>
      <c r="AK150" s="1036"/>
      <c r="AL150" s="1036"/>
      <c r="AM150" s="1036"/>
      <c r="AN150" s="1036"/>
      <c r="AO150" s="1036"/>
      <c r="AP150" s="1036"/>
      <c r="AQ150" s="1036"/>
      <c r="AR150" s="1036"/>
      <c r="AS150" s="1036"/>
      <c r="AT150" s="1036"/>
      <c r="AU150" s="1036"/>
      <c r="AV150" s="1036"/>
      <c r="AW150" s="1036"/>
      <c r="AX150" s="1036"/>
      <c r="AY150" s="1036"/>
      <c r="AZ150" s="1036"/>
      <c r="BA150" s="1036"/>
    </row>
    <row r="151" ht="15.75" customHeight="1">
      <c r="A151" s="1061" t="s">
        <v>6635</v>
      </c>
      <c r="B151" s="1075" t="s">
        <v>6804</v>
      </c>
      <c r="C151" s="963" t="s">
        <v>4595</v>
      </c>
      <c r="D151" s="1043"/>
      <c r="E151" s="1036"/>
      <c r="F151" s="1036"/>
      <c r="G151" s="1036"/>
      <c r="H151" s="1038" t="s">
        <v>1020</v>
      </c>
      <c r="I151" s="1035" t="s">
        <v>1235</v>
      </c>
      <c r="J151" s="1036"/>
      <c r="K151" s="1050"/>
      <c r="L151" s="1036"/>
      <c r="M151" s="1035" t="s">
        <v>4595</v>
      </c>
      <c r="N151" s="1036"/>
      <c r="O151" s="1036"/>
      <c r="P151" s="1036"/>
      <c r="Q151" s="1036"/>
      <c r="R151" s="1036"/>
      <c r="S151" s="1036"/>
      <c r="T151" s="1036"/>
      <c r="U151" s="1036"/>
      <c r="V151" s="1036"/>
      <c r="W151" s="1036"/>
      <c r="X151" s="1036"/>
      <c r="Y151" s="1036"/>
      <c r="Z151" s="1036"/>
      <c r="AA151" s="1039"/>
      <c r="AB151" s="1036"/>
      <c r="AC151" s="1036"/>
      <c r="AD151" s="1036"/>
      <c r="AE151" s="1036"/>
      <c r="AF151" s="1036"/>
      <c r="AG151" s="1036"/>
      <c r="AH151" s="1036"/>
      <c r="AI151" s="1036"/>
      <c r="AJ151" s="1040"/>
      <c r="AK151" s="1036"/>
      <c r="AL151" s="1036"/>
      <c r="AM151" s="1036"/>
      <c r="AN151" s="1036"/>
      <c r="AO151" s="1036"/>
      <c r="AP151" s="1036"/>
      <c r="AQ151" s="1036"/>
      <c r="AR151" s="1036"/>
      <c r="AS151" s="1036"/>
      <c r="AT151" s="1036"/>
      <c r="AU151" s="1036"/>
      <c r="AV151" s="1036"/>
      <c r="AW151" s="1036"/>
      <c r="AX151" s="1036"/>
      <c r="AY151" s="1036"/>
      <c r="AZ151" s="1036"/>
      <c r="BA151" s="1036"/>
    </row>
    <row r="152" ht="15.75" customHeight="1">
      <c r="A152" s="1067" t="s">
        <v>6548</v>
      </c>
      <c r="B152" s="1068" t="s">
        <v>6528</v>
      </c>
      <c r="C152" s="963" t="s">
        <v>6805</v>
      </c>
      <c r="D152" s="1043"/>
      <c r="E152" s="1036"/>
      <c r="F152" s="1036"/>
      <c r="G152" s="1036"/>
      <c r="H152" s="1050"/>
      <c r="I152" s="1035" t="s">
        <v>858</v>
      </c>
      <c r="J152" s="1036"/>
      <c r="K152" s="1050"/>
      <c r="L152" s="1036"/>
      <c r="M152" s="1036"/>
      <c r="N152" s="1036"/>
      <c r="O152" s="1036"/>
      <c r="P152" s="1036"/>
      <c r="Q152" s="1036"/>
      <c r="R152" s="1036"/>
      <c r="S152" s="1036"/>
      <c r="T152" s="1036"/>
      <c r="U152" s="1036"/>
      <c r="V152" s="1036"/>
      <c r="W152" s="1036"/>
      <c r="X152" s="1036"/>
      <c r="Y152" s="1036"/>
      <c r="Z152" s="1036"/>
      <c r="AA152" s="1039"/>
      <c r="AB152" s="1036"/>
      <c r="AC152" s="1036"/>
      <c r="AD152" s="1036"/>
      <c r="AE152" s="1036"/>
      <c r="AF152" s="1036"/>
      <c r="AG152" s="1036"/>
      <c r="AH152" s="1036"/>
      <c r="AI152" s="1036"/>
      <c r="AJ152" s="1040"/>
      <c r="AK152" s="1036"/>
      <c r="AL152" s="1036"/>
      <c r="AM152" s="1036"/>
      <c r="AN152" s="1036"/>
      <c r="AO152" s="1036"/>
      <c r="AP152" s="1036"/>
      <c r="AQ152" s="1036"/>
      <c r="AR152" s="1036"/>
      <c r="AS152" s="1036"/>
      <c r="AT152" s="1036"/>
      <c r="AU152" s="1036"/>
      <c r="AV152" s="1036"/>
      <c r="AW152" s="1036"/>
      <c r="AX152" s="1036"/>
      <c r="AY152" s="1036"/>
      <c r="AZ152" s="1036"/>
      <c r="BA152" s="1036"/>
    </row>
    <row r="153" ht="15.75" customHeight="1">
      <c r="A153" s="1061" t="s">
        <v>57</v>
      </c>
      <c r="B153" s="1063" t="s">
        <v>6806</v>
      </c>
      <c r="C153" s="963" t="s">
        <v>1329</v>
      </c>
      <c r="D153" s="1043"/>
      <c r="E153" s="1036"/>
      <c r="F153" s="1036"/>
      <c r="G153" s="1036"/>
      <c r="H153" s="1035" t="s">
        <v>1023</v>
      </c>
      <c r="I153" s="1035" t="s">
        <v>1238</v>
      </c>
      <c r="J153" s="1036"/>
      <c r="K153" s="1035" t="s">
        <v>1329</v>
      </c>
      <c r="L153" s="1036"/>
      <c r="M153" s="1036"/>
      <c r="N153" s="1036"/>
      <c r="O153" s="1036"/>
      <c r="P153" s="1036"/>
      <c r="Q153" s="1036"/>
      <c r="R153" s="1036"/>
      <c r="S153" s="1036"/>
      <c r="T153" s="1036"/>
      <c r="U153" s="1036"/>
      <c r="V153" s="1036"/>
      <c r="W153" s="1036"/>
      <c r="X153" s="1036"/>
      <c r="Y153" s="1036"/>
      <c r="Z153" s="1036"/>
      <c r="AA153" s="1039"/>
      <c r="AB153" s="1036"/>
      <c r="AC153" s="1036"/>
      <c r="AD153" s="1036"/>
      <c r="AE153" s="1036"/>
      <c r="AF153" s="1036"/>
      <c r="AG153" s="1036"/>
      <c r="AH153" s="1036"/>
      <c r="AI153" s="1036"/>
      <c r="AJ153" s="1040"/>
      <c r="AK153" s="1036"/>
      <c r="AL153" s="1036"/>
      <c r="AM153" s="1036"/>
      <c r="AN153" s="1036"/>
      <c r="AO153" s="1036"/>
      <c r="AP153" s="1036"/>
      <c r="AQ153" s="1036"/>
      <c r="AR153" s="1036"/>
      <c r="AS153" s="1036"/>
      <c r="AT153" s="1036"/>
      <c r="AU153" s="1036"/>
      <c r="AV153" s="1036"/>
      <c r="AW153" s="1036"/>
      <c r="AX153" s="1036"/>
      <c r="AY153" s="1036"/>
      <c r="AZ153" s="1036"/>
      <c r="BA153" s="1036"/>
    </row>
    <row r="154" ht="15.75" customHeight="1">
      <c r="A154" s="1064"/>
      <c r="B154" s="1065" t="s">
        <v>6807</v>
      </c>
      <c r="C154" s="1076"/>
      <c r="D154" s="1043"/>
      <c r="E154" s="1036"/>
      <c r="F154" s="1036"/>
      <c r="G154" s="1036"/>
      <c r="H154" s="1036"/>
      <c r="I154" s="1036"/>
      <c r="J154" s="1036"/>
      <c r="K154" s="1036"/>
      <c r="L154" s="1036"/>
      <c r="M154" s="1036"/>
      <c r="N154" s="1036"/>
      <c r="O154" s="1036"/>
      <c r="P154" s="1036"/>
      <c r="Q154" s="1036"/>
      <c r="R154" s="1036"/>
      <c r="S154" s="1036"/>
      <c r="T154" s="1036"/>
      <c r="U154" s="1036"/>
      <c r="V154" s="1036"/>
      <c r="W154" s="1036"/>
      <c r="X154" s="1036"/>
      <c r="Y154" s="1036"/>
      <c r="Z154" s="1036"/>
      <c r="AA154" s="1039"/>
      <c r="AB154" s="1036"/>
      <c r="AC154" s="1036"/>
      <c r="AD154" s="1036"/>
      <c r="AE154" s="1036"/>
      <c r="AF154" s="1036"/>
      <c r="AG154" s="1036"/>
      <c r="AH154" s="1036"/>
      <c r="AI154" s="1036"/>
      <c r="AJ154" s="1040"/>
      <c r="AK154" s="1036"/>
      <c r="AL154" s="1036"/>
      <c r="AM154" s="1036"/>
      <c r="AN154" s="1036"/>
      <c r="AO154" s="1036"/>
      <c r="AP154" s="1036"/>
      <c r="AQ154" s="1036"/>
      <c r="AR154" s="1036"/>
      <c r="AS154" s="1036"/>
      <c r="AT154" s="1036"/>
      <c r="AU154" s="1036"/>
      <c r="AV154" s="1036"/>
      <c r="AW154" s="1036"/>
      <c r="AX154" s="1036"/>
      <c r="AY154" s="1036"/>
      <c r="AZ154" s="1036"/>
      <c r="BA154" s="1036"/>
    </row>
    <row r="155">
      <c r="A155" s="1077" t="s">
        <v>39</v>
      </c>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9"/>
      <c r="AB155" s="1078"/>
      <c r="AC155" s="1078"/>
      <c r="AD155" s="1078"/>
      <c r="AE155" s="1078"/>
      <c r="AF155" s="1078"/>
      <c r="AG155" s="1078"/>
      <c r="AH155" s="1078"/>
      <c r="AI155" s="1078"/>
      <c r="AJ155" s="1080"/>
      <c r="AK155" s="1078"/>
      <c r="AL155" s="1078"/>
      <c r="AM155" s="1078"/>
      <c r="AN155" s="1078"/>
      <c r="AO155" s="1078"/>
      <c r="AP155" s="1078"/>
      <c r="AQ155" s="1078"/>
      <c r="AR155" s="1078"/>
      <c r="AS155" s="1078"/>
      <c r="AT155" s="1078"/>
      <c r="AU155" s="1078"/>
      <c r="AV155" s="1078"/>
      <c r="AW155" s="1078"/>
      <c r="AX155" s="1078"/>
      <c r="AY155" s="1078"/>
      <c r="AZ155" s="1078"/>
      <c r="BA155" s="1078"/>
    </row>
    <row r="156" ht="15.75" customHeight="1">
      <c r="A156" s="1081" t="s">
        <v>6808</v>
      </c>
      <c r="B156" s="1082" t="s">
        <v>6809</v>
      </c>
      <c r="C156" s="963" t="s">
        <v>6810</v>
      </c>
      <c r="D156" s="964" t="s">
        <v>6811</v>
      </c>
      <c r="E156" s="964" t="s">
        <v>6812</v>
      </c>
      <c r="F156" s="964" t="s">
        <v>6812</v>
      </c>
      <c r="G156" s="1012"/>
      <c r="H156" s="964" t="s">
        <v>6812</v>
      </c>
      <c r="I156" s="964" t="s">
        <v>6813</v>
      </c>
      <c r="J156" s="985" t="s">
        <v>6812</v>
      </c>
      <c r="K156" s="1012"/>
      <c r="L156" s="967" t="s">
        <v>6811</v>
      </c>
      <c r="M156" s="964" t="s">
        <v>6812</v>
      </c>
      <c r="N156" s="1012"/>
      <c r="O156" s="1013"/>
      <c r="P156" s="1012"/>
      <c r="Q156" s="964" t="s">
        <v>6814</v>
      </c>
      <c r="R156" s="964" t="s">
        <v>6815</v>
      </c>
      <c r="S156" s="1012"/>
      <c r="T156" s="1012"/>
      <c r="U156" s="1012"/>
      <c r="V156" s="1012"/>
      <c r="W156" s="964" t="s">
        <v>6789</v>
      </c>
      <c r="X156" s="1012"/>
      <c r="Y156" s="1012"/>
      <c r="Z156" s="964" t="s">
        <v>6810</v>
      </c>
      <c r="AA156" s="1014"/>
      <c r="AB156" s="1012"/>
      <c r="AC156" s="1012"/>
      <c r="AD156" s="1012"/>
      <c r="AE156" s="985" t="s">
        <v>6813</v>
      </c>
      <c r="AF156" s="985" t="s">
        <v>6814</v>
      </c>
      <c r="AG156" s="1012"/>
      <c r="AH156" s="1012"/>
      <c r="AI156" s="1012"/>
      <c r="AJ156" s="1015"/>
      <c r="AK156" s="1018"/>
      <c r="AL156" s="1012"/>
      <c r="AM156" s="1012"/>
      <c r="AN156" s="1012"/>
      <c r="AO156" s="1012"/>
      <c r="AP156" s="1012"/>
      <c r="AQ156" s="1012"/>
      <c r="AR156" s="1012"/>
      <c r="AS156" s="1012"/>
      <c r="AT156" s="1012"/>
      <c r="AU156" s="1012"/>
      <c r="AV156" s="1012"/>
      <c r="AW156" s="1012"/>
      <c r="AX156" s="1012"/>
      <c r="AY156" s="1012"/>
      <c r="AZ156" s="1012"/>
      <c r="BA156" s="1012"/>
    </row>
    <row r="157" ht="15.75" customHeight="1">
      <c r="A157" s="1083"/>
      <c r="B157" s="1084" t="s">
        <v>6816</v>
      </c>
      <c r="C157" s="963" t="s">
        <v>6817</v>
      </c>
      <c r="D157" s="964" t="s">
        <v>6817</v>
      </c>
      <c r="E157" s="1012"/>
      <c r="F157" s="1012"/>
      <c r="G157" s="1012"/>
      <c r="H157" s="1012"/>
      <c r="I157" s="967"/>
      <c r="J157" s="985" t="s">
        <v>6812</v>
      </c>
      <c r="K157" s="1012"/>
      <c r="L157" s="964" t="s">
        <v>2896</v>
      </c>
      <c r="M157" s="1012"/>
      <c r="N157" s="964" t="s">
        <v>6817</v>
      </c>
      <c r="O157" s="1013"/>
      <c r="P157" s="1012"/>
      <c r="Q157" s="1012"/>
      <c r="R157" s="1012"/>
      <c r="S157" s="1012"/>
      <c r="T157" s="964" t="s">
        <v>6811</v>
      </c>
      <c r="U157" s="1012"/>
      <c r="V157" s="1012"/>
      <c r="W157" s="1012"/>
      <c r="X157" s="1012"/>
      <c r="Y157" s="1012"/>
      <c r="Z157" s="1012"/>
      <c r="AA157" s="1014"/>
      <c r="AB157" s="1012"/>
      <c r="AC157" s="1012"/>
      <c r="AD157" s="1012"/>
      <c r="AE157" s="1012"/>
      <c r="AF157" s="1012"/>
      <c r="AG157" s="1012"/>
      <c r="AH157" s="1012"/>
      <c r="AI157" s="1012"/>
      <c r="AJ157" s="1015"/>
      <c r="AK157" s="1012"/>
      <c r="AL157" s="1012"/>
      <c r="AM157" s="1012"/>
      <c r="AN157" s="1012"/>
      <c r="AO157" s="1012"/>
      <c r="AP157" s="1012"/>
      <c r="AQ157" s="1012"/>
      <c r="AR157" s="1012"/>
      <c r="AS157" s="1012"/>
      <c r="AT157" s="1012"/>
      <c r="AU157" s="1012"/>
      <c r="AV157" s="1012"/>
      <c r="AW157" s="1012"/>
      <c r="AX157" s="1012"/>
      <c r="AY157" s="1012"/>
      <c r="AZ157" s="1012"/>
      <c r="BA157" s="1012"/>
    </row>
    <row r="158" ht="15.75" customHeight="1">
      <c r="A158" s="1081" t="s">
        <v>6818</v>
      </c>
      <c r="B158" s="1082" t="s">
        <v>6528</v>
      </c>
      <c r="C158" s="963" t="s">
        <v>1805</v>
      </c>
      <c r="D158" s="964" t="s">
        <v>6819</v>
      </c>
      <c r="E158" s="1012"/>
      <c r="F158" s="1012"/>
      <c r="G158" s="1012"/>
      <c r="H158" s="964" t="s">
        <v>4470</v>
      </c>
      <c r="I158" s="964" t="s">
        <v>2231</v>
      </c>
      <c r="J158" s="1012"/>
      <c r="K158" s="1012"/>
      <c r="L158" s="1012"/>
      <c r="M158" s="1012"/>
      <c r="N158" s="964" t="s">
        <v>2830</v>
      </c>
      <c r="O158" s="1013"/>
      <c r="P158" s="1012"/>
      <c r="Q158" s="1012"/>
      <c r="R158" s="964" t="s">
        <v>3544</v>
      </c>
      <c r="S158" s="1012"/>
      <c r="T158" s="1012"/>
      <c r="U158" s="1012"/>
      <c r="V158" s="1012"/>
      <c r="W158" s="964" t="s">
        <v>1805</v>
      </c>
      <c r="X158" s="1012"/>
      <c r="Y158" s="1012"/>
      <c r="Z158" s="1012"/>
      <c r="AA158" s="1014"/>
      <c r="AB158" s="1012"/>
      <c r="AC158" s="1012"/>
      <c r="AD158" s="1012"/>
      <c r="AE158" s="1012"/>
      <c r="AF158" s="1012"/>
      <c r="AG158" s="1012"/>
      <c r="AH158" s="1012"/>
      <c r="AI158" s="1012"/>
      <c r="AJ158" s="1015"/>
      <c r="AK158" s="1012"/>
      <c r="AL158" s="1012"/>
      <c r="AM158" s="1012"/>
      <c r="AN158" s="1012"/>
      <c r="AO158" s="1012"/>
      <c r="AP158" s="1012"/>
      <c r="AQ158" s="1012"/>
      <c r="AR158" s="1012"/>
      <c r="AS158" s="1012"/>
      <c r="AT158" s="1012"/>
      <c r="AU158" s="1012"/>
      <c r="AV158" s="1012"/>
      <c r="AW158" s="1012"/>
      <c r="AX158" s="1012"/>
      <c r="AY158" s="1012"/>
      <c r="AZ158" s="1012"/>
      <c r="BA158" s="1012"/>
    </row>
    <row r="159" ht="15.75" customHeight="1">
      <c r="A159" s="1085" t="s">
        <v>6820</v>
      </c>
      <c r="B159" s="1086" t="s">
        <v>6528</v>
      </c>
      <c r="C159" s="963" t="s">
        <v>6821</v>
      </c>
      <c r="D159" s="964" t="s">
        <v>6476</v>
      </c>
      <c r="E159" s="964" t="s">
        <v>6821</v>
      </c>
      <c r="F159" s="1012"/>
      <c r="G159" s="1012"/>
      <c r="H159" s="982"/>
      <c r="I159" s="982"/>
      <c r="J159" s="1012"/>
      <c r="K159" s="1012"/>
      <c r="L159" s="1012"/>
      <c r="M159" s="1012"/>
      <c r="N159" s="982"/>
      <c r="O159" s="1013"/>
      <c r="P159" s="1012"/>
      <c r="Q159" s="1012"/>
      <c r="R159" s="982"/>
      <c r="S159" s="1012"/>
      <c r="T159" s="1012"/>
      <c r="U159" s="1012"/>
      <c r="V159" s="1012"/>
      <c r="W159" s="985"/>
      <c r="X159" s="1012"/>
      <c r="Y159" s="1012"/>
      <c r="Z159" s="1012"/>
      <c r="AA159" s="1014"/>
      <c r="AB159" s="1012"/>
      <c r="AC159" s="1012"/>
      <c r="AD159" s="1012"/>
      <c r="AE159" s="1012"/>
      <c r="AF159" s="1012"/>
      <c r="AG159" s="1012"/>
      <c r="AH159" s="1012"/>
      <c r="AI159" s="1012"/>
      <c r="AJ159" s="1015"/>
      <c r="AK159" s="1012"/>
      <c r="AL159" s="1012"/>
      <c r="AM159" s="1012"/>
      <c r="AN159" s="1012"/>
      <c r="AO159" s="1012"/>
      <c r="AP159" s="1012"/>
      <c r="AQ159" s="1012"/>
      <c r="AR159" s="1012"/>
      <c r="AS159" s="1012"/>
      <c r="AT159" s="1012"/>
      <c r="AU159" s="1012"/>
      <c r="AV159" s="1012"/>
      <c r="AW159" s="1012"/>
      <c r="AX159" s="1012"/>
      <c r="AY159" s="1012"/>
      <c r="AZ159" s="1012"/>
      <c r="BA159" s="1012"/>
    </row>
    <row r="160" ht="15.75" customHeight="1">
      <c r="A160" s="1081" t="s">
        <v>6530</v>
      </c>
      <c r="B160" s="1087" t="s">
        <v>6822</v>
      </c>
      <c r="C160" s="963" t="s">
        <v>4618</v>
      </c>
      <c r="D160" s="1018"/>
      <c r="E160" s="1012"/>
      <c r="F160" s="1012"/>
      <c r="G160" s="985"/>
      <c r="H160" s="967"/>
      <c r="I160" s="1012"/>
      <c r="J160" s="1012"/>
      <c r="K160" s="1012"/>
      <c r="L160" s="1012"/>
      <c r="M160" s="964" t="s">
        <v>4618</v>
      </c>
      <c r="N160" s="1012"/>
      <c r="O160" s="1013"/>
      <c r="P160" s="1012"/>
      <c r="Q160" s="1012"/>
      <c r="R160" s="1012"/>
      <c r="S160" s="1012"/>
      <c r="T160" s="1012"/>
      <c r="U160" s="1012"/>
      <c r="V160" s="1012"/>
      <c r="W160" s="1012"/>
      <c r="X160" s="1012"/>
      <c r="Y160" s="1012"/>
      <c r="Z160" s="1012"/>
      <c r="AA160" s="1014"/>
      <c r="AB160" s="1012"/>
      <c r="AC160" s="1012"/>
      <c r="AD160" s="1012"/>
      <c r="AE160" s="1012"/>
      <c r="AF160" s="1012"/>
      <c r="AG160" s="1012"/>
      <c r="AH160" s="1012"/>
      <c r="AI160" s="1012"/>
      <c r="AJ160" s="1015"/>
      <c r="AK160" s="1012"/>
      <c r="AL160" s="1012"/>
      <c r="AM160" s="1012"/>
      <c r="AN160" s="1012"/>
      <c r="AO160" s="1012"/>
      <c r="AP160" s="1012"/>
      <c r="AQ160" s="1012"/>
      <c r="AR160" s="1012"/>
      <c r="AS160" s="1012"/>
      <c r="AT160" s="1012"/>
      <c r="AU160" s="1012"/>
      <c r="AV160" s="1012"/>
      <c r="AW160" s="1012"/>
      <c r="AX160" s="1012"/>
      <c r="AY160" s="1012"/>
      <c r="AZ160" s="1012"/>
      <c r="BA160" s="1012"/>
    </row>
    <row r="161" ht="15.75" customHeight="1">
      <c r="A161" s="1083"/>
      <c r="B161" s="1084" t="s">
        <v>6823</v>
      </c>
      <c r="C161" s="963" t="s">
        <v>433</v>
      </c>
      <c r="D161" s="964" t="s">
        <v>433</v>
      </c>
      <c r="E161" s="964" t="s">
        <v>6824</v>
      </c>
      <c r="F161" s="1012"/>
      <c r="G161" s="964" t="s">
        <v>6825</v>
      </c>
      <c r="H161" s="1012"/>
      <c r="I161" s="915" t="s">
        <v>1240</v>
      </c>
      <c r="J161" s="964" t="s">
        <v>175</v>
      </c>
      <c r="K161" s="1012"/>
      <c r="L161" s="1012"/>
      <c r="M161" s="915" t="s">
        <v>787</v>
      </c>
      <c r="N161" s="1012"/>
      <c r="O161" s="1013" t="s">
        <v>2079</v>
      </c>
      <c r="P161" s="1012"/>
      <c r="Q161" s="964" t="s">
        <v>241</v>
      </c>
      <c r="R161" s="964" t="s">
        <v>2743</v>
      </c>
      <c r="S161" s="1012"/>
      <c r="T161" s="1012"/>
      <c r="U161" s="1012"/>
      <c r="V161" s="1012"/>
      <c r="W161" s="1012"/>
      <c r="X161" s="1012"/>
      <c r="Y161" s="1012"/>
      <c r="Z161" s="1012"/>
      <c r="AA161" s="1014"/>
      <c r="AB161" s="1012"/>
      <c r="AC161" s="1012"/>
      <c r="AD161" s="1012"/>
      <c r="AE161" s="1012"/>
      <c r="AF161" s="1012"/>
      <c r="AG161" s="1012"/>
      <c r="AH161" s="1012"/>
      <c r="AI161" s="1012"/>
      <c r="AJ161" s="1015"/>
      <c r="AK161" s="1012"/>
      <c r="AL161" s="1012"/>
      <c r="AM161" s="1012"/>
      <c r="AN161" s="1012"/>
      <c r="AO161" s="1012"/>
      <c r="AP161" s="1012"/>
      <c r="AQ161" s="1012"/>
      <c r="AR161" s="1012"/>
      <c r="AS161" s="1012"/>
      <c r="AT161" s="1012"/>
      <c r="AU161" s="1012"/>
      <c r="AV161" s="1012"/>
      <c r="AW161" s="1012"/>
      <c r="AX161" s="1012"/>
      <c r="AY161" s="1012"/>
      <c r="AZ161" s="1012"/>
      <c r="BA161" s="1012"/>
    </row>
    <row r="162" ht="15.75" customHeight="1">
      <c r="A162" s="1088" t="s">
        <v>6543</v>
      </c>
      <c r="B162" s="1089" t="s">
        <v>6826</v>
      </c>
      <c r="C162" s="963" t="s">
        <v>6827</v>
      </c>
      <c r="D162" s="967"/>
      <c r="E162" s="964" t="s">
        <v>6827</v>
      </c>
      <c r="F162" s="1012"/>
      <c r="G162" s="1012"/>
      <c r="H162" s="1012"/>
      <c r="I162" s="967"/>
      <c r="J162" s="1012"/>
      <c r="K162" s="1012"/>
      <c r="L162" s="1012"/>
      <c r="M162" s="964" t="s">
        <v>4070</v>
      </c>
      <c r="N162" s="1012"/>
      <c r="O162" s="1012"/>
      <c r="P162" s="1012"/>
      <c r="Q162" s="1012"/>
      <c r="R162" s="1012"/>
      <c r="S162" s="1012"/>
      <c r="T162" s="1012"/>
      <c r="U162" s="1012"/>
      <c r="V162" s="1012"/>
      <c r="W162" s="1012"/>
      <c r="X162" s="1012"/>
      <c r="Y162" s="1012"/>
      <c r="Z162" s="1012"/>
      <c r="AA162" s="1014"/>
      <c r="AB162" s="1012"/>
      <c r="AC162" s="985" t="s">
        <v>6828</v>
      </c>
      <c r="AD162" s="1012"/>
      <c r="AE162" s="1012"/>
      <c r="AF162" s="1012"/>
      <c r="AG162" s="1012"/>
      <c r="AH162" s="1012"/>
      <c r="AI162" s="1012"/>
      <c r="AJ162" s="1015"/>
      <c r="AK162" s="1012"/>
      <c r="AL162" s="1012"/>
      <c r="AM162" s="1012"/>
      <c r="AN162" s="1012"/>
      <c r="AO162" s="1012"/>
      <c r="AP162" s="1012"/>
      <c r="AQ162" s="1012"/>
      <c r="AR162" s="1012"/>
      <c r="AS162" s="1012"/>
      <c r="AT162" s="1012"/>
      <c r="AU162" s="1012"/>
      <c r="AV162" s="1012"/>
      <c r="AW162" s="1012"/>
      <c r="AX162" s="1012"/>
      <c r="AY162" s="1012"/>
      <c r="AZ162" s="1012"/>
      <c r="BA162" s="1012"/>
    </row>
    <row r="163" ht="15.75" customHeight="1">
      <c r="A163" s="1083"/>
      <c r="B163" s="1084" t="s">
        <v>6829</v>
      </c>
      <c r="C163" s="963" t="s">
        <v>2681</v>
      </c>
      <c r="D163" s="964" t="s">
        <v>2681</v>
      </c>
      <c r="E163" s="964" t="s">
        <v>482</v>
      </c>
      <c r="F163" s="964" t="s">
        <v>4638</v>
      </c>
      <c r="G163" s="964" t="s">
        <v>6830</v>
      </c>
      <c r="H163" s="964" t="s">
        <v>1026</v>
      </c>
      <c r="I163" s="915" t="s">
        <v>1241</v>
      </c>
      <c r="J163" s="1012"/>
      <c r="K163" s="1012" t="s">
        <v>1332</v>
      </c>
      <c r="L163" s="985" t="s">
        <v>1626</v>
      </c>
      <c r="M163" s="915" t="s">
        <v>3469</v>
      </c>
      <c r="N163" s="1012"/>
      <c r="O163" s="1012" t="s">
        <v>1626</v>
      </c>
      <c r="P163" s="1012"/>
      <c r="Q163" s="964" t="s">
        <v>2232</v>
      </c>
      <c r="R163" s="1012"/>
      <c r="S163" s="1012"/>
      <c r="T163" s="1012"/>
      <c r="U163" s="1012" t="s">
        <v>6831</v>
      </c>
      <c r="V163" s="1012"/>
      <c r="W163" s="1012"/>
      <c r="X163" s="1012"/>
      <c r="Y163" s="1012"/>
      <c r="Z163" s="1012"/>
      <c r="AA163" s="1014"/>
      <c r="AB163" s="1012"/>
      <c r="AC163" s="1012"/>
      <c r="AD163" s="1012"/>
      <c r="AE163" s="1012"/>
      <c r="AF163" s="1012"/>
      <c r="AG163" s="1012"/>
      <c r="AH163" s="1012"/>
      <c r="AI163" s="1012"/>
      <c r="AJ163" s="1015"/>
      <c r="AK163" s="1012"/>
      <c r="AL163" s="1012"/>
      <c r="AM163" s="1012"/>
      <c r="AN163" s="1012"/>
      <c r="AO163" s="1012"/>
      <c r="AP163" s="1012"/>
      <c r="AQ163" s="1012"/>
      <c r="AR163" s="1012"/>
      <c r="AS163" s="1012"/>
      <c r="AT163" s="1012"/>
      <c r="AU163" s="1012"/>
      <c r="AV163" s="1012"/>
      <c r="AW163" s="1012"/>
      <c r="AX163" s="1012"/>
      <c r="AY163" s="1012"/>
      <c r="AZ163" s="1012"/>
      <c r="BA163" s="1012"/>
    </row>
    <row r="164" ht="15.75" customHeight="1">
      <c r="A164" s="1083"/>
      <c r="B164" s="1084" t="s">
        <v>6832</v>
      </c>
      <c r="C164" s="963" t="s">
        <v>2730</v>
      </c>
      <c r="D164" s="964" t="s">
        <v>3488</v>
      </c>
      <c r="E164" s="1012"/>
      <c r="F164" s="964" t="s">
        <v>1106</v>
      </c>
      <c r="G164" s="915" t="s">
        <v>1106</v>
      </c>
      <c r="H164" s="1012"/>
      <c r="I164" s="1012"/>
      <c r="J164" s="964" t="s">
        <v>1564</v>
      </c>
      <c r="K164" s="1012" t="s">
        <v>4828</v>
      </c>
      <c r="L164" s="1012"/>
      <c r="M164" s="1012"/>
      <c r="N164" s="1012"/>
      <c r="O164" s="1012" t="s">
        <v>2484</v>
      </c>
      <c r="P164" s="1012"/>
      <c r="Q164" s="1012"/>
      <c r="R164" s="1012"/>
      <c r="S164" s="1012"/>
      <c r="T164" s="1012"/>
      <c r="U164" s="1012"/>
      <c r="V164" s="1012"/>
      <c r="W164" s="1012"/>
      <c r="X164" s="1012"/>
      <c r="Y164" s="1012"/>
      <c r="Z164" s="1012"/>
      <c r="AA164" s="1014"/>
      <c r="AB164" s="1012"/>
      <c r="AC164" s="1012"/>
      <c r="AD164" s="1012"/>
      <c r="AE164" s="1012"/>
      <c r="AF164" s="1012"/>
      <c r="AG164" s="1012"/>
      <c r="AH164" s="1012"/>
      <c r="AI164" s="1012"/>
      <c r="AJ164" s="1015"/>
      <c r="AK164" s="1012"/>
      <c r="AL164" s="1012"/>
      <c r="AM164" s="1012"/>
      <c r="AN164" s="1012"/>
      <c r="AO164" s="1012"/>
      <c r="AP164" s="1012"/>
      <c r="AQ164" s="1012"/>
      <c r="AR164" s="1012"/>
      <c r="AS164" s="1012"/>
      <c r="AT164" s="1012"/>
      <c r="AU164" s="1012"/>
      <c r="AV164" s="1012"/>
      <c r="AW164" s="1012"/>
      <c r="AX164" s="1012"/>
      <c r="AY164" s="1012"/>
      <c r="AZ164" s="1012"/>
      <c r="BA164" s="1012"/>
    </row>
    <row r="165" ht="15.75" customHeight="1">
      <c r="A165" s="1088" t="s">
        <v>6833</v>
      </c>
      <c r="B165" s="1089" t="s">
        <v>6654</v>
      </c>
      <c r="C165" s="963" t="s">
        <v>4011</v>
      </c>
      <c r="D165" s="1018"/>
      <c r="E165" s="964" t="s">
        <v>4011</v>
      </c>
      <c r="F165" s="1013"/>
      <c r="G165" s="1012"/>
      <c r="H165" s="964" t="s">
        <v>6834</v>
      </c>
      <c r="I165" s="1012"/>
      <c r="J165" s="1012"/>
      <c r="K165" s="1013"/>
      <c r="L165" s="1012"/>
      <c r="M165" s="1012"/>
      <c r="N165" s="1012"/>
      <c r="O165" s="1012"/>
      <c r="P165" s="1012"/>
      <c r="Q165" s="1012"/>
      <c r="R165" s="1012"/>
      <c r="S165" s="1012"/>
      <c r="T165" s="1012"/>
      <c r="U165" s="1012"/>
      <c r="V165" s="1012"/>
      <c r="W165" s="1012"/>
      <c r="X165" s="1012"/>
      <c r="Y165" s="1012"/>
      <c r="Z165" s="1012"/>
      <c r="AA165" s="1014"/>
      <c r="AB165" s="1012"/>
      <c r="AC165" s="1012"/>
      <c r="AD165" s="1012"/>
      <c r="AE165" s="1012"/>
      <c r="AF165" s="1012"/>
      <c r="AG165" s="1012"/>
      <c r="AH165" s="1012"/>
      <c r="AI165" s="1012"/>
      <c r="AJ165" s="1015"/>
      <c r="AK165" s="1012"/>
      <c r="AL165" s="1012"/>
      <c r="AM165" s="1012"/>
      <c r="AN165" s="1012"/>
      <c r="AO165" s="1012"/>
      <c r="AP165" s="1012"/>
      <c r="AQ165" s="1012"/>
      <c r="AR165" s="1012"/>
      <c r="AS165" s="1012"/>
      <c r="AT165" s="1012"/>
      <c r="AU165" s="1012"/>
      <c r="AV165" s="1012"/>
      <c r="AW165" s="1012"/>
      <c r="AX165" s="1012"/>
      <c r="AY165" s="1012"/>
      <c r="AZ165" s="1012"/>
      <c r="BA165" s="1012"/>
    </row>
    <row r="166" ht="15.75" customHeight="1">
      <c r="A166" s="1083"/>
      <c r="B166" s="1084" t="s">
        <v>6835</v>
      </c>
      <c r="C166" s="963" t="s">
        <v>6836</v>
      </c>
      <c r="D166" s="964" t="s">
        <v>6836</v>
      </c>
      <c r="E166" s="1012"/>
      <c r="F166" s="1013"/>
      <c r="G166" s="1012"/>
      <c r="H166" s="1012"/>
      <c r="I166" s="964" t="s">
        <v>199</v>
      </c>
      <c r="J166" s="1012"/>
      <c r="K166" s="1013"/>
      <c r="L166" s="1012"/>
      <c r="M166" s="1012"/>
      <c r="N166" s="1012"/>
      <c r="O166" s="1012"/>
      <c r="P166" s="1012"/>
      <c r="Q166" s="1012"/>
      <c r="R166" s="964" t="s">
        <v>1717</v>
      </c>
      <c r="S166" s="1012"/>
      <c r="T166" s="985" t="s">
        <v>1572</v>
      </c>
      <c r="U166" s="1012"/>
      <c r="V166" s="1012"/>
      <c r="W166" s="1012"/>
      <c r="X166" s="964" t="s">
        <v>1118</v>
      </c>
      <c r="Y166" s="1012"/>
      <c r="Z166" s="1012"/>
      <c r="AA166" s="1014"/>
      <c r="AB166" s="1012"/>
      <c r="AC166" s="1012"/>
      <c r="AD166" s="1012"/>
      <c r="AE166" s="1012"/>
      <c r="AF166" s="1012"/>
      <c r="AG166" s="1012"/>
      <c r="AH166" s="1012"/>
      <c r="AI166" s="1012"/>
      <c r="AJ166" s="1015"/>
      <c r="AK166" s="1012"/>
      <c r="AL166" s="1012"/>
      <c r="AM166" s="1012"/>
      <c r="AN166" s="1012"/>
      <c r="AO166" s="1012"/>
      <c r="AP166" s="1012"/>
      <c r="AQ166" s="1012"/>
      <c r="AR166" s="1012"/>
      <c r="AS166" s="1012"/>
      <c r="AT166" s="1012"/>
      <c r="AU166" s="1012"/>
      <c r="AV166" s="1012"/>
      <c r="AW166" s="1012"/>
      <c r="AX166" s="1012"/>
      <c r="AY166" s="1012"/>
      <c r="AZ166" s="1012"/>
      <c r="BA166" s="1012"/>
    </row>
    <row r="167" ht="15.75" customHeight="1">
      <c r="A167" s="1088" t="s">
        <v>6837</v>
      </c>
      <c r="B167" s="1089" t="s">
        <v>6654</v>
      </c>
      <c r="C167" s="963" t="s">
        <v>6838</v>
      </c>
      <c r="D167" s="1018"/>
      <c r="E167" s="964" t="s">
        <v>6838</v>
      </c>
      <c r="F167" s="1013"/>
      <c r="G167" s="1012"/>
      <c r="H167" s="982"/>
      <c r="I167" s="1012"/>
      <c r="J167" s="1012"/>
      <c r="K167" s="1013"/>
      <c r="L167" s="1012"/>
      <c r="M167" s="964" t="s">
        <v>6839</v>
      </c>
      <c r="N167" s="1012"/>
      <c r="O167" s="1012"/>
      <c r="P167" s="1012"/>
      <c r="Q167" s="1012"/>
      <c r="R167" s="1012"/>
      <c r="S167" s="1012"/>
      <c r="T167" s="1012"/>
      <c r="U167" s="1012"/>
      <c r="V167" s="1012"/>
      <c r="W167" s="1012"/>
      <c r="X167" s="1012"/>
      <c r="Y167" s="1012"/>
      <c r="Z167" s="1012"/>
      <c r="AA167" s="1014"/>
      <c r="AB167" s="1012"/>
      <c r="AC167" s="985" t="s">
        <v>6840</v>
      </c>
      <c r="AD167" s="1012"/>
      <c r="AE167" s="1012"/>
      <c r="AF167" s="1012"/>
      <c r="AG167" s="1012"/>
      <c r="AH167" s="1012"/>
      <c r="AI167" s="1012"/>
      <c r="AJ167" s="1015"/>
      <c r="AK167" s="1012"/>
      <c r="AL167" s="1012"/>
      <c r="AM167" s="1012"/>
      <c r="AN167" s="1012"/>
      <c r="AO167" s="1012"/>
      <c r="AP167" s="1012"/>
      <c r="AQ167" s="1012"/>
      <c r="AR167" s="1012"/>
      <c r="AS167" s="1012"/>
      <c r="AT167" s="1012"/>
      <c r="AU167" s="1012"/>
      <c r="AV167" s="1012"/>
      <c r="AW167" s="1012"/>
      <c r="AX167" s="1012"/>
      <c r="AY167" s="1012"/>
      <c r="AZ167" s="1012"/>
      <c r="BA167" s="1012"/>
    </row>
    <row r="168" ht="15.75" customHeight="1">
      <c r="A168" s="1090"/>
      <c r="B168" s="1091" t="s">
        <v>6835</v>
      </c>
      <c r="C168" s="963" t="s">
        <v>6841</v>
      </c>
      <c r="D168" s="964" t="s">
        <v>6841</v>
      </c>
      <c r="E168" s="971"/>
      <c r="F168" s="1092"/>
      <c r="G168" s="971"/>
      <c r="H168" s="971"/>
      <c r="I168" s="966"/>
      <c r="J168" s="971"/>
      <c r="K168" s="1092"/>
      <c r="L168" s="971"/>
      <c r="M168" s="971"/>
      <c r="N168" s="971"/>
      <c r="O168" s="971"/>
      <c r="P168" s="971"/>
      <c r="Q168" s="971"/>
      <c r="R168" s="971"/>
      <c r="S168" s="971"/>
      <c r="T168" s="1002"/>
      <c r="U168" s="971"/>
      <c r="V168" s="971"/>
      <c r="W168" s="971"/>
      <c r="X168" s="964" t="s">
        <v>6841</v>
      </c>
      <c r="Y168" s="971"/>
      <c r="Z168" s="971"/>
      <c r="AA168" s="986"/>
      <c r="AB168" s="971"/>
      <c r="AC168" s="971"/>
      <c r="AD168" s="971"/>
      <c r="AE168" s="971"/>
      <c r="AF168" s="971"/>
      <c r="AG168" s="971"/>
      <c r="AH168" s="971"/>
      <c r="AI168" s="971"/>
      <c r="AJ168" s="1025"/>
      <c r="AK168" s="971"/>
      <c r="AL168" s="971"/>
      <c r="AM168" s="971"/>
      <c r="AN168" s="971"/>
      <c r="AO168" s="971"/>
      <c r="AP168" s="971"/>
      <c r="AQ168" s="971"/>
      <c r="AR168" s="971"/>
      <c r="AS168" s="971"/>
      <c r="AT168" s="971"/>
      <c r="AU168" s="971"/>
      <c r="AV168" s="971"/>
      <c r="AW168" s="971"/>
      <c r="AX168" s="971"/>
      <c r="AY168" s="971"/>
      <c r="AZ168" s="971"/>
      <c r="BA168" s="971"/>
    </row>
    <row r="169" ht="15.75" customHeight="1">
      <c r="A169" s="1088" t="s">
        <v>6568</v>
      </c>
      <c r="B169" s="1089" t="s">
        <v>6528</v>
      </c>
      <c r="C169" s="963" t="str">
        <f>HYPERLINK("https://www.youtube.com/watch?v=_HQgQjbTLjM","1:11.32")</f>
        <v>1:11.32</v>
      </c>
      <c r="D169" s="1018"/>
      <c r="E169" s="1012"/>
      <c r="F169" s="1005" t="str">
        <f>HYPERLINK("https://www.youtube.com/watch?v=_HQgQjbTLjM","1:11.32")</f>
        <v>1:11.32</v>
      </c>
      <c r="G169" s="1012"/>
      <c r="H169" s="985" t="s">
        <v>1035</v>
      </c>
      <c r="I169" s="915" t="s">
        <v>1248</v>
      </c>
      <c r="J169" s="1012"/>
      <c r="K169" s="1013" t="s">
        <v>1346</v>
      </c>
      <c r="L169" s="1012"/>
      <c r="M169" s="915" t="s">
        <v>6842</v>
      </c>
      <c r="N169" s="1012"/>
      <c r="O169" s="1012"/>
      <c r="P169" s="1012"/>
      <c r="Q169" s="964" t="s">
        <v>3415</v>
      </c>
      <c r="R169" s="1012"/>
      <c r="S169" s="1012"/>
      <c r="T169" s="1012"/>
      <c r="U169" s="1012"/>
      <c r="V169" s="1012"/>
      <c r="W169" s="1012"/>
      <c r="X169" s="1012"/>
      <c r="Y169" s="1012"/>
      <c r="Z169" s="1012"/>
      <c r="AA169" s="1014"/>
      <c r="AB169" s="1012"/>
      <c r="AC169" s="1012"/>
      <c r="AD169" s="1012"/>
      <c r="AE169" s="1012"/>
      <c r="AF169" s="1012"/>
      <c r="AG169" s="1012"/>
      <c r="AH169" s="1012"/>
      <c r="AI169" s="1012"/>
      <c r="AJ169" s="1015"/>
      <c r="AK169" s="1012"/>
      <c r="AL169" s="1012"/>
      <c r="AM169" s="1012"/>
      <c r="AN169" s="1012"/>
      <c r="AO169" s="1012"/>
      <c r="AP169" s="1012"/>
      <c r="AQ169" s="1012"/>
      <c r="AR169" s="1012"/>
      <c r="AS169" s="1012"/>
      <c r="AT169" s="1012"/>
      <c r="AU169" s="1012"/>
      <c r="AV169" s="1012"/>
      <c r="AW169" s="1012"/>
      <c r="AX169" s="1012"/>
      <c r="AY169" s="1012"/>
      <c r="AZ169" s="1012"/>
      <c r="BA169" s="1012"/>
    </row>
    <row r="170" ht="15.75" customHeight="1">
      <c r="A170" s="1081" t="s">
        <v>6550</v>
      </c>
      <c r="B170" s="1087" t="s">
        <v>6843</v>
      </c>
      <c r="C170" s="963"/>
      <c r="D170" s="1018"/>
      <c r="E170" s="1012"/>
      <c r="F170" s="1012"/>
      <c r="G170" s="1012"/>
      <c r="H170" s="1012"/>
      <c r="I170" s="1012"/>
      <c r="J170" s="1012"/>
      <c r="K170" s="1012"/>
      <c r="L170" s="1012"/>
      <c r="M170" s="1012"/>
      <c r="N170" s="1012"/>
      <c r="O170" s="1013" t="s">
        <v>4085</v>
      </c>
      <c r="P170" s="1012"/>
      <c r="Q170" s="1012"/>
      <c r="R170" s="1012"/>
      <c r="S170" s="1012"/>
      <c r="T170" s="1012"/>
      <c r="U170" s="1012" t="s">
        <v>364</v>
      </c>
      <c r="V170" s="1012"/>
      <c r="W170" s="1012"/>
      <c r="X170" s="1012"/>
      <c r="Y170" s="1012"/>
      <c r="Z170" s="1012"/>
      <c r="AA170" s="1014"/>
      <c r="AB170" s="1012"/>
      <c r="AC170" s="1012"/>
      <c r="AD170" s="1012"/>
      <c r="AE170" s="1012"/>
      <c r="AF170" s="1012"/>
      <c r="AG170" s="1012"/>
      <c r="AH170" s="1012"/>
      <c r="AI170" s="1012"/>
      <c r="AJ170" s="1015"/>
      <c r="AK170" s="1012"/>
      <c r="AL170" s="1012"/>
      <c r="AM170" s="1012"/>
      <c r="AN170" s="1012"/>
      <c r="AO170" s="1012"/>
      <c r="AP170" s="1012"/>
      <c r="AQ170" s="1012"/>
      <c r="AR170" s="1012"/>
      <c r="AS170" s="1012"/>
      <c r="AT170" s="1012"/>
      <c r="AU170" s="1012"/>
      <c r="AV170" s="1012"/>
      <c r="AW170" s="1012"/>
      <c r="AX170" s="1012"/>
      <c r="AY170" s="1012"/>
      <c r="AZ170" s="1012"/>
      <c r="BA170" s="1012"/>
    </row>
    <row r="171" ht="15.75" customHeight="1">
      <c r="A171" s="1083"/>
      <c r="B171" s="1084" t="s">
        <v>6844</v>
      </c>
      <c r="C171" s="963" t="s">
        <v>6845</v>
      </c>
      <c r="D171" s="1018"/>
      <c r="E171" s="1012"/>
      <c r="F171" s="1012"/>
      <c r="G171" s="1012"/>
      <c r="H171" s="1012"/>
      <c r="I171" s="964" t="s">
        <v>5408</v>
      </c>
      <c r="J171" s="1012"/>
      <c r="K171" s="967"/>
      <c r="L171" s="1012"/>
      <c r="M171" s="1012"/>
      <c r="N171" s="1012"/>
      <c r="O171" s="1013"/>
      <c r="P171" s="1012"/>
      <c r="Q171" s="1013"/>
      <c r="R171" s="1012"/>
      <c r="S171" s="1012"/>
      <c r="T171" s="1012"/>
      <c r="U171" s="1012"/>
      <c r="V171" s="1012"/>
      <c r="W171" s="1012"/>
      <c r="X171" s="1012"/>
      <c r="Y171" s="1012"/>
      <c r="Z171" s="1012"/>
      <c r="AA171" s="1014"/>
      <c r="AB171" s="1012"/>
      <c r="AC171" s="1012"/>
      <c r="AD171" s="1012"/>
      <c r="AE171" s="1012"/>
      <c r="AF171" s="1012"/>
      <c r="AG171" s="1012"/>
      <c r="AH171" s="1012"/>
      <c r="AI171" s="1012"/>
      <c r="AJ171" s="1015"/>
      <c r="AK171" s="1012"/>
      <c r="AL171" s="1012"/>
      <c r="AM171" s="1012"/>
      <c r="AN171" s="1012"/>
      <c r="AO171" s="1012"/>
      <c r="AP171" s="1012"/>
      <c r="AQ171" s="1012"/>
      <c r="AR171" s="1012"/>
      <c r="AS171" s="1012"/>
      <c r="AT171" s="1012"/>
      <c r="AU171" s="1012"/>
      <c r="AV171" s="1012"/>
      <c r="AW171" s="1012"/>
      <c r="AX171" s="1012"/>
      <c r="AY171" s="1012"/>
      <c r="AZ171" s="1012"/>
      <c r="BA171" s="1012"/>
    </row>
    <row r="172" ht="15.75" customHeight="1">
      <c r="A172" s="1083"/>
      <c r="B172" s="1084" t="s">
        <v>6846</v>
      </c>
      <c r="C172" s="963" t="s">
        <v>201</v>
      </c>
      <c r="D172" s="1018"/>
      <c r="E172" s="964" t="s">
        <v>201</v>
      </c>
      <c r="F172" s="1012"/>
      <c r="G172" s="1012"/>
      <c r="H172" s="1012"/>
      <c r="I172" s="1012"/>
      <c r="J172" s="1012"/>
      <c r="K172" s="964" t="str">
        <f>HYPERLINK("https://clips.twitch.tv/WealthyNiceSalamanderOpieOP","24.62")</f>
        <v>24.62</v>
      </c>
      <c r="L172" s="1012"/>
      <c r="M172" s="1012"/>
      <c r="N172" s="1012"/>
      <c r="O172" s="1013" t="s">
        <v>6847</v>
      </c>
      <c r="P172" s="1012"/>
      <c r="Q172" s="964" t="s">
        <v>3264</v>
      </c>
      <c r="R172" s="1012"/>
      <c r="S172" s="1012"/>
      <c r="T172" s="1012"/>
      <c r="U172" s="1012"/>
      <c r="V172" s="1012"/>
      <c r="W172" s="1012"/>
      <c r="X172" s="1012"/>
      <c r="Y172" s="1012"/>
      <c r="Z172" s="1012"/>
      <c r="AA172" s="1014"/>
      <c r="AB172" s="1012"/>
      <c r="AC172" s="1012"/>
      <c r="AD172" s="1012"/>
      <c r="AE172" s="1012"/>
      <c r="AF172" s="1012"/>
      <c r="AG172" s="1012"/>
      <c r="AH172" s="1012"/>
      <c r="AI172" s="1012"/>
      <c r="AJ172" s="1015"/>
      <c r="AK172" s="1012"/>
      <c r="AL172" s="985" t="s">
        <v>2991</v>
      </c>
      <c r="AM172" s="1012"/>
      <c r="AN172" s="1012"/>
      <c r="AO172" s="1012"/>
      <c r="AP172" s="1012"/>
      <c r="AQ172" s="1012"/>
      <c r="AR172" s="1012"/>
      <c r="AS172" s="1012"/>
      <c r="AT172" s="1012"/>
      <c r="AU172" s="1012"/>
      <c r="AV172" s="1012"/>
      <c r="AW172" s="1012"/>
      <c r="AX172" s="1012"/>
      <c r="AY172" s="1012"/>
      <c r="AZ172" s="1012"/>
      <c r="BA172" s="1012"/>
    </row>
    <row r="173" ht="15.75" customHeight="1">
      <c r="A173" s="1083"/>
      <c r="B173" s="1084" t="s">
        <v>6848</v>
      </c>
      <c r="C173" s="963" t="s">
        <v>588</v>
      </c>
      <c r="D173" s="1018"/>
      <c r="E173" s="1012"/>
      <c r="F173" s="1012"/>
      <c r="G173" s="964" t="s">
        <v>1107</v>
      </c>
      <c r="H173" s="964" t="s">
        <v>1027</v>
      </c>
      <c r="I173" s="915" t="s">
        <v>804</v>
      </c>
      <c r="J173" s="964" t="s">
        <v>309</v>
      </c>
      <c r="K173" s="1012"/>
      <c r="L173" s="1012"/>
      <c r="M173" s="915" t="s">
        <v>6849</v>
      </c>
      <c r="N173" s="964" t="s">
        <v>588</v>
      </c>
      <c r="O173" s="1012"/>
      <c r="P173" s="985" t="s">
        <v>5801</v>
      </c>
      <c r="Q173" s="1012"/>
      <c r="R173" s="1012"/>
      <c r="S173" s="1012"/>
      <c r="T173" s="964" t="s">
        <v>1450</v>
      </c>
      <c r="U173" s="1012" t="s">
        <v>764</v>
      </c>
      <c r="V173" s="1012"/>
      <c r="W173" s="1012"/>
      <c r="X173" s="1012"/>
      <c r="Y173" s="1012"/>
      <c r="Z173" s="1012"/>
      <c r="AA173" s="1014"/>
      <c r="AB173" s="1012"/>
      <c r="AC173" s="1012"/>
      <c r="AD173" s="1012"/>
      <c r="AE173" s="1012"/>
      <c r="AF173" s="1012"/>
      <c r="AG173" s="1012"/>
      <c r="AH173" s="1012"/>
      <c r="AI173" s="1012"/>
      <c r="AJ173" s="1015"/>
      <c r="AK173" s="1012"/>
      <c r="AL173" s="1012"/>
      <c r="AM173" s="1012"/>
      <c r="AN173" s="1012"/>
      <c r="AO173" s="1012"/>
      <c r="AP173" s="1012"/>
      <c r="AQ173" s="1012"/>
      <c r="AR173" s="1012"/>
      <c r="AS173" s="1012"/>
      <c r="AT173" s="1012"/>
      <c r="AU173" s="1012"/>
      <c r="AV173" s="1012"/>
      <c r="AW173" s="1012"/>
      <c r="AX173" s="1012"/>
      <c r="AY173" s="1012"/>
      <c r="AZ173" s="1012"/>
      <c r="BA173" s="1012"/>
    </row>
    <row r="174" ht="15.75" customHeight="1">
      <c r="A174" s="1088" t="s">
        <v>6543</v>
      </c>
      <c r="B174" s="1089" t="s">
        <v>6843</v>
      </c>
      <c r="C174" s="963"/>
      <c r="D174" s="1018"/>
      <c r="E174" s="1012"/>
      <c r="F174" s="1012"/>
      <c r="G174" s="1012"/>
      <c r="H174" s="964"/>
      <c r="I174" s="1012"/>
      <c r="J174" s="1012"/>
      <c r="K174" s="1012"/>
      <c r="L174" s="1012"/>
      <c r="M174" s="1012"/>
      <c r="N174" s="964"/>
      <c r="O174" s="1012"/>
      <c r="P174" s="1012"/>
      <c r="Q174" s="1012"/>
      <c r="R174" s="1012"/>
      <c r="S174" s="1012"/>
      <c r="T174" s="964"/>
      <c r="U174" s="1012"/>
      <c r="V174" s="1012"/>
      <c r="W174" s="1012"/>
      <c r="X174" s="1012"/>
      <c r="Y174" s="1012"/>
      <c r="Z174" s="1012"/>
      <c r="AA174" s="1014"/>
      <c r="AB174" s="1012"/>
      <c r="AC174" s="1012"/>
      <c r="AD174" s="1012"/>
      <c r="AE174" s="1012"/>
      <c r="AF174" s="1012"/>
      <c r="AG174" s="1012"/>
      <c r="AH174" s="1012"/>
      <c r="AI174" s="1012"/>
      <c r="AJ174" s="1015"/>
      <c r="AK174" s="1012"/>
      <c r="AL174" s="1012"/>
      <c r="AM174" s="1012"/>
      <c r="AN174" s="1012"/>
      <c r="AO174" s="1012"/>
      <c r="AP174" s="1012"/>
      <c r="AQ174" s="1012"/>
      <c r="AR174" s="1012"/>
      <c r="AS174" s="1012"/>
      <c r="AT174" s="1012"/>
      <c r="AU174" s="1012"/>
      <c r="AV174" s="1012"/>
      <c r="AW174" s="1012"/>
      <c r="AX174" s="1012"/>
      <c r="AY174" s="1012"/>
      <c r="AZ174" s="1012"/>
      <c r="BA174" s="1012"/>
    </row>
    <row r="175" ht="15.75" customHeight="1">
      <c r="A175" s="1083"/>
      <c r="B175" s="1084" t="s">
        <v>6844</v>
      </c>
      <c r="C175" s="963"/>
      <c r="D175" s="1018"/>
      <c r="E175" s="1012"/>
      <c r="F175" s="1012"/>
      <c r="G175" s="1012"/>
      <c r="H175" s="964"/>
      <c r="I175" s="1012"/>
      <c r="J175" s="1012"/>
      <c r="K175" s="1012"/>
      <c r="L175" s="1012"/>
      <c r="M175" s="1012"/>
      <c r="N175" s="964"/>
      <c r="O175" s="1012"/>
      <c r="P175" s="1012"/>
      <c r="Q175" s="1012"/>
      <c r="R175" s="1012"/>
      <c r="S175" s="1012"/>
      <c r="T175" s="964"/>
      <c r="U175" s="1012"/>
      <c r="V175" s="1012"/>
      <c r="W175" s="1012"/>
      <c r="X175" s="1012"/>
      <c r="Y175" s="1012"/>
      <c r="Z175" s="1012"/>
      <c r="AA175" s="1014"/>
      <c r="AB175" s="1012"/>
      <c r="AC175" s="1012"/>
      <c r="AD175" s="1012"/>
      <c r="AE175" s="1012"/>
      <c r="AF175" s="1012"/>
      <c r="AG175" s="1012"/>
      <c r="AH175" s="1012"/>
      <c r="AI175" s="1012"/>
      <c r="AJ175" s="1015"/>
      <c r="AK175" s="1012"/>
      <c r="AL175" s="1012"/>
      <c r="AM175" s="1012"/>
      <c r="AN175" s="1012"/>
      <c r="AO175" s="1012"/>
      <c r="AP175" s="1012"/>
      <c r="AQ175" s="1012"/>
      <c r="AR175" s="1012"/>
      <c r="AS175" s="1012"/>
      <c r="AT175" s="1012"/>
      <c r="AU175" s="1012"/>
      <c r="AV175" s="1012"/>
      <c r="AW175" s="1012"/>
      <c r="AX175" s="1012"/>
      <c r="AY175" s="1012"/>
      <c r="AZ175" s="1012"/>
      <c r="BA175" s="1012"/>
    </row>
    <row r="176" ht="15.75" customHeight="1">
      <c r="A176" s="1083"/>
      <c r="B176" s="1084" t="s">
        <v>6846</v>
      </c>
      <c r="C176" s="963" t="s">
        <v>151</v>
      </c>
      <c r="D176" s="1018"/>
      <c r="E176" s="964" t="s">
        <v>151</v>
      </c>
      <c r="F176" s="1012"/>
      <c r="G176" s="1012"/>
      <c r="H176" s="982"/>
      <c r="I176" s="1012"/>
      <c r="J176" s="1012"/>
      <c r="K176" s="1012"/>
      <c r="L176" s="1012"/>
      <c r="M176" s="1012"/>
      <c r="N176" s="982"/>
      <c r="O176" s="1012"/>
      <c r="P176" s="1012"/>
      <c r="Q176" s="1012"/>
      <c r="R176" s="1012"/>
      <c r="S176" s="1012"/>
      <c r="T176" s="982"/>
      <c r="U176" s="1012"/>
      <c r="V176" s="1012"/>
      <c r="W176" s="1012"/>
      <c r="X176" s="1012"/>
      <c r="Y176" s="1012"/>
      <c r="Z176" s="1012"/>
      <c r="AA176" s="1014"/>
      <c r="AB176" s="1012"/>
      <c r="AC176" s="1012"/>
      <c r="AD176" s="1012"/>
      <c r="AE176" s="985" t="s">
        <v>1701</v>
      </c>
      <c r="AF176" s="1012"/>
      <c r="AG176" s="1012"/>
      <c r="AH176" s="1012"/>
      <c r="AI176" s="1012"/>
      <c r="AJ176" s="1015"/>
      <c r="AK176" s="1012"/>
      <c r="AL176" s="1012"/>
      <c r="AM176" s="1012"/>
      <c r="AN176" s="1012"/>
      <c r="AO176" s="1012"/>
      <c r="AP176" s="1012"/>
      <c r="AQ176" s="1012"/>
      <c r="AR176" s="1012"/>
      <c r="AS176" s="1012"/>
      <c r="AT176" s="1012"/>
      <c r="AU176" s="1012"/>
      <c r="AV176" s="1012"/>
      <c r="AW176" s="1012"/>
      <c r="AX176" s="1012"/>
      <c r="AY176" s="1012"/>
      <c r="AZ176" s="1012"/>
      <c r="BA176" s="1012"/>
    </row>
    <row r="177" ht="15.75" customHeight="1">
      <c r="A177" s="1083"/>
      <c r="B177" s="1084" t="s">
        <v>6848</v>
      </c>
      <c r="C177" s="1001" t="s">
        <v>6850</v>
      </c>
      <c r="D177" s="1018"/>
      <c r="E177" s="985" t="s">
        <v>6813</v>
      </c>
      <c r="F177" s="1012"/>
      <c r="G177" s="1012"/>
      <c r="H177" s="982"/>
      <c r="I177" s="1012"/>
      <c r="J177" s="1012"/>
      <c r="K177" s="1012"/>
      <c r="L177" s="1012"/>
      <c r="M177" s="1012"/>
      <c r="N177" s="964" t="s">
        <v>6850</v>
      </c>
      <c r="O177" s="1012"/>
      <c r="P177" s="1012"/>
      <c r="Q177" s="1012"/>
      <c r="R177" s="1012"/>
      <c r="S177" s="1012"/>
      <c r="T177" s="967" t="s">
        <v>858</v>
      </c>
      <c r="U177" s="1012"/>
      <c r="V177" s="1012"/>
      <c r="W177" s="964" t="s">
        <v>6850</v>
      </c>
      <c r="X177" s="1012"/>
      <c r="Y177" s="1012"/>
      <c r="Z177" s="1012"/>
      <c r="AA177" s="1014"/>
      <c r="AB177" s="1012"/>
      <c r="AC177" s="1012"/>
      <c r="AD177" s="1012"/>
      <c r="AE177" s="1012"/>
      <c r="AF177" s="1012"/>
      <c r="AG177" s="1012"/>
      <c r="AH177" s="1012"/>
      <c r="AI177" s="1012"/>
      <c r="AJ177" s="1015"/>
      <c r="AK177" s="1012"/>
      <c r="AL177" s="1012"/>
      <c r="AM177" s="1012"/>
      <c r="AN177" s="1012"/>
      <c r="AO177" s="1012"/>
      <c r="AP177" s="1012"/>
      <c r="AQ177" s="1012"/>
      <c r="AR177" s="1012"/>
      <c r="AS177" s="1012"/>
      <c r="AT177" s="1012"/>
      <c r="AU177" s="1012"/>
      <c r="AV177" s="1012"/>
      <c r="AW177" s="1012"/>
      <c r="AX177" s="1012"/>
      <c r="AY177" s="1012"/>
      <c r="AZ177" s="1012"/>
      <c r="BA177" s="1012"/>
    </row>
    <row r="178" ht="15.75" customHeight="1">
      <c r="A178" s="1081" t="s">
        <v>6660</v>
      </c>
      <c r="B178" s="1093" t="s">
        <v>6851</v>
      </c>
      <c r="C178" s="963" t="s">
        <v>3606</v>
      </c>
      <c r="D178" s="1018"/>
      <c r="E178" s="1012"/>
      <c r="F178" s="1012"/>
      <c r="G178" s="1012"/>
      <c r="H178" s="1028"/>
      <c r="I178" s="964" t="s">
        <v>3606</v>
      </c>
      <c r="J178" s="1012"/>
      <c r="K178" s="1012"/>
      <c r="L178" s="1012"/>
      <c r="M178" s="1012"/>
      <c r="N178" s="1012"/>
      <c r="O178" s="1013"/>
      <c r="P178" s="1012"/>
      <c r="Q178" s="1012"/>
      <c r="R178" s="1012"/>
      <c r="S178" s="1012"/>
      <c r="T178" s="1012"/>
      <c r="U178" s="1012"/>
      <c r="V178" s="1012"/>
      <c r="W178" s="1012"/>
      <c r="X178" s="1012"/>
      <c r="Y178" s="1012"/>
      <c r="Z178" s="1012"/>
      <c r="AA178" s="1014"/>
      <c r="AB178" s="1012"/>
      <c r="AC178" s="1012"/>
      <c r="AD178" s="1012"/>
      <c r="AE178" s="1012"/>
      <c r="AF178" s="1012"/>
      <c r="AG178" s="1012"/>
      <c r="AH178" s="1012"/>
      <c r="AI178" s="1012"/>
      <c r="AJ178" s="1015"/>
      <c r="AK178" s="1012"/>
      <c r="AL178" s="1012"/>
      <c r="AM178" s="1012"/>
      <c r="AN178" s="1012"/>
      <c r="AO178" s="1012"/>
      <c r="AP178" s="1012"/>
      <c r="AQ178" s="1012"/>
      <c r="AR178" s="1012"/>
      <c r="AS178" s="1012"/>
      <c r="AT178" s="1012"/>
      <c r="AU178" s="1012"/>
      <c r="AV178" s="1012"/>
      <c r="AW178" s="1012"/>
      <c r="AX178" s="1012"/>
      <c r="AY178" s="1012"/>
      <c r="AZ178" s="1012"/>
      <c r="BA178" s="1012"/>
    </row>
    <row r="179" ht="15.75" customHeight="1">
      <c r="A179" s="1083"/>
      <c r="B179" s="1084" t="s">
        <v>6852</v>
      </c>
      <c r="C179" s="963" t="s">
        <v>2761</v>
      </c>
      <c r="D179" s="1018"/>
      <c r="E179" s="964" t="s">
        <v>2761</v>
      </c>
      <c r="F179" s="1012"/>
      <c r="G179" s="1012"/>
      <c r="H179" s="964" t="str">
        <f>HYPERLINK("https://clips.twitch.tv/FamousDarkDadKappa","52.10")</f>
        <v>52.10</v>
      </c>
      <c r="I179" s="964" t="s">
        <v>5813</v>
      </c>
      <c r="J179" s="1012"/>
      <c r="K179" s="1012"/>
      <c r="L179" s="1012"/>
      <c r="M179" s="1012"/>
      <c r="N179" s="964" t="s">
        <v>3355</v>
      </c>
      <c r="O179" s="1013" t="s">
        <v>4193</v>
      </c>
      <c r="P179" s="1012"/>
      <c r="Q179" s="964" t="s">
        <v>5197</v>
      </c>
      <c r="R179" s="1012"/>
      <c r="S179" s="1012"/>
      <c r="T179" s="1012"/>
      <c r="U179" s="1012" t="s">
        <v>6853</v>
      </c>
      <c r="V179" s="1012"/>
      <c r="W179" s="1012"/>
      <c r="X179" s="1012"/>
      <c r="Y179" s="1012"/>
      <c r="Z179" s="1012"/>
      <c r="AA179" s="1014"/>
      <c r="AB179" s="1012"/>
      <c r="AC179" s="1012"/>
      <c r="AD179" s="1012"/>
      <c r="AE179" s="1012"/>
      <c r="AF179" s="1012"/>
      <c r="AG179" s="1012"/>
      <c r="AH179" s="1012"/>
      <c r="AI179" s="1012"/>
      <c r="AJ179" s="1015"/>
      <c r="AK179" s="1012"/>
      <c r="AL179" s="1012"/>
      <c r="AM179" s="1012"/>
      <c r="AN179" s="1012"/>
      <c r="AO179" s="1012"/>
      <c r="AP179" s="1012"/>
      <c r="AQ179" s="1012"/>
      <c r="AR179" s="1012"/>
      <c r="AS179" s="1012"/>
      <c r="AT179" s="1012"/>
      <c r="AU179" s="1012"/>
      <c r="AV179" s="1012"/>
      <c r="AW179" s="1012"/>
      <c r="AX179" s="1012"/>
      <c r="AY179" s="1012"/>
      <c r="AZ179" s="1012"/>
      <c r="BA179" s="1012"/>
    </row>
    <row r="180" ht="15.75" customHeight="1">
      <c r="A180" s="1083"/>
      <c r="B180" s="1084" t="s">
        <v>6854</v>
      </c>
      <c r="C180" s="1001" t="s">
        <v>1167</v>
      </c>
      <c r="D180" s="1018"/>
      <c r="E180" s="1012"/>
      <c r="F180" s="1012"/>
      <c r="G180" s="1012"/>
      <c r="H180" s="1012"/>
      <c r="I180" s="1012"/>
      <c r="J180" s="1012"/>
      <c r="K180" s="964" t="s">
        <v>1167</v>
      </c>
      <c r="L180" s="1012"/>
      <c r="M180" s="1012"/>
      <c r="N180" s="1012"/>
      <c r="O180" s="1012"/>
      <c r="P180" s="1012"/>
      <c r="Q180" s="1012"/>
      <c r="R180" s="1012"/>
      <c r="S180" s="1012"/>
      <c r="T180" s="1012"/>
      <c r="U180" s="1012"/>
      <c r="V180" s="1012"/>
      <c r="W180" s="1012"/>
      <c r="X180" s="1012"/>
      <c r="Y180" s="1012"/>
      <c r="Z180" s="1012"/>
      <c r="AA180" s="1014"/>
      <c r="AB180" s="1012"/>
      <c r="AC180" s="1012"/>
      <c r="AD180" s="1012"/>
      <c r="AE180" s="1012"/>
      <c r="AF180" s="1012"/>
      <c r="AG180" s="1012"/>
      <c r="AH180" s="1012"/>
      <c r="AI180" s="1012"/>
      <c r="AJ180" s="1015"/>
      <c r="AK180" s="1012"/>
      <c r="AL180" s="1012"/>
      <c r="AM180" s="1012"/>
      <c r="AN180" s="1012"/>
      <c r="AO180" s="1012"/>
      <c r="AP180" s="1012"/>
      <c r="AQ180" s="1012"/>
      <c r="AR180" s="1012"/>
      <c r="AS180" s="1012"/>
      <c r="AT180" s="1012"/>
      <c r="AU180" s="1012"/>
      <c r="AV180" s="1012"/>
      <c r="AW180" s="1012"/>
      <c r="AX180" s="1012"/>
      <c r="AY180" s="1012"/>
      <c r="AZ180" s="1012"/>
      <c r="BA180" s="1012"/>
    </row>
    <row r="181" ht="15.75" customHeight="1">
      <c r="A181" s="1083"/>
      <c r="B181" s="1084" t="s">
        <v>6855</v>
      </c>
      <c r="C181" s="963" t="s">
        <v>252</v>
      </c>
      <c r="D181" s="964" t="s">
        <v>252</v>
      </c>
      <c r="E181" s="1012"/>
      <c r="F181" s="1012"/>
      <c r="G181" s="1012"/>
      <c r="H181" s="1012"/>
      <c r="I181" s="1012"/>
      <c r="J181" s="1012"/>
      <c r="K181" s="1012"/>
      <c r="L181" s="1012"/>
      <c r="M181" s="915" t="s">
        <v>1803</v>
      </c>
      <c r="N181" s="1012"/>
      <c r="O181" s="1012"/>
      <c r="P181" s="1012"/>
      <c r="Q181" s="1012"/>
      <c r="R181" s="1012"/>
      <c r="S181" s="1012"/>
      <c r="T181" s="1012"/>
      <c r="U181" s="1012"/>
      <c r="V181" s="1012"/>
      <c r="W181" s="1012"/>
      <c r="X181" s="1012"/>
      <c r="Y181" s="1012"/>
      <c r="Z181" s="1012"/>
      <c r="AA181" s="1014"/>
      <c r="AB181" s="1012"/>
      <c r="AC181" s="1012"/>
      <c r="AD181" s="1012"/>
      <c r="AE181" s="1012"/>
      <c r="AF181" s="1012"/>
      <c r="AG181" s="1012"/>
      <c r="AH181" s="1012"/>
      <c r="AI181" s="1012"/>
      <c r="AJ181" s="1015"/>
      <c r="AK181" s="1012"/>
      <c r="AL181" s="1012"/>
      <c r="AM181" s="1012"/>
      <c r="AN181" s="1012"/>
      <c r="AO181" s="1012"/>
      <c r="AP181" s="1012"/>
      <c r="AQ181" s="1012"/>
      <c r="AR181" s="1012"/>
      <c r="AS181" s="1012"/>
      <c r="AT181" s="1012"/>
      <c r="AU181" s="1012"/>
      <c r="AV181" s="1012"/>
      <c r="AW181" s="1012"/>
      <c r="AX181" s="1012"/>
      <c r="AY181" s="1012"/>
      <c r="AZ181" s="1012"/>
      <c r="BA181" s="1012"/>
    </row>
    <row r="182" ht="15.75" customHeight="1">
      <c r="A182" s="1088" t="s">
        <v>6543</v>
      </c>
      <c r="B182" s="1089" t="s">
        <v>6851</v>
      </c>
      <c r="C182" s="1001" t="s">
        <v>1362</v>
      </c>
      <c r="D182" s="985"/>
      <c r="E182" s="964" t="s">
        <v>1362</v>
      </c>
      <c r="F182" s="1012"/>
      <c r="G182" s="1012"/>
      <c r="H182" s="1013"/>
      <c r="I182" s="967"/>
      <c r="J182" s="1012"/>
      <c r="K182" s="1012"/>
      <c r="L182" s="1012"/>
      <c r="M182" s="964" t="s">
        <v>5406</v>
      </c>
      <c r="N182" s="1012"/>
      <c r="O182" s="1012"/>
      <c r="P182" s="1012"/>
      <c r="Q182" s="1012"/>
      <c r="R182" s="1012"/>
      <c r="S182" s="1012"/>
      <c r="T182" s="1012"/>
      <c r="U182" s="1012"/>
      <c r="V182" s="1012"/>
      <c r="W182" s="1012"/>
      <c r="X182" s="1012"/>
      <c r="Y182" s="1012"/>
      <c r="Z182" s="1012"/>
      <c r="AA182" s="1014"/>
      <c r="AB182" s="1012"/>
      <c r="AC182" s="964" t="s">
        <v>2167</v>
      </c>
      <c r="AD182" s="1012"/>
      <c r="AE182" s="964" t="s">
        <v>4674</v>
      </c>
      <c r="AF182" s="1012"/>
      <c r="AG182" s="1012"/>
      <c r="AH182" s="1012"/>
      <c r="AI182" s="1012"/>
      <c r="AJ182" s="1015"/>
      <c r="AK182" s="1012"/>
      <c r="AL182" s="1012"/>
      <c r="AM182" s="1012"/>
      <c r="AN182" s="1012"/>
      <c r="AO182" s="1012"/>
      <c r="AP182" s="1012"/>
      <c r="AQ182" s="1012"/>
      <c r="AR182" s="1012"/>
      <c r="AS182" s="1012"/>
      <c r="AT182" s="1012"/>
      <c r="AU182" s="1012"/>
      <c r="AV182" s="1012"/>
      <c r="AW182" s="1012"/>
      <c r="AX182" s="1012"/>
      <c r="AY182" s="1012"/>
      <c r="AZ182" s="1012"/>
      <c r="BA182" s="1012"/>
    </row>
    <row r="183" ht="15.75" customHeight="1">
      <c r="A183" s="1083"/>
      <c r="B183" s="1084" t="s">
        <v>6852</v>
      </c>
      <c r="C183" s="963" t="s">
        <v>6856</v>
      </c>
      <c r="D183" s="985" t="s">
        <v>3138</v>
      </c>
      <c r="E183" s="964" t="s">
        <v>6856</v>
      </c>
      <c r="F183" s="1012"/>
      <c r="G183" s="1012"/>
      <c r="H183" s="1013" t="s">
        <v>3138</v>
      </c>
      <c r="I183" s="964" t="s">
        <v>6857</v>
      </c>
      <c r="J183" s="1012"/>
      <c r="K183" s="1012" t="s">
        <v>214</v>
      </c>
      <c r="L183" s="985" t="s">
        <v>3299</v>
      </c>
      <c r="M183" s="1012"/>
      <c r="N183" s="1012"/>
      <c r="O183" s="1012" t="s">
        <v>6858</v>
      </c>
      <c r="P183" s="1012"/>
      <c r="Q183" s="1012"/>
      <c r="R183" s="1012"/>
      <c r="S183" s="1012"/>
      <c r="T183" s="1012"/>
      <c r="U183" s="1012" t="s">
        <v>2640</v>
      </c>
      <c r="V183" s="1012"/>
      <c r="W183" s="1012"/>
      <c r="X183" s="1012"/>
      <c r="Y183" s="1012"/>
      <c r="Z183" s="1012"/>
      <c r="AA183" s="1014"/>
      <c r="AB183" s="1012"/>
      <c r="AC183" s="985" t="s">
        <v>4027</v>
      </c>
      <c r="AD183" s="1012"/>
      <c r="AE183" s="1012"/>
      <c r="AF183" s="1012"/>
      <c r="AG183" s="1012"/>
      <c r="AH183" s="1012"/>
      <c r="AI183" s="1012"/>
      <c r="AJ183" s="1015"/>
      <c r="AK183" s="1012"/>
      <c r="AL183" s="1012"/>
      <c r="AM183" s="1012"/>
      <c r="AN183" s="1012"/>
      <c r="AO183" s="1012"/>
      <c r="AP183" s="1012"/>
      <c r="AQ183" s="1012"/>
      <c r="AR183" s="1012"/>
      <c r="AS183" s="1012"/>
      <c r="AT183" s="1012"/>
      <c r="AU183" s="1012"/>
      <c r="AV183" s="1012"/>
      <c r="AW183" s="1012"/>
      <c r="AX183" s="1012"/>
      <c r="AY183" s="1012"/>
      <c r="AZ183" s="1012"/>
      <c r="BA183" s="1012"/>
    </row>
    <row r="184" ht="15.75" customHeight="1">
      <c r="A184" s="1083"/>
      <c r="B184" s="1084" t="s">
        <v>6854</v>
      </c>
      <c r="C184" s="963" t="s">
        <v>4686</v>
      </c>
      <c r="D184" s="1018"/>
      <c r="E184" s="964" t="s">
        <v>4686</v>
      </c>
      <c r="F184" s="1012"/>
      <c r="G184" s="1012"/>
      <c r="H184" s="1012"/>
      <c r="I184" s="1012"/>
      <c r="J184" s="1012"/>
      <c r="K184" s="965" t="str">
        <f>HYPERLINK("https://youtu.be/hsc9lXHQpts","23.75")</f>
        <v>23.75</v>
      </c>
      <c r="L184" s="1012"/>
      <c r="M184" s="1012"/>
      <c r="N184" s="1012"/>
      <c r="O184" s="1012"/>
      <c r="P184" s="1012"/>
      <c r="Q184" s="1012"/>
      <c r="R184" s="1012"/>
      <c r="S184" s="1012"/>
      <c r="T184" s="1012"/>
      <c r="U184" s="1012"/>
      <c r="V184" s="1012"/>
      <c r="W184" s="1012"/>
      <c r="X184" s="1012"/>
      <c r="Y184" s="1012"/>
      <c r="Z184" s="1012"/>
      <c r="AA184" s="1014"/>
      <c r="AB184" s="1012"/>
      <c r="AC184" s="985" t="s">
        <v>3707</v>
      </c>
      <c r="AD184" s="1012"/>
      <c r="AE184" s="985" t="s">
        <v>631</v>
      </c>
      <c r="AF184" s="1012"/>
      <c r="AG184" s="1012"/>
      <c r="AH184" s="1012"/>
      <c r="AI184" s="1012"/>
      <c r="AJ184" s="1015"/>
      <c r="AK184" s="1012"/>
      <c r="AL184" s="1012"/>
      <c r="AM184" s="1012"/>
      <c r="AN184" s="1012"/>
      <c r="AO184" s="1012"/>
      <c r="AP184" s="1012"/>
      <c r="AQ184" s="1012"/>
      <c r="AR184" s="1012"/>
      <c r="AS184" s="1012"/>
      <c r="AT184" s="1012"/>
      <c r="AU184" s="1012"/>
      <c r="AV184" s="1012"/>
      <c r="AW184" s="1012"/>
      <c r="AX184" s="1012"/>
      <c r="AY184" s="1012"/>
      <c r="AZ184" s="1012"/>
      <c r="BA184" s="1012"/>
    </row>
    <row r="185" ht="15.75" customHeight="1">
      <c r="A185" s="1083"/>
      <c r="B185" s="1084" t="s">
        <v>6855</v>
      </c>
      <c r="C185" s="963" t="s">
        <v>2439</v>
      </c>
      <c r="D185" s="964" t="s">
        <v>2439</v>
      </c>
      <c r="E185" s="1012"/>
      <c r="F185" s="964" t="s">
        <v>6859</v>
      </c>
      <c r="G185" s="964" t="s">
        <v>4726</v>
      </c>
      <c r="H185" s="1018"/>
      <c r="I185" s="1012"/>
      <c r="J185" s="1012"/>
      <c r="K185" s="1012" t="s">
        <v>1333</v>
      </c>
      <c r="L185" s="964" t="s">
        <v>1996</v>
      </c>
      <c r="M185" s="964" t="s">
        <v>6860</v>
      </c>
      <c r="N185" s="1012"/>
      <c r="O185" s="1012" t="s">
        <v>5802</v>
      </c>
      <c r="P185" s="1012"/>
      <c r="Q185" s="964" t="s">
        <v>3639</v>
      </c>
      <c r="R185" s="1012"/>
      <c r="S185" s="985" t="s">
        <v>2110</v>
      </c>
      <c r="T185" s="1012"/>
      <c r="U185" s="1012"/>
      <c r="V185" s="1012"/>
      <c r="W185" s="1012"/>
      <c r="X185" s="1012"/>
      <c r="Y185" s="1012"/>
      <c r="Z185" s="1012"/>
      <c r="AA185" s="1014"/>
      <c r="AB185" s="964" t="s">
        <v>4726</v>
      </c>
      <c r="AC185" s="985" t="s">
        <v>6861</v>
      </c>
      <c r="AD185" s="1012"/>
      <c r="AE185" s="1012"/>
      <c r="AF185" s="1012"/>
      <c r="AG185" s="1012"/>
      <c r="AH185" s="1012"/>
      <c r="AI185" s="1012"/>
      <c r="AJ185" s="1015"/>
      <c r="AK185" s="1012"/>
      <c r="AL185" s="1012"/>
      <c r="AM185" s="1012"/>
      <c r="AN185" s="1012"/>
      <c r="AO185" s="1012"/>
      <c r="AP185" s="1012"/>
      <c r="AQ185" s="1012"/>
      <c r="AR185" s="1012"/>
      <c r="AS185" s="1012"/>
      <c r="AT185" s="1012"/>
      <c r="AU185" s="1012"/>
      <c r="AV185" s="1012"/>
      <c r="AW185" s="1012"/>
      <c r="AX185" s="1012"/>
      <c r="AY185" s="1012"/>
      <c r="AZ185" s="1012"/>
      <c r="BA185" s="1012"/>
    </row>
    <row r="186" ht="15.75" customHeight="1">
      <c r="A186" s="1088" t="s">
        <v>6833</v>
      </c>
      <c r="B186" s="1089" t="s">
        <v>6528</v>
      </c>
      <c r="C186" s="963" t="s">
        <v>2144</v>
      </c>
      <c r="D186" s="964" t="s">
        <v>266</v>
      </c>
      <c r="E186" s="964" t="s">
        <v>6862</v>
      </c>
      <c r="F186" s="1012"/>
      <c r="G186" s="1012"/>
      <c r="H186" s="964" t="s">
        <v>6863</v>
      </c>
      <c r="I186" s="964" t="s">
        <v>6864</v>
      </c>
      <c r="J186" s="1012"/>
      <c r="K186" s="1012"/>
      <c r="L186" s="1012"/>
      <c r="M186" s="1012"/>
      <c r="N186" s="1012"/>
      <c r="O186" s="1018"/>
      <c r="P186" s="1012"/>
      <c r="Q186" s="1012"/>
      <c r="R186" s="1012"/>
      <c r="S186" s="985" t="s">
        <v>3917</v>
      </c>
      <c r="T186" s="964" t="s">
        <v>3917</v>
      </c>
      <c r="U186" s="1012"/>
      <c r="V186" s="1012"/>
      <c r="W186" s="964" t="s">
        <v>2144</v>
      </c>
      <c r="X186" s="1012"/>
      <c r="Y186" s="1012"/>
      <c r="Z186" s="1012"/>
      <c r="AA186" s="1014"/>
      <c r="AB186" s="1012"/>
      <c r="AC186" s="1012"/>
      <c r="AD186" s="1012"/>
      <c r="AE186" s="1012"/>
      <c r="AF186" s="1012"/>
      <c r="AG186" s="1012"/>
      <c r="AH186" s="1012"/>
      <c r="AI186" s="1012"/>
      <c r="AJ186" s="1015"/>
      <c r="AK186" s="1012"/>
      <c r="AL186" s="1012"/>
      <c r="AM186" s="1012"/>
      <c r="AN186" s="1012"/>
      <c r="AO186" s="1012"/>
      <c r="AP186" s="1012"/>
      <c r="AQ186" s="1012"/>
      <c r="AR186" s="1012"/>
      <c r="AS186" s="1012"/>
      <c r="AT186" s="1012"/>
      <c r="AU186" s="1012"/>
      <c r="AV186" s="1012"/>
      <c r="AW186" s="1012"/>
      <c r="AX186" s="1012"/>
      <c r="AY186" s="1012"/>
      <c r="AZ186" s="1012"/>
      <c r="BA186" s="1012"/>
    </row>
    <row r="187" ht="15.75" customHeight="1">
      <c r="A187" s="1094" t="s">
        <v>6865</v>
      </c>
      <c r="B187" s="1094" t="s">
        <v>6528</v>
      </c>
      <c r="C187" s="963" t="s">
        <v>6866</v>
      </c>
      <c r="D187" s="964" t="s">
        <v>6866</v>
      </c>
      <c r="E187" s="964" t="s">
        <v>6867</v>
      </c>
      <c r="F187" s="971"/>
      <c r="G187" s="964" t="s">
        <v>6866</v>
      </c>
      <c r="H187" s="1095"/>
      <c r="I187" s="1095"/>
      <c r="J187" s="971"/>
      <c r="K187" s="971"/>
      <c r="L187" s="971"/>
      <c r="M187" s="971"/>
      <c r="N187" s="971"/>
      <c r="O187" s="968"/>
      <c r="P187" s="971"/>
      <c r="Q187" s="971"/>
      <c r="R187" s="971"/>
      <c r="S187" s="971"/>
      <c r="T187" s="1095"/>
      <c r="U187" s="971"/>
      <c r="V187" s="971"/>
      <c r="W187" s="971"/>
      <c r="X187" s="971"/>
      <c r="Y187" s="971"/>
      <c r="Z187" s="971"/>
      <c r="AA187" s="986"/>
      <c r="AB187" s="971"/>
      <c r="AC187" s="971"/>
      <c r="AD187" s="971"/>
      <c r="AE187" s="971"/>
      <c r="AF187" s="971"/>
      <c r="AG187" s="971"/>
      <c r="AH187" s="971"/>
      <c r="AI187" s="971"/>
      <c r="AJ187" s="1025"/>
      <c r="AK187" s="971"/>
      <c r="AL187" s="971"/>
      <c r="AM187" s="971"/>
      <c r="AN187" s="971"/>
      <c r="AO187" s="971"/>
      <c r="AP187" s="971"/>
      <c r="AQ187" s="971"/>
      <c r="AR187" s="971"/>
      <c r="AS187" s="971"/>
      <c r="AT187" s="971"/>
      <c r="AU187" s="971"/>
      <c r="AV187" s="971"/>
      <c r="AW187" s="971"/>
      <c r="AX187" s="971"/>
      <c r="AY187" s="971"/>
      <c r="AZ187" s="971"/>
      <c r="BA187" s="971"/>
    </row>
    <row r="188" ht="15.75" customHeight="1">
      <c r="A188" s="1088" t="s">
        <v>6568</v>
      </c>
      <c r="B188" s="1089" t="s">
        <v>6528</v>
      </c>
      <c r="C188" s="963" t="s">
        <v>103</v>
      </c>
      <c r="D188" s="964" t="s">
        <v>103</v>
      </c>
      <c r="E188" s="964" t="s">
        <v>103</v>
      </c>
      <c r="F188" s="1012"/>
      <c r="G188" s="1012"/>
      <c r="H188" s="985" t="s">
        <v>1316</v>
      </c>
      <c r="I188" s="1012"/>
      <c r="J188" s="1012"/>
      <c r="K188" s="1012"/>
      <c r="L188" s="1012"/>
      <c r="M188" s="915" t="s">
        <v>472</v>
      </c>
      <c r="N188" s="1012"/>
      <c r="O188" s="965" t="str">
        <f>HYPERLINK("https://youtu.be/YAmVWTPAJZs","42.49")</f>
        <v>42.49</v>
      </c>
      <c r="P188" s="1012"/>
      <c r="Q188" s="1013" t="s">
        <v>3416</v>
      </c>
      <c r="R188" s="1012"/>
      <c r="S188" s="1012"/>
      <c r="T188" s="1012"/>
      <c r="U188" s="1012"/>
      <c r="V188" s="1012"/>
      <c r="W188" s="1012"/>
      <c r="X188" s="1012"/>
      <c r="Y188" s="1012"/>
      <c r="Z188" s="1012"/>
      <c r="AA188" s="1014"/>
      <c r="AB188" s="1012"/>
      <c r="AC188" s="1012"/>
      <c r="AD188" s="1012"/>
      <c r="AE188" s="1012"/>
      <c r="AF188" s="964" t="s">
        <v>1483</v>
      </c>
      <c r="AG188" s="1012"/>
      <c r="AH188" s="1012"/>
      <c r="AI188" s="1012"/>
      <c r="AJ188" s="1015"/>
      <c r="AK188" s="1012"/>
      <c r="AL188" s="1012"/>
      <c r="AM188" s="1012"/>
      <c r="AN188" s="1012"/>
      <c r="AO188" s="1012"/>
      <c r="AP188" s="1012"/>
      <c r="AQ188" s="1012"/>
      <c r="AR188" s="1012"/>
      <c r="AS188" s="1012"/>
      <c r="AT188" s="1012"/>
      <c r="AU188" s="1012"/>
      <c r="AV188" s="1012"/>
      <c r="AW188" s="1012"/>
      <c r="AX188" s="1012"/>
      <c r="AY188" s="1012"/>
      <c r="AZ188" s="1012"/>
      <c r="BA188" s="1012"/>
    </row>
    <row r="189" ht="15.75" customHeight="1">
      <c r="A189" s="1081" t="s">
        <v>6868</v>
      </c>
      <c r="B189" s="1087" t="s">
        <v>6869</v>
      </c>
      <c r="C189" s="963" t="s">
        <v>6870</v>
      </c>
      <c r="D189" s="964" t="s">
        <v>6870</v>
      </c>
      <c r="E189" s="964" t="s">
        <v>162</v>
      </c>
      <c r="F189" s="1012"/>
      <c r="G189" s="1012"/>
      <c r="H189" s="1013"/>
      <c r="I189" s="915" t="s">
        <v>1244</v>
      </c>
      <c r="J189" s="985" t="s">
        <v>1567</v>
      </c>
      <c r="K189" s="1012"/>
      <c r="L189" s="1012"/>
      <c r="M189" s="1012"/>
      <c r="N189" s="1012"/>
      <c r="O189" s="1012"/>
      <c r="P189" s="1012"/>
      <c r="Q189" s="1012"/>
      <c r="R189" s="982"/>
      <c r="S189" s="1012"/>
      <c r="T189" s="1012"/>
      <c r="U189" s="1012"/>
      <c r="V189" s="1012"/>
      <c r="W189" s="1012"/>
      <c r="X189" s="1012"/>
      <c r="Y189" s="1012"/>
      <c r="Z189" s="1012"/>
      <c r="AA189" s="1014"/>
      <c r="AB189" s="1012"/>
      <c r="AC189" s="1012"/>
      <c r="AD189" s="1012"/>
      <c r="AE189" s="1012"/>
      <c r="AF189" s="1012"/>
      <c r="AG189" s="1012"/>
      <c r="AH189" s="1012"/>
      <c r="AI189" s="1012"/>
      <c r="AJ189" s="1015"/>
      <c r="AK189" s="1012"/>
      <c r="AL189" s="1012"/>
      <c r="AM189" s="1012"/>
      <c r="AN189" s="1012"/>
      <c r="AO189" s="1012"/>
      <c r="AP189" s="1012"/>
      <c r="AQ189" s="1012"/>
      <c r="AR189" s="1012"/>
      <c r="AS189" s="1012"/>
      <c r="AT189" s="1012"/>
      <c r="AU189" s="1012"/>
      <c r="AV189" s="1012"/>
      <c r="AW189" s="1012"/>
      <c r="AX189" s="1012"/>
      <c r="AY189" s="1012"/>
      <c r="AZ189" s="1012"/>
      <c r="BA189" s="1012"/>
    </row>
    <row r="190" ht="15.75" customHeight="1">
      <c r="A190" s="1096" t="s">
        <v>6548</v>
      </c>
      <c r="B190" s="1089" t="s">
        <v>6528</v>
      </c>
      <c r="C190" s="963" t="s">
        <v>6871</v>
      </c>
      <c r="D190" s="964" t="s">
        <v>6871</v>
      </c>
      <c r="E190" s="1012"/>
      <c r="F190" s="1012"/>
      <c r="G190" s="982"/>
      <c r="H190" s="1013" t="s">
        <v>414</v>
      </c>
      <c r="I190" s="964" t="s">
        <v>1051</v>
      </c>
      <c r="J190" s="1012"/>
      <c r="K190" s="1012"/>
      <c r="L190" s="1012"/>
      <c r="M190" s="1012"/>
      <c r="N190" s="1012"/>
      <c r="O190" s="1012"/>
      <c r="P190" s="1012"/>
      <c r="Q190" s="1012"/>
      <c r="R190" s="964" t="s">
        <v>6872</v>
      </c>
      <c r="S190" s="964" t="s">
        <v>6873</v>
      </c>
      <c r="T190" s="1012"/>
      <c r="U190" s="1012"/>
      <c r="V190" s="1012"/>
      <c r="W190" s="1012"/>
      <c r="X190" s="1012"/>
      <c r="Y190" s="964" t="s">
        <v>708</v>
      </c>
      <c r="Z190" s="1012"/>
      <c r="AA190" s="1014"/>
      <c r="AB190" s="1012"/>
      <c r="AC190" s="1012"/>
      <c r="AD190" s="1012"/>
      <c r="AE190" s="1012"/>
      <c r="AF190" s="1012"/>
      <c r="AG190" s="1012"/>
      <c r="AH190" s="1012"/>
      <c r="AI190" s="1012"/>
      <c r="AJ190" s="1015"/>
      <c r="AK190" s="1012"/>
      <c r="AL190" s="1012"/>
      <c r="AM190" s="1012"/>
      <c r="AN190" s="1012"/>
      <c r="AO190" s="1012"/>
      <c r="AP190" s="1012"/>
      <c r="AQ190" s="1012"/>
      <c r="AR190" s="1012"/>
      <c r="AS190" s="1012"/>
      <c r="AT190" s="1012"/>
      <c r="AU190" s="1012"/>
      <c r="AV190" s="1012"/>
      <c r="AW190" s="1012"/>
      <c r="AX190" s="1012"/>
      <c r="AY190" s="1012"/>
      <c r="AZ190" s="1012"/>
      <c r="BA190" s="1012"/>
    </row>
    <row r="191" ht="15.75" customHeight="1">
      <c r="A191" s="1081" t="s">
        <v>6632</v>
      </c>
      <c r="B191" s="1087" t="s">
        <v>6691</v>
      </c>
      <c r="C191" s="963" t="s">
        <v>1819</v>
      </c>
      <c r="D191" s="1018"/>
      <c r="E191" s="964" t="s">
        <v>1819</v>
      </c>
      <c r="F191" s="1012"/>
      <c r="G191" s="964" t="s">
        <v>6874</v>
      </c>
      <c r="H191" s="1012"/>
      <c r="I191" s="964" t="s">
        <v>6875</v>
      </c>
      <c r="J191" s="1012"/>
      <c r="K191" s="1012"/>
      <c r="L191" s="985" t="s">
        <v>6876</v>
      </c>
      <c r="M191" s="1012"/>
      <c r="N191" s="1012"/>
      <c r="O191" s="1012" t="s">
        <v>493</v>
      </c>
      <c r="P191" s="1012"/>
      <c r="Q191" s="985" t="s">
        <v>6877</v>
      </c>
      <c r="R191" s="964" t="s">
        <v>6876</v>
      </c>
      <c r="S191" s="1012"/>
      <c r="T191" s="1012"/>
      <c r="U191" s="1012"/>
      <c r="V191" s="1012"/>
      <c r="W191" s="1012"/>
      <c r="X191" s="1012"/>
      <c r="Y191" s="1012"/>
      <c r="Z191" s="1012"/>
      <c r="AA191" s="1014"/>
      <c r="AB191" s="1012"/>
      <c r="AC191" s="1012"/>
      <c r="AD191" s="1012"/>
      <c r="AE191" s="1012"/>
      <c r="AF191" s="1012"/>
      <c r="AG191" s="1012"/>
      <c r="AH191" s="1012"/>
      <c r="AI191" s="1012"/>
      <c r="AJ191" s="1015"/>
      <c r="AK191" s="1012"/>
      <c r="AL191" s="1012"/>
      <c r="AM191" s="1012"/>
      <c r="AN191" s="1012"/>
      <c r="AO191" s="1012"/>
      <c r="AP191" s="1012"/>
      <c r="AQ191" s="1012"/>
      <c r="AR191" s="1012"/>
      <c r="AS191" s="1012"/>
      <c r="AT191" s="1012"/>
      <c r="AU191" s="1012"/>
      <c r="AV191" s="1012"/>
      <c r="AW191" s="1012"/>
      <c r="AX191" s="1012"/>
      <c r="AY191" s="1012"/>
      <c r="AZ191" s="1012"/>
      <c r="BA191" s="1012"/>
    </row>
    <row r="192" ht="15.75" customHeight="1">
      <c r="A192" s="1083"/>
      <c r="B192" s="1084" t="s">
        <v>6878</v>
      </c>
      <c r="C192" s="963" t="s">
        <v>282</v>
      </c>
      <c r="D192" s="1018"/>
      <c r="E192" s="1012"/>
      <c r="F192" s="964" t="s">
        <v>951</v>
      </c>
      <c r="G192" s="964" t="s">
        <v>1632</v>
      </c>
      <c r="H192" s="964" t="s">
        <v>1033</v>
      </c>
      <c r="I192" s="964" t="s">
        <v>1246</v>
      </c>
      <c r="J192" s="1012"/>
      <c r="K192" s="1012"/>
      <c r="L192" s="985" t="s">
        <v>1337</v>
      </c>
      <c r="M192" s="1012"/>
      <c r="N192" s="964" t="s">
        <v>6563</v>
      </c>
      <c r="O192" s="1012"/>
      <c r="P192" s="1012"/>
      <c r="Q192" s="1012"/>
      <c r="R192" s="1012"/>
      <c r="S192" s="1012"/>
      <c r="T192" s="1012"/>
      <c r="U192" s="1012"/>
      <c r="V192" s="1012"/>
      <c r="W192" s="1012"/>
      <c r="X192" s="1012"/>
      <c r="Y192" s="1012"/>
      <c r="Z192" s="1012"/>
      <c r="AA192" s="1014"/>
      <c r="AB192" s="1012"/>
      <c r="AC192" s="1012"/>
      <c r="AD192" s="1012"/>
      <c r="AE192" s="1012"/>
      <c r="AF192" s="1012"/>
      <c r="AG192" s="1012"/>
      <c r="AH192" s="1012"/>
      <c r="AI192" s="1012"/>
      <c r="AJ192" s="1015"/>
      <c r="AK192" s="1012"/>
      <c r="AL192" s="1012"/>
      <c r="AM192" s="1012"/>
      <c r="AN192" s="1012"/>
      <c r="AO192" s="1012"/>
      <c r="AP192" s="1012"/>
      <c r="AQ192" s="1012"/>
      <c r="AR192" s="1012"/>
      <c r="AS192" s="1012"/>
      <c r="AT192" s="1012"/>
      <c r="AU192" s="1012"/>
      <c r="AV192" s="1012"/>
      <c r="AW192" s="1012"/>
      <c r="AX192" s="1012"/>
      <c r="AY192" s="1012"/>
      <c r="AZ192" s="1012"/>
      <c r="BA192" s="1012"/>
    </row>
    <row r="193" ht="15.75" customHeight="1">
      <c r="A193" s="1081" t="s">
        <v>6635</v>
      </c>
      <c r="B193" s="1087" t="s">
        <v>6879</v>
      </c>
      <c r="C193" s="1001" t="s">
        <v>166</v>
      </c>
      <c r="D193" s="1018"/>
      <c r="E193" s="964" t="s">
        <v>489</v>
      </c>
      <c r="F193" s="1012"/>
      <c r="G193" s="1012"/>
      <c r="H193" s="1012"/>
      <c r="I193" s="985"/>
      <c r="J193" s="1012"/>
      <c r="K193" s="964" t="s">
        <v>166</v>
      </c>
      <c r="L193" s="1012"/>
      <c r="M193" s="915" t="s">
        <v>6880</v>
      </c>
      <c r="N193" s="1012"/>
      <c r="O193" s="1012"/>
      <c r="P193" s="1012"/>
      <c r="Q193" s="985" t="s">
        <v>3414</v>
      </c>
      <c r="R193" s="1012"/>
      <c r="S193" s="1012"/>
      <c r="T193" s="1012"/>
      <c r="U193" s="1012"/>
      <c r="V193" s="1012"/>
      <c r="W193" s="1012"/>
      <c r="X193" s="1012"/>
      <c r="Y193" s="1012"/>
      <c r="Z193" s="1012"/>
      <c r="AA193" s="1014"/>
      <c r="AB193" s="1012"/>
      <c r="AC193" s="1012"/>
      <c r="AD193" s="1012"/>
      <c r="AE193" s="1012"/>
      <c r="AF193" s="1012"/>
      <c r="AG193" s="1012"/>
      <c r="AH193" s="1012"/>
      <c r="AI193" s="1012"/>
      <c r="AJ193" s="1015"/>
      <c r="AK193" s="1012"/>
      <c r="AL193" s="1012"/>
      <c r="AM193" s="1012"/>
      <c r="AN193" s="1012"/>
      <c r="AO193" s="1012"/>
      <c r="AP193" s="1012"/>
      <c r="AQ193" s="1012"/>
      <c r="AR193" s="1012"/>
      <c r="AS193" s="1012"/>
      <c r="AT193" s="1012"/>
      <c r="AU193" s="1012"/>
      <c r="AV193" s="1012"/>
      <c r="AW193" s="1012"/>
      <c r="AX193" s="1012"/>
      <c r="AY193" s="1012"/>
      <c r="AZ193" s="1012"/>
      <c r="BA193" s="1012"/>
    </row>
    <row r="194" ht="15.75" customHeight="1">
      <c r="A194" s="1081" t="s">
        <v>57</v>
      </c>
      <c r="B194" s="1087" t="s">
        <v>6881</v>
      </c>
      <c r="C194" s="963" t="s">
        <v>1339</v>
      </c>
      <c r="D194" s="1018"/>
      <c r="E194" s="1012"/>
      <c r="F194" s="1012"/>
      <c r="G194" s="1012"/>
      <c r="H194" s="964" t="str">
        <f>HYPERLINK("https://www.twitch.tv/videos/527836634","2:12.90")</f>
        <v>2:12.90</v>
      </c>
      <c r="I194" s="915" t="s">
        <v>1250</v>
      </c>
      <c r="J194" s="1012"/>
      <c r="K194" s="964" t="s">
        <v>1339</v>
      </c>
      <c r="L194" s="1012"/>
      <c r="M194" s="1012"/>
      <c r="N194" s="1012"/>
      <c r="O194" s="1012"/>
      <c r="P194" s="1012"/>
      <c r="Q194" s="1012"/>
      <c r="R194" s="1012"/>
      <c r="S194" s="1012"/>
      <c r="T194" s="1012"/>
      <c r="U194" s="1012"/>
      <c r="V194" s="1012"/>
      <c r="W194" s="1012"/>
      <c r="X194" s="1012"/>
      <c r="Y194" s="1012"/>
      <c r="Z194" s="1012"/>
      <c r="AA194" s="1014"/>
      <c r="AB194" s="1012"/>
      <c r="AC194" s="1012"/>
      <c r="AD194" s="1012"/>
      <c r="AE194" s="1012"/>
      <c r="AF194" s="1012"/>
      <c r="AG194" s="1012"/>
      <c r="AH194" s="965" t="str">
        <f>HYPERLINK("https://youtu.be/fYWiIA5i7cs","2:29.99")</f>
        <v>2:29.99</v>
      </c>
      <c r="AI194" s="1012"/>
      <c r="AJ194" s="1015"/>
      <c r="AK194" s="1012"/>
      <c r="AL194" s="1012"/>
      <c r="AM194" s="1012"/>
      <c r="AN194" s="1012"/>
      <c r="AO194" s="1012"/>
      <c r="AP194" s="1012"/>
      <c r="AQ194" s="1012"/>
      <c r="AR194" s="1012"/>
      <c r="AS194" s="1012"/>
      <c r="AT194" s="1012"/>
      <c r="AU194" s="1012"/>
      <c r="AV194" s="1012"/>
      <c r="AW194" s="1012"/>
      <c r="AX194" s="1012"/>
      <c r="AY194" s="1012"/>
      <c r="AZ194" s="1012"/>
      <c r="BA194" s="1012"/>
    </row>
    <row r="195">
      <c r="A195" s="1097" t="s">
        <v>6458</v>
      </c>
      <c r="D195" s="1098"/>
      <c r="E195" s="1098"/>
      <c r="F195" s="1098"/>
      <c r="G195" s="1098"/>
      <c r="H195" s="1098"/>
      <c r="I195" s="1098"/>
      <c r="J195" s="1098"/>
      <c r="K195" s="1098"/>
      <c r="L195" s="1098"/>
      <c r="M195" s="1098"/>
      <c r="N195" s="1098"/>
      <c r="O195" s="1098"/>
      <c r="P195" s="1098"/>
      <c r="Q195" s="1098"/>
      <c r="R195" s="1098"/>
      <c r="S195" s="1098"/>
      <c r="T195" s="1098"/>
      <c r="U195" s="1098"/>
      <c r="V195" s="1098"/>
      <c r="W195" s="1098"/>
      <c r="X195" s="1098"/>
      <c r="Y195" s="1098"/>
      <c r="Z195" s="1098"/>
      <c r="AA195" s="1099"/>
      <c r="AB195" s="1098"/>
      <c r="AC195" s="1098"/>
      <c r="AD195" s="1098"/>
      <c r="AE195" s="1098"/>
      <c r="AF195" s="1098"/>
      <c r="AG195" s="1098"/>
      <c r="AH195" s="1098"/>
      <c r="AI195" s="1098"/>
      <c r="AJ195" s="1100"/>
      <c r="AK195" s="1098"/>
      <c r="AL195" s="1098"/>
      <c r="AM195" s="1098"/>
      <c r="AN195" s="1098"/>
      <c r="AO195" s="1098"/>
      <c r="AP195" s="1098"/>
      <c r="AQ195" s="1098"/>
      <c r="AR195" s="1098"/>
      <c r="AS195" s="1098"/>
      <c r="AT195" s="1098"/>
      <c r="AU195" s="1098"/>
      <c r="AV195" s="1098"/>
      <c r="AW195" s="1098"/>
      <c r="AX195" s="1098"/>
      <c r="AY195" s="1098"/>
      <c r="AZ195" s="1098"/>
      <c r="BA195" s="1098"/>
    </row>
    <row r="196" ht="15.75" customHeight="1">
      <c r="A196" s="1101" t="s">
        <v>6527</v>
      </c>
      <c r="B196" s="1102" t="s">
        <v>6528</v>
      </c>
      <c r="C196" s="963" t="s">
        <v>598</v>
      </c>
      <c r="D196" s="1043"/>
      <c r="E196" s="1035" t="s">
        <v>241</v>
      </c>
      <c r="F196" s="1035" t="s">
        <v>362</v>
      </c>
      <c r="G196" s="1035" t="s">
        <v>1231</v>
      </c>
      <c r="H196" s="1035" t="s">
        <v>1036</v>
      </c>
      <c r="I196" s="915" t="s">
        <v>1149</v>
      </c>
      <c r="J196" s="1035" t="s">
        <v>492</v>
      </c>
      <c r="K196" s="1036" t="s">
        <v>6882</v>
      </c>
      <c r="L196" s="1038" t="s">
        <v>241</v>
      </c>
      <c r="M196" s="915" t="s">
        <v>4080</v>
      </c>
      <c r="N196" s="1036"/>
      <c r="O196" s="1055" t="s">
        <v>3909</v>
      </c>
      <c r="P196" s="1036"/>
      <c r="Q196" s="1035" t="s">
        <v>1965</v>
      </c>
      <c r="R196" s="1036"/>
      <c r="S196" s="1036"/>
      <c r="T196" s="1035" t="s">
        <v>598</v>
      </c>
      <c r="U196" s="1036" t="s">
        <v>3319</v>
      </c>
      <c r="V196" s="1036"/>
      <c r="W196" s="1036"/>
      <c r="X196" s="1036"/>
      <c r="Y196" s="1036"/>
      <c r="Z196" s="1036"/>
      <c r="AA196" s="1039"/>
      <c r="AB196" s="1036"/>
      <c r="AC196" s="1036"/>
      <c r="AD196" s="1036"/>
      <c r="AE196" s="1036"/>
      <c r="AF196" s="1036"/>
      <c r="AG196" s="1036"/>
      <c r="AH196" s="1036"/>
      <c r="AI196" s="1036"/>
      <c r="AJ196" s="1040"/>
      <c r="AK196" s="1036"/>
      <c r="AL196" s="1036"/>
      <c r="AM196" s="1036"/>
      <c r="AN196" s="1036"/>
      <c r="AO196" s="1036"/>
      <c r="AP196" s="1036"/>
      <c r="AQ196" s="1036"/>
      <c r="AR196" s="1036"/>
      <c r="AS196" s="1036"/>
      <c r="AT196" s="1036"/>
      <c r="AU196" s="1036"/>
      <c r="AV196" s="1036"/>
      <c r="AW196" s="1036"/>
      <c r="AX196" s="1036"/>
      <c r="AY196" s="1036"/>
      <c r="AZ196" s="1036"/>
      <c r="BA196" s="1036"/>
    </row>
    <row r="197" ht="15.75" customHeight="1">
      <c r="A197" s="1101" t="s">
        <v>6647</v>
      </c>
      <c r="B197" s="1102" t="s">
        <v>6883</v>
      </c>
      <c r="C197" s="963" t="s">
        <v>148</v>
      </c>
      <c r="D197" s="1035" t="s">
        <v>148</v>
      </c>
      <c r="E197" s="1035" t="s">
        <v>2665</v>
      </c>
      <c r="F197" s="1035" t="s">
        <v>1408</v>
      </c>
      <c r="G197" s="1035" t="s">
        <v>2440</v>
      </c>
      <c r="H197" s="1035" t="s">
        <v>1037</v>
      </c>
      <c r="I197" s="915" t="s">
        <v>6884</v>
      </c>
      <c r="J197" s="1035" t="s">
        <v>2316</v>
      </c>
      <c r="K197" s="1035" t="s">
        <v>4373</v>
      </c>
      <c r="L197" s="1038" t="s">
        <v>1901</v>
      </c>
      <c r="M197" s="1036"/>
      <c r="N197" s="1036"/>
      <c r="O197" s="1036" t="s">
        <v>263</v>
      </c>
      <c r="P197" s="1036" t="s">
        <v>2545</v>
      </c>
      <c r="Q197" s="1035" t="s">
        <v>6205</v>
      </c>
      <c r="R197" s="1036"/>
      <c r="S197" s="1036"/>
      <c r="T197" s="1036"/>
      <c r="U197" s="1036" t="s">
        <v>2264</v>
      </c>
      <c r="V197" s="1036"/>
      <c r="W197" s="1036"/>
      <c r="X197" s="1036"/>
      <c r="Y197" s="1036"/>
      <c r="Z197" s="1036"/>
      <c r="AA197" s="1039"/>
      <c r="AB197" s="1036"/>
      <c r="AC197" s="1036"/>
      <c r="AD197" s="1036"/>
      <c r="AE197" s="1036"/>
      <c r="AF197" s="1036"/>
      <c r="AG197" s="1036"/>
      <c r="AH197" s="1036"/>
      <c r="AI197" s="1036"/>
      <c r="AJ197" s="1040"/>
      <c r="AK197" s="1036"/>
      <c r="AL197" s="1036"/>
      <c r="AM197" s="1036"/>
      <c r="AN197" s="1036"/>
      <c r="AO197" s="1036"/>
      <c r="AP197" s="1036"/>
      <c r="AQ197" s="1036"/>
      <c r="AR197" s="1036"/>
      <c r="AS197" s="1036"/>
      <c r="AT197" s="1036"/>
      <c r="AU197" s="1036"/>
      <c r="AV197" s="1036"/>
      <c r="AW197" s="1036"/>
      <c r="AX197" s="1036"/>
      <c r="AY197" s="1036"/>
      <c r="AZ197" s="1036"/>
      <c r="BA197" s="1036"/>
    </row>
    <row r="198" ht="15.75" customHeight="1">
      <c r="A198" s="1101" t="s">
        <v>6653</v>
      </c>
      <c r="B198" s="1102" t="s">
        <v>6528</v>
      </c>
      <c r="C198" s="963" t="str">
        <f>HYPERLINK("https://www.youtube.com/watch?v=aWzlUqH0LaM","41.87")</f>
        <v>41.87</v>
      </c>
      <c r="D198" s="1043"/>
      <c r="E198" s="1038" t="s">
        <v>117</v>
      </c>
      <c r="F198" s="1035" t="str">
        <f>HYPERLINK("https://www.youtube.com/watch?v=aWzlUqH0LaM","41.87")</f>
        <v>41.87</v>
      </c>
      <c r="G198" s="1035" t="s">
        <v>1114</v>
      </c>
      <c r="H198" s="1035" t="s">
        <v>1038</v>
      </c>
      <c r="I198" s="915" t="s">
        <v>1252</v>
      </c>
      <c r="J198" s="1038" t="s">
        <v>1837</v>
      </c>
      <c r="K198" s="1035" t="s">
        <v>172</v>
      </c>
      <c r="L198" s="1038" t="s">
        <v>2227</v>
      </c>
      <c r="M198" s="1036"/>
      <c r="N198" s="1036"/>
      <c r="O198" s="1036" t="s">
        <v>6885</v>
      </c>
      <c r="P198" s="1036"/>
      <c r="Q198" s="1035" t="s">
        <v>5783</v>
      </c>
      <c r="R198" s="1036"/>
      <c r="S198" s="1036"/>
      <c r="T198" s="1036"/>
      <c r="U198" s="1036" t="s">
        <v>6886</v>
      </c>
      <c r="V198" s="1036"/>
      <c r="W198" s="1036"/>
      <c r="X198" s="1036"/>
      <c r="Y198" s="1036"/>
      <c r="Z198" s="1036"/>
      <c r="AA198" s="1039"/>
      <c r="AB198" s="1036"/>
      <c r="AC198" s="1036"/>
      <c r="AD198" s="1036"/>
      <c r="AE198" s="1036"/>
      <c r="AF198" s="1036"/>
      <c r="AG198" s="1036"/>
      <c r="AH198" s="1036"/>
      <c r="AI198" s="1036"/>
      <c r="AJ198" s="1040"/>
      <c r="AK198" s="1036"/>
      <c r="AL198" s="1036"/>
      <c r="AM198" s="1036"/>
      <c r="AN198" s="1036"/>
      <c r="AO198" s="1036"/>
      <c r="AP198" s="1036"/>
      <c r="AQ198" s="1036"/>
      <c r="AR198" s="1036"/>
      <c r="AS198" s="1036"/>
      <c r="AT198" s="1036"/>
      <c r="AU198" s="1036"/>
      <c r="AV198" s="1036"/>
      <c r="AW198" s="1036"/>
      <c r="AX198" s="1036"/>
      <c r="AY198" s="1036"/>
      <c r="AZ198" s="1036"/>
      <c r="BA198" s="1036"/>
    </row>
    <row r="199" ht="15.75" customHeight="1">
      <c r="A199" s="1101" t="s">
        <v>6660</v>
      </c>
      <c r="B199" s="1102" t="s">
        <v>6887</v>
      </c>
      <c r="C199" s="1103" t="str">
        <f>HYPERLINK("https://youtu.be/F-20O1FDNbI","1:45.11")</f>
        <v>1:45.11</v>
      </c>
      <c r="D199" s="1043"/>
      <c r="E199" s="1050"/>
      <c r="F199" s="1050"/>
      <c r="G199" s="1036"/>
      <c r="H199" s="1038"/>
      <c r="I199" s="915" t="s">
        <v>6888</v>
      </c>
      <c r="J199" s="1036"/>
      <c r="K199" s="1036"/>
      <c r="L199" s="1036"/>
      <c r="M199" s="918"/>
      <c r="N199" s="1050"/>
      <c r="O199" s="1036"/>
      <c r="P199" s="1036"/>
      <c r="Q199" s="1036"/>
      <c r="R199" s="1036"/>
      <c r="S199" s="1036"/>
      <c r="T199" s="1036"/>
      <c r="U199" s="1036"/>
      <c r="V199" s="1036"/>
      <c r="W199" s="1069"/>
      <c r="X199" s="1036"/>
      <c r="Y199" s="1036"/>
      <c r="Z199" s="1036"/>
      <c r="AA199" s="1039"/>
      <c r="AB199" s="1036"/>
      <c r="AC199" s="1036"/>
      <c r="AD199" s="1036"/>
      <c r="AE199" s="1036"/>
      <c r="AF199" s="1036"/>
      <c r="AG199" s="1036"/>
      <c r="AH199" s="1036"/>
      <c r="AI199" s="1036"/>
      <c r="AJ199" s="1040"/>
      <c r="AK199" s="1036"/>
      <c r="AL199" s="1036"/>
      <c r="AM199" s="1036"/>
      <c r="AN199" s="1036"/>
      <c r="AO199" s="1036"/>
      <c r="AP199" s="1036"/>
      <c r="AQ199" s="1036"/>
      <c r="AR199" s="1036"/>
      <c r="AS199" s="1036"/>
      <c r="AT199" s="1036"/>
      <c r="AU199" s="1036"/>
      <c r="AV199" s="1036"/>
      <c r="AW199" s="1036"/>
      <c r="AX199" s="1036"/>
      <c r="AY199" s="1036"/>
      <c r="AZ199" s="1036"/>
      <c r="BA199" s="1036"/>
    </row>
    <row r="200" ht="15.75" customHeight="1">
      <c r="A200" s="1104"/>
      <c r="B200" s="1105" t="s">
        <v>6889</v>
      </c>
      <c r="C200" s="963" t="s">
        <v>600</v>
      </c>
      <c r="D200" s="1043"/>
      <c r="E200" s="1035" t="s">
        <v>6890</v>
      </c>
      <c r="F200" s="1035" t="s">
        <v>955</v>
      </c>
      <c r="G200" s="1036"/>
      <c r="H200" s="1038" t="s">
        <v>1039</v>
      </c>
      <c r="I200" s="915" t="s">
        <v>1253</v>
      </c>
      <c r="J200" s="1038" t="s">
        <v>6891</v>
      </c>
      <c r="K200" s="1036"/>
      <c r="L200" s="1038" t="s">
        <v>1902</v>
      </c>
      <c r="M200" s="915" t="s">
        <v>6892</v>
      </c>
      <c r="N200" s="1035" t="s">
        <v>600</v>
      </c>
      <c r="O200" s="1036"/>
      <c r="P200" s="1036"/>
      <c r="Q200" s="1036"/>
      <c r="R200" s="1036"/>
      <c r="S200" s="1036"/>
      <c r="T200" s="1036"/>
      <c r="U200" s="1036" t="s">
        <v>5603</v>
      </c>
      <c r="V200" s="1036"/>
      <c r="W200" s="1069" t="s">
        <v>6893</v>
      </c>
      <c r="X200" s="1036"/>
      <c r="Y200" s="1036"/>
      <c r="Z200" s="1036"/>
      <c r="AA200" s="1039"/>
      <c r="AB200" s="1036"/>
      <c r="AC200" s="1036"/>
      <c r="AD200" s="1036"/>
      <c r="AE200" s="1038" t="s">
        <v>2693</v>
      </c>
      <c r="AF200" s="1036"/>
      <c r="AG200" s="1036"/>
      <c r="AH200" s="1036"/>
      <c r="AI200" s="1036"/>
      <c r="AJ200" s="1040"/>
      <c r="AK200" s="1036"/>
      <c r="AL200" s="1036"/>
      <c r="AM200" s="1036"/>
      <c r="AN200" s="1036"/>
      <c r="AO200" s="1036"/>
      <c r="AP200" s="1036"/>
      <c r="AQ200" s="1036"/>
      <c r="AR200" s="1036"/>
      <c r="AS200" s="1036"/>
      <c r="AT200" s="1036"/>
      <c r="AU200" s="1036"/>
      <c r="AV200" s="1036"/>
      <c r="AW200" s="1036"/>
      <c r="AX200" s="1036"/>
      <c r="AY200" s="1036"/>
      <c r="AZ200" s="1036"/>
      <c r="BA200" s="1036"/>
    </row>
    <row r="201" ht="15.75" customHeight="1">
      <c r="A201" s="1104"/>
      <c r="B201" s="1105" t="s">
        <v>6894</v>
      </c>
      <c r="C201" s="963" t="s">
        <v>6895</v>
      </c>
      <c r="D201" s="1043"/>
      <c r="E201" s="1036"/>
      <c r="F201" s="1036"/>
      <c r="G201" s="1036"/>
      <c r="H201" s="1036"/>
      <c r="I201" s="1036"/>
      <c r="J201" s="1036"/>
      <c r="K201" s="1036"/>
      <c r="L201" s="1036"/>
      <c r="M201" s="1036"/>
      <c r="N201" s="1036"/>
      <c r="O201" s="1036"/>
      <c r="P201" s="1036"/>
      <c r="Q201" s="1036"/>
      <c r="R201" s="1036"/>
      <c r="S201" s="1036"/>
      <c r="T201" s="1036"/>
      <c r="U201" s="1036"/>
      <c r="V201" s="1036"/>
      <c r="W201" s="1035" t="s">
        <v>6896</v>
      </c>
      <c r="X201" s="1036"/>
      <c r="Y201" s="1036"/>
      <c r="Z201" s="1036"/>
      <c r="AA201" s="1039"/>
      <c r="AB201" s="1036"/>
      <c r="AC201" s="1036"/>
      <c r="AD201" s="1036"/>
      <c r="AE201" s="1036"/>
      <c r="AF201" s="1036"/>
      <c r="AG201" s="1036"/>
      <c r="AH201" s="1035" t="s">
        <v>6895</v>
      </c>
      <c r="AI201" s="1036"/>
      <c r="AJ201" s="1040"/>
      <c r="AK201" s="1036"/>
      <c r="AL201" s="1036"/>
      <c r="AM201" s="1036"/>
      <c r="AN201" s="1036"/>
      <c r="AO201" s="1036"/>
      <c r="AP201" s="1036"/>
      <c r="AQ201" s="1036"/>
      <c r="AR201" s="1036"/>
      <c r="AS201" s="1036"/>
      <c r="AT201" s="1036"/>
      <c r="AU201" s="1036"/>
      <c r="AV201" s="1036"/>
      <c r="AW201" s="1036"/>
      <c r="AX201" s="1036"/>
      <c r="AY201" s="1036"/>
      <c r="AZ201" s="1036"/>
      <c r="BA201" s="1036"/>
    </row>
    <row r="202" ht="15.75" customHeight="1">
      <c r="A202" s="1104"/>
      <c r="B202" s="1106" t="s">
        <v>6897</v>
      </c>
      <c r="C202" s="963" t="s">
        <v>6898</v>
      </c>
      <c r="D202" s="1043"/>
      <c r="E202" s="1036"/>
      <c r="F202" s="1036"/>
      <c r="G202" s="1036"/>
      <c r="H202" s="1036"/>
      <c r="I202" s="1036"/>
      <c r="J202" s="1036"/>
      <c r="K202" s="1036"/>
      <c r="L202" s="1036"/>
      <c r="M202" s="1036"/>
      <c r="N202" s="1036"/>
      <c r="O202" s="1036"/>
      <c r="P202" s="1036"/>
      <c r="Q202" s="1036"/>
      <c r="R202" s="1036"/>
      <c r="S202" s="1036"/>
      <c r="T202" s="1036"/>
      <c r="U202" s="1036"/>
      <c r="V202" s="1036"/>
      <c r="W202" s="1035" t="s">
        <v>6899</v>
      </c>
      <c r="X202" s="1036"/>
      <c r="Y202" s="1036"/>
      <c r="Z202" s="1036"/>
      <c r="AA202" s="1039"/>
      <c r="AB202" s="1036"/>
      <c r="AC202" s="1036"/>
      <c r="AD202" s="1036"/>
      <c r="AE202" s="1036"/>
      <c r="AF202" s="1036"/>
      <c r="AG202" s="1036"/>
      <c r="AH202" s="1036"/>
      <c r="AI202" s="1036"/>
      <c r="AJ202" s="1040"/>
      <c r="AK202" s="1036"/>
      <c r="AL202" s="1036"/>
      <c r="AM202" s="1036"/>
      <c r="AN202" s="1036"/>
      <c r="AO202" s="1036"/>
      <c r="AP202" s="1036"/>
      <c r="AQ202" s="1036"/>
      <c r="AR202" s="1036"/>
      <c r="AS202" s="1036"/>
      <c r="AT202" s="1036"/>
      <c r="AU202" s="1036"/>
      <c r="AV202" s="1036"/>
      <c r="AW202" s="1036"/>
      <c r="AX202" s="1036"/>
      <c r="AY202" s="1036"/>
      <c r="AZ202" s="1036"/>
      <c r="BA202" s="1036"/>
    </row>
    <row r="203" ht="15.75" customHeight="1">
      <c r="A203" s="1107" t="s">
        <v>6548</v>
      </c>
      <c r="B203" s="1108" t="s">
        <v>6900</v>
      </c>
      <c r="C203" s="963" t="s">
        <v>6901</v>
      </c>
      <c r="E203" s="1035" t="s">
        <v>6902</v>
      </c>
      <c r="F203" s="1036"/>
      <c r="G203" s="1036"/>
      <c r="I203" s="1035" t="s">
        <v>6801</v>
      </c>
      <c r="J203" s="1036"/>
      <c r="K203" s="1036"/>
      <c r="L203" s="1036"/>
      <c r="M203" s="1036"/>
      <c r="N203" s="1036"/>
      <c r="O203" s="1036"/>
      <c r="P203" s="1036"/>
      <c r="Q203" s="1036"/>
      <c r="S203" s="1035" t="s">
        <v>1908</v>
      </c>
      <c r="T203" s="1036"/>
      <c r="U203" s="1036"/>
      <c r="V203" s="1036"/>
      <c r="W203" s="1035" t="s">
        <v>6901</v>
      </c>
      <c r="X203" s="1036"/>
      <c r="Y203" s="1036"/>
      <c r="Z203" s="1036"/>
      <c r="AA203" s="1039"/>
      <c r="AB203" s="1036"/>
      <c r="AC203" s="1036"/>
      <c r="AD203" s="1036"/>
      <c r="AE203" s="1036"/>
      <c r="AF203" s="1038" t="s">
        <v>6903</v>
      </c>
      <c r="AG203" s="1036"/>
      <c r="AH203" s="1036"/>
      <c r="AI203" s="1036"/>
      <c r="AJ203" s="1040"/>
      <c r="AK203" s="1036"/>
      <c r="AL203" s="1036"/>
      <c r="AM203" s="1036"/>
      <c r="AN203" s="1036"/>
      <c r="AO203" s="1036"/>
      <c r="AP203" s="1036"/>
      <c r="AQ203" s="1036"/>
      <c r="AR203" s="1036"/>
      <c r="AS203" s="1036"/>
      <c r="AT203" s="1036"/>
      <c r="AU203" s="1036"/>
      <c r="AV203" s="1036"/>
      <c r="AW203" s="1036"/>
      <c r="AX203" s="1036"/>
      <c r="AY203" s="1036"/>
      <c r="AZ203" s="1036"/>
      <c r="BA203" s="1036"/>
    </row>
    <row r="204" ht="15.75" customHeight="1">
      <c r="A204" s="1104"/>
      <c r="B204" s="1106" t="s">
        <v>6904</v>
      </c>
      <c r="C204" s="963" t="s">
        <v>581</v>
      </c>
      <c r="D204" s="1035" t="s">
        <v>962</v>
      </c>
      <c r="E204" s="1050"/>
      <c r="F204" s="1036"/>
      <c r="G204" s="1036"/>
      <c r="H204" s="1035" t="s">
        <v>6901</v>
      </c>
      <c r="I204" s="1035" t="s">
        <v>6905</v>
      </c>
      <c r="J204" s="1038" t="s">
        <v>6906</v>
      </c>
      <c r="K204" s="1036"/>
      <c r="L204" s="1036"/>
      <c r="M204" s="1036"/>
      <c r="N204" s="1036"/>
      <c r="O204" s="1036"/>
      <c r="P204" s="1036"/>
      <c r="Q204" s="1036"/>
      <c r="R204" s="1038">
        <v>12.58</v>
      </c>
      <c r="S204" s="1036"/>
      <c r="T204" s="1036"/>
      <c r="U204" s="1036"/>
      <c r="V204" s="1036"/>
      <c r="W204" s="1035" t="s">
        <v>581</v>
      </c>
      <c r="X204" s="1035" t="s">
        <v>6788</v>
      </c>
      <c r="Y204" s="1036"/>
      <c r="Z204" s="1036"/>
      <c r="AA204" s="1039"/>
      <c r="AB204" s="1036"/>
      <c r="AC204" s="1036"/>
      <c r="AD204" s="1036"/>
      <c r="AE204" s="1036"/>
      <c r="AF204" s="1038"/>
      <c r="AG204" s="1036"/>
      <c r="AH204" s="1036"/>
      <c r="AI204" s="1036"/>
      <c r="AJ204" s="1040"/>
      <c r="AK204" s="1036"/>
      <c r="AL204" s="1036"/>
      <c r="AM204" s="1036"/>
      <c r="AN204" s="1036"/>
      <c r="AO204" s="1036"/>
      <c r="AP204" s="1036"/>
      <c r="AQ204" s="1036"/>
      <c r="AR204" s="1036"/>
      <c r="AS204" s="1036"/>
      <c r="AT204" s="1036"/>
      <c r="AU204" s="1036"/>
      <c r="AV204" s="1036"/>
      <c r="AW204" s="1036"/>
      <c r="AX204" s="1036"/>
      <c r="AY204" s="1036"/>
      <c r="AZ204" s="1036"/>
      <c r="BA204" s="1036"/>
    </row>
    <row r="205" ht="15.75" customHeight="1">
      <c r="A205" s="1101" t="s">
        <v>6580</v>
      </c>
      <c r="B205" s="1102" t="s">
        <v>6648</v>
      </c>
      <c r="C205" s="963" t="s">
        <v>6907</v>
      </c>
      <c r="D205" s="1043"/>
      <c r="E205" s="1036"/>
      <c r="F205" s="1036"/>
      <c r="G205" s="1036"/>
      <c r="H205" s="1036"/>
      <c r="I205" s="1036"/>
      <c r="J205" s="1036"/>
      <c r="K205" s="1036" t="s">
        <v>6908</v>
      </c>
      <c r="L205" s="1036"/>
      <c r="M205" s="1035" t="s">
        <v>6907</v>
      </c>
      <c r="N205" s="1036"/>
      <c r="O205" s="1036" t="s">
        <v>4175</v>
      </c>
      <c r="P205" s="1036"/>
      <c r="Q205" s="1036"/>
      <c r="R205" s="1036"/>
      <c r="S205" s="1036"/>
      <c r="T205" s="1036"/>
      <c r="U205" s="1036"/>
      <c r="V205" s="1036"/>
      <c r="W205" s="1036"/>
      <c r="X205" s="1036"/>
      <c r="Y205" s="1036"/>
      <c r="Z205" s="1036"/>
      <c r="AA205" s="1039"/>
      <c r="AB205" s="1036"/>
      <c r="AC205" s="1036"/>
      <c r="AD205" s="1036"/>
      <c r="AE205" s="1036"/>
      <c r="AF205" s="1036"/>
      <c r="AG205" s="1036"/>
      <c r="AH205" s="1036"/>
      <c r="AI205" s="1036"/>
      <c r="AJ205" s="1040"/>
      <c r="AK205" s="1036"/>
      <c r="AL205" s="1036"/>
      <c r="AM205" s="1036"/>
      <c r="AN205" s="1036"/>
      <c r="AO205" s="1036"/>
      <c r="AP205" s="1036"/>
      <c r="AQ205" s="1036"/>
      <c r="AR205" s="1036"/>
      <c r="AS205" s="1036"/>
      <c r="AT205" s="1036"/>
      <c r="AU205" s="1036"/>
      <c r="AV205" s="1036"/>
      <c r="AW205" s="1036"/>
      <c r="AX205" s="1036"/>
      <c r="AY205" s="1036"/>
      <c r="AZ205" s="1036"/>
      <c r="BA205" s="1036"/>
    </row>
    <row r="206" ht="15.75" customHeight="1">
      <c r="A206" s="1101" t="s">
        <v>6586</v>
      </c>
      <c r="B206" s="1102" t="s">
        <v>6909</v>
      </c>
      <c r="C206" s="963" t="s">
        <v>3681</v>
      </c>
      <c r="D206" s="1043"/>
      <c r="E206" s="1035" t="s">
        <v>3681</v>
      </c>
      <c r="F206" s="1036"/>
      <c r="G206" s="1036"/>
      <c r="H206" s="1036"/>
      <c r="I206" s="1036"/>
      <c r="J206" s="1036"/>
      <c r="K206" s="1036"/>
      <c r="L206" s="1036"/>
      <c r="M206" s="1036"/>
      <c r="N206" s="1036"/>
      <c r="O206" s="1036"/>
      <c r="P206" s="1036"/>
      <c r="Q206" s="1035" t="s">
        <v>3422</v>
      </c>
      <c r="R206" s="1035" t="s">
        <v>4145</v>
      </c>
      <c r="S206" s="1036"/>
      <c r="T206" s="1036"/>
      <c r="U206" s="1036"/>
      <c r="V206" s="1036"/>
      <c r="W206" s="1036"/>
      <c r="X206" s="1036"/>
      <c r="Y206" s="1036"/>
      <c r="Z206" s="1036"/>
      <c r="AA206" s="1039"/>
      <c r="AB206" s="1036"/>
      <c r="AC206" s="1036"/>
      <c r="AD206" s="1036"/>
      <c r="AE206" s="1036"/>
      <c r="AF206" s="1036"/>
      <c r="AG206" s="1036"/>
      <c r="AH206" s="1036"/>
      <c r="AI206" s="1036"/>
      <c r="AJ206" s="1040"/>
      <c r="AK206" s="1036"/>
      <c r="AL206" s="1036"/>
      <c r="AM206" s="1036"/>
      <c r="AN206" s="1036"/>
      <c r="AO206" s="1036"/>
      <c r="AP206" s="1036"/>
      <c r="AQ206" s="1036"/>
      <c r="AR206" s="1036"/>
      <c r="AS206" s="1036"/>
      <c r="AT206" s="1036"/>
      <c r="AU206" s="1036"/>
      <c r="AV206" s="1036"/>
      <c r="AW206" s="1036"/>
      <c r="AX206" s="1036"/>
      <c r="AY206" s="1036"/>
      <c r="AZ206" s="1036"/>
      <c r="BA206" s="1036"/>
    </row>
    <row r="207" ht="15.75" customHeight="1">
      <c r="A207" s="1109"/>
      <c r="B207" s="1105" t="s">
        <v>6910</v>
      </c>
      <c r="C207" s="963" t="s">
        <v>2637</v>
      </c>
      <c r="D207" s="1043"/>
      <c r="E207" s="1035" t="s">
        <v>2637</v>
      </c>
      <c r="F207" s="1036"/>
      <c r="G207" s="1035" t="s">
        <v>1255</v>
      </c>
      <c r="H207" s="1036"/>
      <c r="I207" s="1035" t="s">
        <v>1255</v>
      </c>
      <c r="J207" s="1036"/>
      <c r="K207" s="1036" t="s">
        <v>6911</v>
      </c>
      <c r="L207" s="1038" t="s">
        <v>2558</v>
      </c>
      <c r="M207" s="915" t="s">
        <v>6912</v>
      </c>
      <c r="N207" s="1035" t="s">
        <v>3327</v>
      </c>
      <c r="O207" s="1036" t="s">
        <v>3806</v>
      </c>
      <c r="P207" s="1038" t="s">
        <v>1640</v>
      </c>
      <c r="Q207" s="1036"/>
      <c r="R207" s="1035" t="s">
        <v>1143</v>
      </c>
      <c r="S207" s="1036"/>
      <c r="T207" s="1036"/>
      <c r="U207" s="1036" t="s">
        <v>3914</v>
      </c>
      <c r="V207" s="1036"/>
      <c r="W207" s="1036"/>
      <c r="X207" s="1036"/>
      <c r="Y207" s="1036"/>
      <c r="Z207" s="1036"/>
      <c r="AA207" s="1039"/>
      <c r="AB207" s="1036"/>
      <c r="AC207" s="1036"/>
      <c r="AD207" s="1036"/>
      <c r="AE207" s="1036"/>
      <c r="AF207" s="1036"/>
      <c r="AG207" s="1036"/>
      <c r="AH207" s="1036"/>
      <c r="AI207" s="1036"/>
      <c r="AJ207" s="1040"/>
      <c r="AK207" s="1036"/>
      <c r="AL207" s="1036"/>
      <c r="AM207" s="1036"/>
      <c r="AN207" s="1036"/>
      <c r="AO207" s="1036"/>
      <c r="AP207" s="1036"/>
      <c r="AQ207" s="1036"/>
      <c r="AR207" s="1036"/>
      <c r="AS207" s="1036"/>
      <c r="AT207" s="1036"/>
      <c r="AU207" s="1036"/>
      <c r="AV207" s="1036"/>
      <c r="AW207" s="1036"/>
      <c r="AX207" s="1036"/>
      <c r="AY207" s="1036"/>
      <c r="AZ207" s="1036"/>
      <c r="BA207" s="1036"/>
    </row>
    <row r="208" ht="15.75" customHeight="1">
      <c r="A208" s="1104"/>
      <c r="B208" s="1105" t="s">
        <v>6913</v>
      </c>
      <c r="C208" s="963" t="s">
        <v>291</v>
      </c>
      <c r="D208" s="1035" t="s">
        <v>291</v>
      </c>
      <c r="E208" s="1036"/>
      <c r="F208" s="1035" t="str">
        <f>HYPERLINK("https://youtu.be/gxCMrXIu1MU","52.20")</f>
        <v>52.20</v>
      </c>
      <c r="G208" s="1036"/>
      <c r="H208" s="1038" t="s">
        <v>1040</v>
      </c>
      <c r="I208" s="1036"/>
      <c r="J208" s="1036"/>
      <c r="K208" s="1036"/>
      <c r="L208" s="1036"/>
      <c r="M208" s="1036"/>
      <c r="N208" s="1036"/>
      <c r="O208" s="1036"/>
      <c r="P208" s="1036"/>
      <c r="Q208" s="1036"/>
      <c r="R208" s="1036"/>
      <c r="S208" s="1036"/>
      <c r="T208" s="1036"/>
      <c r="U208" s="1036"/>
      <c r="V208" s="1036"/>
      <c r="W208" s="1036"/>
      <c r="X208" s="1036"/>
      <c r="Y208" s="1036"/>
      <c r="Z208" s="1036"/>
      <c r="AA208" s="1039"/>
      <c r="AB208" s="1036"/>
      <c r="AC208" s="1036"/>
      <c r="AD208" s="1036"/>
      <c r="AE208" s="1036"/>
      <c r="AF208" s="1036"/>
      <c r="AG208" s="1036"/>
      <c r="AH208" s="1036"/>
      <c r="AI208" s="1036"/>
      <c r="AJ208" s="1040"/>
      <c r="AK208" s="1036"/>
      <c r="AL208" s="1036"/>
      <c r="AM208" s="1036"/>
      <c r="AN208" s="1036"/>
      <c r="AO208" s="1036"/>
      <c r="AP208" s="1036"/>
      <c r="AQ208" s="1036"/>
      <c r="AR208" s="1036"/>
      <c r="AS208" s="1036"/>
      <c r="AT208" s="1036"/>
      <c r="AU208" s="1036"/>
      <c r="AV208" s="1036"/>
      <c r="AW208" s="1036"/>
      <c r="AX208" s="1036"/>
      <c r="AY208" s="1036"/>
      <c r="AZ208" s="1036"/>
      <c r="BA208" s="1036"/>
    </row>
    <row r="209" ht="15.75" customHeight="1">
      <c r="A209" s="1107" t="s">
        <v>6543</v>
      </c>
      <c r="B209" s="1110" t="s">
        <v>6914</v>
      </c>
      <c r="C209" s="963" t="s">
        <v>1730</v>
      </c>
      <c r="D209" s="1043"/>
      <c r="E209" s="1035" t="s">
        <v>1730</v>
      </c>
      <c r="F209" s="1036"/>
      <c r="G209" s="1036"/>
      <c r="H209" s="1036"/>
      <c r="I209" s="1036"/>
      <c r="J209" s="1036"/>
      <c r="K209" s="1036"/>
      <c r="L209" s="1036"/>
      <c r="M209" s="1036"/>
      <c r="N209" s="1036"/>
      <c r="O209" s="1036"/>
      <c r="P209" s="1012"/>
      <c r="Q209" s="1055" t="s">
        <v>4650</v>
      </c>
      <c r="R209" s="1036"/>
      <c r="S209" s="1036"/>
      <c r="T209" s="1036"/>
      <c r="U209" s="1036"/>
      <c r="V209" s="1036"/>
      <c r="W209" s="1036"/>
      <c r="X209" s="1036"/>
      <c r="Y209" s="1036"/>
      <c r="Z209" s="1036"/>
      <c r="AA209" s="1039"/>
      <c r="AB209" s="1036"/>
      <c r="AC209" s="1036"/>
      <c r="AD209" s="1036"/>
      <c r="AE209" s="1036"/>
      <c r="AF209" s="1036"/>
      <c r="AG209" s="1036"/>
      <c r="AH209" s="1043"/>
      <c r="AI209" s="1036"/>
      <c r="AJ209" s="1040"/>
      <c r="AK209" s="1036"/>
      <c r="AL209" s="1036"/>
      <c r="AM209" s="1036"/>
      <c r="AN209" s="1036"/>
      <c r="AO209" s="1036"/>
      <c r="AP209" s="1036"/>
      <c r="AQ209" s="1036"/>
      <c r="AR209" s="1036"/>
      <c r="AS209" s="1036"/>
      <c r="AT209" s="1036"/>
      <c r="AU209" s="1036"/>
      <c r="AV209" s="1036"/>
      <c r="AW209" s="1036"/>
      <c r="AX209" s="1036"/>
      <c r="AY209" s="1036"/>
      <c r="AZ209" s="1036"/>
      <c r="BA209" s="1036"/>
    </row>
    <row r="210" ht="15.75" customHeight="1">
      <c r="A210" s="1109"/>
      <c r="B210" s="1105" t="s">
        <v>6915</v>
      </c>
      <c r="C210" s="963" t="s">
        <v>3633</v>
      </c>
      <c r="D210" s="1035" t="s">
        <v>3633</v>
      </c>
      <c r="E210" s="1035" t="s">
        <v>5085</v>
      </c>
      <c r="F210" s="1036"/>
      <c r="G210" s="1036"/>
      <c r="H210" s="1036"/>
      <c r="I210" s="1036"/>
      <c r="J210" s="1036"/>
      <c r="K210" s="1036"/>
      <c r="L210" s="1036"/>
      <c r="M210" s="1036"/>
      <c r="N210" s="1036"/>
      <c r="O210" s="1036"/>
      <c r="P210" s="1012"/>
      <c r="Q210" s="1036"/>
      <c r="R210" s="1036"/>
      <c r="S210" s="1036"/>
      <c r="T210" s="1036"/>
      <c r="U210" s="1036"/>
      <c r="V210" s="1036"/>
      <c r="W210" s="1036"/>
      <c r="X210" s="1036"/>
      <c r="Y210" s="1036"/>
      <c r="Z210" s="1036"/>
      <c r="AA210" s="1039"/>
      <c r="AB210" s="1036"/>
      <c r="AC210" s="1072" t="s">
        <v>3500</v>
      </c>
      <c r="AD210" s="1036"/>
      <c r="AE210" s="1036"/>
      <c r="AF210" s="1036"/>
      <c r="AG210" s="1036"/>
      <c r="AH210" s="1043"/>
      <c r="AI210" s="1036"/>
      <c r="AJ210" s="1040"/>
      <c r="AK210" s="1036"/>
      <c r="AL210" s="1036"/>
      <c r="AM210" s="1036"/>
      <c r="AN210" s="1036"/>
      <c r="AO210" s="1036"/>
      <c r="AP210" s="1036"/>
      <c r="AQ210" s="1036"/>
      <c r="AR210" s="1036"/>
      <c r="AS210" s="1036"/>
      <c r="AT210" s="1036"/>
      <c r="AU210" s="1036"/>
      <c r="AV210" s="1036"/>
      <c r="AW210" s="1036"/>
      <c r="AX210" s="1036"/>
      <c r="AY210" s="1036"/>
      <c r="AZ210" s="1036"/>
      <c r="BA210" s="1036"/>
    </row>
    <row r="211" ht="15.75" customHeight="1">
      <c r="A211" s="1109"/>
      <c r="B211" s="1105" t="s">
        <v>6916</v>
      </c>
      <c r="C211" s="963" t="s">
        <v>5025</v>
      </c>
      <c r="D211" s="1043"/>
      <c r="E211" s="1035" t="s">
        <v>5025</v>
      </c>
      <c r="F211" s="1036"/>
      <c r="G211" s="1050"/>
      <c r="H211" s="1036"/>
      <c r="I211" s="1035" t="s">
        <v>1256</v>
      </c>
      <c r="J211" s="1036"/>
      <c r="K211" s="1036" t="s">
        <v>2559</v>
      </c>
      <c r="L211" s="1038" t="s">
        <v>1905</v>
      </c>
      <c r="M211" s="1036"/>
      <c r="N211" s="1036"/>
      <c r="O211" s="1036" t="s">
        <v>6917</v>
      </c>
      <c r="P211" s="1012"/>
      <c r="Q211" s="1035" t="s">
        <v>3423</v>
      </c>
      <c r="R211" s="1036"/>
      <c r="S211" s="1036"/>
      <c r="T211" s="1036"/>
      <c r="U211" s="1036" t="s">
        <v>2519</v>
      </c>
      <c r="V211" s="1036"/>
      <c r="W211" s="1036"/>
      <c r="X211" s="1036"/>
      <c r="Y211" s="1036"/>
      <c r="Z211" s="1035" t="s">
        <v>313</v>
      </c>
      <c r="AA211" s="1039"/>
      <c r="AB211" s="1036"/>
      <c r="AC211" s="1036"/>
      <c r="AD211" s="1036"/>
      <c r="AE211" s="1036"/>
      <c r="AF211" s="1035" t="s">
        <v>4315</v>
      </c>
      <c r="AG211" s="1036"/>
      <c r="AH211" s="1037" t="str">
        <f>HYPERLINK("https://youtu.be/7lF7UZKburw","31.51")</f>
        <v>31.51</v>
      </c>
      <c r="AI211" s="1036"/>
      <c r="AJ211" s="1040"/>
      <c r="AK211" s="1036"/>
      <c r="AL211" s="1036"/>
      <c r="AM211" s="1036"/>
      <c r="AN211" s="1036"/>
      <c r="AO211" s="1036"/>
      <c r="AP211" s="1036"/>
      <c r="AQ211" s="1036"/>
      <c r="AR211" s="1036"/>
      <c r="AS211" s="1036"/>
      <c r="AT211" s="1036"/>
      <c r="AU211" s="1036"/>
      <c r="AV211" s="1036"/>
      <c r="AW211" s="1036"/>
      <c r="AX211" s="1036"/>
      <c r="AY211" s="1036"/>
      <c r="AZ211" s="1036"/>
      <c r="BA211" s="1036"/>
    </row>
    <row r="212" ht="15.75" customHeight="1">
      <c r="A212" s="1109"/>
      <c r="B212" s="1105" t="s">
        <v>6918</v>
      </c>
      <c r="C212" s="963" t="s">
        <v>6919</v>
      </c>
      <c r="D212" s="1043"/>
      <c r="E212" s="1036"/>
      <c r="F212" s="1035" t="s">
        <v>258</v>
      </c>
      <c r="G212" s="1035" t="s">
        <v>2656</v>
      </c>
      <c r="H212" s="1035" t="s">
        <v>1041</v>
      </c>
      <c r="I212" s="1036"/>
      <c r="J212" s="1035" t="s">
        <v>240</v>
      </c>
      <c r="K212" s="1036"/>
      <c r="L212" s="1036"/>
      <c r="M212" s="915" t="s">
        <v>689</v>
      </c>
      <c r="N212" s="1036"/>
      <c r="O212" s="1036"/>
      <c r="P212" s="1036" t="s">
        <v>6920</v>
      </c>
      <c r="Q212" s="1036"/>
      <c r="R212" s="1036"/>
      <c r="S212" s="1036"/>
      <c r="T212" s="1036"/>
      <c r="U212" s="1036"/>
      <c r="V212" s="1035" t="s">
        <v>6919</v>
      </c>
      <c r="W212" s="1036"/>
      <c r="X212" s="1036"/>
      <c r="Y212" s="1036"/>
      <c r="Z212" s="1036"/>
      <c r="AA212" s="1039"/>
      <c r="AB212" s="1036"/>
      <c r="AC212" s="1036"/>
      <c r="AD212" s="1036"/>
      <c r="AE212" s="1036"/>
      <c r="AF212" s="1036"/>
      <c r="AG212" s="1036"/>
      <c r="AH212" s="1036"/>
      <c r="AI212" s="1036"/>
      <c r="AJ212" s="1040"/>
      <c r="AK212" s="1036"/>
      <c r="AL212" s="1036"/>
      <c r="AM212" s="1036"/>
      <c r="AN212" s="1036"/>
      <c r="AO212" s="1036"/>
      <c r="AP212" s="1036"/>
      <c r="AQ212" s="1036"/>
      <c r="AR212" s="1036"/>
      <c r="AS212" s="1036"/>
      <c r="AT212" s="1036"/>
      <c r="AU212" s="1036"/>
      <c r="AV212" s="1036"/>
      <c r="AW212" s="1036"/>
      <c r="AX212" s="1036"/>
      <c r="AY212" s="1036"/>
      <c r="AZ212" s="1036"/>
      <c r="BA212" s="1036"/>
    </row>
    <row r="213" ht="15.75" customHeight="1">
      <c r="A213" s="1107" t="s">
        <v>6548</v>
      </c>
      <c r="B213" s="1110" t="s">
        <v>6921</v>
      </c>
      <c r="C213" s="963" t="s">
        <v>6922</v>
      </c>
      <c r="D213" s="1035" t="s">
        <v>6922</v>
      </c>
      <c r="E213" s="1035" t="s">
        <v>6923</v>
      </c>
      <c r="F213" s="1036"/>
      <c r="G213" s="1036"/>
      <c r="H213" s="1072"/>
      <c r="I213" s="1036"/>
      <c r="J213" s="1036"/>
      <c r="K213" s="1036"/>
      <c r="L213" s="1036"/>
      <c r="M213" s="1036"/>
      <c r="N213" s="1036"/>
      <c r="O213" s="1055"/>
      <c r="P213" s="1036"/>
      <c r="Q213" s="1036"/>
      <c r="R213" s="1036"/>
      <c r="S213" s="1036"/>
      <c r="T213" s="1036"/>
      <c r="U213" s="1036"/>
      <c r="V213" s="1036"/>
      <c r="W213" s="1036"/>
      <c r="X213" s="1036"/>
      <c r="Y213" s="1036"/>
      <c r="Z213" s="1072"/>
      <c r="AA213" s="1039"/>
      <c r="AB213" s="1036"/>
      <c r="AC213" s="1035" t="s">
        <v>984</v>
      </c>
      <c r="AD213" s="1036"/>
      <c r="AE213" s="1038" t="s">
        <v>2334</v>
      </c>
      <c r="AF213" s="1036"/>
      <c r="AG213" s="1036"/>
      <c r="AH213" s="1036"/>
      <c r="AI213" s="1036"/>
      <c r="AJ213" s="1040"/>
      <c r="AK213" s="1036"/>
      <c r="AL213" s="1036"/>
      <c r="AM213" s="1036"/>
      <c r="AN213" s="1036"/>
      <c r="AO213" s="1111"/>
      <c r="AP213" s="1036"/>
      <c r="AQ213" s="1036"/>
      <c r="AR213" s="1036"/>
      <c r="AS213" s="1036"/>
      <c r="AT213" s="1036"/>
      <c r="AU213" s="1036"/>
      <c r="AV213" s="1036"/>
      <c r="AW213" s="1036"/>
      <c r="AX213" s="1036"/>
      <c r="AY213" s="1036"/>
      <c r="AZ213" s="1036"/>
      <c r="BA213" s="1036"/>
    </row>
    <row r="214" ht="15.75" customHeight="1">
      <c r="A214" s="1104"/>
      <c r="B214" s="1105" t="s">
        <v>6924</v>
      </c>
      <c r="C214" s="963" t="s">
        <v>1280</v>
      </c>
      <c r="D214" s="1035" t="s">
        <v>1280</v>
      </c>
      <c r="E214" s="1035" t="s">
        <v>5264</v>
      </c>
      <c r="F214" s="1036"/>
      <c r="G214" s="1036"/>
      <c r="H214" s="1035" t="s">
        <v>621</v>
      </c>
      <c r="I214" s="1035" t="s">
        <v>5742</v>
      </c>
      <c r="J214" s="1036"/>
      <c r="K214" s="1036"/>
      <c r="L214" s="1036"/>
      <c r="M214" s="1035" t="s">
        <v>2111</v>
      </c>
      <c r="N214" s="1036"/>
      <c r="O214" s="1036"/>
      <c r="P214" s="1036"/>
      <c r="Q214" s="1036"/>
      <c r="R214" s="1035" t="s">
        <v>1246</v>
      </c>
      <c r="S214" s="1035" t="s">
        <v>6871</v>
      </c>
      <c r="T214" s="1036"/>
      <c r="U214" s="1036"/>
      <c r="V214" s="1036"/>
      <c r="W214" s="1036"/>
      <c r="X214" s="1036"/>
      <c r="Y214" s="1036"/>
      <c r="Z214" s="1035" t="s">
        <v>709</v>
      </c>
      <c r="AA214" s="1039"/>
      <c r="AB214" s="1036"/>
      <c r="AC214" s="1036"/>
      <c r="AD214" s="1036"/>
      <c r="AE214" s="1036"/>
      <c r="AF214" s="1036"/>
      <c r="AG214" s="1036"/>
      <c r="AH214" s="1036"/>
      <c r="AI214" s="1036"/>
      <c r="AJ214" s="1040"/>
      <c r="AK214" s="1036"/>
      <c r="AL214" s="1036"/>
      <c r="AM214" s="1036"/>
      <c r="AN214" s="1036"/>
      <c r="AO214" s="1036"/>
      <c r="AP214" s="1036"/>
      <c r="AQ214" s="1036"/>
      <c r="AR214" s="1036"/>
      <c r="AS214" s="1036"/>
      <c r="AT214" s="1036"/>
      <c r="AU214" s="1036"/>
      <c r="AV214" s="1036"/>
      <c r="AW214" s="1036"/>
      <c r="AX214" s="1036"/>
      <c r="AY214" s="1036"/>
      <c r="AZ214" s="1036"/>
      <c r="BA214" s="1036"/>
    </row>
    <row r="215" ht="15.75" customHeight="1">
      <c r="A215" s="1107" t="s">
        <v>6568</v>
      </c>
      <c r="B215" s="1112" t="s">
        <v>6569</v>
      </c>
      <c r="C215" s="1113" t="s">
        <v>181</v>
      </c>
      <c r="D215" s="1043"/>
      <c r="E215" s="1035" t="s">
        <v>181</v>
      </c>
      <c r="F215" s="1036"/>
      <c r="G215" s="1036"/>
      <c r="H215" s="1038" t="s">
        <v>6925</v>
      </c>
      <c r="I215" s="1036"/>
      <c r="J215" s="1036"/>
      <c r="K215" s="1036" t="s">
        <v>1806</v>
      </c>
      <c r="L215" s="1036"/>
      <c r="M215" s="915" t="s">
        <v>1338</v>
      </c>
      <c r="N215" s="1036"/>
      <c r="O215" s="1036"/>
      <c r="P215" s="1036"/>
      <c r="Q215" s="1038" t="s">
        <v>6926</v>
      </c>
      <c r="R215" s="1036"/>
      <c r="S215" s="1036"/>
      <c r="T215" s="1036"/>
      <c r="U215" s="1036"/>
      <c r="V215" s="1036"/>
      <c r="W215" s="1036"/>
      <c r="X215" s="1036"/>
      <c r="Y215" s="1036"/>
      <c r="Z215" s="1036"/>
      <c r="AA215" s="1039"/>
      <c r="AB215" s="1036"/>
      <c r="AC215" s="1036"/>
      <c r="AD215" s="1036"/>
      <c r="AE215" s="1036"/>
      <c r="AF215" s="1036"/>
      <c r="AG215" s="1036"/>
      <c r="AH215" s="1036"/>
      <c r="AI215" s="1036"/>
      <c r="AJ215" s="1040"/>
      <c r="AK215" s="1036"/>
      <c r="AL215" s="1036"/>
      <c r="AM215" s="1036"/>
      <c r="AN215" s="1036"/>
      <c r="AO215" s="1036"/>
      <c r="AP215" s="1036"/>
      <c r="AQ215" s="1036"/>
      <c r="AR215" s="1036"/>
      <c r="AS215" s="1036"/>
      <c r="AT215" s="1036"/>
      <c r="AU215" s="1036"/>
      <c r="AV215" s="1036"/>
      <c r="AW215" s="1036"/>
      <c r="AX215" s="1036"/>
      <c r="AY215" s="1036"/>
      <c r="AZ215" s="1036"/>
      <c r="BA215" s="1036"/>
    </row>
    <row r="216" ht="15.75" customHeight="1">
      <c r="A216" s="1101" t="s">
        <v>6632</v>
      </c>
      <c r="B216" s="1102" t="s">
        <v>6691</v>
      </c>
      <c r="C216" s="963" t="s">
        <v>3615</v>
      </c>
      <c r="D216" s="1035" t="s">
        <v>2728</v>
      </c>
      <c r="E216" s="1111"/>
      <c r="F216" s="1036"/>
      <c r="G216" s="1035" t="s">
        <v>3615</v>
      </c>
      <c r="H216" s="1036"/>
      <c r="I216" s="1036"/>
      <c r="J216" s="1036"/>
      <c r="K216" s="1111"/>
      <c r="L216" s="1038" t="s">
        <v>5102</v>
      </c>
      <c r="M216" s="1036"/>
      <c r="N216" s="1111"/>
      <c r="O216" s="1036" t="s">
        <v>2461</v>
      </c>
      <c r="P216" s="1036"/>
      <c r="Q216" s="1035" t="s">
        <v>2598</v>
      </c>
      <c r="R216" s="1036"/>
      <c r="S216" s="1036"/>
      <c r="T216" s="1036"/>
      <c r="U216" s="1036" t="s">
        <v>3833</v>
      </c>
      <c r="V216" s="1036"/>
      <c r="W216" s="1036"/>
      <c r="X216" s="1036"/>
      <c r="Y216" s="1036"/>
      <c r="Z216" s="1036"/>
      <c r="AA216" s="1039"/>
      <c r="AB216" s="1036"/>
      <c r="AC216" s="1036"/>
      <c r="AD216" s="1036"/>
      <c r="AE216" s="1036"/>
      <c r="AF216" s="1036"/>
      <c r="AG216" s="1035" t="s">
        <v>2513</v>
      </c>
      <c r="AH216" s="1036"/>
      <c r="AI216" s="1036"/>
      <c r="AJ216" s="1040"/>
      <c r="AK216" s="1036"/>
      <c r="AL216" s="1036"/>
      <c r="AM216" s="1036"/>
      <c r="AN216" s="1036"/>
      <c r="AO216" s="1036"/>
      <c r="AP216" s="1036"/>
      <c r="AQ216" s="1036"/>
      <c r="AR216" s="1036"/>
      <c r="AS216" s="1036"/>
      <c r="AT216" s="1036"/>
      <c r="AU216" s="1036"/>
      <c r="AV216" s="1036"/>
      <c r="AW216" s="1036"/>
      <c r="AX216" s="1036"/>
      <c r="AY216" s="1036"/>
      <c r="AZ216" s="1036"/>
      <c r="BA216" s="1036"/>
    </row>
    <row r="217" ht="15.75" customHeight="1">
      <c r="A217" s="1109"/>
      <c r="B217" s="1105" t="s">
        <v>6693</v>
      </c>
      <c r="C217" s="963" t="s">
        <v>2273</v>
      </c>
      <c r="D217" s="1035" t="s">
        <v>3821</v>
      </c>
      <c r="E217" s="1036"/>
      <c r="F217" s="1036"/>
      <c r="G217" s="1036"/>
      <c r="H217" s="1036"/>
      <c r="I217" s="1036"/>
      <c r="J217" s="1035" t="s">
        <v>2760</v>
      </c>
      <c r="K217" s="1037" t="str">
        <f>HYPERLINK("https://youtu.be/yGR2akJEjQQ","19.18")</f>
        <v>19.18</v>
      </c>
      <c r="L217" s="1036"/>
      <c r="M217" s="1036"/>
      <c r="N217" s="1035" t="s">
        <v>2273</v>
      </c>
      <c r="O217" s="1036"/>
      <c r="P217" s="1036"/>
      <c r="Q217" s="1036"/>
      <c r="R217" s="1036"/>
      <c r="S217" s="1038" t="s">
        <v>2924</v>
      </c>
      <c r="T217" s="1036"/>
      <c r="U217" s="1036"/>
      <c r="V217" s="1036"/>
      <c r="W217" s="1036"/>
      <c r="X217" s="1036"/>
      <c r="Y217" s="1036"/>
      <c r="Z217" s="1036"/>
      <c r="AA217" s="1039"/>
      <c r="AB217" s="1036"/>
      <c r="AC217" s="1036"/>
      <c r="AD217" s="1036"/>
      <c r="AE217" s="1036"/>
      <c r="AF217" s="1036"/>
      <c r="AG217" s="1036"/>
      <c r="AH217" s="1036"/>
      <c r="AI217" s="1036"/>
      <c r="AJ217" s="1040"/>
      <c r="AK217" s="1036"/>
      <c r="AL217" s="1036"/>
      <c r="AM217" s="1036"/>
      <c r="AN217" s="1036"/>
      <c r="AO217" s="1036"/>
      <c r="AP217" s="1036"/>
      <c r="AQ217" s="1036"/>
      <c r="AR217" s="1036"/>
      <c r="AS217" s="1036"/>
      <c r="AT217" s="1036"/>
      <c r="AU217" s="1036"/>
      <c r="AV217" s="1036"/>
      <c r="AW217" s="1036"/>
      <c r="AX217" s="1036"/>
      <c r="AY217" s="1036"/>
      <c r="AZ217" s="1036"/>
      <c r="BA217" s="1036"/>
    </row>
    <row r="218" ht="15.75" customHeight="1">
      <c r="A218" s="1109"/>
      <c r="B218" s="1105" t="s">
        <v>6927</v>
      </c>
      <c r="C218" s="963" t="s">
        <v>1003</v>
      </c>
      <c r="D218" s="1035" t="s">
        <v>1003</v>
      </c>
      <c r="E218" s="1035" t="s">
        <v>6928</v>
      </c>
      <c r="F218" s="1036"/>
      <c r="G218" s="1050"/>
      <c r="H218" s="1036"/>
      <c r="I218" s="1036"/>
      <c r="J218" s="1036"/>
      <c r="K218" s="1036"/>
      <c r="L218" s="1036"/>
      <c r="M218" s="1036"/>
      <c r="N218" s="1035" t="s">
        <v>1003</v>
      </c>
      <c r="O218" s="1036"/>
      <c r="P218" s="1036"/>
      <c r="Q218" s="1036"/>
      <c r="R218" s="1036"/>
      <c r="S218" s="1036"/>
      <c r="T218" s="1036"/>
      <c r="U218" s="1036"/>
      <c r="V218" s="1036"/>
      <c r="W218" s="1036"/>
      <c r="X218" s="1036"/>
      <c r="Y218" s="1036"/>
      <c r="Z218" s="1036"/>
      <c r="AA218" s="1039"/>
      <c r="AB218" s="1036"/>
      <c r="AC218" s="1036"/>
      <c r="AD218" s="1036"/>
      <c r="AE218" s="1036"/>
      <c r="AF218" s="1036"/>
      <c r="AG218" s="1036"/>
      <c r="AH218" s="1036"/>
      <c r="AI218" s="1036"/>
      <c r="AJ218" s="1040"/>
      <c r="AK218" s="1036"/>
      <c r="AL218" s="1036"/>
      <c r="AM218" s="1036"/>
      <c r="AN218" s="1036"/>
      <c r="AO218" s="1036"/>
      <c r="AP218" s="1036"/>
      <c r="AQ218" s="1036"/>
      <c r="AR218" s="1036"/>
      <c r="AS218" s="1036"/>
      <c r="AT218" s="1036"/>
      <c r="AU218" s="1036"/>
      <c r="AV218" s="1036"/>
      <c r="AW218" s="1036"/>
      <c r="AX218" s="1036"/>
      <c r="AY218" s="1036"/>
      <c r="AZ218" s="1036"/>
      <c r="BA218" s="1036"/>
    </row>
    <row r="219" ht="15.75" customHeight="1">
      <c r="A219" s="1109"/>
      <c r="B219" s="1105" t="s">
        <v>6695</v>
      </c>
      <c r="C219" s="963" t="s">
        <v>2159</v>
      </c>
      <c r="D219" s="1035" t="s">
        <v>293</v>
      </c>
      <c r="E219" s="1036"/>
      <c r="F219" s="1036"/>
      <c r="G219" s="1035" t="s">
        <v>1805</v>
      </c>
      <c r="H219" s="1035" t="s">
        <v>604</v>
      </c>
      <c r="I219" s="1035" t="s">
        <v>1411</v>
      </c>
      <c r="J219" s="1035" t="s">
        <v>396</v>
      </c>
      <c r="K219" s="1035" t="s">
        <v>293</v>
      </c>
      <c r="L219" s="1038" t="s">
        <v>293</v>
      </c>
      <c r="M219" s="1036"/>
      <c r="N219" s="1036"/>
      <c r="O219" s="1036"/>
      <c r="P219" s="1036"/>
      <c r="Q219" s="1035" t="s">
        <v>2267</v>
      </c>
      <c r="R219" s="1036"/>
      <c r="S219" s="1036"/>
      <c r="T219" s="1036"/>
      <c r="U219" s="1036"/>
      <c r="V219" s="1036"/>
      <c r="W219" s="1036"/>
      <c r="X219" s="1036"/>
      <c r="Y219" s="1036"/>
      <c r="Z219" s="1036"/>
      <c r="AA219" s="1039"/>
      <c r="AB219" s="1036"/>
      <c r="AC219" s="1036"/>
      <c r="AD219" s="1036"/>
      <c r="AE219" s="1036"/>
      <c r="AF219" s="1036"/>
      <c r="AG219" s="1036"/>
      <c r="AH219" s="1036"/>
      <c r="AI219" s="1036"/>
      <c r="AJ219" s="1040"/>
      <c r="AK219" s="1036"/>
      <c r="AL219" s="1036"/>
      <c r="AM219" s="1036"/>
      <c r="AN219" s="1036"/>
      <c r="AO219" s="1036"/>
      <c r="AP219" s="1036"/>
      <c r="AQ219" s="1036"/>
      <c r="AR219" s="1036"/>
      <c r="AS219" s="1036"/>
      <c r="AT219" s="1036"/>
      <c r="AU219" s="1036"/>
      <c r="AV219" s="1036"/>
      <c r="AW219" s="1036"/>
      <c r="AX219" s="1036"/>
      <c r="AY219" s="1036"/>
      <c r="AZ219" s="1036"/>
      <c r="BA219" s="1036"/>
    </row>
    <row r="220" ht="15.75" customHeight="1">
      <c r="A220" s="1101" t="s">
        <v>6929</v>
      </c>
      <c r="B220" s="1102" t="s">
        <v>6528</v>
      </c>
      <c r="C220" s="1001" t="s">
        <v>1042</v>
      </c>
      <c r="D220" s="1043"/>
      <c r="E220" s="1043"/>
      <c r="F220" s="1035" t="s">
        <v>959</v>
      </c>
      <c r="G220" s="1036"/>
      <c r="H220" s="1035" t="s">
        <v>1042</v>
      </c>
      <c r="I220" s="915" t="s">
        <v>1257</v>
      </c>
      <c r="J220" s="1036"/>
      <c r="K220" s="1036"/>
      <c r="L220" s="1036"/>
      <c r="M220" s="1036"/>
      <c r="N220" s="1036"/>
      <c r="O220" s="1036"/>
      <c r="P220" s="1036"/>
      <c r="Q220" s="1036"/>
      <c r="R220" s="1036"/>
      <c r="S220" s="1036"/>
      <c r="T220" s="1036"/>
      <c r="U220" s="1036"/>
      <c r="V220" s="1036"/>
      <c r="W220" s="1036"/>
      <c r="X220" s="1036"/>
      <c r="Y220" s="1036"/>
      <c r="Z220" s="1036"/>
      <c r="AA220" s="1039"/>
      <c r="AB220" s="1036"/>
      <c r="AC220" s="1036"/>
      <c r="AD220" s="1036"/>
      <c r="AE220" s="1036"/>
      <c r="AF220" s="1036"/>
      <c r="AG220" s="1036"/>
      <c r="AH220" s="1036"/>
      <c r="AI220" s="1036"/>
      <c r="AJ220" s="1040"/>
      <c r="AK220" s="1036"/>
      <c r="AL220" s="1036"/>
      <c r="AM220" s="1036"/>
      <c r="AN220" s="1036"/>
      <c r="AO220" s="1036"/>
      <c r="AP220" s="1036"/>
      <c r="AQ220" s="1036"/>
      <c r="AR220" s="1036"/>
      <c r="AS220" s="1036"/>
      <c r="AT220" s="1036"/>
      <c r="AU220" s="1036"/>
      <c r="AV220" s="1036"/>
      <c r="AW220" s="1036"/>
      <c r="AX220" s="1036"/>
      <c r="AY220" s="1036"/>
      <c r="AZ220" s="1036"/>
      <c r="BA220" s="1036"/>
    </row>
    <row r="221" ht="15.75" customHeight="1">
      <c r="A221" s="1101" t="s">
        <v>75</v>
      </c>
      <c r="B221" s="1102" t="s">
        <v>6930</v>
      </c>
      <c r="C221" s="963" t="s">
        <v>5990</v>
      </c>
      <c r="D221" s="1035" t="s">
        <v>5990</v>
      </c>
      <c r="E221" s="1114"/>
      <c r="F221" s="1036"/>
      <c r="G221" s="1036"/>
      <c r="H221" s="1036"/>
      <c r="I221" s="1036"/>
      <c r="J221" s="1036"/>
      <c r="K221" s="1044"/>
      <c r="L221" s="1036"/>
      <c r="M221" s="1036"/>
      <c r="N221" s="1036"/>
      <c r="O221" s="1036"/>
      <c r="P221" s="1036"/>
      <c r="Q221" s="1036"/>
      <c r="R221" s="1036"/>
      <c r="S221" s="1036"/>
      <c r="T221" s="1036"/>
      <c r="U221" s="1036"/>
      <c r="V221" s="1036"/>
      <c r="W221" s="1036"/>
      <c r="X221" s="1036"/>
      <c r="Y221" s="1036"/>
      <c r="Z221" s="1036"/>
      <c r="AA221" s="1039"/>
      <c r="AB221" s="1036"/>
      <c r="AC221" s="1036"/>
      <c r="AD221" s="1036"/>
      <c r="AE221" s="1036"/>
      <c r="AF221" s="1036"/>
      <c r="AG221" s="1036"/>
      <c r="AH221" s="1036"/>
      <c r="AI221" s="1036"/>
      <c r="AJ221" s="1040"/>
      <c r="AK221" s="1036"/>
      <c r="AL221" s="1036"/>
      <c r="AM221" s="1036"/>
      <c r="AN221" s="1036"/>
      <c r="AO221" s="1036"/>
      <c r="AP221" s="1036"/>
      <c r="AQ221" s="1036"/>
      <c r="AR221" s="1036"/>
      <c r="AS221" s="1036"/>
      <c r="AT221" s="1036"/>
      <c r="AU221" s="1036"/>
      <c r="AV221" s="1036"/>
      <c r="AW221" s="1036"/>
      <c r="AX221" s="1036"/>
      <c r="AY221" s="1036"/>
      <c r="AZ221" s="1036"/>
      <c r="BA221" s="1036"/>
    </row>
    <row r="222" ht="15.75" customHeight="1">
      <c r="A222" s="1109"/>
      <c r="B222" s="1105" t="s">
        <v>6931</v>
      </c>
      <c r="C222" s="963" t="s">
        <v>137</v>
      </c>
      <c r="D222" s="1035" t="s">
        <v>295</v>
      </c>
      <c r="E222" s="1036"/>
      <c r="F222" s="1035" t="s">
        <v>960</v>
      </c>
      <c r="G222" s="1035" t="s">
        <v>1119</v>
      </c>
      <c r="H222" s="1038" t="s">
        <v>3241</v>
      </c>
      <c r="I222" s="915" t="s">
        <v>1258</v>
      </c>
      <c r="J222" s="1035" t="s">
        <v>691</v>
      </c>
      <c r="K222" s="1036"/>
      <c r="L222" s="1036"/>
      <c r="M222" s="915" t="s">
        <v>240</v>
      </c>
      <c r="N222" s="1035" t="s">
        <v>610</v>
      </c>
      <c r="O222" s="1036"/>
      <c r="P222" s="1036"/>
      <c r="Q222" s="1036"/>
      <c r="R222" s="1036"/>
      <c r="S222" s="1036"/>
      <c r="T222" s="1036"/>
      <c r="U222" s="1036"/>
      <c r="V222" s="1036"/>
      <c r="W222" s="1036"/>
      <c r="X222" s="1036"/>
      <c r="Y222" s="1036"/>
      <c r="Z222" s="1036"/>
      <c r="AA222" s="1039"/>
      <c r="AB222" s="1036"/>
      <c r="AC222" s="1036"/>
      <c r="AD222" s="1036"/>
      <c r="AE222" s="1036"/>
      <c r="AF222" s="1036"/>
      <c r="AG222" s="1036"/>
      <c r="AH222" s="1036"/>
      <c r="AI222" s="1036"/>
      <c r="AJ222" s="1040"/>
      <c r="AK222" s="1036"/>
      <c r="AL222" s="1036"/>
      <c r="AM222" s="1036"/>
      <c r="AN222" s="1036"/>
      <c r="AO222" s="1036"/>
      <c r="AP222" s="1036"/>
      <c r="AQ222" s="1036"/>
      <c r="AR222" s="1036"/>
      <c r="AS222" s="1036"/>
      <c r="AT222" s="1036"/>
      <c r="AU222" s="1036"/>
      <c r="AV222" s="1036"/>
      <c r="AW222" s="1036"/>
      <c r="AX222" s="1036"/>
      <c r="AY222" s="1036"/>
      <c r="AZ222" s="1036"/>
      <c r="BA222" s="1036"/>
    </row>
    <row r="223" ht="15.75" customHeight="1">
      <c r="A223" s="1101" t="s">
        <v>57</v>
      </c>
      <c r="B223" s="1102" t="s">
        <v>6528</v>
      </c>
      <c r="C223" s="963" t="s">
        <v>608</v>
      </c>
      <c r="D223" s="1043"/>
      <c r="E223" s="1036"/>
      <c r="F223" s="1036"/>
      <c r="G223" s="1036"/>
      <c r="H223" s="1035" t="s">
        <v>706</v>
      </c>
      <c r="I223" s="915" t="s">
        <v>1260</v>
      </c>
      <c r="J223" s="1036"/>
      <c r="K223" s="1036"/>
      <c r="L223" s="1036"/>
      <c r="M223" s="1036"/>
      <c r="N223" s="1035" t="s">
        <v>608</v>
      </c>
      <c r="O223" s="1036"/>
      <c r="P223" s="1036"/>
      <c r="Q223" s="1036"/>
      <c r="R223" s="1036"/>
      <c r="S223" s="1036"/>
      <c r="T223" s="1036"/>
      <c r="U223" s="1036"/>
      <c r="V223" s="1036"/>
      <c r="W223" s="1036"/>
      <c r="X223" s="1036"/>
      <c r="Y223" s="1036"/>
      <c r="Z223" s="1036"/>
      <c r="AA223" s="1039"/>
      <c r="AB223" s="1036"/>
      <c r="AC223" s="1036"/>
      <c r="AD223" s="1036"/>
      <c r="AE223" s="1036"/>
      <c r="AF223" s="1036"/>
      <c r="AG223" s="1036"/>
      <c r="AH223" s="1036"/>
      <c r="AI223" s="1036"/>
      <c r="AJ223" s="1040"/>
      <c r="AK223" s="1036"/>
      <c r="AL223" s="1036"/>
      <c r="AM223" s="1036"/>
      <c r="AN223" s="1036"/>
      <c r="AO223" s="1036"/>
      <c r="AP223" s="1036"/>
      <c r="AQ223" s="1036"/>
      <c r="AR223" s="1036"/>
      <c r="AS223" s="1036"/>
      <c r="AT223" s="1036"/>
      <c r="AU223" s="1036"/>
      <c r="AV223" s="1036"/>
      <c r="AW223" s="1036"/>
      <c r="AX223" s="1036"/>
      <c r="AY223" s="1036"/>
      <c r="AZ223" s="1036"/>
      <c r="BA223" s="1036"/>
    </row>
    <row r="224">
      <c r="A224" s="1115" t="s">
        <v>6459</v>
      </c>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7"/>
      <c r="AB224" s="1116"/>
      <c r="AC224" s="1116"/>
      <c r="AD224" s="1116"/>
      <c r="AE224" s="1116"/>
      <c r="AF224" s="1116"/>
      <c r="AG224" s="1116"/>
      <c r="AH224" s="1116"/>
      <c r="AI224" s="1116"/>
      <c r="AJ224" s="1118"/>
      <c r="AK224" s="1116"/>
      <c r="AL224" s="1116"/>
      <c r="AM224" s="1116"/>
      <c r="AN224" s="1116"/>
      <c r="AO224" s="1116"/>
      <c r="AP224" s="1116"/>
      <c r="AQ224" s="1116"/>
      <c r="AR224" s="1116"/>
      <c r="AS224" s="1116"/>
      <c r="AT224" s="1116"/>
      <c r="AU224" s="1116"/>
      <c r="AV224" s="1116"/>
      <c r="AW224" s="1116"/>
      <c r="AX224" s="1116"/>
      <c r="AY224" s="1116"/>
      <c r="AZ224" s="1116"/>
      <c r="BA224" s="1116"/>
    </row>
    <row r="225" ht="15.75" customHeight="1">
      <c r="A225" s="1119" t="s">
        <v>6527</v>
      </c>
      <c r="B225" s="1120" t="s">
        <v>6932</v>
      </c>
      <c r="C225" s="963" t="s">
        <v>1985</v>
      </c>
      <c r="D225" s="1043"/>
      <c r="E225" s="1035" t="s">
        <v>1985</v>
      </c>
      <c r="F225" s="1036"/>
      <c r="G225" s="1036"/>
      <c r="H225" s="1036"/>
      <c r="I225" s="1036"/>
      <c r="J225" s="1036"/>
      <c r="K225" s="1043"/>
      <c r="L225" s="1036"/>
      <c r="M225" s="1035" t="s">
        <v>2606</v>
      </c>
      <c r="N225" s="1036"/>
      <c r="O225" s="1036"/>
      <c r="P225" s="1036"/>
      <c r="Q225" s="1036"/>
      <c r="R225" s="1036"/>
      <c r="S225" s="1036"/>
      <c r="T225" s="1036"/>
      <c r="U225" s="1036"/>
      <c r="V225" s="1036"/>
      <c r="W225" s="1036"/>
      <c r="X225" s="1036"/>
      <c r="Y225" s="1036"/>
      <c r="Z225" s="1036"/>
      <c r="AA225" s="1039"/>
      <c r="AB225" s="1036"/>
      <c r="AC225" s="1038" t="s">
        <v>5946</v>
      </c>
      <c r="AD225" s="1036"/>
      <c r="AE225" s="1036"/>
      <c r="AF225" s="1036"/>
      <c r="AG225" s="1036"/>
      <c r="AH225" s="1036"/>
      <c r="AI225" s="1036"/>
      <c r="AJ225" s="1040"/>
      <c r="AK225" s="1036"/>
      <c r="AL225" s="1036"/>
      <c r="AM225" s="1036"/>
      <c r="AN225" s="1036"/>
      <c r="AO225" s="1036"/>
      <c r="AP225" s="1036"/>
      <c r="AQ225" s="1036"/>
      <c r="AR225" s="1036"/>
      <c r="AS225" s="1036"/>
      <c r="AT225" s="1036"/>
      <c r="AU225" s="1036"/>
      <c r="AV225" s="1036"/>
      <c r="AW225" s="1036"/>
      <c r="AX225" s="1036"/>
      <c r="AY225" s="1036"/>
      <c r="AZ225" s="1036"/>
      <c r="BA225" s="1036"/>
    </row>
    <row r="226" ht="15.75" customHeight="1">
      <c r="A226" s="1121"/>
      <c r="B226" s="1122" t="s">
        <v>6933</v>
      </c>
      <c r="C226" s="963" t="s">
        <v>4033</v>
      </c>
      <c r="D226" s="1043"/>
      <c r="E226" s="1036"/>
      <c r="F226" s="1036"/>
      <c r="G226" s="1036"/>
      <c r="H226" s="1036"/>
      <c r="I226" s="1036"/>
      <c r="J226" s="1036"/>
      <c r="K226" s="1037" t="str">
        <f>HYPERLINK("https://youtu.be/K8Egs0-qumI","48.41")</f>
        <v>48.41</v>
      </c>
      <c r="L226" s="1036"/>
      <c r="M226" s="1036"/>
      <c r="N226" s="1035" t="s">
        <v>4033</v>
      </c>
      <c r="O226" s="1036"/>
      <c r="P226" s="1036"/>
      <c r="Q226" s="1036"/>
      <c r="R226" s="1036"/>
      <c r="S226" s="1036"/>
      <c r="T226" s="1036"/>
      <c r="U226" s="1036"/>
      <c r="V226" s="1036"/>
      <c r="W226" s="1036"/>
      <c r="X226" s="1036"/>
      <c r="Y226" s="1036"/>
      <c r="Z226" s="1036"/>
      <c r="AA226" s="1039"/>
      <c r="AB226" s="1036"/>
      <c r="AC226" s="1036"/>
      <c r="AD226" s="1036"/>
      <c r="AE226" s="1036"/>
      <c r="AF226" s="1036"/>
      <c r="AG226" s="1036"/>
      <c r="AH226" s="1036"/>
      <c r="AI226" s="1036"/>
      <c r="AJ226" s="1040"/>
      <c r="AK226" s="1036"/>
      <c r="AL226" s="1036"/>
      <c r="AM226" s="1036"/>
      <c r="AN226" s="1036"/>
      <c r="AO226" s="1036"/>
      <c r="AP226" s="1036"/>
      <c r="AQ226" s="1036"/>
      <c r="AR226" s="1036"/>
      <c r="AS226" s="1036"/>
      <c r="AT226" s="1036"/>
      <c r="AU226" s="1036"/>
      <c r="AV226" s="1036"/>
      <c r="AW226" s="1036"/>
      <c r="AX226" s="1036"/>
      <c r="AY226" s="1036"/>
      <c r="AZ226" s="1036"/>
      <c r="BA226" s="1036"/>
    </row>
    <row r="227" ht="15.75" customHeight="1">
      <c r="A227" s="1121"/>
      <c r="B227" s="1122" t="s">
        <v>6934</v>
      </c>
      <c r="C227" s="963" t="s">
        <v>715</v>
      </c>
      <c r="D227" s="1043"/>
      <c r="E227" s="1036"/>
      <c r="F227" s="1036"/>
      <c r="G227" s="1036"/>
      <c r="H227" s="1036"/>
      <c r="I227" s="1036"/>
      <c r="J227" s="1036"/>
      <c r="K227" s="1036" t="s">
        <v>6935</v>
      </c>
      <c r="L227" s="1036"/>
      <c r="M227" s="1035" t="s">
        <v>715</v>
      </c>
      <c r="N227" s="1036"/>
      <c r="O227" s="1036"/>
      <c r="P227" s="1036"/>
      <c r="Q227" s="1036"/>
      <c r="R227" s="1036"/>
      <c r="S227" s="1036"/>
      <c r="T227" s="1036"/>
      <c r="U227" s="1036"/>
      <c r="V227" s="1036"/>
      <c r="W227" s="1036"/>
      <c r="X227" s="1036"/>
      <c r="Y227" s="1036"/>
      <c r="Z227" s="1036"/>
      <c r="AA227" s="1039"/>
      <c r="AB227" s="1036"/>
      <c r="AC227" s="1036"/>
      <c r="AD227" s="1036"/>
      <c r="AE227" s="1036"/>
      <c r="AF227" s="1036"/>
      <c r="AG227" s="1036"/>
      <c r="AH227" s="1036"/>
      <c r="AI227" s="1036"/>
      <c r="AJ227" s="1040"/>
      <c r="AK227" s="1036"/>
      <c r="AL227" s="1036"/>
      <c r="AM227" s="1036"/>
      <c r="AN227" s="1036"/>
      <c r="AO227" s="1036"/>
      <c r="AP227" s="1036"/>
      <c r="AQ227" s="1036"/>
      <c r="AR227" s="1036"/>
      <c r="AS227" s="1036"/>
      <c r="AT227" s="1036"/>
      <c r="AU227" s="1036"/>
      <c r="AV227" s="1036"/>
      <c r="AW227" s="1036"/>
      <c r="AX227" s="1036"/>
      <c r="AY227" s="1036"/>
      <c r="AZ227" s="1036"/>
      <c r="BA227" s="1036"/>
    </row>
    <row r="228" ht="15.75" customHeight="1">
      <c r="A228" s="1121"/>
      <c r="B228" s="1122" t="s">
        <v>6936</v>
      </c>
      <c r="C228" s="963" t="s">
        <v>3273</v>
      </c>
      <c r="D228" s="1043"/>
      <c r="E228" s="1035" t="s">
        <v>3273</v>
      </c>
      <c r="F228" s="1036"/>
      <c r="G228" s="1036"/>
      <c r="H228" s="1036"/>
      <c r="I228" s="1037" t="s">
        <v>5709</v>
      </c>
      <c r="J228" s="1036"/>
      <c r="K228" s="1035" t="s">
        <v>6937</v>
      </c>
      <c r="L228" s="1036"/>
      <c r="M228" s="1036"/>
      <c r="N228" s="1036"/>
      <c r="O228" s="1036"/>
      <c r="P228" s="1036" t="s">
        <v>746</v>
      </c>
      <c r="Q228" s="1036"/>
      <c r="R228" s="1036"/>
      <c r="S228" s="1036"/>
      <c r="T228" s="1036"/>
      <c r="U228" s="1036"/>
      <c r="V228" s="1036"/>
      <c r="W228" s="1036"/>
      <c r="X228" s="1036"/>
      <c r="Y228" s="1036"/>
      <c r="Z228" s="1036"/>
      <c r="AA228" s="1039"/>
      <c r="AB228" s="1036"/>
      <c r="AC228" s="1036"/>
      <c r="AD228" s="1036"/>
      <c r="AE228" s="1036"/>
      <c r="AF228" s="1036"/>
      <c r="AG228" s="1036"/>
      <c r="AH228" s="1036"/>
      <c r="AI228" s="1036"/>
      <c r="AJ228" s="1040"/>
      <c r="AK228" s="1036"/>
      <c r="AL228" s="1036"/>
      <c r="AM228" s="1036"/>
      <c r="AN228" s="1036"/>
      <c r="AO228" s="1036"/>
      <c r="AP228" s="1036"/>
      <c r="AQ228" s="1036"/>
      <c r="AR228" s="1036"/>
      <c r="AS228" s="1036"/>
      <c r="AT228" s="1036"/>
      <c r="AU228" s="1036"/>
      <c r="AV228" s="1036"/>
      <c r="AW228" s="1036"/>
      <c r="AX228" s="1036"/>
      <c r="AY228" s="1036"/>
      <c r="AZ228" s="1036"/>
      <c r="BA228" s="1036"/>
    </row>
    <row r="229" ht="15.75" customHeight="1">
      <c r="A229" s="1121"/>
      <c r="B229" s="1122" t="s">
        <v>6938</v>
      </c>
      <c r="C229" s="963" t="s">
        <v>1114</v>
      </c>
      <c r="D229" s="1035" t="s">
        <v>1114</v>
      </c>
      <c r="E229" s="1035" t="s">
        <v>963</v>
      </c>
      <c r="F229" s="1036"/>
      <c r="G229" s="1035" t="s">
        <v>1523</v>
      </c>
      <c r="H229" s="1038" t="s">
        <v>6939</v>
      </c>
      <c r="I229" s="1036"/>
      <c r="J229" s="1038" t="s">
        <v>5890</v>
      </c>
      <c r="K229" s="1043"/>
      <c r="L229" s="1038" t="s">
        <v>1753</v>
      </c>
      <c r="M229" s="915" t="s">
        <v>4042</v>
      </c>
      <c r="N229" s="1035" t="s">
        <v>6940</v>
      </c>
      <c r="O229" s="1036"/>
      <c r="P229" s="1036"/>
      <c r="Q229" s="1036"/>
      <c r="R229" s="1036"/>
      <c r="S229" s="1036"/>
      <c r="T229" s="1036"/>
      <c r="U229" s="1036"/>
      <c r="V229" s="1036"/>
      <c r="W229" s="1036"/>
      <c r="X229" s="1036"/>
      <c r="Y229" s="1036"/>
      <c r="Z229" s="1036"/>
      <c r="AA229" s="1039"/>
      <c r="AB229" s="1036"/>
      <c r="AC229" s="1036"/>
      <c r="AD229" s="1036"/>
      <c r="AE229" s="1036"/>
      <c r="AF229" s="1036"/>
      <c r="AG229" s="1036"/>
      <c r="AH229" s="1036"/>
      <c r="AI229" s="1036"/>
      <c r="AJ229" s="1040"/>
      <c r="AK229" s="1036"/>
      <c r="AL229" s="1036"/>
      <c r="AM229" s="1036"/>
      <c r="AN229" s="1036"/>
      <c r="AO229" s="1036"/>
      <c r="AP229" s="1036"/>
      <c r="AQ229" s="1036"/>
      <c r="AR229" s="1036"/>
      <c r="AS229" s="1036"/>
      <c r="AT229" s="1036"/>
      <c r="AU229" s="1036"/>
      <c r="AV229" s="1036"/>
      <c r="AW229" s="1036"/>
      <c r="AX229" s="1036"/>
      <c r="AY229" s="1036"/>
      <c r="AZ229" s="1036"/>
      <c r="BA229" s="1036"/>
    </row>
    <row r="230" ht="15.75" customHeight="1">
      <c r="A230" s="1121"/>
      <c r="B230" s="1122" t="s">
        <v>6941</v>
      </c>
      <c r="C230" s="963" t="s">
        <v>4042</v>
      </c>
      <c r="D230" s="1035" t="s">
        <v>4042</v>
      </c>
      <c r="E230" s="1036"/>
      <c r="F230" s="1036"/>
      <c r="H230" s="1036"/>
      <c r="I230" s="1036"/>
      <c r="J230" s="1036"/>
      <c r="K230" s="1043"/>
      <c r="L230" s="1036"/>
      <c r="M230" s="1036"/>
      <c r="N230" s="1050"/>
      <c r="O230" s="1036"/>
      <c r="P230" s="1036"/>
      <c r="Q230" s="1036"/>
      <c r="R230" s="1036"/>
      <c r="S230" s="1038" t="s">
        <v>1525</v>
      </c>
      <c r="T230" s="1036"/>
      <c r="U230" s="1036"/>
      <c r="V230" s="1036"/>
      <c r="W230" s="1036"/>
      <c r="X230" s="1036"/>
      <c r="Y230" s="1036"/>
      <c r="Z230" s="1036"/>
      <c r="AA230" s="1039"/>
      <c r="AB230" s="1036"/>
      <c r="AC230" s="1036"/>
      <c r="AD230" s="1036"/>
      <c r="AE230" s="1036"/>
      <c r="AF230" s="1036"/>
      <c r="AG230" s="1036"/>
      <c r="AH230" s="1036"/>
      <c r="AI230" s="1036"/>
      <c r="AJ230" s="1040"/>
      <c r="AK230" s="1036"/>
      <c r="AL230" s="1036"/>
      <c r="AM230" s="1036"/>
      <c r="AN230" s="1036"/>
      <c r="AO230" s="1036"/>
      <c r="AP230" s="1036"/>
      <c r="AQ230" s="1036"/>
      <c r="AR230" s="1036"/>
      <c r="AS230" s="1036"/>
      <c r="AT230" s="1036"/>
      <c r="AU230" s="1036"/>
      <c r="AV230" s="1036"/>
      <c r="AW230" s="1036"/>
      <c r="AX230" s="1036"/>
      <c r="AY230" s="1036"/>
      <c r="AZ230" s="1036"/>
      <c r="BA230" s="1036"/>
    </row>
    <row r="231" ht="15.75" customHeight="1">
      <c r="A231" s="1121"/>
      <c r="B231" s="1122" t="s">
        <v>6942</v>
      </c>
      <c r="C231" s="963" t="s">
        <v>5138</v>
      </c>
      <c r="D231" s="1035" t="s">
        <v>963</v>
      </c>
      <c r="E231" s="1036"/>
      <c r="F231" s="1036"/>
      <c r="G231" s="1035" t="s">
        <v>5138</v>
      </c>
      <c r="H231" s="1036"/>
      <c r="I231" s="1036"/>
      <c r="J231" s="1038" t="s">
        <v>6943</v>
      </c>
      <c r="K231" s="1043"/>
      <c r="L231" s="1036"/>
      <c r="M231" s="1036"/>
      <c r="N231" s="1036"/>
      <c r="O231" s="1036"/>
      <c r="P231" s="1036"/>
      <c r="Q231" s="1036"/>
      <c r="R231" s="1036"/>
      <c r="S231" s="1038" t="s">
        <v>6944</v>
      </c>
      <c r="T231" s="1036"/>
      <c r="U231" s="1036"/>
      <c r="V231" s="1036"/>
      <c r="W231" s="1036"/>
      <c r="X231" s="1036"/>
      <c r="Y231" s="1036"/>
      <c r="Z231" s="1036"/>
      <c r="AA231" s="1039"/>
      <c r="AB231" s="1036"/>
      <c r="AC231" s="1036"/>
      <c r="AD231" s="1036"/>
      <c r="AE231" s="1036"/>
      <c r="AF231" s="1036"/>
      <c r="AG231" s="1036"/>
      <c r="AH231" s="1036"/>
      <c r="AI231" s="1036"/>
      <c r="AJ231" s="1040"/>
      <c r="AK231" s="1036"/>
      <c r="AL231" s="1036"/>
      <c r="AM231" s="1036"/>
      <c r="AN231" s="1036"/>
      <c r="AO231" s="1036"/>
      <c r="AP231" s="1036"/>
      <c r="AQ231" s="1036"/>
      <c r="AR231" s="1036"/>
      <c r="AS231" s="1036"/>
      <c r="AT231" s="1036"/>
      <c r="AU231" s="1036"/>
      <c r="AV231" s="1036"/>
      <c r="AW231" s="1036"/>
      <c r="AX231" s="1036"/>
      <c r="AY231" s="1036"/>
      <c r="AZ231" s="1036"/>
      <c r="BA231" s="1036"/>
    </row>
    <row r="232" ht="15.75" customHeight="1">
      <c r="A232" s="1121"/>
      <c r="B232" s="1122" t="s">
        <v>6945</v>
      </c>
      <c r="C232" s="963" t="s">
        <v>6946</v>
      </c>
      <c r="D232" s="1035" t="s">
        <v>6946</v>
      </c>
      <c r="E232" s="1036"/>
      <c r="F232" s="1036"/>
      <c r="G232" s="915" t="s">
        <v>6947</v>
      </c>
      <c r="H232" s="1036"/>
      <c r="I232" s="1035" t="s">
        <v>4020</v>
      </c>
      <c r="J232" s="1036"/>
      <c r="K232" s="1043"/>
      <c r="L232" s="1036"/>
      <c r="M232" s="1036"/>
      <c r="N232" s="1036"/>
      <c r="O232" s="1036"/>
      <c r="P232" s="1036"/>
      <c r="Q232" s="1036"/>
      <c r="R232" s="1036"/>
      <c r="S232" s="1036"/>
      <c r="T232" s="1036"/>
      <c r="U232" s="1036"/>
      <c r="V232" s="1036"/>
      <c r="W232" s="1036"/>
      <c r="X232" s="1036"/>
      <c r="Y232" s="1036"/>
      <c r="Z232" s="1036"/>
      <c r="AA232" s="1039"/>
      <c r="AB232" s="1036"/>
      <c r="AC232" s="1036"/>
      <c r="AD232" s="1036"/>
      <c r="AE232" s="1036"/>
      <c r="AF232" s="1036"/>
      <c r="AG232" s="1036"/>
      <c r="AH232" s="1036"/>
      <c r="AI232" s="1036"/>
      <c r="AJ232" s="1040"/>
      <c r="AK232" s="1036"/>
      <c r="AL232" s="1036"/>
      <c r="AM232" s="1036"/>
      <c r="AN232" s="1036"/>
      <c r="AO232" s="1036"/>
      <c r="AP232" s="1036"/>
      <c r="AQ232" s="1036"/>
      <c r="AR232" s="1036"/>
      <c r="AS232" s="1036"/>
      <c r="AT232" s="1036"/>
      <c r="AU232" s="1036"/>
      <c r="AV232" s="1036"/>
      <c r="AW232" s="1036"/>
      <c r="AX232" s="1036"/>
      <c r="AY232" s="1036"/>
      <c r="AZ232" s="1036"/>
      <c r="BA232" s="1036"/>
    </row>
    <row r="233" ht="15.75" customHeight="1">
      <c r="A233" s="1119" t="s">
        <v>6653</v>
      </c>
      <c r="B233" s="1120" t="s">
        <v>6948</v>
      </c>
      <c r="C233" s="963" t="s">
        <v>2312</v>
      </c>
      <c r="D233" s="1043"/>
      <c r="E233" s="1035" t="s">
        <v>2248</v>
      </c>
      <c r="F233" s="1035" t="s">
        <v>2312</v>
      </c>
      <c r="G233" s="1036"/>
      <c r="H233" s="1036"/>
      <c r="I233" s="1035" t="s">
        <v>6949</v>
      </c>
      <c r="J233" s="1036"/>
      <c r="K233" s="1037" t="str">
        <f>HYPERLINK("https://youtu.be/_GZXmZdCc5s","31.80")</f>
        <v>31.80</v>
      </c>
      <c r="L233" s="1038" t="s">
        <v>2364</v>
      </c>
      <c r="M233" s="1036"/>
      <c r="N233" s="1036"/>
      <c r="O233" s="1037" t="str">
        <f>HYPERLINK("https://youtu.be/kUsh0nBBuMY","32.45")</f>
        <v>32.45</v>
      </c>
      <c r="P233" s="1036"/>
      <c r="Q233" s="1038" t="s">
        <v>864</v>
      </c>
      <c r="R233" s="1036"/>
      <c r="S233" s="1036"/>
      <c r="T233" s="1036"/>
      <c r="U233" s="1036" t="s">
        <v>978</v>
      </c>
      <c r="V233" s="1036"/>
      <c r="W233" s="1036"/>
      <c r="X233" s="1036"/>
      <c r="Y233" s="1036"/>
      <c r="Z233" s="1036"/>
      <c r="AA233" s="1039"/>
      <c r="AB233" s="1036"/>
      <c r="AC233" s="1036"/>
      <c r="AD233" s="1036"/>
      <c r="AE233" s="1036"/>
      <c r="AF233" s="1036"/>
      <c r="AG233" s="1036"/>
      <c r="AH233" s="1036"/>
      <c r="AI233" s="1036"/>
      <c r="AJ233" s="1040"/>
      <c r="AK233" s="1036"/>
      <c r="AL233" s="1038" t="s">
        <v>6950</v>
      </c>
      <c r="AM233" s="1036"/>
      <c r="AN233" s="1036"/>
      <c r="AO233" s="1036"/>
      <c r="AP233" s="1036"/>
      <c r="AQ233" s="1036"/>
      <c r="AR233" s="1036"/>
      <c r="AS233" s="1036"/>
      <c r="AT233" s="1036"/>
      <c r="AU233" s="1036"/>
      <c r="AV233" s="1036"/>
      <c r="AW233" s="1036"/>
      <c r="AX233" s="1036"/>
      <c r="AY233" s="1036"/>
      <c r="AZ233" s="1036"/>
      <c r="BA233" s="1036"/>
    </row>
    <row r="234" ht="15.75" customHeight="1">
      <c r="A234" s="1121"/>
      <c r="B234" s="1122" t="s">
        <v>6951</v>
      </c>
      <c r="C234" s="963" t="s">
        <v>554</v>
      </c>
      <c r="D234" s="1043"/>
      <c r="E234" s="1036"/>
      <c r="F234" s="1036"/>
      <c r="G234" s="1036"/>
      <c r="H234" s="1036"/>
      <c r="I234" s="1036"/>
      <c r="J234" s="1036"/>
      <c r="K234" s="1036"/>
      <c r="L234" s="1036"/>
      <c r="M234" s="1036"/>
      <c r="N234" s="1035" t="s">
        <v>554</v>
      </c>
      <c r="O234" s="1055"/>
      <c r="P234" s="1055"/>
      <c r="Q234" s="1036"/>
      <c r="R234" s="1036"/>
      <c r="S234" s="1036"/>
      <c r="T234" s="1036"/>
      <c r="U234" s="1013" t="s">
        <v>3423</v>
      </c>
      <c r="V234" s="1036"/>
      <c r="W234" s="1036"/>
      <c r="X234" s="1036"/>
      <c r="Y234" s="1036"/>
      <c r="Z234" s="1036"/>
      <c r="AA234" s="1039"/>
      <c r="AB234" s="1036"/>
      <c r="AC234" s="1036"/>
      <c r="AD234" s="1036"/>
      <c r="AE234" s="1036"/>
      <c r="AF234" s="1036"/>
      <c r="AG234" s="1036"/>
      <c r="AH234" s="1036"/>
      <c r="AI234" s="1036"/>
      <c r="AJ234" s="1040"/>
      <c r="AK234" s="1036"/>
      <c r="AL234" s="1036"/>
      <c r="AM234" s="1036"/>
      <c r="AN234" s="1036"/>
      <c r="AO234" s="1036"/>
      <c r="AP234" s="1036"/>
      <c r="AQ234" s="1036"/>
      <c r="AR234" s="1036"/>
      <c r="AS234" s="1036"/>
      <c r="AT234" s="1036"/>
      <c r="AU234" s="1036"/>
      <c r="AV234" s="1036"/>
      <c r="AW234" s="1036"/>
      <c r="AX234" s="1036"/>
      <c r="AY234" s="1036"/>
      <c r="AZ234" s="1036"/>
      <c r="BA234" s="1036"/>
    </row>
    <row r="235" ht="15.75" customHeight="1">
      <c r="A235" s="1121"/>
      <c r="B235" s="1122" t="s">
        <v>6952</v>
      </c>
      <c r="C235" s="963" t="s">
        <v>1879</v>
      </c>
      <c r="D235" s="1043"/>
      <c r="E235" s="1036"/>
      <c r="F235" s="1036"/>
      <c r="G235" s="1050"/>
      <c r="H235" s="1036"/>
      <c r="I235" s="1036"/>
      <c r="J235" s="1036"/>
      <c r="K235" s="1036"/>
      <c r="L235" s="1036"/>
      <c r="M235" s="1036"/>
      <c r="N235" s="1036"/>
      <c r="O235" s="1055"/>
      <c r="P235" s="1055"/>
      <c r="Q235" s="1036"/>
      <c r="R235" s="1036"/>
      <c r="S235" s="1036"/>
      <c r="T235" s="1036"/>
      <c r="U235" s="1036"/>
      <c r="V235" s="1036"/>
      <c r="W235" s="1036"/>
      <c r="X235" s="1036"/>
      <c r="Y235" s="1036"/>
      <c r="Z235" s="1036"/>
      <c r="AA235" s="1039"/>
      <c r="AB235" s="1036"/>
      <c r="AC235" s="1036"/>
      <c r="AD235" s="1036"/>
      <c r="AE235" s="1036"/>
      <c r="AF235" s="1036"/>
      <c r="AG235" s="1036"/>
      <c r="AH235" s="1036"/>
      <c r="AI235" s="1036"/>
      <c r="AJ235" s="1040"/>
      <c r="AK235" s="1036"/>
      <c r="AL235" s="1036"/>
      <c r="AM235" s="1036"/>
      <c r="AN235" s="1036"/>
      <c r="AO235" s="1036"/>
      <c r="AP235" s="1036"/>
      <c r="AQ235" s="1036"/>
      <c r="AR235" s="1036"/>
      <c r="AS235" s="1036"/>
      <c r="AT235" s="1036"/>
      <c r="AU235" s="1036"/>
      <c r="AV235" s="1036"/>
      <c r="AW235" s="1036"/>
      <c r="AX235" s="1036"/>
      <c r="AY235" s="1036"/>
      <c r="AZ235" s="1036"/>
      <c r="BA235" s="1036"/>
    </row>
    <row r="236" ht="15.75" customHeight="1">
      <c r="A236" s="1121"/>
      <c r="B236" s="1122" t="s">
        <v>6953</v>
      </c>
      <c r="C236" s="963" t="s">
        <v>3666</v>
      </c>
      <c r="D236" s="1035" t="s">
        <v>3666</v>
      </c>
      <c r="E236" s="1035" t="s">
        <v>3052</v>
      </c>
      <c r="F236" s="1035" t="s">
        <v>6954</v>
      </c>
      <c r="G236" s="1035" t="s">
        <v>185</v>
      </c>
      <c r="H236" s="1038" t="s">
        <v>997</v>
      </c>
      <c r="I236" s="915" t="s">
        <v>347</v>
      </c>
      <c r="J236" s="1035" t="s">
        <v>1574</v>
      </c>
      <c r="K236" s="1036" t="s">
        <v>712</v>
      </c>
      <c r="L236" s="1038" t="s">
        <v>313</v>
      </c>
      <c r="M236" s="915" t="s">
        <v>691</v>
      </c>
      <c r="N236" s="1036"/>
      <c r="O236" s="1055" t="s">
        <v>5348</v>
      </c>
      <c r="P236" s="1055" t="s">
        <v>3423</v>
      </c>
      <c r="Q236" s="1036"/>
      <c r="R236" s="1036"/>
      <c r="S236" s="1036"/>
      <c r="T236" s="1036"/>
      <c r="U236" s="1013" t="s">
        <v>2811</v>
      </c>
      <c r="V236" s="1036"/>
      <c r="W236" s="1036"/>
      <c r="X236" s="1036"/>
      <c r="Y236" s="1036"/>
      <c r="Z236" s="1036"/>
      <c r="AA236" s="1039"/>
      <c r="AB236" s="1036"/>
      <c r="AC236" s="1036"/>
      <c r="AD236" s="1036"/>
      <c r="AE236" s="1036"/>
      <c r="AF236" s="1036"/>
      <c r="AG236" s="1036"/>
      <c r="AH236" s="1036"/>
      <c r="AI236" s="1036"/>
      <c r="AJ236" s="1040"/>
      <c r="AK236" s="1036"/>
      <c r="AL236" s="1036"/>
      <c r="AM236" s="1036"/>
      <c r="AN236" s="1036"/>
      <c r="AO236" s="1036"/>
      <c r="AP236" s="1036"/>
      <c r="AQ236" s="1036"/>
      <c r="AR236" s="1036"/>
      <c r="AS236" s="1036"/>
      <c r="AT236" s="1036"/>
      <c r="AU236" s="1036"/>
      <c r="AV236" s="1036"/>
      <c r="AW236" s="1036"/>
      <c r="AX236" s="1036"/>
      <c r="AY236" s="1036"/>
      <c r="AZ236" s="1036"/>
      <c r="BA236" s="1036"/>
    </row>
    <row r="237" ht="15.75" customHeight="1">
      <c r="A237" s="1119" t="s">
        <v>6571</v>
      </c>
      <c r="B237" s="1120" t="s">
        <v>6955</v>
      </c>
      <c r="C237" s="963" t="s">
        <v>4116</v>
      </c>
      <c r="D237" s="1035" t="s">
        <v>6956</v>
      </c>
      <c r="E237" s="1036"/>
      <c r="F237" s="1055" t="s">
        <v>6957</v>
      </c>
      <c r="G237" s="1036"/>
      <c r="H237" s="1035" t="str">
        <f>HYPERLINK("https://clips.twitch.tv/ArbitrarySuccessfulGarageSuperVinlin","46.83")</f>
        <v>46.83</v>
      </c>
      <c r="I237" s="1035" t="s">
        <v>698</v>
      </c>
      <c r="J237" s="1036"/>
      <c r="K237" s="1037" t="str">
        <f>HYPERLINK("https://youtu.be/fNmQmNF7N9I","46.93")</f>
        <v>46.93</v>
      </c>
      <c r="L237" s="1036"/>
      <c r="M237" s="918"/>
      <c r="N237" s="1035" t="s">
        <v>6935</v>
      </c>
      <c r="O237" s="1036"/>
      <c r="P237" s="1036"/>
      <c r="Q237" s="1035" t="s">
        <v>626</v>
      </c>
      <c r="R237" s="1055" t="s">
        <v>3463</v>
      </c>
      <c r="S237" s="1038" t="s">
        <v>5440</v>
      </c>
      <c r="T237" s="1036"/>
      <c r="U237" s="1036" t="s">
        <v>6958</v>
      </c>
      <c r="V237" s="1036"/>
      <c r="W237" s="1038" t="s">
        <v>5442</v>
      </c>
      <c r="X237" s="1036"/>
      <c r="Y237" s="1036"/>
      <c r="Z237" s="1036"/>
      <c r="AA237" s="1039"/>
      <c r="AB237" s="1036"/>
      <c r="AC237" s="1036"/>
      <c r="AD237" s="1035" t="s">
        <v>4116</v>
      </c>
      <c r="AE237" s="1036"/>
      <c r="AF237" s="1036"/>
      <c r="AG237" s="1036"/>
      <c r="AH237" s="1036"/>
      <c r="AI237" s="1036"/>
      <c r="AJ237" s="1040"/>
      <c r="AK237" s="1036"/>
      <c r="AL237" s="1036"/>
      <c r="AM237" s="1036"/>
      <c r="AN237" s="1036"/>
      <c r="AO237" s="1036"/>
      <c r="AP237" s="1036"/>
      <c r="AQ237" s="1036"/>
      <c r="AR237" s="1036"/>
      <c r="AS237" s="1036"/>
      <c r="AT237" s="1036"/>
      <c r="AU237" s="1036"/>
      <c r="AV237" s="1036"/>
      <c r="AW237" s="1036"/>
      <c r="AX237" s="1036"/>
      <c r="AY237" s="1036"/>
      <c r="AZ237" s="1036"/>
      <c r="BA237" s="1036"/>
    </row>
    <row r="238" ht="15.75" customHeight="1">
      <c r="A238" s="1121"/>
      <c r="B238" s="1122" t="s">
        <v>6959</v>
      </c>
      <c r="C238" s="963" t="s">
        <v>746</v>
      </c>
      <c r="D238" s="1035" t="s">
        <v>2252</v>
      </c>
      <c r="E238" s="1036"/>
      <c r="F238" s="1055" t="s">
        <v>2646</v>
      </c>
      <c r="G238" s="1035" t="s">
        <v>3324</v>
      </c>
      <c r="H238" s="1035" t="str">
        <f>HYPERLINK("https://clips.twitch.tv/AltruisticResoluteWolverineRlyTho","45.70")</f>
        <v>45.70</v>
      </c>
      <c r="I238" s="1035" t="s">
        <v>6960</v>
      </c>
      <c r="J238" s="1036"/>
      <c r="K238" s="1037" t="str">
        <f>HYPERLINK(" https://youtu.be/dsDcBzsPA5s","45.74")</f>
        <v>45.74</v>
      </c>
      <c r="L238" s="1038" t="s">
        <v>3600</v>
      </c>
      <c r="M238" s="1036"/>
      <c r="N238" s="1044" t="s">
        <v>388</v>
      </c>
      <c r="O238" s="1055" t="s">
        <v>1719</v>
      </c>
      <c r="P238" s="1038" t="s">
        <v>6961</v>
      </c>
      <c r="Q238" s="1035" t="s">
        <v>6962</v>
      </c>
      <c r="R238" s="1055" t="s">
        <v>3486</v>
      </c>
      <c r="S238" s="1038" t="s">
        <v>869</v>
      </c>
      <c r="T238" s="1036"/>
      <c r="U238" s="1036" t="s">
        <v>6944</v>
      </c>
      <c r="V238" s="1036"/>
      <c r="W238" s="1038" t="s">
        <v>5440</v>
      </c>
      <c r="X238" s="1036"/>
      <c r="Y238" s="1036"/>
      <c r="Z238" s="1036"/>
      <c r="AA238" s="1039"/>
      <c r="AB238" s="1036"/>
      <c r="AC238" s="1036"/>
      <c r="AD238" s="1035" t="s">
        <v>746</v>
      </c>
      <c r="AE238" s="1036"/>
      <c r="AF238" s="1036"/>
      <c r="AG238" s="1036"/>
      <c r="AH238" s="1036"/>
      <c r="AI238" s="1036"/>
      <c r="AJ238" s="1040"/>
      <c r="AK238" s="1036"/>
      <c r="AL238" s="1036"/>
      <c r="AM238" s="1036"/>
      <c r="AN238" s="1036"/>
      <c r="AO238" s="1036"/>
      <c r="AP238" s="1036"/>
      <c r="AQ238" s="1036"/>
      <c r="AR238" s="1036"/>
      <c r="AS238" s="1036"/>
      <c r="AT238" s="1036"/>
      <c r="AU238" s="1036"/>
      <c r="AV238" s="1036"/>
      <c r="AW238" s="1036"/>
      <c r="AX238" s="1036"/>
      <c r="AY238" s="1036"/>
      <c r="AZ238" s="1036"/>
      <c r="BA238" s="1036"/>
    </row>
    <row r="239" ht="15.75" customHeight="1">
      <c r="A239" s="1121"/>
      <c r="B239" s="1122" t="s">
        <v>6963</v>
      </c>
      <c r="C239" s="1049" t="s">
        <v>1122</v>
      </c>
      <c r="D239" s="1035" t="s">
        <v>301</v>
      </c>
      <c r="E239" s="1036"/>
      <c r="F239" s="1071" t="s">
        <v>5890</v>
      </c>
      <c r="G239" s="915" t="s">
        <v>1122</v>
      </c>
      <c r="H239" s="1055" t="s">
        <v>422</v>
      </c>
      <c r="I239" s="1035" t="s">
        <v>1263</v>
      </c>
      <c r="J239" s="1069" t="s">
        <v>4428</v>
      </c>
      <c r="K239" s="1037" t="str">
        <f>HYPERLINK("https://youtu.be/9O9oqhlyCxY","45.20")</f>
        <v>45.20</v>
      </c>
      <c r="L239" s="1036"/>
      <c r="M239" s="915" t="s">
        <v>2474</v>
      </c>
      <c r="N239" s="1055" t="s">
        <v>611</v>
      </c>
      <c r="O239" s="1013" t="s">
        <v>6937</v>
      </c>
      <c r="P239" s="1038" t="s">
        <v>1808</v>
      </c>
      <c r="Q239" s="1035" t="s">
        <v>6935</v>
      </c>
      <c r="R239" s="1055" t="s">
        <v>316</v>
      </c>
      <c r="S239" s="1035" t="s">
        <v>793</v>
      </c>
      <c r="T239" s="1036"/>
      <c r="U239" s="1036"/>
      <c r="V239" s="1036"/>
      <c r="W239" s="1038" t="s">
        <v>3426</v>
      </c>
      <c r="X239" s="1036"/>
      <c r="Y239" s="1036"/>
      <c r="Z239" s="1036"/>
      <c r="AA239" s="1039"/>
      <c r="AB239" s="1036"/>
      <c r="AC239" s="1036"/>
      <c r="AD239" s="1036"/>
      <c r="AE239" s="1036"/>
      <c r="AF239" s="1036"/>
      <c r="AG239" s="1036"/>
      <c r="AH239" s="1036"/>
      <c r="AI239" s="1036"/>
      <c r="AJ239" s="1040"/>
      <c r="AK239" s="1036"/>
      <c r="AL239" s="1036"/>
      <c r="AM239" s="1036"/>
      <c r="AN239" s="1036"/>
      <c r="AO239" s="1036"/>
      <c r="AP239" s="1036"/>
      <c r="AQ239" s="1036"/>
      <c r="AR239" s="1036"/>
      <c r="AS239" s="1036"/>
      <c r="AT239" s="1036"/>
      <c r="AU239" s="1036"/>
      <c r="AV239" s="1036"/>
      <c r="AW239" s="1036"/>
      <c r="AX239" s="1036"/>
      <c r="AY239" s="1036"/>
      <c r="AZ239" s="1036"/>
      <c r="BA239" s="1036"/>
    </row>
    <row r="240" ht="15.75" customHeight="1">
      <c r="A240" s="1119" t="s">
        <v>6964</v>
      </c>
      <c r="B240" s="1123"/>
      <c r="C240" s="963" t="s">
        <v>5333</v>
      </c>
      <c r="D240" s="1035" t="s">
        <v>2840</v>
      </c>
      <c r="E240" s="1035" t="s">
        <v>2059</v>
      </c>
      <c r="F240" s="1036"/>
      <c r="G240" s="1035" t="s">
        <v>5333</v>
      </c>
      <c r="H240" s="1055" t="s">
        <v>6965</v>
      </c>
      <c r="I240" s="1035" t="s">
        <v>5264</v>
      </c>
      <c r="J240" s="1038" t="s">
        <v>414</v>
      </c>
      <c r="K240" s="1072"/>
      <c r="L240" s="1036"/>
      <c r="M240" s="1038" t="s">
        <v>6966</v>
      </c>
      <c r="N240" s="1035" t="s">
        <v>5333</v>
      </c>
      <c r="O240" s="1036"/>
      <c r="P240" s="1036"/>
      <c r="Q240" s="1036"/>
      <c r="R240" s="1036"/>
      <c r="S240" s="1035" t="s">
        <v>3615</v>
      </c>
      <c r="T240" s="1038" t="s">
        <v>5594</v>
      </c>
      <c r="U240" s="1036"/>
      <c r="V240" s="1036"/>
      <c r="W240" s="1036"/>
      <c r="X240" s="1035" t="s">
        <v>3547</v>
      </c>
      <c r="Y240" s="1035" t="s">
        <v>3547</v>
      </c>
      <c r="Z240" s="1072"/>
      <c r="AA240" s="1039"/>
      <c r="AB240" s="1036"/>
      <c r="AC240" s="1038" t="s">
        <v>5980</v>
      </c>
      <c r="AD240" s="1036"/>
      <c r="AE240" s="1036"/>
      <c r="AF240" s="1036"/>
      <c r="AG240" s="1036"/>
      <c r="AH240" s="1036"/>
      <c r="AI240" s="1036"/>
      <c r="AJ240" s="1040"/>
      <c r="AK240" s="1036"/>
      <c r="AL240" s="1036"/>
      <c r="AM240" s="1036"/>
      <c r="AN240" s="1036"/>
      <c r="AO240" s="1036"/>
      <c r="AP240" s="1036"/>
      <c r="AQ240" s="1036"/>
      <c r="AR240" s="1036"/>
      <c r="AS240" s="1036"/>
      <c r="AT240" s="1036"/>
      <c r="AU240" s="1036"/>
      <c r="AV240" s="1036"/>
      <c r="AW240" s="1036"/>
      <c r="AX240" s="1036"/>
      <c r="AY240" s="1036"/>
      <c r="AZ240" s="1036"/>
      <c r="BA240" s="1036"/>
    </row>
    <row r="241" ht="15.75" customHeight="1">
      <c r="A241" s="1119" t="s">
        <v>6681</v>
      </c>
      <c r="B241" s="1124" t="s">
        <v>6967</v>
      </c>
      <c r="C241" s="963" t="s">
        <v>614</v>
      </c>
      <c r="D241" s="1035" t="s">
        <v>3907</v>
      </c>
      <c r="E241" s="1035" t="s">
        <v>508</v>
      </c>
      <c r="F241" s="1036"/>
      <c r="G241" s="1035" t="s">
        <v>6968</v>
      </c>
      <c r="H241" s="1038" t="s">
        <v>1047</v>
      </c>
      <c r="I241" s="915" t="s">
        <v>1265</v>
      </c>
      <c r="J241" s="1038" t="s">
        <v>1997</v>
      </c>
      <c r="K241" s="1035" t="s">
        <v>1349</v>
      </c>
      <c r="L241" s="1036"/>
      <c r="M241" s="915" t="s">
        <v>3146</v>
      </c>
      <c r="N241" s="1035" t="s">
        <v>614</v>
      </c>
      <c r="O241" s="1036"/>
      <c r="P241" s="1038" t="s">
        <v>5585</v>
      </c>
      <c r="Q241" s="1036"/>
      <c r="R241" s="1036"/>
      <c r="S241" s="1035" t="s">
        <v>6969</v>
      </c>
      <c r="T241" s="1036"/>
      <c r="U241" s="1036"/>
      <c r="V241" s="1036"/>
      <c r="W241" s="1036"/>
      <c r="X241" s="1036"/>
      <c r="Y241" s="1036"/>
      <c r="Z241" s="1035" t="s">
        <v>6970</v>
      </c>
      <c r="AA241" s="1039"/>
      <c r="AB241" s="1036"/>
      <c r="AC241" s="1036"/>
      <c r="AD241" s="1036"/>
      <c r="AE241" s="1036"/>
      <c r="AF241" s="1036"/>
      <c r="AG241" s="1036"/>
      <c r="AH241" s="1036"/>
      <c r="AI241" s="1036"/>
      <c r="AJ241" s="1040"/>
      <c r="AK241" s="1036"/>
      <c r="AL241" s="1036"/>
      <c r="AM241" s="1036"/>
      <c r="AN241" s="1036"/>
      <c r="AO241" s="1036"/>
      <c r="AP241" s="1036"/>
      <c r="AQ241" s="1036"/>
      <c r="AR241" s="1036"/>
      <c r="AS241" s="1036"/>
      <c r="AT241" s="1036"/>
      <c r="AU241" s="1036"/>
      <c r="AV241" s="1036"/>
      <c r="AW241" s="1036"/>
      <c r="AX241" s="1036"/>
      <c r="AY241" s="1036"/>
      <c r="AZ241" s="1036"/>
      <c r="BA241" s="1036"/>
    </row>
    <row r="242" ht="15.75" customHeight="1">
      <c r="A242" s="1119" t="s">
        <v>6632</v>
      </c>
      <c r="B242" s="1120" t="s">
        <v>6971</v>
      </c>
      <c r="C242" s="963" t="s">
        <v>3795</v>
      </c>
      <c r="D242" s="1035" t="s">
        <v>3795</v>
      </c>
      <c r="E242" s="1038" t="s">
        <v>3649</v>
      </c>
      <c r="F242" s="1036"/>
      <c r="G242" s="1036"/>
      <c r="H242" s="1036"/>
      <c r="I242" s="1035" t="s">
        <v>6972</v>
      </c>
      <c r="J242" s="1036"/>
      <c r="K242" s="1036"/>
      <c r="L242" s="1038" t="s">
        <v>6973</v>
      </c>
      <c r="M242" s="1036"/>
      <c r="N242" s="1038"/>
      <c r="O242" s="1036" t="s">
        <v>1689</v>
      </c>
      <c r="P242" s="1036"/>
      <c r="Q242" s="1036"/>
      <c r="R242" s="1036"/>
      <c r="S242" s="1036"/>
      <c r="T242" s="1036"/>
      <c r="U242" s="1036"/>
      <c r="V242" s="1036"/>
      <c r="W242" s="1036"/>
      <c r="X242" s="1036"/>
      <c r="Y242" s="1036"/>
      <c r="Z242" s="1036"/>
      <c r="AA242" s="1039"/>
      <c r="AB242" s="1036"/>
      <c r="AC242" s="1036"/>
      <c r="AD242" s="1036"/>
      <c r="AE242" s="1036"/>
      <c r="AF242" s="1036"/>
      <c r="AG242" s="1036"/>
      <c r="AH242" s="1036"/>
      <c r="AI242" s="1036"/>
      <c r="AJ242" s="1040"/>
      <c r="AK242" s="1036"/>
      <c r="AL242" s="1036"/>
      <c r="AM242" s="1036"/>
      <c r="AN242" s="1036"/>
      <c r="AO242" s="1036"/>
      <c r="AP242" s="1036"/>
      <c r="AQ242" s="1036"/>
      <c r="AR242" s="1036"/>
      <c r="AS242" s="1036"/>
      <c r="AT242" s="1036"/>
      <c r="AU242" s="1036"/>
      <c r="AV242" s="1036"/>
      <c r="AW242" s="1036"/>
      <c r="AX242" s="1036"/>
      <c r="AY242" s="1036"/>
      <c r="AZ242" s="1036"/>
      <c r="BA242" s="1036"/>
    </row>
    <row r="243" ht="15.75" customHeight="1">
      <c r="A243" s="1121"/>
      <c r="B243" s="1122" t="s">
        <v>6974</v>
      </c>
      <c r="C243" s="963" t="s">
        <v>3931</v>
      </c>
      <c r="D243" s="1035" t="s">
        <v>2431</v>
      </c>
      <c r="E243" s="1035" t="s">
        <v>3769</v>
      </c>
      <c r="F243" s="1036"/>
      <c r="G243" s="1050"/>
      <c r="H243" s="1036"/>
      <c r="I243" s="1036"/>
      <c r="J243" s="1036"/>
      <c r="K243" s="1036"/>
      <c r="L243" s="1038" t="s">
        <v>4797</v>
      </c>
      <c r="M243" s="1036"/>
      <c r="N243" s="1035" t="s">
        <v>3931</v>
      </c>
      <c r="O243" s="1036"/>
      <c r="P243" s="1038" t="s">
        <v>2760</v>
      </c>
      <c r="Q243" s="1036"/>
      <c r="R243" s="1036"/>
      <c r="S243" s="1036"/>
      <c r="T243" s="1036"/>
      <c r="U243" s="1036"/>
      <c r="V243" s="1036"/>
      <c r="W243" s="1036"/>
      <c r="X243" s="1036"/>
      <c r="Y243" s="1036"/>
      <c r="Z243" s="1036"/>
      <c r="AA243" s="1039"/>
      <c r="AB243" s="1036"/>
      <c r="AC243" s="1036"/>
      <c r="AD243" s="1036"/>
      <c r="AE243" s="1036"/>
      <c r="AF243" s="1036"/>
      <c r="AG243" s="1036"/>
      <c r="AH243" s="1036"/>
      <c r="AI243" s="1036"/>
      <c r="AJ243" s="1040"/>
      <c r="AK243" s="1036"/>
      <c r="AL243" s="1036"/>
      <c r="AM243" s="1036"/>
      <c r="AN243" s="1036"/>
      <c r="AO243" s="1036"/>
      <c r="AP243" s="1036"/>
      <c r="AQ243" s="1036"/>
      <c r="AR243" s="1036"/>
      <c r="AS243" s="1036"/>
      <c r="AT243" s="1036"/>
      <c r="AU243" s="1036"/>
      <c r="AV243" s="1036"/>
      <c r="AW243" s="1036"/>
      <c r="AX243" s="1036"/>
      <c r="AY243" s="1036"/>
      <c r="AZ243" s="1036"/>
      <c r="BA243" s="1036"/>
    </row>
    <row r="244" ht="15.75" customHeight="1">
      <c r="A244" s="1121"/>
      <c r="B244" s="1122" t="s">
        <v>6975</v>
      </c>
      <c r="C244" s="963" t="s">
        <v>462</v>
      </c>
      <c r="D244" s="1035" t="s">
        <v>256</v>
      </c>
      <c r="E244" s="1035" t="s">
        <v>929</v>
      </c>
      <c r="F244" s="1035" t="s">
        <v>1185</v>
      </c>
      <c r="G244" s="1035" t="s">
        <v>3133</v>
      </c>
      <c r="H244" s="1036"/>
      <c r="I244" s="1035" t="s">
        <v>3133</v>
      </c>
      <c r="J244" s="1036"/>
      <c r="K244" s="1036"/>
      <c r="L244" s="1038" t="s">
        <v>1466</v>
      </c>
      <c r="M244" s="915" t="s">
        <v>5622</v>
      </c>
      <c r="N244" s="1035" t="s">
        <v>256</v>
      </c>
      <c r="O244" s="1036"/>
      <c r="P244" s="1036"/>
      <c r="Q244" s="1036"/>
      <c r="R244" s="1036"/>
      <c r="S244" s="1035" t="s">
        <v>462</v>
      </c>
      <c r="T244" s="1036"/>
      <c r="U244" s="1036"/>
      <c r="V244" s="1036"/>
      <c r="W244" s="1036"/>
      <c r="X244" s="1036"/>
      <c r="Y244" s="1036"/>
      <c r="Z244" s="1036"/>
      <c r="AA244" s="1039"/>
      <c r="AB244" s="1036"/>
      <c r="AC244" s="1036"/>
      <c r="AD244" s="1036"/>
      <c r="AE244" s="1036"/>
      <c r="AF244" s="1036"/>
      <c r="AG244" s="1036"/>
      <c r="AH244" s="1036"/>
      <c r="AI244" s="1036"/>
      <c r="AJ244" s="1040"/>
      <c r="AK244" s="1036"/>
      <c r="AL244" s="1036"/>
      <c r="AM244" s="1036"/>
      <c r="AN244" s="1036"/>
      <c r="AO244" s="1036"/>
      <c r="AP244" s="1036"/>
      <c r="AQ244" s="1036"/>
      <c r="AR244" s="1036"/>
      <c r="AS244" s="1036"/>
      <c r="AT244" s="1036"/>
      <c r="AU244" s="1036"/>
      <c r="AV244" s="1036"/>
      <c r="AW244" s="1036"/>
      <c r="AX244" s="1036"/>
      <c r="AY244" s="1036"/>
      <c r="AZ244" s="1036"/>
      <c r="BA244" s="1036"/>
    </row>
    <row r="245" ht="15.75" customHeight="1">
      <c r="A245" s="1119" t="s">
        <v>6635</v>
      </c>
      <c r="B245" s="1120" t="s">
        <v>6528</v>
      </c>
      <c r="C245" s="963" t="s">
        <v>6976</v>
      </c>
      <c r="D245" s="1043"/>
      <c r="E245" s="1036"/>
      <c r="F245" s="1036"/>
      <c r="G245" s="1036"/>
      <c r="H245" s="1038" t="s">
        <v>1048</v>
      </c>
      <c r="I245" s="1035" t="s">
        <v>1266</v>
      </c>
      <c r="J245" s="1036"/>
      <c r="K245" s="1036"/>
      <c r="L245" s="1036"/>
      <c r="M245" s="1036"/>
      <c r="N245" s="1036"/>
      <c r="O245" s="1037" t="str">
        <f>HYPERLINK("https://youtu.be/4iaM52WYNRU","1:30.81")</f>
        <v>1:30.81</v>
      </c>
      <c r="P245" s="1036"/>
      <c r="Q245" s="1036"/>
      <c r="R245" s="1036"/>
      <c r="S245" s="1036"/>
      <c r="T245" s="1036"/>
      <c r="U245" s="1036"/>
      <c r="V245" s="1036"/>
      <c r="W245" s="1036"/>
      <c r="X245" s="1036"/>
      <c r="Y245" s="1036"/>
      <c r="Z245" s="1036"/>
      <c r="AA245" s="1039"/>
      <c r="AB245" s="1036"/>
      <c r="AC245" s="1036"/>
      <c r="AD245" s="1036"/>
      <c r="AE245" s="1036"/>
      <c r="AF245" s="1036"/>
      <c r="AG245" s="1036"/>
      <c r="AH245" s="1036"/>
      <c r="AI245" s="1036"/>
      <c r="AJ245" s="1040"/>
      <c r="AK245" s="1036"/>
      <c r="AL245" s="1036"/>
      <c r="AM245" s="1036"/>
      <c r="AN245" s="1036"/>
      <c r="AO245" s="1036"/>
      <c r="AP245" s="1036"/>
      <c r="AQ245" s="1036"/>
      <c r="AR245" s="1036"/>
      <c r="AS245" s="1036"/>
      <c r="AT245" s="1036"/>
      <c r="AU245" s="1036"/>
      <c r="AV245" s="1036"/>
      <c r="AW245" s="1036"/>
      <c r="AX245" s="1036"/>
      <c r="AY245" s="1036"/>
      <c r="AZ245" s="1036"/>
      <c r="BA245" s="1036"/>
    </row>
    <row r="246" ht="15.75" customHeight="1">
      <c r="A246" s="1119" t="s">
        <v>6727</v>
      </c>
      <c r="B246" s="1120" t="s">
        <v>6703</v>
      </c>
      <c r="C246" s="1001" t="s">
        <v>3535</v>
      </c>
      <c r="D246" s="1043"/>
      <c r="E246" s="1036"/>
      <c r="F246" s="1036"/>
      <c r="G246" s="1036"/>
      <c r="H246" s="1036"/>
      <c r="I246" s="1035" t="s">
        <v>2996</v>
      </c>
      <c r="J246" s="1036"/>
      <c r="K246" s="1035" t="s">
        <v>3535</v>
      </c>
      <c r="L246" s="1036"/>
      <c r="M246" s="1036"/>
      <c r="N246" s="1036"/>
      <c r="O246" s="1037" t="str">
        <f>HYPERLINK("https://youtu.be/iPAXLOnqzFM","41.13")</f>
        <v>41.13</v>
      </c>
      <c r="P246" s="1036"/>
      <c r="Q246" s="1036"/>
      <c r="S246" s="1036"/>
      <c r="T246" s="1036"/>
      <c r="U246" s="1036"/>
      <c r="V246" s="1036"/>
      <c r="W246" s="1036"/>
      <c r="X246" s="1036"/>
      <c r="Y246" s="1036"/>
      <c r="Z246" s="1036"/>
      <c r="AA246" s="1039"/>
      <c r="AB246" s="1036"/>
      <c r="AC246" s="1036"/>
      <c r="AD246" s="1036"/>
      <c r="AE246" s="1036"/>
      <c r="AF246" s="1036"/>
      <c r="AG246" s="1036"/>
      <c r="AH246" s="1036"/>
      <c r="AI246" s="1036"/>
      <c r="AJ246" s="1040"/>
      <c r="AK246" s="1036"/>
      <c r="AL246" s="1036"/>
      <c r="AM246" s="1036"/>
      <c r="AN246" s="1036"/>
      <c r="AO246" s="1036"/>
      <c r="AP246" s="1036"/>
      <c r="AQ246" s="1036"/>
      <c r="AR246" s="1036"/>
      <c r="AS246" s="1036"/>
      <c r="AT246" s="1036"/>
      <c r="AU246" s="1036"/>
      <c r="AV246" s="1036"/>
      <c r="AW246" s="1036"/>
      <c r="AX246" s="1036"/>
      <c r="AY246" s="1036"/>
      <c r="AZ246" s="1036"/>
      <c r="BA246" s="1036"/>
    </row>
    <row r="247" ht="15.75" customHeight="1">
      <c r="A247" s="1121"/>
      <c r="B247" s="1122" t="s">
        <v>6705</v>
      </c>
      <c r="C247" s="963" t="s">
        <v>2762</v>
      </c>
      <c r="D247" s="1043"/>
      <c r="E247" s="1036"/>
      <c r="F247" s="1036"/>
      <c r="G247" s="1036"/>
      <c r="H247" s="1036"/>
      <c r="I247" s="1035" t="s">
        <v>1268</v>
      </c>
      <c r="J247" s="1036"/>
      <c r="K247" s="1050"/>
      <c r="L247" s="1036"/>
      <c r="M247" s="1036"/>
      <c r="N247" s="1036"/>
      <c r="O247" s="1043"/>
      <c r="P247" s="1036"/>
      <c r="Q247" s="1036"/>
      <c r="R247" s="1035" t="s">
        <v>2762</v>
      </c>
      <c r="S247" s="1036"/>
      <c r="T247" s="1036"/>
      <c r="U247" s="1036"/>
      <c r="V247" s="1036"/>
      <c r="W247" s="1036"/>
      <c r="X247" s="1036"/>
      <c r="Y247" s="1036"/>
      <c r="Z247" s="1036"/>
      <c r="AA247" s="1039"/>
      <c r="AB247" s="1036"/>
      <c r="AC247" s="1036"/>
      <c r="AD247" s="1036"/>
      <c r="AE247" s="1036"/>
      <c r="AF247" s="1036"/>
      <c r="AG247" s="1036"/>
      <c r="AH247" s="1036"/>
      <c r="AI247" s="1036"/>
      <c r="AJ247" s="1040"/>
      <c r="AK247" s="1036"/>
      <c r="AL247" s="1036"/>
      <c r="AM247" s="1036"/>
      <c r="AN247" s="1036"/>
      <c r="AO247" s="1036"/>
      <c r="AP247" s="1036"/>
      <c r="AQ247" s="1036"/>
      <c r="AR247" s="1036"/>
      <c r="AS247" s="1036"/>
      <c r="AT247" s="1036"/>
      <c r="AU247" s="1036"/>
      <c r="AV247" s="1036"/>
      <c r="AW247" s="1036"/>
      <c r="AX247" s="1036"/>
      <c r="AY247" s="1036"/>
      <c r="AZ247" s="1036"/>
      <c r="BA247" s="1036"/>
    </row>
    <row r="248" ht="15.75" customHeight="1">
      <c r="A248" s="1119" t="s">
        <v>57</v>
      </c>
      <c r="B248" s="1125" t="s">
        <v>6528</v>
      </c>
      <c r="C248" s="963" t="s">
        <v>6977</v>
      </c>
      <c r="D248" s="1043"/>
      <c r="E248" s="1036"/>
      <c r="F248" s="1036"/>
      <c r="G248" s="1036"/>
      <c r="H248" s="1035" t="s">
        <v>1049</v>
      </c>
      <c r="I248" s="1035" t="s">
        <v>1269</v>
      </c>
      <c r="J248" s="1036"/>
      <c r="K248" s="1036"/>
      <c r="L248" s="1036"/>
      <c r="M248" s="1036"/>
      <c r="N248" s="1036"/>
      <c r="O248" s="1036"/>
      <c r="P248" s="1036"/>
      <c r="Q248" s="1036"/>
      <c r="R248" s="1036"/>
      <c r="S248" s="1036"/>
      <c r="T248" s="1036"/>
      <c r="U248" s="1036"/>
      <c r="V248" s="1036"/>
      <c r="W248" s="1036"/>
      <c r="X248" s="1036"/>
      <c r="Y248" s="1036"/>
      <c r="Z248" s="1036"/>
      <c r="AA248" s="1039"/>
      <c r="AB248" s="1036"/>
      <c r="AC248" s="1036"/>
      <c r="AD248" s="1036"/>
      <c r="AE248" s="1036"/>
      <c r="AF248" s="1036"/>
      <c r="AG248" s="1036"/>
      <c r="AH248" s="1036"/>
      <c r="AI248" s="1036"/>
      <c r="AJ248" s="1040"/>
      <c r="AK248" s="1036"/>
      <c r="AL248" s="1036"/>
      <c r="AM248" s="1036"/>
      <c r="AN248" s="1036"/>
      <c r="AO248" s="1036"/>
      <c r="AP248" s="1036"/>
      <c r="AQ248" s="1036"/>
      <c r="AR248" s="1036"/>
      <c r="AS248" s="1036"/>
      <c r="AT248" s="1036"/>
      <c r="AU248" s="1036"/>
      <c r="AV248" s="1036"/>
      <c r="AW248" s="1036"/>
      <c r="AX248" s="1036"/>
      <c r="AY248" s="1036"/>
      <c r="AZ248" s="1036"/>
      <c r="BA248" s="1036"/>
    </row>
    <row r="249">
      <c r="A249" s="1126" t="s">
        <v>6978</v>
      </c>
      <c r="D249" s="1127"/>
      <c r="E249" s="1127"/>
      <c r="F249" s="1127"/>
      <c r="G249" s="1127"/>
      <c r="H249" s="1127"/>
      <c r="I249" s="1127"/>
      <c r="J249" s="1127"/>
      <c r="K249" s="1127"/>
      <c r="L249" s="1127"/>
      <c r="M249" s="1127"/>
      <c r="N249" s="1127"/>
      <c r="O249" s="1127"/>
      <c r="P249" s="1127"/>
      <c r="Q249" s="1127"/>
      <c r="R249" s="1127"/>
      <c r="S249" s="1127"/>
      <c r="T249" s="1127"/>
      <c r="U249" s="1127"/>
      <c r="V249" s="1127"/>
      <c r="W249" s="1127"/>
      <c r="X249" s="1127"/>
      <c r="Y249" s="1127"/>
      <c r="Z249" s="1127"/>
      <c r="AA249" s="1128"/>
      <c r="AB249" s="1127"/>
      <c r="AC249" s="1127"/>
      <c r="AD249" s="1127"/>
      <c r="AE249" s="1127"/>
      <c r="AF249" s="1127"/>
      <c r="AG249" s="1127"/>
      <c r="AH249" s="1127"/>
      <c r="AI249" s="1127"/>
      <c r="AJ249" s="1129"/>
      <c r="AK249" s="1127"/>
      <c r="AL249" s="1127"/>
      <c r="AM249" s="1127"/>
      <c r="AN249" s="1127"/>
      <c r="AO249" s="1127"/>
      <c r="AP249" s="1127"/>
      <c r="AQ249" s="1127"/>
      <c r="AR249" s="1127"/>
      <c r="AS249" s="1127"/>
      <c r="AT249" s="1127"/>
      <c r="AU249" s="1127"/>
      <c r="AV249" s="1127"/>
      <c r="AW249" s="1127"/>
      <c r="AX249" s="1127"/>
      <c r="AY249" s="1127"/>
      <c r="AZ249" s="1127"/>
      <c r="BA249" s="1127"/>
    </row>
    <row r="250" ht="15.75" customHeight="1">
      <c r="A250" s="1130" t="s">
        <v>73</v>
      </c>
      <c r="B250" s="1131" t="s">
        <v>6979</v>
      </c>
      <c r="C250" s="1132" t="s">
        <v>6980</v>
      </c>
      <c r="D250" s="428" t="s">
        <v>6980</v>
      </c>
      <c r="E250" s="428" t="s">
        <v>6981</v>
      </c>
      <c r="F250" s="1133"/>
      <c r="G250" s="1133"/>
      <c r="H250" s="1133"/>
      <c r="I250" s="428" t="s">
        <v>4319</v>
      </c>
      <c r="J250" s="1133"/>
      <c r="K250" s="1133"/>
      <c r="L250" s="1134" t="s">
        <v>6982</v>
      </c>
      <c r="M250" s="1133"/>
      <c r="N250" s="1133"/>
      <c r="O250" s="1133"/>
      <c r="P250" s="1133"/>
      <c r="Q250" s="1134" t="s">
        <v>6983</v>
      </c>
      <c r="R250" s="1133"/>
      <c r="S250" s="1133"/>
      <c r="T250" s="1133"/>
      <c r="U250" s="1133"/>
      <c r="V250" s="1133"/>
      <c r="W250" s="1133"/>
      <c r="X250" s="1133"/>
      <c r="Y250" s="1133"/>
      <c r="Z250" s="1133"/>
      <c r="AA250" s="1135"/>
      <c r="AB250" s="1133"/>
      <c r="AC250" s="1133"/>
      <c r="AD250" s="1133"/>
      <c r="AE250" s="1133"/>
      <c r="AF250" s="1133"/>
      <c r="AG250" s="1133"/>
      <c r="AH250" s="1133"/>
      <c r="AI250" s="1133"/>
      <c r="AJ250" s="1136"/>
      <c r="AK250" s="1133"/>
      <c r="AL250" s="1133"/>
      <c r="AM250" s="1133"/>
      <c r="AN250" s="1133"/>
      <c r="AO250" s="1133"/>
      <c r="AP250" s="1133"/>
      <c r="AQ250" s="1133"/>
      <c r="AR250" s="1133"/>
      <c r="AS250" s="1133"/>
      <c r="AT250" s="1133"/>
      <c r="AU250" s="1133"/>
      <c r="AV250" s="1133"/>
      <c r="AW250" s="1133"/>
      <c r="AX250" s="1133"/>
      <c r="AY250" s="1133"/>
      <c r="AZ250" s="1133"/>
      <c r="BA250" s="1133"/>
    </row>
    <row r="251" ht="15.75" customHeight="1">
      <c r="A251" s="1137"/>
      <c r="B251" s="1138" t="s">
        <v>6984</v>
      </c>
      <c r="C251" s="1139" t="s">
        <v>312</v>
      </c>
      <c r="D251" s="97" t="s">
        <v>312</v>
      </c>
      <c r="E251" s="97" t="s">
        <v>521</v>
      </c>
      <c r="F251" s="1140" t="s">
        <v>6985</v>
      </c>
      <c r="G251" s="97" t="s">
        <v>6986</v>
      </c>
      <c r="H251" s="1141" t="s">
        <v>204</v>
      </c>
      <c r="I251" s="91" t="s">
        <v>1275</v>
      </c>
      <c r="J251" s="1141" t="s">
        <v>2661</v>
      </c>
      <c r="K251" s="680" t="str">
        <f>HYPERLINK("https://youtu.be/ZpzmhXUsVhA","1:19.38")</f>
        <v>1:19.38</v>
      </c>
      <c r="L251" s="1141" t="s">
        <v>6987</v>
      </c>
      <c r="M251" s="1142"/>
      <c r="N251" s="1142"/>
      <c r="O251" s="1140" t="s">
        <v>6988</v>
      </c>
      <c r="P251" s="1142"/>
      <c r="Q251" s="1142"/>
      <c r="R251" s="1142"/>
      <c r="S251" s="1142"/>
      <c r="T251" s="1142"/>
      <c r="U251" s="1142"/>
      <c r="V251" s="1142"/>
      <c r="W251" s="1142"/>
      <c r="X251" s="1142"/>
      <c r="Y251" s="1142"/>
      <c r="Z251" s="1142"/>
      <c r="AA251" s="1143"/>
      <c r="AB251" s="1142"/>
      <c r="AC251" s="1142"/>
      <c r="AD251" s="1142"/>
      <c r="AE251" s="1142"/>
      <c r="AF251" s="1142"/>
      <c r="AG251" s="1142"/>
      <c r="AH251" s="1142"/>
      <c r="AI251" s="1142"/>
      <c r="AJ251" s="1144"/>
      <c r="AK251" s="1142"/>
      <c r="AL251" s="1142"/>
      <c r="AM251" s="1142"/>
      <c r="AN251" s="1142"/>
      <c r="AO251" s="1142"/>
      <c r="AP251" s="1142"/>
      <c r="AQ251" s="1142"/>
      <c r="AR251" s="1142"/>
      <c r="AS251" s="1142"/>
      <c r="AT251" s="1142"/>
      <c r="AU251" s="1142"/>
      <c r="AV251" s="1142"/>
      <c r="AW251" s="1142"/>
      <c r="AX251" s="1142"/>
      <c r="AY251" s="1142"/>
      <c r="AZ251" s="1142"/>
      <c r="BA251" s="1142"/>
    </row>
    <row r="252" ht="15.75" customHeight="1">
      <c r="A252" s="1145" t="s">
        <v>6989</v>
      </c>
      <c r="B252" s="1145" t="s">
        <v>6979</v>
      </c>
      <c r="C252" s="1132" t="s">
        <v>5062</v>
      </c>
      <c r="D252" s="428" t="s">
        <v>5563</v>
      </c>
      <c r="E252" s="428" t="s">
        <v>5062</v>
      </c>
      <c r="F252" s="1146"/>
      <c r="G252" s="1147"/>
      <c r="H252" s="1134"/>
      <c r="I252" s="254"/>
      <c r="J252" s="1133"/>
      <c r="K252" s="1148"/>
      <c r="L252" s="1133"/>
      <c r="M252" s="1133"/>
      <c r="N252" s="1133"/>
      <c r="O252" s="1146"/>
      <c r="P252" s="1133"/>
      <c r="Q252" s="1133"/>
      <c r="R252" s="1133"/>
      <c r="S252" s="1133"/>
      <c r="T252" s="1133"/>
      <c r="U252" s="1133"/>
      <c r="V252" s="1133"/>
      <c r="W252" s="1133"/>
      <c r="X252" s="1133"/>
      <c r="Y252" s="1133"/>
      <c r="Z252" s="1133"/>
      <c r="AA252" s="1135"/>
      <c r="AB252" s="1133"/>
      <c r="AC252" s="1133"/>
      <c r="AD252" s="1133"/>
      <c r="AE252" s="1133"/>
      <c r="AF252" s="1133"/>
      <c r="AG252" s="1133"/>
      <c r="AH252" s="1133"/>
      <c r="AI252" s="1133"/>
      <c r="AJ252" s="1136"/>
      <c r="AK252" s="1133"/>
      <c r="AL252" s="1133"/>
      <c r="AM252" s="1133"/>
      <c r="AN252" s="1133"/>
      <c r="AO252" s="1133"/>
      <c r="AP252" s="1133"/>
      <c r="AQ252" s="1133"/>
      <c r="AR252" s="1133"/>
      <c r="AS252" s="1133"/>
      <c r="AT252" s="1133"/>
      <c r="AU252" s="1133"/>
      <c r="AV252" s="1133"/>
      <c r="AW252" s="1133"/>
      <c r="AX252" s="1133"/>
      <c r="AY252" s="1133"/>
      <c r="AZ252" s="1133"/>
      <c r="BA252" s="1133"/>
    </row>
    <row r="253" ht="15.75" customHeight="1">
      <c r="A253" s="1137"/>
      <c r="B253" s="1138" t="s">
        <v>6984</v>
      </c>
      <c r="C253" s="1139" t="s">
        <v>2250</v>
      </c>
      <c r="D253" s="97" t="s">
        <v>4146</v>
      </c>
      <c r="E253" s="97" t="s">
        <v>1009</v>
      </c>
      <c r="F253" s="1140"/>
      <c r="G253" s="97" t="s">
        <v>2250</v>
      </c>
      <c r="H253" s="1141"/>
      <c r="I253" s="91" t="s">
        <v>6990</v>
      </c>
      <c r="J253" s="1142"/>
      <c r="K253" s="1149"/>
      <c r="L253" s="1142"/>
      <c r="M253" s="1142"/>
      <c r="N253" s="1142"/>
      <c r="O253" s="1140"/>
      <c r="P253" s="1142"/>
      <c r="Q253" s="1142"/>
      <c r="R253" s="1142"/>
      <c r="S253" s="1142"/>
      <c r="T253" s="1142"/>
      <c r="U253" s="1142"/>
      <c r="V253" s="1142"/>
      <c r="W253" s="1142"/>
      <c r="X253" s="1142"/>
      <c r="Y253" s="1142"/>
      <c r="Z253" s="1142"/>
      <c r="AA253" s="1143"/>
      <c r="AB253" s="1142"/>
      <c r="AC253" s="1142"/>
      <c r="AD253" s="1142"/>
      <c r="AE253" s="1142"/>
      <c r="AF253" s="1142"/>
      <c r="AG253" s="1142"/>
      <c r="AH253" s="1142"/>
      <c r="AI253" s="1142"/>
      <c r="AJ253" s="1144"/>
      <c r="AK253" s="1142"/>
      <c r="AL253" s="1142"/>
      <c r="AM253" s="1142"/>
      <c r="AN253" s="1142"/>
      <c r="AO253" s="1142"/>
      <c r="AP253" s="1142"/>
      <c r="AQ253" s="1142"/>
      <c r="AR253" s="1142"/>
      <c r="AS253" s="1142"/>
      <c r="AT253" s="1142"/>
      <c r="AU253" s="1142"/>
      <c r="AV253" s="1142"/>
      <c r="AW253" s="1142"/>
      <c r="AX253" s="1142"/>
      <c r="AY253" s="1142"/>
      <c r="AZ253" s="1142"/>
      <c r="BA253" s="1142"/>
    </row>
    <row r="254" ht="15.75" customHeight="1">
      <c r="A254" s="1145" t="s">
        <v>6991</v>
      </c>
      <c r="B254" s="1150" t="s">
        <v>6992</v>
      </c>
      <c r="C254" s="1132" t="s">
        <v>3829</v>
      </c>
      <c r="D254" s="428" t="s">
        <v>3829</v>
      </c>
      <c r="E254" s="428" t="s">
        <v>522</v>
      </c>
      <c r="F254" s="1146"/>
      <c r="G254" s="1133"/>
      <c r="H254" s="1146"/>
      <c r="I254" s="1133"/>
      <c r="J254" s="1133"/>
      <c r="K254" s="1133"/>
      <c r="L254" s="1134" t="s">
        <v>6993</v>
      </c>
      <c r="M254" s="1133"/>
      <c r="N254" s="1146"/>
      <c r="O254" s="1133"/>
      <c r="P254" s="1133"/>
      <c r="Q254" s="1133"/>
      <c r="R254" s="1146" t="s">
        <v>2769</v>
      </c>
      <c r="S254" s="1133"/>
      <c r="T254" s="1151"/>
      <c r="U254" s="1133"/>
      <c r="V254" s="1133"/>
      <c r="W254" s="1133"/>
      <c r="X254" s="1133"/>
      <c r="Y254" s="1133"/>
      <c r="Z254" s="1133"/>
      <c r="AA254" s="1135"/>
      <c r="AB254" s="1133"/>
      <c r="AC254" s="1133"/>
      <c r="AD254" s="1133"/>
      <c r="AE254" s="1133"/>
      <c r="AF254" s="1133"/>
      <c r="AG254" s="1133"/>
      <c r="AH254" s="1133"/>
      <c r="AI254" s="1133"/>
      <c r="AJ254" s="1136"/>
      <c r="AK254" s="1133"/>
      <c r="AL254" s="1133"/>
      <c r="AM254" s="1133"/>
      <c r="AN254" s="1133"/>
      <c r="AO254" s="1133"/>
      <c r="AP254" s="1133"/>
      <c r="AQ254" s="1133"/>
      <c r="AR254" s="1133"/>
      <c r="AS254" s="1133"/>
      <c r="AT254" s="1133"/>
      <c r="AU254" s="1133"/>
      <c r="AV254" s="1133"/>
      <c r="AW254" s="1133"/>
      <c r="AX254" s="1133"/>
      <c r="AY254" s="1133"/>
      <c r="AZ254" s="1133"/>
      <c r="BA254" s="1133"/>
    </row>
    <row r="255" ht="15.75" customHeight="1">
      <c r="A255" s="1137"/>
      <c r="B255" s="1138" t="s">
        <v>6994</v>
      </c>
      <c r="C255" s="1139" t="s">
        <v>2811</v>
      </c>
      <c r="D255" s="97" t="s">
        <v>313</v>
      </c>
      <c r="E255" s="1152"/>
      <c r="F255" s="1140" t="s">
        <v>205</v>
      </c>
      <c r="G255" s="97" t="s">
        <v>2811</v>
      </c>
      <c r="H255" s="97" t="s">
        <v>1054</v>
      </c>
      <c r="I255" s="90" t="s">
        <v>1276</v>
      </c>
      <c r="J255" s="97" t="s">
        <v>1581</v>
      </c>
      <c r="K255" s="1142"/>
      <c r="L255" s="1141" t="s">
        <v>1315</v>
      </c>
      <c r="M255" s="1142"/>
      <c r="N255" s="1141" t="s">
        <v>2094</v>
      </c>
      <c r="O255" s="1142"/>
      <c r="P255" s="1142"/>
      <c r="Q255" s="1142"/>
      <c r="R255" s="1142"/>
      <c r="S255" s="1142"/>
      <c r="T255" s="97" t="s">
        <v>2158</v>
      </c>
      <c r="U255" s="1142"/>
      <c r="V255" s="1142"/>
      <c r="W255" s="1142"/>
      <c r="X255" s="1142"/>
      <c r="Y255" s="1142"/>
      <c r="Z255" s="1142"/>
      <c r="AA255" s="1143"/>
      <c r="AB255" s="1142"/>
      <c r="AC255" s="1142"/>
      <c r="AD255" s="1142"/>
      <c r="AE255" s="1142"/>
      <c r="AF255" s="1142"/>
      <c r="AG255" s="1142"/>
      <c r="AH255" s="1142"/>
      <c r="AI255" s="1142"/>
      <c r="AJ255" s="1144"/>
      <c r="AK255" s="1142"/>
      <c r="AL255" s="1142"/>
      <c r="AM255" s="1142"/>
      <c r="AN255" s="1142"/>
      <c r="AO255" s="1142"/>
      <c r="AP255" s="1142"/>
      <c r="AQ255" s="1142"/>
      <c r="AR255" s="1142"/>
      <c r="AS255" s="1142"/>
      <c r="AT255" s="1142"/>
      <c r="AU255" s="1142"/>
      <c r="AV255" s="1142"/>
      <c r="AW255" s="1142"/>
      <c r="AX255" s="1142"/>
      <c r="AY255" s="1142"/>
      <c r="AZ255" s="1142"/>
      <c r="BA255" s="1142"/>
    </row>
    <row r="256" ht="15.75" customHeight="1">
      <c r="A256" s="1130" t="s">
        <v>6995</v>
      </c>
      <c r="B256" s="1153" t="s">
        <v>6996</v>
      </c>
      <c r="C256" s="1132" t="s">
        <v>6906</v>
      </c>
      <c r="D256" s="428" t="s">
        <v>6906</v>
      </c>
      <c r="E256" s="1133"/>
      <c r="F256" s="1133"/>
      <c r="G256" s="1133"/>
      <c r="H256" s="1133"/>
      <c r="I256" s="1133"/>
      <c r="J256" s="1133"/>
      <c r="K256" s="428" t="s">
        <v>6901</v>
      </c>
      <c r="L256" s="1133"/>
      <c r="M256" s="1133"/>
      <c r="N256" s="1133"/>
      <c r="O256" s="1133"/>
      <c r="P256" s="1133"/>
      <c r="Q256" s="1133"/>
      <c r="R256" s="1133"/>
      <c r="S256" s="1133"/>
      <c r="T256" s="1133"/>
      <c r="U256" s="1133"/>
      <c r="V256" s="1133"/>
      <c r="W256" s="1133"/>
      <c r="X256" s="1133"/>
      <c r="Y256" s="1133"/>
      <c r="Z256" s="1133"/>
      <c r="AA256" s="1135"/>
      <c r="AB256" s="1133"/>
      <c r="AC256" s="1133"/>
      <c r="AD256" s="1133"/>
      <c r="AE256" s="1133"/>
      <c r="AF256" s="1133"/>
      <c r="AG256" s="1133"/>
      <c r="AH256" s="1133"/>
      <c r="AI256" s="1133"/>
      <c r="AJ256" s="1136"/>
      <c r="AK256" s="1133"/>
      <c r="AL256" s="1133"/>
      <c r="AM256" s="1133"/>
      <c r="AN256" s="1133"/>
      <c r="AO256" s="1133"/>
      <c r="AP256" s="1133"/>
      <c r="AQ256" s="1133"/>
      <c r="AR256" s="1133"/>
      <c r="AS256" s="1133"/>
      <c r="AT256" s="1133"/>
      <c r="AU256" s="1133"/>
      <c r="AV256" s="1133"/>
      <c r="AW256" s="1133"/>
      <c r="AX256" s="1133"/>
      <c r="AY256" s="1133"/>
      <c r="AZ256" s="1133"/>
      <c r="BA256" s="1133"/>
    </row>
    <row r="257" ht="15.75" customHeight="1">
      <c r="A257" s="1154"/>
      <c r="B257" s="1154" t="s">
        <v>6997</v>
      </c>
      <c r="C257" s="1155" t="s">
        <v>6998</v>
      </c>
      <c r="D257" s="97" t="s">
        <v>1533</v>
      </c>
      <c r="E257" s="1142"/>
      <c r="F257" s="1142"/>
      <c r="G257" s="1142"/>
      <c r="H257" s="1142"/>
      <c r="I257" s="1142"/>
      <c r="J257" s="1142"/>
      <c r="K257" s="97" t="s">
        <v>6998</v>
      </c>
      <c r="L257" s="1142"/>
      <c r="M257" s="1142"/>
      <c r="N257" s="1142"/>
      <c r="O257" s="1142"/>
      <c r="P257" s="1142"/>
      <c r="Q257" s="1142"/>
      <c r="R257" s="1142"/>
      <c r="S257" s="1142"/>
      <c r="T257" s="1142"/>
      <c r="U257" s="1142"/>
      <c r="V257" s="1142"/>
      <c r="W257" s="1142"/>
      <c r="X257" s="1142"/>
      <c r="Y257" s="1142"/>
      <c r="Z257" s="1142"/>
      <c r="AA257" s="1143"/>
      <c r="AB257" s="1142"/>
      <c r="AC257" s="1142"/>
      <c r="AD257" s="1142"/>
      <c r="AE257" s="1142"/>
      <c r="AF257" s="1142"/>
      <c r="AG257" s="1142"/>
      <c r="AH257" s="1142"/>
      <c r="AI257" s="1142"/>
      <c r="AJ257" s="1144"/>
      <c r="AK257" s="1142"/>
      <c r="AL257" s="1142"/>
      <c r="AM257" s="1142"/>
      <c r="AN257" s="1142"/>
      <c r="AO257" s="1142"/>
      <c r="AP257" s="1142"/>
      <c r="AQ257" s="1142"/>
      <c r="AR257" s="1142"/>
      <c r="AS257" s="1142"/>
      <c r="AT257" s="1142"/>
      <c r="AU257" s="1142"/>
      <c r="AV257" s="1142"/>
      <c r="AW257" s="1142"/>
      <c r="AX257" s="1142"/>
      <c r="AY257" s="1142"/>
      <c r="AZ257" s="1142"/>
      <c r="BA257" s="1142"/>
    </row>
    <row r="258" ht="15.75" customHeight="1">
      <c r="A258" s="1130" t="s">
        <v>6999</v>
      </c>
      <c r="B258" s="1131" t="s">
        <v>6648</v>
      </c>
      <c r="C258" s="1132"/>
      <c r="D258" s="1156"/>
      <c r="E258" s="1156"/>
      <c r="F258" s="1133"/>
      <c r="G258" s="1133"/>
      <c r="H258" s="1133"/>
      <c r="I258" s="1133"/>
      <c r="J258" s="1133"/>
      <c r="K258" s="1133"/>
      <c r="L258" s="1133"/>
      <c r="M258" s="1133"/>
      <c r="N258" s="1133"/>
      <c r="O258" s="1133"/>
      <c r="P258" s="1133"/>
      <c r="Q258" s="1133"/>
      <c r="R258" s="1133"/>
      <c r="S258" s="1133"/>
      <c r="T258" s="1133"/>
      <c r="U258" s="1133"/>
      <c r="V258" s="1133"/>
      <c r="W258" s="1133"/>
      <c r="X258" s="1133"/>
      <c r="Y258" s="1133"/>
      <c r="Z258" s="1133"/>
      <c r="AA258" s="1135"/>
      <c r="AB258" s="1133"/>
      <c r="AC258" s="1133"/>
      <c r="AD258" s="1133"/>
      <c r="AE258" s="1133"/>
      <c r="AF258" s="1133"/>
      <c r="AG258" s="1133"/>
      <c r="AH258" s="1133"/>
      <c r="AI258" s="1133"/>
      <c r="AJ258" s="1136"/>
      <c r="AK258" s="1133"/>
      <c r="AL258" s="1133"/>
      <c r="AM258" s="1133"/>
      <c r="AN258" s="1133"/>
      <c r="AO258" s="1133"/>
      <c r="AP258" s="1133"/>
      <c r="AQ258" s="1133"/>
      <c r="AR258" s="1133"/>
      <c r="AS258" s="1133"/>
      <c r="AT258" s="1133"/>
      <c r="AU258" s="1133"/>
      <c r="AV258" s="1133"/>
      <c r="AW258" s="1133"/>
      <c r="AX258" s="1133"/>
      <c r="AY258" s="1133"/>
      <c r="AZ258" s="1133"/>
      <c r="BA258" s="1133"/>
    </row>
    <row r="259" ht="15.75" customHeight="1">
      <c r="A259" s="1130" t="s">
        <v>7000</v>
      </c>
      <c r="B259" s="1131"/>
      <c r="C259" s="1139"/>
      <c r="D259" s="1157"/>
      <c r="E259" s="1142"/>
      <c r="F259" s="1140"/>
      <c r="G259" s="1142"/>
      <c r="H259" s="1142"/>
      <c r="I259" s="1142"/>
      <c r="J259" s="1141" t="s">
        <v>1579</v>
      </c>
      <c r="K259" s="1142"/>
      <c r="L259" s="1142"/>
      <c r="M259" s="1142"/>
      <c r="N259" s="1142"/>
      <c r="O259" s="1142"/>
      <c r="P259" s="1142"/>
      <c r="Q259" s="1142"/>
      <c r="R259" s="1142"/>
      <c r="S259" s="1142"/>
      <c r="T259" s="1142"/>
      <c r="U259" s="1142"/>
      <c r="V259" s="1142"/>
      <c r="W259" s="1142"/>
      <c r="X259" s="1142"/>
      <c r="Y259" s="1142"/>
      <c r="Z259" s="1142"/>
      <c r="AA259" s="1143"/>
      <c r="AB259" s="1142"/>
      <c r="AC259" s="1142"/>
      <c r="AD259" s="1142"/>
      <c r="AE259" s="1142"/>
      <c r="AF259" s="1142"/>
      <c r="AG259" s="1142"/>
      <c r="AH259" s="1142"/>
      <c r="AI259" s="1142"/>
      <c r="AJ259" s="1144"/>
      <c r="AK259" s="1142"/>
      <c r="AL259" s="1142"/>
      <c r="AM259" s="1142"/>
      <c r="AN259" s="1142"/>
      <c r="AO259" s="1142"/>
      <c r="AP259" s="1142"/>
      <c r="AQ259" s="1142"/>
      <c r="AR259" s="1142"/>
      <c r="AS259" s="1142"/>
      <c r="AT259" s="1142"/>
      <c r="AU259" s="1142"/>
      <c r="AV259" s="1142"/>
      <c r="AW259" s="1142"/>
      <c r="AX259" s="1142"/>
      <c r="AY259" s="1142"/>
      <c r="AZ259" s="1142"/>
      <c r="BA259" s="1142"/>
    </row>
    <row r="260" ht="15.75" customHeight="1">
      <c r="A260" s="1130" t="s">
        <v>7001</v>
      </c>
      <c r="B260" s="1131" t="s">
        <v>7002</v>
      </c>
      <c r="C260" s="1132"/>
      <c r="D260" s="1156"/>
      <c r="E260" s="1133"/>
      <c r="F260" s="1133"/>
      <c r="G260" s="1133"/>
      <c r="H260" s="1133"/>
      <c r="I260" s="1133"/>
      <c r="J260" s="1133"/>
      <c r="K260" s="1133"/>
      <c r="L260" s="1133"/>
      <c r="M260" s="1133"/>
      <c r="N260" s="1133"/>
      <c r="O260" s="1133"/>
      <c r="P260" s="1133"/>
      <c r="Q260" s="1133"/>
      <c r="R260" s="1133"/>
      <c r="S260" s="1133"/>
      <c r="T260" s="1133"/>
      <c r="U260" s="1133"/>
      <c r="V260" s="1133"/>
      <c r="W260" s="1133"/>
      <c r="X260" s="1133"/>
      <c r="Y260" s="1133"/>
      <c r="Z260" s="1133"/>
      <c r="AA260" s="1135"/>
      <c r="AB260" s="1133"/>
      <c r="AC260" s="1133"/>
      <c r="AD260" s="1133"/>
      <c r="AE260" s="1133"/>
      <c r="AF260" s="1133"/>
      <c r="AG260" s="1133"/>
      <c r="AH260" s="1133"/>
      <c r="AI260" s="1133"/>
      <c r="AJ260" s="1136"/>
      <c r="AK260" s="1133"/>
      <c r="AL260" s="1133"/>
      <c r="AM260" s="1133"/>
      <c r="AN260" s="1133"/>
      <c r="AO260" s="1133"/>
      <c r="AP260" s="1133"/>
      <c r="AQ260" s="1133"/>
      <c r="AR260" s="1133"/>
      <c r="AS260" s="1133"/>
      <c r="AT260" s="1133"/>
      <c r="AU260" s="1133"/>
      <c r="AV260" s="1133"/>
      <c r="AW260" s="1133"/>
      <c r="AX260" s="1133"/>
      <c r="AY260" s="1133"/>
      <c r="AZ260" s="1133"/>
      <c r="BA260" s="1133"/>
    </row>
    <row r="261" ht="15.75" customHeight="1">
      <c r="A261" s="1137"/>
      <c r="B261" s="1138" t="s">
        <v>7003</v>
      </c>
      <c r="C261" s="1139"/>
      <c r="D261" s="1152"/>
      <c r="E261" s="1142"/>
      <c r="F261" s="1142"/>
      <c r="G261" s="1142"/>
      <c r="H261" s="1142"/>
      <c r="I261" s="1142"/>
      <c r="J261" s="1142"/>
      <c r="K261" s="1142" t="s">
        <v>1908</v>
      </c>
      <c r="L261" s="1142"/>
      <c r="M261" s="1142"/>
      <c r="N261" s="1142"/>
      <c r="O261" s="1142"/>
      <c r="P261" s="1142"/>
      <c r="Q261" s="1142"/>
      <c r="R261" s="1142"/>
      <c r="S261" s="1142"/>
      <c r="T261" s="1142"/>
      <c r="U261" s="1142"/>
      <c r="V261" s="1142"/>
      <c r="W261" s="1142"/>
      <c r="X261" s="1142"/>
      <c r="Y261" s="1142"/>
      <c r="Z261" s="1142"/>
      <c r="AA261" s="1143"/>
      <c r="AB261" s="1142"/>
      <c r="AC261" s="1142"/>
      <c r="AD261" s="1142"/>
      <c r="AE261" s="1142"/>
      <c r="AF261" s="1142"/>
      <c r="AG261" s="1142"/>
      <c r="AH261" s="1142"/>
      <c r="AI261" s="1142"/>
      <c r="AJ261" s="1144"/>
      <c r="AK261" s="1142"/>
      <c r="AL261" s="1142"/>
      <c r="AM261" s="1142"/>
      <c r="AN261" s="1142"/>
      <c r="AO261" s="1142"/>
      <c r="AP261" s="1142"/>
      <c r="AQ261" s="1142"/>
      <c r="AR261" s="1142"/>
      <c r="AS261" s="1142"/>
      <c r="AT261" s="1142"/>
      <c r="AU261" s="1142"/>
      <c r="AV261" s="1142"/>
      <c r="AW261" s="1142"/>
      <c r="AX261" s="1142"/>
      <c r="AY261" s="1142"/>
      <c r="AZ261" s="1142"/>
      <c r="BA261" s="1142"/>
    </row>
    <row r="262" ht="15.75" customHeight="1">
      <c r="A262" s="1137"/>
      <c r="B262" s="1138" t="s">
        <v>7004</v>
      </c>
      <c r="C262" s="1158" t="s">
        <v>1360</v>
      </c>
      <c r="D262" s="1156"/>
      <c r="E262" s="1133"/>
      <c r="F262" s="1146"/>
      <c r="G262" s="1133"/>
      <c r="H262" s="1147"/>
      <c r="I262" s="1147"/>
      <c r="J262" s="1133"/>
      <c r="K262" s="428" t="s">
        <v>1360</v>
      </c>
      <c r="L262" s="1133"/>
      <c r="M262" s="1133"/>
      <c r="N262" s="1133"/>
      <c r="O262" s="1133"/>
      <c r="P262" s="1133"/>
      <c r="Q262" s="1133"/>
      <c r="R262" s="1133"/>
      <c r="S262" s="1133"/>
      <c r="T262" s="1133"/>
      <c r="U262" s="1133"/>
      <c r="V262" s="1133"/>
      <c r="W262" s="1133"/>
      <c r="X262" s="1133"/>
      <c r="Y262" s="1133"/>
      <c r="Z262" s="428" t="s">
        <v>174</v>
      </c>
      <c r="AA262" s="1135"/>
      <c r="AB262" s="1133"/>
      <c r="AC262" s="1133"/>
      <c r="AD262" s="1133"/>
      <c r="AE262" s="1133"/>
      <c r="AF262" s="1133"/>
      <c r="AG262" s="1133"/>
      <c r="AH262" s="1133"/>
      <c r="AI262" s="1133"/>
      <c r="AJ262" s="1136"/>
      <c r="AK262" s="1133"/>
      <c r="AL262" s="1133"/>
      <c r="AM262" s="1133"/>
      <c r="AN262" s="1133"/>
      <c r="AO262" s="1133"/>
      <c r="AP262" s="1133"/>
      <c r="AQ262" s="1133"/>
      <c r="AR262" s="1133"/>
      <c r="AS262" s="1133"/>
      <c r="AT262" s="1133"/>
      <c r="AU262" s="1133"/>
      <c r="AV262" s="1133"/>
      <c r="AW262" s="1133"/>
      <c r="AX262" s="1133"/>
      <c r="AY262" s="1133"/>
      <c r="AZ262" s="1133"/>
      <c r="BA262" s="1133"/>
    </row>
    <row r="263" ht="15.75" customHeight="1">
      <c r="A263" s="1130" t="s">
        <v>7005</v>
      </c>
      <c r="B263" s="1131"/>
      <c r="C263" s="1139"/>
      <c r="D263" s="1157"/>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c r="AA263" s="1143"/>
      <c r="AB263" s="1142"/>
      <c r="AC263" s="1142"/>
      <c r="AD263" s="1142"/>
      <c r="AE263" s="1142"/>
      <c r="AF263" s="1142"/>
      <c r="AG263" s="1142"/>
      <c r="AH263" s="1142"/>
      <c r="AI263" s="1142"/>
      <c r="AJ263" s="1144"/>
      <c r="AK263" s="1142"/>
      <c r="AL263" s="1142"/>
      <c r="AM263" s="1142"/>
      <c r="AN263" s="1142"/>
      <c r="AO263" s="1142"/>
      <c r="AP263" s="1142"/>
      <c r="AQ263" s="1142"/>
      <c r="AR263" s="1142"/>
      <c r="AS263" s="1142"/>
      <c r="AT263" s="1142"/>
      <c r="AU263" s="1142"/>
      <c r="AV263" s="1142"/>
      <c r="AW263" s="1142"/>
      <c r="AX263" s="1142"/>
      <c r="AY263" s="1142"/>
      <c r="AZ263" s="1142"/>
      <c r="BA263" s="1142"/>
    </row>
    <row r="264" ht="15.75" customHeight="1">
      <c r="A264" s="1145" t="s">
        <v>6543</v>
      </c>
      <c r="B264" s="1150"/>
      <c r="C264" s="1132" t="s">
        <v>720</v>
      </c>
      <c r="D264" s="1156"/>
      <c r="E264" s="1133"/>
      <c r="F264" s="1133"/>
      <c r="G264" s="1133"/>
      <c r="H264" s="1134" t="s">
        <v>1062</v>
      </c>
      <c r="I264" s="1133"/>
      <c r="J264" s="1133"/>
      <c r="K264" s="428" t="s">
        <v>1365</v>
      </c>
      <c r="L264" s="1133"/>
      <c r="M264" s="428" t="s">
        <v>720</v>
      </c>
      <c r="N264" s="1133"/>
      <c r="O264" s="1133"/>
      <c r="P264" s="1133"/>
      <c r="Q264" s="428" t="s">
        <v>1322</v>
      </c>
      <c r="R264" s="1133"/>
      <c r="S264" s="1133"/>
      <c r="T264" s="1133"/>
      <c r="U264" s="1133"/>
      <c r="V264" s="1133"/>
      <c r="W264" s="1133"/>
      <c r="X264" s="1133"/>
      <c r="Y264" s="1133"/>
      <c r="Z264" s="1133"/>
      <c r="AA264" s="1135"/>
      <c r="AB264" s="1133"/>
      <c r="AC264" s="1133"/>
      <c r="AD264" s="1133"/>
      <c r="AE264" s="1133"/>
      <c r="AF264" s="1133"/>
      <c r="AG264" s="1133"/>
      <c r="AH264" s="1133"/>
      <c r="AI264" s="1133"/>
      <c r="AJ264" s="1136"/>
      <c r="AK264" s="1133"/>
      <c r="AL264" s="1133"/>
      <c r="AM264" s="1133"/>
      <c r="AN264" s="1133"/>
      <c r="AO264" s="1133"/>
      <c r="AP264" s="1133"/>
      <c r="AQ264" s="1133"/>
      <c r="AR264" s="1133"/>
      <c r="AS264" s="1133"/>
      <c r="AT264" s="1133"/>
      <c r="AU264" s="1133"/>
      <c r="AV264" s="1133"/>
      <c r="AW264" s="1133"/>
      <c r="AX264" s="1133"/>
      <c r="AY264" s="1133"/>
      <c r="AZ264" s="1133"/>
      <c r="BA264" s="1133"/>
    </row>
    <row r="265" ht="15.75" customHeight="1">
      <c r="A265" s="1130" t="s">
        <v>7006</v>
      </c>
      <c r="B265" s="1131"/>
      <c r="C265" s="1139"/>
      <c r="D265" s="1157"/>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c r="AA265" s="1143"/>
      <c r="AB265" s="1142"/>
      <c r="AC265" s="1142"/>
      <c r="AD265" s="1142"/>
      <c r="AE265" s="1142"/>
      <c r="AF265" s="1142"/>
      <c r="AG265" s="1142"/>
      <c r="AH265" s="1142"/>
      <c r="AI265" s="1142"/>
      <c r="AJ265" s="1144"/>
      <c r="AK265" s="1142"/>
      <c r="AL265" s="1142"/>
      <c r="AM265" s="1142"/>
      <c r="AN265" s="1142"/>
      <c r="AO265" s="1142"/>
      <c r="AP265" s="1142"/>
      <c r="AQ265" s="1142"/>
      <c r="AR265" s="1142"/>
      <c r="AS265" s="1142"/>
      <c r="AT265" s="1142"/>
      <c r="AU265" s="1142"/>
      <c r="AV265" s="1142"/>
      <c r="AW265" s="1142"/>
      <c r="AX265" s="1142"/>
      <c r="AY265" s="1142"/>
      <c r="AZ265" s="1142"/>
      <c r="BA265" s="1142"/>
    </row>
    <row r="266" ht="15.75" customHeight="1">
      <c r="A266" s="1145" t="s">
        <v>6543</v>
      </c>
      <c r="B266" s="1150"/>
      <c r="C266" s="1132" t="s">
        <v>716</v>
      </c>
      <c r="D266" s="1156"/>
      <c r="E266" s="1133"/>
      <c r="F266" s="1133"/>
      <c r="G266" s="1133"/>
      <c r="H266" s="428" t="s">
        <v>1058</v>
      </c>
      <c r="I266" s="149" t="s">
        <v>1277</v>
      </c>
      <c r="J266" s="428" t="s">
        <v>1819</v>
      </c>
      <c r="K266" s="1159" t="str">
        <f>HYPERLINK("https://youtu.be/sgOTHqRQcwI","23.00")</f>
        <v>23.00</v>
      </c>
      <c r="L266" s="1134" t="s">
        <v>518</v>
      </c>
      <c r="M266" s="1133"/>
      <c r="N266" s="1133"/>
      <c r="O266" s="1133" t="s">
        <v>1052</v>
      </c>
      <c r="P266" s="1133"/>
      <c r="Q266" s="1133"/>
      <c r="R266" s="1133"/>
      <c r="S266" s="1133"/>
      <c r="T266" s="1133"/>
      <c r="U266" s="1133"/>
      <c r="V266" s="1133"/>
      <c r="W266" s="1133"/>
      <c r="X266" s="1133"/>
      <c r="Y266" s="1133"/>
      <c r="Z266" s="1133"/>
      <c r="AA266" s="1135"/>
      <c r="AB266" s="1133"/>
      <c r="AC266" s="1133"/>
      <c r="AD266" s="1133"/>
      <c r="AE266" s="1133"/>
      <c r="AF266" s="1133"/>
      <c r="AG266" s="1133"/>
      <c r="AH266" s="1133"/>
      <c r="AI266" s="1133"/>
      <c r="AJ266" s="1136"/>
      <c r="AK266" s="1133"/>
      <c r="AL266" s="1133"/>
      <c r="AM266" s="1133"/>
      <c r="AN266" s="1133"/>
      <c r="AO266" s="1133"/>
      <c r="AP266" s="1133"/>
      <c r="AQ266" s="1133"/>
      <c r="AR266" s="1133"/>
      <c r="AS266" s="1133"/>
      <c r="AT266" s="1133"/>
      <c r="AU266" s="1133"/>
      <c r="AV266" s="1133"/>
      <c r="AW266" s="1133"/>
      <c r="AX266" s="1133"/>
      <c r="AY266" s="1133"/>
      <c r="AZ266" s="1133"/>
      <c r="BA266" s="1133"/>
    </row>
    <row r="267" ht="15.75" customHeight="1">
      <c r="A267" s="1130" t="s">
        <v>7007</v>
      </c>
      <c r="B267" s="1131"/>
      <c r="C267" s="1139"/>
      <c r="D267" s="1157"/>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c r="AA267" s="1143"/>
      <c r="AB267" s="1142"/>
      <c r="AC267" s="1142"/>
      <c r="AD267" s="1142"/>
      <c r="AE267" s="1142"/>
      <c r="AF267" s="1142"/>
      <c r="AG267" s="1142"/>
      <c r="AH267" s="1142"/>
      <c r="AI267" s="1142"/>
      <c r="AJ267" s="1144"/>
      <c r="AK267" s="1142"/>
      <c r="AL267" s="1142"/>
      <c r="AM267" s="1142"/>
      <c r="AN267" s="1142"/>
      <c r="AO267" s="1142"/>
      <c r="AP267" s="1142"/>
      <c r="AQ267" s="1142"/>
      <c r="AR267" s="1142"/>
      <c r="AS267" s="1142"/>
      <c r="AT267" s="1142"/>
      <c r="AU267" s="1142"/>
      <c r="AV267" s="1142"/>
      <c r="AW267" s="1142"/>
      <c r="AX267" s="1142"/>
      <c r="AY267" s="1142"/>
      <c r="AZ267" s="1142"/>
      <c r="BA267" s="1142"/>
    </row>
    <row r="268" ht="15.75" customHeight="1">
      <c r="A268" s="1145" t="s">
        <v>6543</v>
      </c>
      <c r="B268" s="1150"/>
      <c r="C268" s="1132"/>
      <c r="D268" s="1156"/>
      <c r="E268" s="1133"/>
      <c r="F268" s="1133"/>
      <c r="G268" s="1133"/>
      <c r="H268" s="1133"/>
      <c r="I268" s="1133"/>
      <c r="J268" s="1133"/>
      <c r="K268" s="1133"/>
      <c r="L268" s="1133"/>
      <c r="M268" s="1133"/>
      <c r="N268" s="1133"/>
      <c r="O268" s="1133"/>
      <c r="P268" s="1133"/>
      <c r="Q268" s="1133"/>
      <c r="R268" s="1133"/>
      <c r="S268" s="1133"/>
      <c r="T268" s="1133"/>
      <c r="U268" s="1133"/>
      <c r="V268" s="1133"/>
      <c r="W268" s="1133"/>
      <c r="X268" s="1133"/>
      <c r="Y268" s="1133"/>
      <c r="Z268" s="1133"/>
      <c r="AA268" s="1135"/>
      <c r="AB268" s="1133"/>
      <c r="AC268" s="1133"/>
      <c r="AD268" s="1133"/>
      <c r="AE268" s="1133"/>
      <c r="AF268" s="1133"/>
      <c r="AG268" s="1133"/>
      <c r="AH268" s="1133"/>
      <c r="AI268" s="1133"/>
      <c r="AJ268" s="1136"/>
      <c r="AK268" s="1133"/>
      <c r="AL268" s="1133"/>
      <c r="AM268" s="1133"/>
      <c r="AN268" s="1133"/>
      <c r="AO268" s="1133"/>
      <c r="AP268" s="1133"/>
      <c r="AQ268" s="1133"/>
      <c r="AR268" s="1133"/>
      <c r="AS268" s="1133"/>
      <c r="AT268" s="1133"/>
      <c r="AU268" s="1133"/>
      <c r="AV268" s="1133"/>
      <c r="AW268" s="1133"/>
      <c r="AX268" s="1133"/>
      <c r="AY268" s="1133"/>
      <c r="AZ268" s="1133"/>
      <c r="BA268" s="1133"/>
    </row>
    <row r="269" ht="15.75" customHeight="1">
      <c r="A269" s="1145" t="s">
        <v>6548</v>
      </c>
      <c r="B269" s="1150"/>
      <c r="C269" s="1139"/>
      <c r="D269" s="1157"/>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c r="AA269" s="1143"/>
      <c r="AB269" s="1142"/>
      <c r="AC269" s="1142"/>
      <c r="AD269" s="1142"/>
      <c r="AE269" s="1142"/>
      <c r="AF269" s="1142"/>
      <c r="AG269" s="1142"/>
      <c r="AH269" s="1142"/>
      <c r="AI269" s="1142"/>
      <c r="AJ269" s="1144"/>
      <c r="AK269" s="1142"/>
      <c r="AL269" s="1142"/>
      <c r="AM269" s="1142"/>
      <c r="AN269" s="1142"/>
      <c r="AO269" s="1142"/>
      <c r="AP269" s="1142"/>
      <c r="AQ269" s="1142"/>
      <c r="AR269" s="1142"/>
      <c r="AS269" s="1142"/>
      <c r="AT269" s="1142"/>
      <c r="AU269" s="1142"/>
      <c r="AV269" s="1142"/>
      <c r="AW269" s="1142"/>
      <c r="AX269" s="1142"/>
      <c r="AY269" s="1142"/>
      <c r="AZ269" s="1142"/>
      <c r="BA269" s="1142"/>
    </row>
    <row r="270" ht="15.75" customHeight="1">
      <c r="A270" s="1130" t="s">
        <v>7008</v>
      </c>
      <c r="B270" s="1131" t="s">
        <v>7009</v>
      </c>
      <c r="C270" s="1132"/>
      <c r="D270" s="1156"/>
      <c r="E270" s="1133"/>
      <c r="F270" s="1133"/>
      <c r="G270" s="1133"/>
      <c r="H270" s="1133"/>
      <c r="I270" s="1133"/>
      <c r="J270" s="1133"/>
      <c r="K270" s="1133"/>
      <c r="L270" s="1133"/>
      <c r="M270" s="1133"/>
      <c r="N270" s="1133"/>
      <c r="O270" s="1133"/>
      <c r="P270" s="1133"/>
      <c r="Q270" s="1133"/>
      <c r="R270" s="1133"/>
      <c r="S270" s="1133"/>
      <c r="T270" s="1133"/>
      <c r="U270" s="1133"/>
      <c r="V270" s="1133"/>
      <c r="W270" s="1133"/>
      <c r="X270" s="1133"/>
      <c r="Y270" s="1133"/>
      <c r="Z270" s="1133"/>
      <c r="AA270" s="1135"/>
      <c r="AB270" s="1133"/>
      <c r="AC270" s="1133"/>
      <c r="AD270" s="1133"/>
      <c r="AE270" s="1133"/>
      <c r="AF270" s="1133"/>
      <c r="AG270" s="1133"/>
      <c r="AH270" s="1133"/>
      <c r="AI270" s="1133"/>
      <c r="AJ270" s="1136"/>
      <c r="AK270" s="1133"/>
      <c r="AL270" s="1133"/>
      <c r="AM270" s="1133"/>
      <c r="AN270" s="1133"/>
      <c r="AO270" s="1133"/>
      <c r="AP270" s="1133"/>
      <c r="AQ270" s="1133"/>
      <c r="AR270" s="1133"/>
      <c r="AS270" s="1133"/>
      <c r="AT270" s="1133"/>
      <c r="AU270" s="1133"/>
      <c r="AV270" s="1133"/>
      <c r="AW270" s="1133"/>
      <c r="AX270" s="1133"/>
      <c r="AY270" s="1133"/>
      <c r="AZ270" s="1133"/>
      <c r="BA270" s="1133"/>
    </row>
    <row r="271" ht="15.75" customHeight="1">
      <c r="A271" s="1137"/>
      <c r="B271" s="1138" t="s">
        <v>7010</v>
      </c>
      <c r="C271" s="1139"/>
      <c r="D271" s="1157"/>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c r="AA271" s="1143"/>
      <c r="AB271" s="1142"/>
      <c r="AC271" s="1142"/>
      <c r="AD271" s="1142"/>
      <c r="AE271" s="1142"/>
      <c r="AF271" s="1142"/>
      <c r="AG271" s="1142"/>
      <c r="AH271" s="1142"/>
      <c r="AI271" s="1142"/>
      <c r="AJ271" s="1144"/>
      <c r="AK271" s="1142"/>
      <c r="AL271" s="1142"/>
      <c r="AM271" s="1142"/>
      <c r="AN271" s="1142"/>
      <c r="AO271" s="1142"/>
      <c r="AP271" s="1142"/>
      <c r="AQ271" s="1142"/>
      <c r="AR271" s="1142"/>
      <c r="AS271" s="1142"/>
      <c r="AT271" s="1142"/>
      <c r="AU271" s="1142"/>
      <c r="AV271" s="1142"/>
      <c r="AW271" s="1142"/>
      <c r="AX271" s="1142"/>
      <c r="AY271" s="1142"/>
      <c r="AZ271" s="1142"/>
      <c r="BA271" s="1142"/>
    </row>
    <row r="272" ht="15.75" customHeight="1">
      <c r="A272" s="1145" t="s">
        <v>6543</v>
      </c>
      <c r="B272" s="1150"/>
      <c r="C272" s="1132" t="s">
        <v>2519</v>
      </c>
      <c r="D272" s="428" t="s">
        <v>2519</v>
      </c>
      <c r="E272" s="1133"/>
      <c r="F272" s="1133"/>
      <c r="G272" s="1133"/>
      <c r="H272" s="1133"/>
      <c r="I272" s="1133"/>
      <c r="J272" s="1133"/>
      <c r="K272" s="1133" t="s">
        <v>7011</v>
      </c>
      <c r="L272" s="1133"/>
      <c r="M272" s="1133"/>
      <c r="N272" s="1133"/>
      <c r="O272" s="1133"/>
      <c r="P272" s="1133"/>
      <c r="Q272" s="1133"/>
      <c r="R272" s="1133"/>
      <c r="S272" s="1133"/>
      <c r="T272" s="1133"/>
      <c r="U272" s="1133"/>
      <c r="V272" s="1133"/>
      <c r="W272" s="1133"/>
      <c r="X272" s="1133"/>
      <c r="Y272" s="1133"/>
      <c r="Z272" s="1133"/>
      <c r="AA272" s="1135"/>
      <c r="AB272" s="1133"/>
      <c r="AC272" s="1133"/>
      <c r="AD272" s="1133"/>
      <c r="AE272" s="1133"/>
      <c r="AF272" s="1133"/>
      <c r="AG272" s="1133"/>
      <c r="AH272" s="1133"/>
      <c r="AI272" s="1133"/>
      <c r="AJ272" s="1136"/>
      <c r="AK272" s="1133"/>
      <c r="AL272" s="1133"/>
      <c r="AM272" s="1133"/>
      <c r="AN272" s="1133"/>
      <c r="AO272" s="1133"/>
      <c r="AP272" s="1133"/>
      <c r="AQ272" s="1133"/>
      <c r="AR272" s="1133"/>
      <c r="AS272" s="1133"/>
      <c r="AT272" s="1133"/>
      <c r="AU272" s="1133"/>
      <c r="AV272" s="1133"/>
      <c r="AW272" s="1133"/>
      <c r="AX272" s="1133"/>
      <c r="AY272" s="1133"/>
      <c r="AZ272" s="1133"/>
      <c r="BA272" s="1133"/>
    </row>
    <row r="273" ht="15.75" customHeight="1">
      <c r="A273" s="1130" t="s">
        <v>84</v>
      </c>
      <c r="B273" s="1160"/>
      <c r="C273" s="1139"/>
      <c r="D273" s="1157"/>
      <c r="E273" s="1142"/>
      <c r="F273" s="1142"/>
      <c r="G273" s="1142"/>
      <c r="H273" s="1161"/>
      <c r="I273" s="103"/>
      <c r="J273" s="97" t="s">
        <v>323</v>
      </c>
      <c r="K273" s="1142"/>
      <c r="L273" s="1141" t="s">
        <v>1917</v>
      </c>
      <c r="M273" s="1142"/>
      <c r="N273" s="1142"/>
      <c r="O273" s="1142" t="s">
        <v>4108</v>
      </c>
      <c r="P273" s="1142"/>
      <c r="Q273" s="1142"/>
      <c r="R273" s="1142"/>
      <c r="S273" s="1142"/>
      <c r="T273" s="1142"/>
      <c r="U273" s="1142"/>
      <c r="V273" s="1142"/>
      <c r="W273" s="1142"/>
      <c r="X273" s="1142"/>
      <c r="Y273" s="1142"/>
      <c r="Z273" s="1142"/>
      <c r="AA273" s="1143"/>
      <c r="AB273" s="1142"/>
      <c r="AC273" s="1142"/>
      <c r="AD273" s="1142"/>
      <c r="AE273" s="1142"/>
      <c r="AF273" s="1142"/>
      <c r="AG273" s="1142"/>
      <c r="AH273" s="1142"/>
      <c r="AI273" s="1142"/>
      <c r="AJ273" s="1144"/>
      <c r="AK273" s="1142"/>
      <c r="AL273" s="1142"/>
      <c r="AM273" s="1142"/>
      <c r="AN273" s="1142"/>
      <c r="AO273" s="1142"/>
      <c r="AP273" s="1142"/>
      <c r="AQ273" s="1142"/>
      <c r="AR273" s="1142"/>
      <c r="AS273" s="1142"/>
      <c r="AT273" s="1142"/>
      <c r="AU273" s="1142"/>
      <c r="AV273" s="1142"/>
      <c r="AW273" s="1142"/>
      <c r="AX273" s="1142"/>
      <c r="AY273" s="1142"/>
      <c r="AZ273" s="1142"/>
      <c r="BA273" s="1142"/>
    </row>
    <row r="274" ht="15.75" customHeight="1">
      <c r="A274" s="1130" t="s">
        <v>5836</v>
      </c>
      <c r="B274" s="1160"/>
      <c r="C274" s="1132" t="str">
        <f>HYPERLINK("https://youtu.be/GGOAh-nV2rg","25.61")</f>
        <v>25.61</v>
      </c>
      <c r="D274" s="1156"/>
      <c r="E274" s="1133"/>
      <c r="F274" s="1133"/>
      <c r="G274" s="1133"/>
      <c r="H274" s="1147"/>
      <c r="I274" s="1133"/>
      <c r="J274" s="1133"/>
      <c r="K274" s="1159" t="str">
        <f>HYPERLINK("https://youtu.be/GGOAh-nV2rg","25.61")</f>
        <v>25.61</v>
      </c>
      <c r="L274" s="1133"/>
      <c r="M274" s="1133"/>
      <c r="N274" s="1133"/>
      <c r="O274" s="1133"/>
      <c r="P274" s="1133"/>
      <c r="Q274" s="1133"/>
      <c r="R274" s="1133"/>
      <c r="S274" s="1133"/>
      <c r="T274" s="1133"/>
      <c r="U274" s="1133"/>
      <c r="V274" s="1133"/>
      <c r="W274" s="1133"/>
      <c r="X274" s="1133"/>
      <c r="Y274" s="1133"/>
      <c r="Z274" s="1133"/>
      <c r="AA274" s="1135"/>
      <c r="AB274" s="1133"/>
      <c r="AC274" s="1133"/>
      <c r="AD274" s="1133"/>
      <c r="AE274" s="1133"/>
      <c r="AF274" s="1133"/>
      <c r="AG274" s="1133"/>
      <c r="AH274" s="1133"/>
      <c r="AI274" s="1133"/>
      <c r="AJ274" s="1136"/>
      <c r="AK274" s="1133"/>
      <c r="AL274" s="1133"/>
      <c r="AM274" s="1133"/>
      <c r="AN274" s="1133"/>
      <c r="AO274" s="1133"/>
      <c r="AP274" s="1133"/>
      <c r="AQ274" s="1133"/>
      <c r="AR274" s="1133"/>
      <c r="AS274" s="1133"/>
      <c r="AT274" s="1133"/>
      <c r="AU274" s="1133"/>
      <c r="AV274" s="1133"/>
      <c r="AW274" s="1133"/>
      <c r="AX274" s="1133"/>
      <c r="AY274" s="1133"/>
      <c r="AZ274" s="1133"/>
      <c r="BA274" s="1133"/>
    </row>
    <row r="275" ht="15.75" customHeight="1">
      <c r="A275" s="1130" t="s">
        <v>7012</v>
      </c>
      <c r="B275" s="1160"/>
      <c r="C275" s="1139"/>
      <c r="D275" s="1157"/>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c r="AA275" s="1143"/>
      <c r="AB275" s="1142"/>
      <c r="AC275" s="1142"/>
      <c r="AD275" s="1142"/>
      <c r="AE275" s="1142"/>
      <c r="AF275" s="1142"/>
      <c r="AG275" s="1142"/>
      <c r="AH275" s="1142"/>
      <c r="AI275" s="1142"/>
      <c r="AJ275" s="1144"/>
      <c r="AK275" s="1142"/>
      <c r="AL275" s="1142"/>
      <c r="AM275" s="1142"/>
      <c r="AN275" s="1142"/>
      <c r="AO275" s="1142"/>
      <c r="AP275" s="1142"/>
      <c r="AQ275" s="1142"/>
      <c r="AR275" s="1142"/>
      <c r="AS275" s="1142"/>
      <c r="AT275" s="1142"/>
      <c r="AU275" s="1142"/>
      <c r="AV275" s="1142"/>
      <c r="AW275" s="1142"/>
      <c r="AX275" s="1142"/>
      <c r="AY275" s="1142"/>
      <c r="AZ275" s="1142"/>
      <c r="BA275" s="1142"/>
    </row>
    <row r="276" ht="15.75" customHeight="1">
      <c r="A276" s="1145" t="s">
        <v>7013</v>
      </c>
      <c r="B276" s="1150" t="s">
        <v>7014</v>
      </c>
      <c r="C276" s="1162" t="s">
        <v>992</v>
      </c>
      <c r="D276" s="1156"/>
      <c r="E276" s="1133"/>
      <c r="F276" s="1133"/>
      <c r="G276" s="1133"/>
      <c r="H276" s="1133"/>
      <c r="I276" s="1133"/>
      <c r="J276" s="1133"/>
      <c r="K276" s="428" t="s">
        <v>992</v>
      </c>
      <c r="L276" s="1133"/>
      <c r="M276" s="1133"/>
      <c r="N276" s="1133"/>
      <c r="O276" s="1133"/>
      <c r="P276" s="1133"/>
      <c r="Q276" s="1133"/>
      <c r="R276" s="1133"/>
      <c r="S276" s="1133"/>
      <c r="T276" s="1133"/>
      <c r="U276" s="1133"/>
      <c r="V276" s="1133"/>
      <c r="W276" s="1133"/>
      <c r="X276" s="1133"/>
      <c r="Y276" s="1133"/>
      <c r="Z276" s="1133"/>
      <c r="AA276" s="1135"/>
      <c r="AB276" s="1133"/>
      <c r="AC276" s="1134" t="s">
        <v>2109</v>
      </c>
      <c r="AD276" s="1133"/>
      <c r="AE276" s="1133"/>
      <c r="AF276" s="1133"/>
      <c r="AG276" s="1133"/>
      <c r="AH276" s="1133"/>
      <c r="AI276" s="1133"/>
      <c r="AJ276" s="1136"/>
      <c r="AK276" s="1133"/>
      <c r="AL276" s="1133"/>
      <c r="AM276" s="1133"/>
      <c r="AN276" s="1133"/>
      <c r="AO276" s="1133"/>
      <c r="AP276" s="1133"/>
      <c r="AQ276" s="1133"/>
      <c r="AR276" s="1133"/>
      <c r="AS276" s="1133"/>
      <c r="AT276" s="1133"/>
      <c r="AU276" s="1133"/>
      <c r="AV276" s="1133"/>
      <c r="AW276" s="1133"/>
      <c r="AX276" s="1133"/>
      <c r="AY276" s="1133"/>
      <c r="AZ276" s="1133"/>
      <c r="BA276" s="1133"/>
    </row>
    <row r="277" ht="15.75" customHeight="1">
      <c r="A277" s="1137"/>
      <c r="B277" s="1154" t="s">
        <v>7015</v>
      </c>
      <c r="C277" s="1155" t="s">
        <v>4036</v>
      </c>
      <c r="D277" s="1163" t="s">
        <v>3544</v>
      </c>
      <c r="E277" s="1142"/>
      <c r="F277" s="1164" t="s">
        <v>6576</v>
      </c>
      <c r="G277" s="1142"/>
      <c r="H277" s="1142"/>
      <c r="I277" s="1142"/>
      <c r="J277" s="1142"/>
      <c r="K277" s="97" t="s">
        <v>4036</v>
      </c>
      <c r="L277" s="1142"/>
      <c r="M277" s="1142"/>
      <c r="N277" s="1142"/>
      <c r="O277" s="1142"/>
      <c r="P277" s="1142"/>
      <c r="Q277" s="1142"/>
      <c r="R277" s="1142"/>
      <c r="S277" s="1142"/>
      <c r="T277" s="1142"/>
      <c r="U277" s="1142"/>
      <c r="V277" s="1142"/>
      <c r="W277" s="1142"/>
      <c r="X277" s="1142"/>
      <c r="Y277" s="1142"/>
      <c r="Z277" s="1142"/>
      <c r="AA277" s="1143"/>
      <c r="AB277" s="1142"/>
      <c r="AC277" s="1142"/>
      <c r="AD277" s="1142"/>
      <c r="AE277" s="1142"/>
      <c r="AF277" s="1142"/>
      <c r="AG277" s="1142"/>
      <c r="AH277" s="1142"/>
      <c r="AI277" s="1142"/>
      <c r="AJ277" s="1144"/>
      <c r="AK277" s="1142"/>
      <c r="AL277" s="1142"/>
      <c r="AM277" s="1142"/>
      <c r="AN277" s="1142"/>
      <c r="AO277" s="1142"/>
      <c r="AP277" s="1142"/>
      <c r="AQ277" s="1142"/>
      <c r="AR277" s="1142"/>
      <c r="AS277" s="1142"/>
      <c r="AT277" s="1142"/>
      <c r="AU277" s="1142"/>
      <c r="AV277" s="1142"/>
      <c r="AW277" s="1142"/>
      <c r="AX277" s="1142"/>
      <c r="AY277" s="1142"/>
      <c r="AZ277" s="1142"/>
      <c r="BA277" s="1142"/>
    </row>
    <row r="278" ht="15.75" customHeight="1">
      <c r="A278" s="1130" t="s">
        <v>7016</v>
      </c>
      <c r="B278" s="1160"/>
      <c r="C278" s="1158" t="s">
        <v>5412</v>
      </c>
      <c r="D278" s="1156"/>
      <c r="E278" s="1133"/>
      <c r="F278" s="1133"/>
      <c r="G278" s="1133"/>
      <c r="H278" s="1134"/>
      <c r="I278" s="1133"/>
      <c r="J278" s="1134" t="s">
        <v>1583</v>
      </c>
      <c r="K278" s="428" t="s">
        <v>5412</v>
      </c>
      <c r="L278" s="1133"/>
      <c r="M278" s="1133"/>
      <c r="N278" s="1133"/>
      <c r="O278" s="1133"/>
      <c r="P278" s="1133"/>
      <c r="Q278" s="1133"/>
      <c r="R278" s="1133"/>
      <c r="S278" s="1133"/>
      <c r="T278" s="1133"/>
      <c r="U278" s="1133"/>
      <c r="V278" s="1133"/>
      <c r="W278" s="1133"/>
      <c r="X278" s="1133"/>
      <c r="Y278" s="1133"/>
      <c r="Z278" s="1133"/>
      <c r="AA278" s="1135"/>
      <c r="AB278" s="1133"/>
      <c r="AC278" s="1133"/>
      <c r="AD278" s="1133"/>
      <c r="AE278" s="1133"/>
      <c r="AF278" s="1133"/>
      <c r="AG278" s="1133"/>
      <c r="AH278" s="1133"/>
      <c r="AI278" s="1133"/>
      <c r="AJ278" s="1136"/>
      <c r="AK278" s="1133"/>
      <c r="AL278" s="1133"/>
      <c r="AM278" s="1133"/>
      <c r="AN278" s="1133"/>
      <c r="AO278" s="1133"/>
      <c r="AP278" s="1133"/>
      <c r="AQ278" s="1133"/>
      <c r="AR278" s="1133"/>
      <c r="AS278" s="1133"/>
      <c r="AT278" s="1133"/>
      <c r="AU278" s="1133"/>
      <c r="AV278" s="1133"/>
      <c r="AW278" s="1133"/>
      <c r="AX278" s="1133"/>
      <c r="AY278" s="1133"/>
      <c r="AZ278" s="1133"/>
      <c r="BA278" s="1133"/>
    </row>
    <row r="279" ht="15.75" customHeight="1">
      <c r="A279" s="1130" t="s">
        <v>7017</v>
      </c>
      <c r="B279" s="1160"/>
      <c r="C279" s="1139"/>
      <c r="D279" s="1157"/>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c r="AA279" s="1143"/>
      <c r="AB279" s="1142"/>
      <c r="AC279" s="1142"/>
      <c r="AD279" s="1142"/>
      <c r="AE279" s="1142"/>
      <c r="AF279" s="1142"/>
      <c r="AG279" s="1142"/>
      <c r="AH279" s="1142"/>
      <c r="AI279" s="1142"/>
      <c r="AJ279" s="1144"/>
      <c r="AK279" s="1142"/>
      <c r="AL279" s="1142"/>
      <c r="AM279" s="1142"/>
      <c r="AN279" s="1142"/>
      <c r="AO279" s="1142"/>
      <c r="AP279" s="1142"/>
      <c r="AQ279" s="1142"/>
      <c r="AR279" s="1142"/>
      <c r="AS279" s="1142"/>
      <c r="AT279" s="1142"/>
      <c r="AU279" s="1142"/>
      <c r="AV279" s="1142"/>
      <c r="AW279" s="1142"/>
      <c r="AX279" s="1142"/>
      <c r="AY279" s="1142"/>
      <c r="AZ279" s="1142"/>
      <c r="BA279" s="1142"/>
    </row>
    <row r="280" ht="15.75" customHeight="1">
      <c r="A280" s="1145" t="s">
        <v>7018</v>
      </c>
      <c r="B280" s="1150"/>
      <c r="C280" s="1132"/>
      <c r="D280" s="1156"/>
      <c r="E280" s="1133"/>
      <c r="F280" s="1133"/>
      <c r="G280" s="1133"/>
      <c r="H280" s="1133"/>
      <c r="I280" s="1133"/>
      <c r="J280" s="1133"/>
      <c r="K280" s="1133"/>
      <c r="L280" s="1133"/>
      <c r="M280" s="1133"/>
      <c r="N280" s="1133"/>
      <c r="O280" s="1133"/>
      <c r="P280" s="1133"/>
      <c r="Q280" s="1133"/>
      <c r="R280" s="1133"/>
      <c r="S280" s="1133"/>
      <c r="T280" s="1133"/>
      <c r="U280" s="1133"/>
      <c r="V280" s="1133"/>
      <c r="W280" s="1133"/>
      <c r="X280" s="1133"/>
      <c r="Y280" s="1133"/>
      <c r="Z280" s="1133"/>
      <c r="AA280" s="1135"/>
      <c r="AB280" s="1133"/>
      <c r="AC280" s="1133"/>
      <c r="AD280" s="1133"/>
      <c r="AE280" s="1133"/>
      <c r="AF280" s="1133"/>
      <c r="AG280" s="1133"/>
      <c r="AH280" s="1133"/>
      <c r="AI280" s="1133"/>
      <c r="AJ280" s="1136"/>
      <c r="AK280" s="1133"/>
      <c r="AL280" s="1133"/>
      <c r="AM280" s="1133"/>
      <c r="AN280" s="1133"/>
      <c r="AO280" s="1133"/>
      <c r="AP280" s="1133"/>
      <c r="AQ280" s="1133"/>
      <c r="AR280" s="1133"/>
      <c r="AS280" s="1133"/>
      <c r="AT280" s="1133"/>
      <c r="AU280" s="1133"/>
      <c r="AV280" s="1133"/>
      <c r="AW280" s="1133"/>
      <c r="AX280" s="1133"/>
      <c r="AY280" s="1133"/>
      <c r="AZ280" s="1133"/>
      <c r="BA280" s="1133"/>
    </row>
    <row r="281" ht="15.75" customHeight="1">
      <c r="A281" s="1130" t="s">
        <v>7019</v>
      </c>
      <c r="B281" s="1160"/>
      <c r="C281" s="1139"/>
      <c r="D281" s="1157"/>
      <c r="E281" s="1142"/>
      <c r="F281" s="1142"/>
      <c r="G281" s="1142"/>
      <c r="H281" s="1141"/>
      <c r="I281" s="1142"/>
      <c r="J281" s="1142"/>
      <c r="K281" s="1142"/>
      <c r="L281" s="1142"/>
      <c r="M281" s="1142"/>
      <c r="N281" s="1142"/>
      <c r="O281" s="1142"/>
      <c r="P281" s="1142"/>
      <c r="Q281" s="1142"/>
      <c r="R281" s="1142"/>
      <c r="S281" s="1142"/>
      <c r="T281" s="1142"/>
      <c r="U281" s="1142"/>
      <c r="V281" s="1142"/>
      <c r="W281" s="1142"/>
      <c r="X281" s="1142"/>
      <c r="Y281" s="1142"/>
      <c r="Z281" s="1142"/>
      <c r="AA281" s="1143"/>
      <c r="AB281" s="1142"/>
      <c r="AC281" s="1142"/>
      <c r="AD281" s="1142"/>
      <c r="AE281" s="1142"/>
      <c r="AF281" s="1142"/>
      <c r="AG281" s="1142"/>
      <c r="AH281" s="1142"/>
      <c r="AI281" s="1142"/>
      <c r="AJ281" s="1144"/>
      <c r="AK281" s="1142"/>
      <c r="AL281" s="1142"/>
      <c r="AM281" s="1142"/>
      <c r="AN281" s="1142"/>
      <c r="AO281" s="1142"/>
      <c r="AP281" s="1142"/>
      <c r="AQ281" s="1142"/>
      <c r="AR281" s="1142"/>
      <c r="AS281" s="1142"/>
      <c r="AT281" s="1142"/>
      <c r="AU281" s="1142"/>
      <c r="AV281" s="1142"/>
      <c r="AW281" s="1142"/>
      <c r="AX281" s="1142"/>
      <c r="AY281" s="1142"/>
      <c r="AZ281" s="1142"/>
      <c r="BA281" s="1142"/>
    </row>
    <row r="282" ht="15.75" customHeight="1">
      <c r="A282" s="1130" t="s">
        <v>7020</v>
      </c>
      <c r="B282" s="1131" t="s">
        <v>6531</v>
      </c>
      <c r="C282" s="1132"/>
      <c r="D282" s="1156"/>
      <c r="E282" s="1133"/>
      <c r="F282" s="1133"/>
      <c r="G282" s="1133"/>
      <c r="H282" s="1133"/>
      <c r="I282" s="1133"/>
      <c r="J282" s="1133"/>
      <c r="K282" s="1148"/>
      <c r="L282" s="1133"/>
      <c r="M282" s="1133"/>
      <c r="N282" s="1133"/>
      <c r="O282" s="1133"/>
      <c r="P282" s="1133"/>
      <c r="Q282" s="1133"/>
      <c r="R282" s="1133"/>
      <c r="S282" s="1133"/>
      <c r="T282" s="1133"/>
      <c r="U282" s="1133"/>
      <c r="V282" s="1133"/>
      <c r="W282" s="1133"/>
      <c r="X282" s="1133"/>
      <c r="Y282" s="1133"/>
      <c r="Z282" s="1133"/>
      <c r="AA282" s="1135"/>
      <c r="AB282" s="1133"/>
      <c r="AC282" s="1133"/>
      <c r="AD282" s="1133"/>
      <c r="AE282" s="1133"/>
      <c r="AF282" s="1133"/>
      <c r="AG282" s="1133"/>
      <c r="AH282" s="1133"/>
      <c r="AI282" s="1133"/>
      <c r="AJ282" s="1136"/>
      <c r="AK282" s="1133"/>
      <c r="AL282" s="1133"/>
      <c r="AM282" s="1133"/>
      <c r="AN282" s="1133"/>
      <c r="AO282" s="1133"/>
      <c r="AP282" s="1133"/>
      <c r="AQ282" s="1133"/>
      <c r="AR282" s="1133"/>
      <c r="AS282" s="1133"/>
      <c r="AT282" s="1133"/>
      <c r="AU282" s="1133"/>
      <c r="AV282" s="1133"/>
      <c r="AW282" s="1133"/>
      <c r="AX282" s="1133"/>
      <c r="AY282" s="1133"/>
      <c r="AZ282" s="1133"/>
      <c r="BA282" s="1133"/>
    </row>
    <row r="283" ht="15.75" customHeight="1">
      <c r="A283" s="1137"/>
      <c r="B283" s="1138" t="s">
        <v>7021</v>
      </c>
      <c r="C283" s="1139"/>
      <c r="D283" s="1157"/>
      <c r="E283" s="1142"/>
      <c r="F283" s="1142"/>
      <c r="G283" s="1142"/>
      <c r="H283" s="1161"/>
      <c r="I283" s="1142"/>
      <c r="J283" s="1142"/>
      <c r="K283" s="1149"/>
      <c r="L283" s="1142"/>
      <c r="M283" s="1142"/>
      <c r="N283" s="1142"/>
      <c r="O283" s="1142" t="s">
        <v>7022</v>
      </c>
      <c r="P283" s="1142"/>
      <c r="Q283" s="1142"/>
      <c r="R283" s="1142"/>
      <c r="S283" s="1142"/>
      <c r="T283" s="1142"/>
      <c r="U283" s="1142"/>
      <c r="V283" s="1142"/>
      <c r="W283" s="1142"/>
      <c r="X283" s="1142"/>
      <c r="Y283" s="1142"/>
      <c r="Z283" s="1142"/>
      <c r="AA283" s="1143"/>
      <c r="AB283" s="1142"/>
      <c r="AC283" s="1142"/>
      <c r="AD283" s="1142"/>
      <c r="AE283" s="1142"/>
      <c r="AF283" s="1142"/>
      <c r="AG283" s="1142"/>
      <c r="AH283" s="1142"/>
      <c r="AI283" s="1142"/>
      <c r="AJ283" s="1144"/>
      <c r="AK283" s="1142"/>
      <c r="AL283" s="1142"/>
      <c r="AM283" s="1142"/>
      <c r="AN283" s="1142"/>
      <c r="AO283" s="1142"/>
      <c r="AP283" s="1142"/>
      <c r="AQ283" s="1142"/>
      <c r="AR283" s="1142"/>
      <c r="AS283" s="1142"/>
      <c r="AT283" s="1142"/>
      <c r="AU283" s="1142"/>
      <c r="AV283" s="1142"/>
      <c r="AW283" s="1142"/>
      <c r="AX283" s="1142"/>
      <c r="AY283" s="1142"/>
      <c r="AZ283" s="1142"/>
      <c r="BA283" s="1142"/>
    </row>
    <row r="284" ht="15.75" customHeight="1">
      <c r="A284" s="1130" t="s">
        <v>70</v>
      </c>
      <c r="B284" s="1131" t="s">
        <v>6648</v>
      </c>
      <c r="C284" s="1132"/>
      <c r="D284" s="1156"/>
      <c r="E284" s="1133"/>
      <c r="F284" s="1133"/>
      <c r="G284" s="1133"/>
      <c r="H284" s="1133"/>
      <c r="I284" s="1133"/>
      <c r="J284" s="1133"/>
      <c r="K284" s="1146" t="s">
        <v>277</v>
      </c>
      <c r="L284" s="1133"/>
      <c r="M284" s="1133"/>
      <c r="N284" s="1133"/>
      <c r="O284" s="1133"/>
      <c r="P284" s="1133"/>
      <c r="Q284" s="1133"/>
      <c r="R284" s="1133"/>
      <c r="S284" s="1133"/>
      <c r="T284" s="1133"/>
      <c r="U284" s="1133"/>
      <c r="V284" s="1133"/>
      <c r="W284" s="1133"/>
      <c r="X284" s="1133"/>
      <c r="Y284" s="1133"/>
      <c r="Z284" s="1133"/>
      <c r="AA284" s="1135"/>
      <c r="AB284" s="1133"/>
      <c r="AC284" s="1133"/>
      <c r="AD284" s="1133"/>
      <c r="AE284" s="1133"/>
      <c r="AF284" s="1133"/>
      <c r="AG284" s="1133"/>
      <c r="AH284" s="1133"/>
      <c r="AI284" s="1133"/>
      <c r="AJ284" s="1136"/>
      <c r="AK284" s="1133"/>
      <c r="AL284" s="1133"/>
      <c r="AM284" s="1133"/>
      <c r="AN284" s="1133"/>
      <c r="AO284" s="1133"/>
      <c r="AP284" s="1133"/>
      <c r="AQ284" s="1133"/>
      <c r="AR284" s="1133"/>
      <c r="AS284" s="1133"/>
      <c r="AT284" s="1133"/>
      <c r="AU284" s="1133"/>
      <c r="AV284" s="1133"/>
      <c r="AW284" s="1133"/>
      <c r="AX284" s="1133"/>
      <c r="AY284" s="1133"/>
      <c r="AZ284" s="1133"/>
      <c r="BA284" s="1133"/>
    </row>
    <row r="285" ht="15.75" customHeight="1">
      <c r="A285" s="1130" t="s">
        <v>71</v>
      </c>
      <c r="B285" s="1131" t="s">
        <v>6648</v>
      </c>
      <c r="C285" s="1155" t="s">
        <v>7023</v>
      </c>
      <c r="D285" s="1157"/>
      <c r="E285" s="1142"/>
      <c r="F285" s="1142"/>
      <c r="G285" s="1142"/>
      <c r="H285" s="1142"/>
      <c r="I285" s="1142"/>
      <c r="J285" s="1142"/>
      <c r="K285" s="97" t="s">
        <v>7023</v>
      </c>
      <c r="L285" s="1142"/>
      <c r="M285" s="1142"/>
      <c r="N285" s="1142"/>
      <c r="O285" s="1142" t="s">
        <v>4017</v>
      </c>
      <c r="P285" s="1142"/>
      <c r="Q285" s="1142"/>
      <c r="R285" s="1142"/>
      <c r="S285" s="1142"/>
      <c r="T285" s="1142"/>
      <c r="U285" s="1142"/>
      <c r="V285" s="1142"/>
      <c r="W285" s="1142"/>
      <c r="X285" s="1142"/>
      <c r="Y285" s="1142"/>
      <c r="Z285" s="1142"/>
      <c r="AA285" s="1143"/>
      <c r="AB285" s="1142"/>
      <c r="AC285" s="1142"/>
      <c r="AD285" s="1142"/>
      <c r="AE285" s="1142"/>
      <c r="AF285" s="1142"/>
      <c r="AG285" s="1142"/>
      <c r="AH285" s="1142"/>
      <c r="AI285" s="1142"/>
      <c r="AJ285" s="1144"/>
      <c r="AK285" s="1142"/>
      <c r="AL285" s="1142"/>
      <c r="AM285" s="1142"/>
      <c r="AN285" s="1142"/>
      <c r="AO285" s="1142"/>
      <c r="AP285" s="1142"/>
      <c r="AQ285" s="1142"/>
      <c r="AR285" s="1142"/>
      <c r="AS285" s="1142"/>
      <c r="AT285" s="1142"/>
      <c r="AU285" s="1142"/>
      <c r="AV285" s="1142"/>
      <c r="AW285" s="1142"/>
      <c r="AX285" s="1142"/>
      <c r="AY285" s="1142"/>
      <c r="AZ285" s="1142"/>
      <c r="BA285" s="1142"/>
    </row>
    <row r="286" ht="26.25" customHeight="1">
      <c r="A286" s="1126" t="s">
        <v>7024</v>
      </c>
      <c r="D286" s="1165"/>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65"/>
      <c r="AT286" s="1165"/>
      <c r="AU286" s="1165"/>
      <c r="AV286" s="1165"/>
      <c r="AW286" s="1165"/>
      <c r="AX286" s="1165"/>
      <c r="AY286" s="1165"/>
      <c r="AZ286" s="1165"/>
      <c r="BA286" s="1165"/>
    </row>
    <row r="287" ht="15.75" customHeight="1">
      <c r="A287" s="1130" t="s">
        <v>7025</v>
      </c>
      <c r="B287" s="1153" t="s">
        <v>6531</v>
      </c>
      <c r="C287" s="1139" t="s">
        <v>623</v>
      </c>
      <c r="D287" s="1141"/>
      <c r="E287" s="97" t="s">
        <v>623</v>
      </c>
      <c r="F287" s="1142"/>
      <c r="G287" s="1142"/>
      <c r="H287" s="1142"/>
      <c r="I287" s="1142"/>
      <c r="J287" s="1142"/>
      <c r="K287" s="1161"/>
      <c r="L287" s="1142"/>
      <c r="M287" s="1142"/>
      <c r="N287" s="1142"/>
      <c r="O287" s="1142"/>
      <c r="P287" s="1142"/>
      <c r="Q287" s="1142"/>
      <c r="R287" s="1142"/>
      <c r="S287" s="1142"/>
      <c r="T287" s="1142"/>
      <c r="U287" s="1142"/>
      <c r="V287" s="1142"/>
      <c r="W287" s="1142"/>
      <c r="X287" s="1142"/>
      <c r="Y287" s="1142"/>
      <c r="Z287" s="1142"/>
      <c r="AA287" s="1143"/>
      <c r="AB287" s="1142"/>
      <c r="AC287" s="1142"/>
      <c r="AD287" s="1142"/>
      <c r="AE287" s="1142"/>
      <c r="AF287" s="1142"/>
      <c r="AG287" s="1142"/>
      <c r="AH287" s="1142"/>
      <c r="AI287" s="1142"/>
      <c r="AJ287" s="1144"/>
      <c r="AK287" s="1142"/>
      <c r="AL287" s="1142"/>
      <c r="AM287" s="1142"/>
      <c r="AN287" s="1142"/>
      <c r="AO287" s="1142"/>
      <c r="AP287" s="1142"/>
      <c r="AQ287" s="1142"/>
      <c r="AR287" s="1142"/>
      <c r="AS287" s="1142"/>
      <c r="AT287" s="1142"/>
      <c r="AU287" s="1142"/>
      <c r="AV287" s="1142"/>
      <c r="AW287" s="1142"/>
      <c r="AX287" s="1142"/>
      <c r="AY287" s="1142"/>
      <c r="AZ287" s="1142"/>
      <c r="BA287" s="1142"/>
    </row>
    <row r="288" ht="15.75" customHeight="1">
      <c r="A288" s="1137"/>
      <c r="B288" s="1154" t="s">
        <v>7026</v>
      </c>
      <c r="C288" s="1132" t="s">
        <v>240</v>
      </c>
      <c r="D288" s="428" t="s">
        <v>240</v>
      </c>
      <c r="E288" s="428" t="s">
        <v>1641</v>
      </c>
      <c r="F288" s="1133"/>
      <c r="G288" s="1133"/>
      <c r="H288" s="1133"/>
      <c r="I288" s="1133"/>
      <c r="J288" s="1133"/>
      <c r="K288" s="1133"/>
      <c r="L288" s="1133"/>
      <c r="M288" s="1133"/>
      <c r="N288" s="1133"/>
      <c r="O288" s="1133"/>
      <c r="P288" s="1133"/>
      <c r="Q288" s="1133"/>
      <c r="R288" s="1133"/>
      <c r="S288" s="1133"/>
      <c r="T288" s="1133"/>
      <c r="U288" s="1133"/>
      <c r="V288" s="1133"/>
      <c r="W288" s="1133"/>
      <c r="X288" s="1133"/>
      <c r="Y288" s="1133"/>
      <c r="Z288" s="1133"/>
      <c r="AA288" s="1135"/>
      <c r="AB288" s="1133"/>
      <c r="AC288" s="1133"/>
      <c r="AD288" s="1133"/>
      <c r="AE288" s="1133"/>
      <c r="AF288" s="1133"/>
      <c r="AG288" s="1133"/>
      <c r="AH288" s="1133"/>
      <c r="AI288" s="1133"/>
      <c r="AJ288" s="1136"/>
      <c r="AK288" s="1133"/>
      <c r="AL288" s="1133"/>
      <c r="AM288" s="1133"/>
      <c r="AN288" s="1133"/>
      <c r="AO288" s="1133"/>
      <c r="AP288" s="1133"/>
      <c r="AQ288" s="1133"/>
      <c r="AR288" s="1133"/>
      <c r="AS288" s="1133"/>
      <c r="AT288" s="1133"/>
      <c r="AU288" s="1133"/>
      <c r="AV288" s="1133"/>
      <c r="AW288" s="1133"/>
      <c r="AX288" s="1133"/>
      <c r="AY288" s="1133"/>
      <c r="AZ288" s="1133"/>
      <c r="BA288" s="1133"/>
    </row>
    <row r="289" ht="15.75" customHeight="1">
      <c r="A289" s="1137"/>
      <c r="B289" s="1154" t="s">
        <v>7027</v>
      </c>
      <c r="C289" s="1139" t="s">
        <v>2664</v>
      </c>
      <c r="D289" s="97" t="s">
        <v>1574</v>
      </c>
      <c r="E289" s="1142"/>
      <c r="F289" s="1142"/>
      <c r="G289" s="1142"/>
      <c r="H289" s="1142"/>
      <c r="I289" s="1142"/>
      <c r="J289" s="1141" t="s">
        <v>1855</v>
      </c>
      <c r="K289" s="1142"/>
      <c r="L289" s="1142"/>
      <c r="M289" s="1142"/>
      <c r="N289" s="97" t="s">
        <v>2664</v>
      </c>
      <c r="O289" s="1142"/>
      <c r="P289" s="1142"/>
      <c r="Q289" s="1142"/>
      <c r="R289" s="1142"/>
      <c r="S289" s="1142"/>
      <c r="T289" s="1142"/>
      <c r="U289" s="1142"/>
      <c r="V289" s="1142"/>
      <c r="W289" s="1142"/>
      <c r="X289" s="97" t="s">
        <v>2813</v>
      </c>
      <c r="Y289" s="1142"/>
      <c r="Z289" s="1142"/>
      <c r="AA289" s="1143"/>
      <c r="AB289" s="1142"/>
      <c r="AC289" s="1142"/>
      <c r="AD289" s="97" t="s">
        <v>691</v>
      </c>
      <c r="AE289" s="1142"/>
      <c r="AF289" s="1142"/>
      <c r="AG289" s="1142"/>
      <c r="AH289" s="1142"/>
      <c r="AI289" s="1142"/>
      <c r="AJ289" s="1144"/>
      <c r="AK289" s="1142"/>
      <c r="AL289" s="1142"/>
      <c r="AM289" s="1142"/>
      <c r="AN289" s="1142"/>
      <c r="AO289" s="1142"/>
      <c r="AP289" s="1142"/>
      <c r="AQ289" s="1142"/>
      <c r="AR289" s="1142"/>
      <c r="AS289" s="1142"/>
      <c r="AT289" s="1142"/>
      <c r="AU289" s="1142"/>
      <c r="AV289" s="1142"/>
      <c r="AW289" s="1142"/>
      <c r="AX289" s="1142"/>
      <c r="AY289" s="1142"/>
      <c r="AZ289" s="1142"/>
      <c r="BA289" s="1142"/>
    </row>
    <row r="290" ht="15.75" customHeight="1">
      <c r="A290" s="1130" t="s">
        <v>7028</v>
      </c>
      <c r="B290" s="1153" t="s">
        <v>6633</v>
      </c>
      <c r="C290" s="1132" t="s">
        <v>6410</v>
      </c>
      <c r="D290" s="428" t="s">
        <v>6410</v>
      </c>
      <c r="E290" s="1133"/>
      <c r="F290" s="1133"/>
      <c r="G290" s="1133"/>
      <c r="H290" s="1133"/>
      <c r="I290" s="1133"/>
      <c r="J290" s="1133"/>
      <c r="K290" s="1133"/>
      <c r="L290" s="1133"/>
      <c r="M290" s="1133"/>
      <c r="N290" s="1133"/>
      <c r="O290" s="1133"/>
      <c r="P290" s="1133"/>
      <c r="Q290" s="1133"/>
      <c r="R290" s="1133"/>
      <c r="S290" s="1133"/>
      <c r="T290" s="1133"/>
      <c r="U290" s="1133"/>
      <c r="V290" s="1133"/>
      <c r="W290" s="1133"/>
      <c r="X290" s="1133"/>
      <c r="Y290" s="1133"/>
      <c r="Z290" s="1133"/>
      <c r="AA290" s="1135"/>
      <c r="AB290" s="1133"/>
      <c r="AC290" s="1133"/>
      <c r="AD290" s="1133"/>
      <c r="AE290" s="1133"/>
      <c r="AF290" s="1133"/>
      <c r="AG290" s="1133"/>
      <c r="AH290" s="1133"/>
      <c r="AI290" s="1133"/>
      <c r="AJ290" s="1136"/>
      <c r="AK290" s="1133"/>
      <c r="AL290" s="1133"/>
      <c r="AM290" s="1133"/>
      <c r="AN290" s="1133"/>
      <c r="AO290" s="1133"/>
      <c r="AP290" s="1133"/>
      <c r="AQ290" s="1133"/>
      <c r="AR290" s="1133"/>
      <c r="AS290" s="1133"/>
      <c r="AT290" s="1133"/>
      <c r="AU290" s="1133"/>
      <c r="AV290" s="1133"/>
      <c r="AW290" s="1133"/>
      <c r="AX290" s="1133"/>
      <c r="AY290" s="1133"/>
      <c r="AZ290" s="1133"/>
      <c r="BA290" s="1133"/>
    </row>
    <row r="291" ht="15.75" customHeight="1">
      <c r="A291" s="1137"/>
      <c r="B291" s="1154" t="s">
        <v>6634</v>
      </c>
      <c r="C291" s="1139" t="s">
        <v>7029</v>
      </c>
      <c r="D291" s="97" t="s">
        <v>2142</v>
      </c>
      <c r="E291" s="1142"/>
      <c r="F291" s="1142"/>
      <c r="G291" s="1142"/>
      <c r="H291" s="1142"/>
      <c r="I291" s="1142"/>
      <c r="J291" s="1142"/>
      <c r="K291" s="1142"/>
      <c r="L291" s="1142"/>
      <c r="M291" s="1142"/>
      <c r="N291" s="1142"/>
      <c r="O291" s="1142"/>
      <c r="P291" s="1142"/>
      <c r="Q291" s="1142"/>
      <c r="R291" s="1142"/>
      <c r="S291" s="97" t="s">
        <v>7029</v>
      </c>
      <c r="T291" s="1142"/>
      <c r="U291" s="1142"/>
      <c r="V291" s="1142"/>
      <c r="W291" s="1142"/>
      <c r="X291" s="97" t="s">
        <v>587</v>
      </c>
      <c r="Y291" s="1142"/>
      <c r="Z291" s="1142"/>
      <c r="AA291" s="1143"/>
      <c r="AB291" s="1142"/>
      <c r="AC291" s="1142"/>
      <c r="AD291" s="97" t="s">
        <v>4019</v>
      </c>
      <c r="AE291" s="1142"/>
      <c r="AF291" s="1142"/>
      <c r="AG291" s="1142"/>
      <c r="AH291" s="1142"/>
      <c r="AI291" s="1142"/>
      <c r="AJ291" s="1144"/>
      <c r="AK291" s="1142"/>
      <c r="AL291" s="1142"/>
      <c r="AM291" s="1142"/>
      <c r="AN291" s="1142"/>
      <c r="AO291" s="1142"/>
      <c r="AP291" s="1142"/>
      <c r="AQ291" s="1142"/>
      <c r="AR291" s="1142"/>
      <c r="AS291" s="1142"/>
      <c r="AT291" s="1142"/>
      <c r="AU291" s="1142"/>
      <c r="AV291" s="1142"/>
      <c r="AW291" s="1142"/>
      <c r="AX291" s="1142"/>
      <c r="AY291" s="1142"/>
      <c r="AZ291" s="1142"/>
      <c r="BA291" s="1142"/>
    </row>
    <row r="292" ht="15.75" customHeight="1">
      <c r="A292" s="1130" t="s">
        <v>7030</v>
      </c>
      <c r="B292" s="1153" t="s">
        <v>6528</v>
      </c>
      <c r="C292" s="1132" t="s">
        <v>1305</v>
      </c>
      <c r="D292" s="151" t="s">
        <v>2404</v>
      </c>
      <c r="E292" s="1166"/>
      <c r="F292" s="151" t="s">
        <v>2155</v>
      </c>
      <c r="G292" s="1167"/>
      <c r="H292" s="428" t="s">
        <v>2189</v>
      </c>
      <c r="I292" s="1166"/>
      <c r="J292" s="1167"/>
      <c r="K292" s="1167"/>
      <c r="L292" s="1167"/>
      <c r="M292" s="1166"/>
      <c r="N292" s="1166"/>
      <c r="O292" s="1166"/>
      <c r="P292" s="1166"/>
      <c r="Q292" s="1167"/>
      <c r="R292" s="1166"/>
      <c r="S292" s="151" t="s">
        <v>6990</v>
      </c>
      <c r="T292" s="1166"/>
      <c r="U292" s="1167"/>
      <c r="V292" s="1167"/>
      <c r="W292" s="1166"/>
      <c r="X292" s="428" t="s">
        <v>1305</v>
      </c>
      <c r="Y292" s="1168"/>
      <c r="Z292" s="1166"/>
      <c r="AA292" s="1169"/>
      <c r="AB292" s="1167"/>
      <c r="AC292" s="1170"/>
      <c r="AD292" s="1167"/>
      <c r="AE292" s="1167"/>
      <c r="AF292" s="1166"/>
      <c r="AG292" s="1167"/>
      <c r="AH292" s="1167"/>
      <c r="AI292" s="1167"/>
      <c r="AJ292" s="1171"/>
      <c r="AK292" s="1167"/>
      <c r="AL292" s="1167"/>
      <c r="AM292" s="1167"/>
      <c r="AN292" s="1167"/>
      <c r="AO292" s="1166"/>
      <c r="AP292" s="1167"/>
      <c r="AQ292" s="1166"/>
      <c r="AR292" s="1167"/>
      <c r="AS292" s="1167"/>
      <c r="AT292" s="1167"/>
      <c r="AU292" s="1167"/>
      <c r="AV292" s="1167"/>
      <c r="AW292" s="1167"/>
      <c r="AX292" s="1167"/>
      <c r="AY292" s="1167"/>
      <c r="AZ292" s="1167"/>
      <c r="BA292" s="1167"/>
    </row>
    <row r="293" ht="15.75" customHeight="1">
      <c r="A293" s="1130" t="s">
        <v>7031</v>
      </c>
      <c r="B293" s="1153" t="s">
        <v>7032</v>
      </c>
      <c r="C293" s="1139" t="s">
        <v>7033</v>
      </c>
      <c r="D293" s="97" t="s">
        <v>7033</v>
      </c>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c r="AA293" s="1143"/>
      <c r="AB293" s="1142"/>
      <c r="AC293" s="1142"/>
      <c r="AD293" s="1142"/>
      <c r="AE293" s="1142"/>
      <c r="AF293" s="1142"/>
      <c r="AG293" s="1142"/>
      <c r="AH293" s="1142"/>
      <c r="AI293" s="1142"/>
      <c r="AJ293" s="1144"/>
      <c r="AK293" s="1142"/>
      <c r="AL293" s="1142"/>
      <c r="AM293" s="1142"/>
      <c r="AN293" s="1142"/>
      <c r="AO293" s="1142"/>
      <c r="AP293" s="1142"/>
      <c r="AQ293" s="1142"/>
      <c r="AR293" s="1142"/>
      <c r="AS293" s="1142"/>
      <c r="AT293" s="1142"/>
      <c r="AU293" s="1142"/>
      <c r="AV293" s="1142"/>
      <c r="AW293" s="1142"/>
      <c r="AX293" s="1142"/>
      <c r="AY293" s="1142"/>
      <c r="AZ293" s="1142"/>
      <c r="BA293" s="1142"/>
    </row>
    <row r="294" ht="15.75" customHeight="1">
      <c r="A294" s="1137"/>
      <c r="B294" s="1137" t="s">
        <v>7034</v>
      </c>
      <c r="C294" s="1132" t="s">
        <v>4661</v>
      </c>
      <c r="D294" s="428" t="s">
        <v>7035</v>
      </c>
      <c r="E294" s="1133"/>
      <c r="F294" s="1133"/>
      <c r="G294" s="1133"/>
      <c r="H294" s="1133"/>
      <c r="I294" s="1133"/>
      <c r="J294" s="1133"/>
      <c r="K294" s="1133"/>
      <c r="L294" s="1133"/>
      <c r="M294" s="1133"/>
      <c r="N294" s="1133"/>
      <c r="O294" s="1133"/>
      <c r="P294" s="1133"/>
      <c r="Q294" s="1133"/>
      <c r="R294" s="1133"/>
      <c r="S294" s="1133"/>
      <c r="T294" s="1133"/>
      <c r="U294" s="1133"/>
      <c r="V294" s="1133"/>
      <c r="W294" s="1133"/>
      <c r="X294" s="428" t="s">
        <v>4661</v>
      </c>
      <c r="Y294" s="1133"/>
      <c r="Z294" s="1133"/>
      <c r="AA294" s="1135"/>
      <c r="AB294" s="1133"/>
      <c r="AC294" s="1133"/>
      <c r="AD294" s="1133"/>
      <c r="AE294" s="1133"/>
      <c r="AF294" s="1133"/>
      <c r="AG294" s="1133"/>
      <c r="AH294" s="1133"/>
      <c r="AI294" s="1133"/>
      <c r="AJ294" s="1136"/>
      <c r="AK294" s="1133"/>
      <c r="AL294" s="1133"/>
      <c r="AM294" s="1133"/>
      <c r="AN294" s="1133"/>
      <c r="AO294" s="1133"/>
      <c r="AP294" s="1133"/>
      <c r="AQ294" s="1133"/>
      <c r="AR294" s="1133"/>
      <c r="AS294" s="1133"/>
      <c r="AT294" s="1133"/>
      <c r="AU294" s="1133"/>
      <c r="AV294" s="1133"/>
      <c r="AW294" s="1133"/>
      <c r="AX294" s="1133"/>
      <c r="AY294" s="1133"/>
      <c r="AZ294" s="1133"/>
      <c r="BA294" s="1133"/>
    </row>
    <row r="295" ht="15.75" customHeight="1">
      <c r="A295" s="1130" t="s">
        <v>7036</v>
      </c>
      <c r="B295" s="1153" t="s">
        <v>7037</v>
      </c>
      <c r="C295" s="1139" t="s">
        <v>3985</v>
      </c>
      <c r="D295" s="97" t="s">
        <v>3985</v>
      </c>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c r="AA295" s="1143"/>
      <c r="AB295" s="1142"/>
      <c r="AC295" s="1142"/>
      <c r="AD295" s="1142"/>
      <c r="AE295" s="1142"/>
      <c r="AF295" s="1142"/>
      <c r="AG295" s="1142"/>
      <c r="AH295" s="1142"/>
      <c r="AI295" s="1142"/>
      <c r="AJ295" s="1144"/>
      <c r="AK295" s="1142"/>
      <c r="AL295" s="1142"/>
      <c r="AM295" s="1142"/>
      <c r="AN295" s="1142"/>
      <c r="AO295" s="1142"/>
      <c r="AP295" s="1142"/>
      <c r="AQ295" s="1142"/>
      <c r="AR295" s="1142"/>
      <c r="AS295" s="1142"/>
      <c r="AT295" s="1142"/>
      <c r="AU295" s="1142"/>
      <c r="AV295" s="1142"/>
      <c r="AW295" s="1142"/>
      <c r="AX295" s="1142"/>
      <c r="AY295" s="1142"/>
      <c r="AZ295" s="1142"/>
      <c r="BA295" s="1142"/>
    </row>
    <row r="296" ht="15.75" customHeight="1">
      <c r="A296" s="1137"/>
      <c r="B296" s="1154" t="s">
        <v>7038</v>
      </c>
      <c r="C296" s="1132" t="s">
        <v>7039</v>
      </c>
      <c r="D296" s="428" t="s">
        <v>7039</v>
      </c>
      <c r="E296" s="1133"/>
      <c r="F296" s="1133"/>
      <c r="G296" s="1133"/>
      <c r="H296" s="1133"/>
      <c r="I296" s="1133"/>
      <c r="J296" s="1133"/>
      <c r="K296" s="1133"/>
      <c r="L296" s="1133"/>
      <c r="M296" s="1133"/>
      <c r="N296" s="1133"/>
      <c r="O296" s="1133"/>
      <c r="P296" s="1133"/>
      <c r="Q296" s="1133"/>
      <c r="R296" s="1133"/>
      <c r="S296" s="1133"/>
      <c r="T296" s="1133"/>
      <c r="U296" s="1133"/>
      <c r="V296" s="1133"/>
      <c r="W296" s="1133"/>
      <c r="X296" s="1133"/>
      <c r="Y296" s="1133"/>
      <c r="Z296" s="1133"/>
      <c r="AA296" s="1135"/>
      <c r="AB296" s="1133"/>
      <c r="AC296" s="1133"/>
      <c r="AD296" s="1133"/>
      <c r="AE296" s="1133"/>
      <c r="AF296" s="1133"/>
      <c r="AG296" s="1133"/>
      <c r="AH296" s="1133"/>
      <c r="AI296" s="1133"/>
      <c r="AJ296" s="1136"/>
      <c r="AK296" s="1133"/>
      <c r="AL296" s="1133"/>
      <c r="AM296" s="1133"/>
      <c r="AN296" s="1133"/>
      <c r="AO296" s="1133"/>
      <c r="AP296" s="1133"/>
      <c r="AQ296" s="1133"/>
      <c r="AR296" s="1133"/>
      <c r="AS296" s="1133"/>
      <c r="AT296" s="1133"/>
      <c r="AU296" s="1133"/>
      <c r="AV296" s="1133"/>
      <c r="AW296" s="1133"/>
      <c r="AX296" s="1133"/>
      <c r="AY296" s="1133"/>
      <c r="AZ296" s="1133"/>
      <c r="BA296" s="1133"/>
    </row>
    <row r="297" ht="15.75" customHeight="1">
      <c r="A297" s="1137"/>
      <c r="B297" s="1154" t="s">
        <v>7040</v>
      </c>
      <c r="C297" s="1139" t="s">
        <v>7041</v>
      </c>
      <c r="D297" s="97" t="s">
        <v>7041</v>
      </c>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c r="AA297" s="1143"/>
      <c r="AB297" s="1142"/>
      <c r="AC297" s="1142"/>
      <c r="AD297" s="1142"/>
      <c r="AE297" s="1142"/>
      <c r="AF297" s="1142"/>
      <c r="AG297" s="1142"/>
      <c r="AH297" s="1142"/>
      <c r="AI297" s="1142"/>
      <c r="AJ297" s="1144"/>
      <c r="AK297" s="1142"/>
      <c r="AL297" s="1142"/>
      <c r="AM297" s="1142"/>
      <c r="AN297" s="1142"/>
      <c r="AO297" s="1142"/>
      <c r="AP297" s="1142"/>
      <c r="AQ297" s="1142"/>
      <c r="AR297" s="1142"/>
      <c r="AS297" s="1142"/>
      <c r="AT297" s="1142"/>
      <c r="AU297" s="1142"/>
      <c r="AV297" s="1142"/>
      <c r="AW297" s="1142"/>
      <c r="AX297" s="1142"/>
      <c r="AY297" s="1142"/>
      <c r="AZ297" s="1142"/>
      <c r="BA297" s="1142"/>
    </row>
    <row r="298" ht="15.75" customHeight="1">
      <c r="A298" s="1137"/>
      <c r="B298" s="1154" t="s">
        <v>7042</v>
      </c>
      <c r="C298" s="1132" t="s">
        <v>1409</v>
      </c>
      <c r="D298" s="428" t="s">
        <v>1409</v>
      </c>
      <c r="E298" s="1133"/>
      <c r="F298" s="1133"/>
      <c r="G298" s="1133"/>
      <c r="H298" s="1133"/>
      <c r="I298" s="1133"/>
      <c r="J298" s="1133"/>
      <c r="K298" s="1133"/>
      <c r="L298" s="1133"/>
      <c r="M298" s="1133"/>
      <c r="N298" s="1133"/>
      <c r="O298" s="1133"/>
      <c r="P298" s="1133"/>
      <c r="Q298" s="1133"/>
      <c r="R298" s="1133"/>
      <c r="S298" s="1133"/>
      <c r="T298" s="1133"/>
      <c r="U298" s="1133"/>
      <c r="V298" s="1133"/>
      <c r="W298" s="1133"/>
      <c r="X298" s="1133"/>
      <c r="Y298" s="1133"/>
      <c r="Z298" s="1133"/>
      <c r="AA298" s="1135"/>
      <c r="AB298" s="1133"/>
      <c r="AC298" s="1133"/>
      <c r="AD298" s="1133"/>
      <c r="AE298" s="1133"/>
      <c r="AF298" s="1133"/>
      <c r="AG298" s="1133"/>
      <c r="AH298" s="1133"/>
      <c r="AI298" s="1133"/>
      <c r="AJ298" s="1136"/>
      <c r="AK298" s="1133"/>
      <c r="AL298" s="1133"/>
      <c r="AM298" s="1133"/>
      <c r="AN298" s="1133"/>
      <c r="AO298" s="1133"/>
      <c r="AP298" s="1133"/>
      <c r="AQ298" s="1133"/>
      <c r="AR298" s="1133"/>
      <c r="AS298" s="1133"/>
      <c r="AT298" s="1133"/>
      <c r="AU298" s="1133"/>
      <c r="AV298" s="1133"/>
      <c r="AW298" s="1133"/>
      <c r="AX298" s="1133"/>
      <c r="AY298" s="1133"/>
      <c r="AZ298" s="1133"/>
      <c r="BA298" s="1133"/>
    </row>
    <row r="299" ht="15.75" customHeight="1">
      <c r="A299" s="1137"/>
      <c r="B299" s="1154" t="s">
        <v>7043</v>
      </c>
      <c r="C299" s="1139" t="s">
        <v>1179</v>
      </c>
      <c r="D299" s="97" t="s">
        <v>1179</v>
      </c>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c r="AA299" s="1143"/>
      <c r="AB299" s="1142"/>
      <c r="AC299" s="1142"/>
      <c r="AD299" s="1142"/>
      <c r="AE299" s="1142"/>
      <c r="AF299" s="1142"/>
      <c r="AG299" s="1142"/>
      <c r="AH299" s="1142"/>
      <c r="AI299" s="1142"/>
      <c r="AJ299" s="1144"/>
      <c r="AK299" s="1142"/>
      <c r="AL299" s="1142"/>
      <c r="AM299" s="1142"/>
      <c r="AN299" s="1142"/>
      <c r="AO299" s="1142"/>
      <c r="AP299" s="1142"/>
      <c r="AQ299" s="1142"/>
      <c r="AR299" s="1142"/>
      <c r="AS299" s="1142"/>
      <c r="AT299" s="1142"/>
      <c r="AU299" s="1142"/>
      <c r="AV299" s="1142"/>
      <c r="AW299" s="1142"/>
      <c r="AX299" s="1142"/>
      <c r="AY299" s="1142"/>
      <c r="AZ299" s="1142"/>
      <c r="BA299" s="1142"/>
    </row>
    <row r="300" ht="15.75" customHeight="1">
      <c r="A300" s="1137"/>
      <c r="B300" s="1154" t="s">
        <v>7044</v>
      </c>
      <c r="C300" s="1132" t="s">
        <v>7045</v>
      </c>
      <c r="D300" s="428" t="s">
        <v>7045</v>
      </c>
      <c r="E300" s="1133"/>
      <c r="F300" s="1133"/>
      <c r="G300" s="1133"/>
      <c r="H300" s="1133"/>
      <c r="I300" s="1133"/>
      <c r="J300" s="1133"/>
      <c r="K300" s="1133"/>
      <c r="L300" s="1133"/>
      <c r="M300" s="1133"/>
      <c r="N300" s="1133"/>
      <c r="O300" s="1133"/>
      <c r="P300" s="1133"/>
      <c r="Q300" s="1133"/>
      <c r="R300" s="1133"/>
      <c r="S300" s="1133"/>
      <c r="T300" s="1133"/>
      <c r="U300" s="1133"/>
      <c r="V300" s="1133"/>
      <c r="W300" s="1133"/>
      <c r="X300" s="1133"/>
      <c r="Y300" s="1133"/>
      <c r="Z300" s="1133"/>
      <c r="AA300" s="1135"/>
      <c r="AB300" s="1133"/>
      <c r="AC300" s="1133"/>
      <c r="AD300" s="1133"/>
      <c r="AE300" s="1134" t="s">
        <v>1409</v>
      </c>
      <c r="AF300" s="1133"/>
      <c r="AG300" s="1133"/>
      <c r="AH300" s="1133"/>
      <c r="AI300" s="1133"/>
      <c r="AJ300" s="1136"/>
      <c r="AK300" s="1133"/>
      <c r="AL300" s="1133"/>
      <c r="AM300" s="1133"/>
      <c r="AN300" s="1133"/>
      <c r="AO300" s="1133"/>
      <c r="AP300" s="1133"/>
      <c r="AQ300" s="1133"/>
      <c r="AR300" s="1133"/>
      <c r="AS300" s="1133"/>
      <c r="AT300" s="1133"/>
      <c r="AU300" s="1133"/>
      <c r="AV300" s="1133"/>
      <c r="AW300" s="1133"/>
      <c r="AX300" s="1133"/>
      <c r="AY300" s="1133"/>
      <c r="AZ300" s="1133"/>
      <c r="BA300" s="1133"/>
    </row>
    <row r="301" ht="15.75" customHeight="1">
      <c r="A301" s="1137"/>
      <c r="B301" s="1154" t="s">
        <v>7046</v>
      </c>
      <c r="C301" s="1139" t="s">
        <v>7047</v>
      </c>
      <c r="D301" s="1157"/>
      <c r="E301" s="1142"/>
      <c r="F301" s="1142"/>
      <c r="G301" s="1142"/>
      <c r="H301" s="1142"/>
      <c r="I301" s="1142"/>
      <c r="J301" s="1142"/>
      <c r="K301" s="1142"/>
      <c r="L301" s="1142"/>
      <c r="M301" s="1142"/>
      <c r="N301" s="97" t="s">
        <v>7048</v>
      </c>
      <c r="O301" s="1142"/>
      <c r="P301" s="1142"/>
      <c r="Q301" s="1142"/>
      <c r="R301" s="1142"/>
      <c r="S301" s="1142"/>
      <c r="T301" s="1142"/>
      <c r="U301" s="1142"/>
      <c r="V301" s="1142"/>
      <c r="W301" s="1142"/>
      <c r="X301" s="97" t="s">
        <v>7047</v>
      </c>
      <c r="Y301" s="1142"/>
      <c r="Z301" s="1142"/>
      <c r="AA301" s="1143"/>
      <c r="AB301" s="1142"/>
      <c r="AC301" s="1142"/>
      <c r="AD301" s="1142"/>
      <c r="AE301" s="1142"/>
      <c r="AF301" s="1142"/>
      <c r="AG301" s="1142"/>
      <c r="AH301" s="1142"/>
      <c r="AI301" s="1142"/>
      <c r="AJ301" s="1144"/>
      <c r="AK301" s="1142"/>
      <c r="AL301" s="1142"/>
      <c r="AM301" s="1142"/>
      <c r="AN301" s="1142"/>
      <c r="AO301" s="1142"/>
      <c r="AP301" s="1142"/>
      <c r="AQ301" s="1142"/>
      <c r="AR301" s="1142"/>
      <c r="AS301" s="1142"/>
      <c r="AT301" s="1142"/>
      <c r="AU301" s="1142"/>
      <c r="AV301" s="1142"/>
      <c r="AW301" s="1142"/>
      <c r="AX301" s="1142"/>
      <c r="AY301" s="1142"/>
      <c r="AZ301" s="1142"/>
      <c r="BA301" s="1142"/>
    </row>
    <row r="302" ht="15.75" customHeight="1">
      <c r="A302" s="1130" t="s">
        <v>7049</v>
      </c>
      <c r="B302" s="1153" t="s">
        <v>6528</v>
      </c>
      <c r="C302" s="1132" t="s">
        <v>946</v>
      </c>
      <c r="D302" s="1156"/>
      <c r="E302" s="1133"/>
      <c r="F302" s="1133"/>
      <c r="G302" s="1133"/>
      <c r="H302" s="1133"/>
      <c r="I302" s="1133"/>
      <c r="J302" s="1133"/>
      <c r="K302" s="1133"/>
      <c r="L302" s="1133"/>
      <c r="M302" s="428" t="s">
        <v>3433</v>
      </c>
      <c r="N302" s="1133"/>
      <c r="O302" s="1133"/>
      <c r="P302" s="1133"/>
      <c r="Q302" s="1133"/>
      <c r="R302" s="1133"/>
      <c r="S302" s="1134" t="s">
        <v>5801</v>
      </c>
      <c r="T302" s="1133"/>
      <c r="U302" s="1133"/>
      <c r="V302" s="1133"/>
      <c r="W302" s="1133"/>
      <c r="X302" s="1133"/>
      <c r="Y302" s="1133"/>
      <c r="Z302" s="1133"/>
      <c r="AA302" s="428" t="s">
        <v>7050</v>
      </c>
      <c r="AB302" s="1133"/>
      <c r="AC302" s="1133"/>
      <c r="AD302" s="1133"/>
      <c r="AE302" s="428" t="s">
        <v>5461</v>
      </c>
      <c r="AF302" s="1133"/>
      <c r="AG302" s="1133"/>
      <c r="AH302" s="1133"/>
      <c r="AI302" s="428" t="s">
        <v>946</v>
      </c>
      <c r="AJ302" s="1136"/>
      <c r="AK302" s="1133"/>
      <c r="AL302" s="1133"/>
      <c r="AM302" s="1133"/>
      <c r="AN302" s="1133"/>
      <c r="AO302" s="1133"/>
      <c r="AP302" s="1133"/>
      <c r="AQ302" s="1133"/>
      <c r="AR302" s="1133"/>
      <c r="AS302" s="1133"/>
      <c r="AT302" s="1133"/>
      <c r="AU302" s="1133"/>
      <c r="AV302" s="1133"/>
      <c r="AW302" s="1133"/>
      <c r="AX302" s="1133"/>
      <c r="AY302" s="1133"/>
      <c r="AZ302" s="1133"/>
      <c r="BA302" s="1133"/>
    </row>
    <row r="303" ht="15.75" customHeight="1">
      <c r="A303" s="1130" t="s">
        <v>7051</v>
      </c>
      <c r="B303" s="1153" t="s">
        <v>7052</v>
      </c>
      <c r="C303" s="1139" t="s">
        <v>4273</v>
      </c>
      <c r="D303" s="97" t="s">
        <v>4273</v>
      </c>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c r="AA303" s="1143"/>
      <c r="AB303" s="1142"/>
      <c r="AC303" s="1142"/>
      <c r="AD303" s="1142"/>
      <c r="AE303" s="1142"/>
      <c r="AF303" s="1142"/>
      <c r="AG303" s="1142"/>
      <c r="AH303" s="1142"/>
      <c r="AI303" s="1142"/>
      <c r="AJ303" s="1144"/>
      <c r="AK303" s="1142"/>
      <c r="AL303" s="1142"/>
      <c r="AM303" s="1142"/>
      <c r="AN303" s="1142"/>
      <c r="AO303" s="1142"/>
      <c r="AP303" s="1142"/>
      <c r="AQ303" s="1142"/>
      <c r="AR303" s="1142"/>
      <c r="AS303" s="1142"/>
      <c r="AT303" s="1142"/>
      <c r="AU303" s="1142"/>
      <c r="AV303" s="1142"/>
      <c r="AW303" s="1142"/>
      <c r="AX303" s="1142"/>
      <c r="AY303" s="1142"/>
      <c r="AZ303" s="1142"/>
      <c r="BA303" s="1142"/>
    </row>
    <row r="304" ht="15.75" customHeight="1">
      <c r="A304" s="1137"/>
      <c r="B304" s="1154" t="s">
        <v>7053</v>
      </c>
      <c r="C304" s="1132" t="s">
        <v>7054</v>
      </c>
      <c r="D304" s="428" t="s">
        <v>7054</v>
      </c>
      <c r="E304" s="1133"/>
      <c r="F304" s="1133"/>
      <c r="G304" s="1133"/>
      <c r="H304" s="1133"/>
      <c r="I304" s="1133"/>
      <c r="J304" s="1133"/>
      <c r="K304" s="1133"/>
      <c r="L304" s="1133"/>
      <c r="M304" s="1133"/>
      <c r="N304" s="1133"/>
      <c r="O304" s="1133"/>
      <c r="P304" s="1133"/>
      <c r="Q304" s="1133"/>
      <c r="R304" s="1133"/>
      <c r="S304" s="1133"/>
      <c r="T304" s="1133"/>
      <c r="U304" s="1133"/>
      <c r="V304" s="1133"/>
      <c r="W304" s="1133"/>
      <c r="X304" s="1133"/>
      <c r="Y304" s="1133"/>
      <c r="Z304" s="1133"/>
      <c r="AA304" s="1135"/>
      <c r="AB304" s="1133"/>
      <c r="AC304" s="1133"/>
      <c r="AD304" s="1133"/>
      <c r="AE304" s="1133"/>
      <c r="AF304" s="1133"/>
      <c r="AG304" s="1133"/>
      <c r="AH304" s="1133"/>
      <c r="AI304" s="1133"/>
      <c r="AJ304" s="1136"/>
      <c r="AK304" s="1133"/>
      <c r="AL304" s="1133"/>
      <c r="AM304" s="1133"/>
      <c r="AN304" s="1133"/>
      <c r="AO304" s="1133"/>
      <c r="AP304" s="1133"/>
      <c r="AQ304" s="1133"/>
      <c r="AR304" s="1133"/>
      <c r="AS304" s="1133"/>
      <c r="AT304" s="1133"/>
      <c r="AU304" s="1133"/>
      <c r="AV304" s="1133"/>
      <c r="AW304" s="1133"/>
      <c r="AX304" s="1133"/>
      <c r="AY304" s="1133"/>
      <c r="AZ304" s="1133"/>
      <c r="BA304" s="1133"/>
    </row>
    <row r="305" ht="15.75" customHeight="1">
      <c r="A305" s="1137"/>
      <c r="B305" s="1154" t="s">
        <v>7055</v>
      </c>
      <c r="C305" s="1139" t="s">
        <v>1007</v>
      </c>
      <c r="D305" s="97" t="s">
        <v>1007</v>
      </c>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c r="AA305" s="1143"/>
      <c r="AB305" s="1142"/>
      <c r="AC305" s="1142"/>
      <c r="AD305" s="1142"/>
      <c r="AE305" s="1142"/>
      <c r="AF305" s="1142"/>
      <c r="AG305" s="1142"/>
      <c r="AH305" s="1142"/>
      <c r="AI305" s="1142"/>
      <c r="AJ305" s="1144"/>
      <c r="AK305" s="1142"/>
      <c r="AL305" s="1142"/>
      <c r="AM305" s="1142"/>
      <c r="AN305" s="1142"/>
      <c r="AO305" s="1142"/>
      <c r="AP305" s="1142"/>
      <c r="AQ305" s="1142"/>
      <c r="AR305" s="1142"/>
      <c r="AS305" s="1142"/>
      <c r="AT305" s="1142"/>
      <c r="AU305" s="1142"/>
      <c r="AV305" s="1142"/>
      <c r="AW305" s="1142"/>
      <c r="AX305" s="1142"/>
      <c r="AY305" s="1142"/>
      <c r="AZ305" s="1142"/>
      <c r="BA305" s="1142"/>
    </row>
    <row r="306" ht="15.75" customHeight="1">
      <c r="A306" s="1137"/>
      <c r="B306" s="1154" t="s">
        <v>7056</v>
      </c>
      <c r="C306" s="1132" t="s">
        <v>7057</v>
      </c>
      <c r="D306" s="428" t="s">
        <v>7057</v>
      </c>
      <c r="E306" s="1133"/>
      <c r="F306" s="1133"/>
      <c r="G306" s="1133"/>
      <c r="H306" s="1133"/>
      <c r="I306" s="1133"/>
      <c r="J306" s="1133"/>
      <c r="K306" s="1133"/>
      <c r="L306" s="1133"/>
      <c r="M306" s="1133"/>
      <c r="N306" s="1133"/>
      <c r="O306" s="1133"/>
      <c r="P306" s="1133"/>
      <c r="Q306" s="1133"/>
      <c r="R306" s="1133"/>
      <c r="S306" s="1133"/>
      <c r="T306" s="1133"/>
      <c r="U306" s="1133"/>
      <c r="V306" s="1133"/>
      <c r="W306" s="1133"/>
      <c r="X306" s="1133"/>
      <c r="Y306" s="1133"/>
      <c r="Z306" s="1133"/>
      <c r="AA306" s="1135"/>
      <c r="AB306" s="1133"/>
      <c r="AC306" s="1133"/>
      <c r="AD306" s="1133"/>
      <c r="AE306" s="1133"/>
      <c r="AF306" s="1133"/>
      <c r="AG306" s="1133"/>
      <c r="AH306" s="1133"/>
      <c r="AI306" s="1133"/>
      <c r="AJ306" s="1136"/>
      <c r="AK306" s="1133"/>
      <c r="AL306" s="1133"/>
      <c r="AM306" s="1133"/>
      <c r="AN306" s="1133"/>
      <c r="AO306" s="1133"/>
      <c r="AP306" s="1133"/>
      <c r="AQ306" s="1133"/>
      <c r="AR306" s="1133"/>
      <c r="AS306" s="1133"/>
      <c r="AT306" s="1133"/>
      <c r="AU306" s="1133"/>
      <c r="AV306" s="1133"/>
      <c r="AW306" s="1133"/>
      <c r="AX306" s="1133"/>
      <c r="AY306" s="1133"/>
      <c r="AZ306" s="1133"/>
      <c r="BA306" s="1133"/>
    </row>
    <row r="307" ht="15.75" customHeight="1">
      <c r="A307" s="1130" t="s">
        <v>7058</v>
      </c>
      <c r="B307" s="1131" t="s">
        <v>7059</v>
      </c>
      <c r="C307" s="1139" t="s">
        <v>7060</v>
      </c>
      <c r="D307" s="1172"/>
      <c r="E307" s="97" t="s">
        <v>7060</v>
      </c>
      <c r="F307" s="1173"/>
      <c r="G307" s="1142"/>
      <c r="H307" s="1173"/>
      <c r="I307" s="1173"/>
      <c r="J307" s="1142"/>
      <c r="K307" s="1174"/>
      <c r="L307" s="1142"/>
      <c r="M307" s="1174"/>
      <c r="N307" s="1174"/>
      <c r="O307" s="1175"/>
      <c r="P307" s="1174"/>
      <c r="Q307" s="1174"/>
      <c r="R307" s="1174"/>
      <c r="S307" s="1142"/>
      <c r="T307" s="1174"/>
      <c r="U307" s="1174"/>
      <c r="V307" s="1174"/>
      <c r="W307" s="1142"/>
      <c r="X307" s="97" t="s">
        <v>4455</v>
      </c>
      <c r="Y307" s="1142"/>
      <c r="Z307" s="1174"/>
      <c r="AA307" s="1143"/>
      <c r="AB307" s="1174"/>
      <c r="AC307" s="1142"/>
      <c r="AD307" s="1142"/>
      <c r="AE307" s="1142"/>
      <c r="AF307" s="1142"/>
      <c r="AG307" s="1142"/>
      <c r="AH307" s="1174"/>
      <c r="AI307" s="1174"/>
      <c r="AJ307" s="1144"/>
      <c r="AK307" s="1174"/>
      <c r="AL307" s="1142"/>
      <c r="AM307" s="1174"/>
      <c r="AN307" s="1142"/>
      <c r="AO307" s="1174"/>
      <c r="AP307" s="1174"/>
      <c r="AQ307" s="1174"/>
      <c r="AR307" s="1142"/>
      <c r="AS307" s="1142"/>
      <c r="AT307" s="1142"/>
      <c r="AU307" s="1142"/>
      <c r="AV307" s="1142"/>
      <c r="AW307" s="1142"/>
      <c r="AX307" s="1142"/>
      <c r="AY307" s="1142"/>
      <c r="AZ307" s="1142"/>
      <c r="BA307" s="1142"/>
    </row>
    <row r="308" ht="15.75" customHeight="1">
      <c r="A308" s="1137"/>
      <c r="B308" s="1137" t="s">
        <v>7061</v>
      </c>
      <c r="C308" s="1132" t="s">
        <v>4224</v>
      </c>
      <c r="D308" s="428" t="s">
        <v>5698</v>
      </c>
      <c r="E308" s="1176"/>
      <c r="F308" s="1166"/>
      <c r="G308" s="1133"/>
      <c r="H308" s="1166"/>
      <c r="I308" s="1166"/>
      <c r="J308" s="1133"/>
      <c r="K308" s="1168"/>
      <c r="L308" s="1133"/>
      <c r="M308" s="1168"/>
      <c r="N308" s="1168"/>
      <c r="O308" s="1177"/>
      <c r="P308" s="1168"/>
      <c r="Q308" s="1168"/>
      <c r="R308" s="1168"/>
      <c r="S308" s="1133"/>
      <c r="T308" s="1168"/>
      <c r="U308" s="1168"/>
      <c r="V308" s="1168"/>
      <c r="W308" s="1133"/>
      <c r="X308" s="428" t="s">
        <v>4224</v>
      </c>
      <c r="Y308" s="1133"/>
      <c r="Z308" s="1168"/>
      <c r="AA308" s="1135"/>
      <c r="AB308" s="1168"/>
      <c r="AC308" s="1133"/>
      <c r="AD308" s="1133"/>
      <c r="AE308" s="1133"/>
      <c r="AF308" s="1133"/>
      <c r="AG308" s="1133"/>
      <c r="AH308" s="1168"/>
      <c r="AI308" s="1168"/>
      <c r="AJ308" s="1136"/>
      <c r="AK308" s="1156"/>
      <c r="AL308" s="1133"/>
      <c r="AM308" s="1168"/>
      <c r="AN308" s="1133"/>
      <c r="AO308" s="1168"/>
      <c r="AP308" s="1168"/>
      <c r="AQ308" s="1168"/>
      <c r="AR308" s="1133"/>
      <c r="AS308" s="1133"/>
      <c r="AT308" s="1133"/>
      <c r="AU308" s="1133"/>
      <c r="AV308" s="1133"/>
      <c r="AW308" s="1133"/>
      <c r="AX308" s="1133"/>
      <c r="AY308" s="1133"/>
      <c r="AZ308" s="1133"/>
      <c r="BA308" s="1133"/>
    </row>
    <row r="309" ht="15.75" customHeight="1">
      <c r="A309" s="1130" t="s">
        <v>7062</v>
      </c>
      <c r="B309" s="1153" t="s">
        <v>6528</v>
      </c>
      <c r="C309" s="1139" t="s">
        <v>7063</v>
      </c>
      <c r="D309" s="1161"/>
      <c r="E309" s="1178"/>
      <c r="F309" s="97" t="s">
        <v>7063</v>
      </c>
      <c r="G309" s="1142"/>
      <c r="H309" s="1173"/>
      <c r="I309" s="1173"/>
      <c r="J309" s="1142"/>
      <c r="K309" s="1174"/>
      <c r="L309" s="1142"/>
      <c r="M309" s="1174"/>
      <c r="N309" s="1174"/>
      <c r="O309" s="1175"/>
      <c r="P309" s="1174"/>
      <c r="Q309" s="1174"/>
      <c r="R309" s="1174"/>
      <c r="S309" s="1142"/>
      <c r="T309" s="1174"/>
      <c r="U309" s="1174"/>
      <c r="V309" s="1174"/>
      <c r="W309" s="1142"/>
      <c r="X309" s="1142"/>
      <c r="Y309" s="1142"/>
      <c r="Z309" s="1174"/>
      <c r="AA309" s="1143"/>
      <c r="AB309" s="1174"/>
      <c r="AC309" s="1142"/>
      <c r="AD309" s="1142"/>
      <c r="AE309" s="1142"/>
      <c r="AF309" s="1142"/>
      <c r="AG309" s="1142"/>
      <c r="AH309" s="1174"/>
      <c r="AI309" s="1174"/>
      <c r="AJ309" s="1144"/>
      <c r="AK309" s="1157"/>
      <c r="AL309" s="1142"/>
      <c r="AM309" s="1174"/>
      <c r="AN309" s="1142"/>
      <c r="AO309" s="1174"/>
      <c r="AP309" s="1174"/>
      <c r="AQ309" s="1174"/>
      <c r="AR309" s="1142"/>
      <c r="AS309" s="1142"/>
      <c r="AT309" s="1142"/>
      <c r="AU309" s="1142"/>
      <c r="AV309" s="1142"/>
      <c r="AW309" s="1142"/>
      <c r="AX309" s="1142"/>
      <c r="AY309" s="1142"/>
      <c r="AZ309" s="1142"/>
      <c r="BA309" s="1142"/>
    </row>
    <row r="310" ht="15.75" customHeight="1">
      <c r="A310" s="1179" t="s">
        <v>7064</v>
      </c>
      <c r="B310" s="1180" t="s">
        <v>7065</v>
      </c>
      <c r="C310" s="1132"/>
      <c r="D310" s="1166"/>
      <c r="E310" s="1168"/>
      <c r="F310" s="1168"/>
      <c r="G310" s="1168"/>
      <c r="H310" s="1168"/>
      <c r="I310" s="1168"/>
      <c r="J310" s="1168"/>
      <c r="K310" s="1166"/>
      <c r="L310" s="1168"/>
      <c r="M310" s="1168"/>
      <c r="N310" s="1168"/>
      <c r="O310" s="1168"/>
      <c r="P310" s="1168"/>
      <c r="Q310" s="1168"/>
      <c r="R310" s="1168"/>
      <c r="S310" s="1168"/>
      <c r="T310" s="1168"/>
      <c r="U310" s="1168"/>
      <c r="V310" s="1168"/>
      <c r="W310" s="1168"/>
      <c r="X310" s="1168"/>
      <c r="Y310" s="1168"/>
      <c r="Z310" s="1168"/>
      <c r="AA310" s="1181"/>
      <c r="AB310" s="1168"/>
      <c r="AC310" s="1168"/>
      <c r="AD310" s="1168"/>
      <c r="AE310" s="428" t="s">
        <v>2206</v>
      </c>
      <c r="AF310" s="1168"/>
      <c r="AG310" s="1168"/>
      <c r="AH310" s="1168"/>
      <c r="AI310" s="1168"/>
      <c r="AJ310" s="1182"/>
      <c r="AK310" s="1168"/>
      <c r="AL310" s="1168"/>
      <c r="AM310" s="1168"/>
      <c r="AN310" s="1168"/>
      <c r="AO310" s="1168"/>
      <c r="AP310" s="1168"/>
      <c r="AQ310" s="1168"/>
      <c r="AR310" s="1168"/>
      <c r="AS310" s="1168"/>
      <c r="AT310" s="1168"/>
      <c r="AU310" s="1168"/>
      <c r="AV310" s="1168"/>
      <c r="AW310" s="1168"/>
      <c r="AX310" s="1168"/>
      <c r="AY310" s="1168"/>
      <c r="AZ310" s="1168"/>
      <c r="BA310" s="1168"/>
    </row>
    <row r="311" ht="15.75" customHeight="1">
      <c r="A311" s="1183"/>
      <c r="B311" s="1183" t="s">
        <v>7066</v>
      </c>
      <c r="C311" s="1139" t="s">
        <v>918</v>
      </c>
      <c r="D311" s="97" t="s">
        <v>918</v>
      </c>
      <c r="E311" s="1174"/>
      <c r="F311" s="1174"/>
      <c r="G311" s="1174"/>
      <c r="H311" s="1174"/>
      <c r="I311" s="1174"/>
      <c r="J311" s="1174"/>
      <c r="K311" s="1173"/>
      <c r="L311" s="1174"/>
      <c r="M311" s="1174"/>
      <c r="N311" s="1174"/>
      <c r="O311" s="1174"/>
      <c r="P311" s="1174"/>
      <c r="Q311" s="1174"/>
      <c r="R311" s="1174"/>
      <c r="S311" s="1174"/>
      <c r="T311" s="1174"/>
      <c r="U311" s="1174"/>
      <c r="V311" s="1174"/>
      <c r="W311" s="1174"/>
      <c r="X311" s="1174"/>
      <c r="Y311" s="1174"/>
      <c r="Z311" s="1174"/>
      <c r="AA311" s="1184"/>
      <c r="AB311" s="1174"/>
      <c r="AC311" s="1174"/>
      <c r="AD311" s="1174"/>
      <c r="AE311" s="1174"/>
      <c r="AF311" s="1174"/>
      <c r="AG311" s="1174"/>
      <c r="AH311" s="1174"/>
      <c r="AI311" s="1174"/>
      <c r="AJ311" s="1185"/>
      <c r="AK311" s="1174"/>
      <c r="AL311" s="1174"/>
      <c r="AM311" s="1174"/>
      <c r="AN311" s="1174"/>
      <c r="AO311" s="1174"/>
      <c r="AP311" s="1174"/>
      <c r="AQ311" s="1174"/>
      <c r="AR311" s="1174"/>
      <c r="AS311" s="1174"/>
      <c r="AT311" s="1174"/>
      <c r="AU311" s="1174"/>
      <c r="AV311" s="1174"/>
      <c r="AW311" s="1174"/>
      <c r="AX311" s="1174"/>
      <c r="AY311" s="1174"/>
      <c r="AZ311" s="1174"/>
      <c r="BA311" s="1174"/>
    </row>
    <row r="312" ht="15.75" customHeight="1">
      <c r="A312" s="1183"/>
      <c r="B312" s="1183" t="s">
        <v>7067</v>
      </c>
      <c r="C312" s="1132" t="s">
        <v>554</v>
      </c>
      <c r="D312" s="1166"/>
      <c r="E312" s="428" t="s">
        <v>6668</v>
      </c>
      <c r="F312" s="1168"/>
      <c r="G312" s="428" t="s">
        <v>554</v>
      </c>
      <c r="H312" s="1168"/>
      <c r="I312" s="1168"/>
      <c r="J312" s="1168"/>
      <c r="K312" s="1166"/>
      <c r="L312" s="1168"/>
      <c r="M312" s="1168"/>
      <c r="N312" s="1168"/>
      <c r="O312" s="1168"/>
      <c r="P312" s="1168"/>
      <c r="Q312" s="1168"/>
      <c r="R312" s="1168"/>
      <c r="S312" s="1168"/>
      <c r="T312" s="1168"/>
      <c r="U312" s="1168"/>
      <c r="V312" s="1168"/>
      <c r="W312" s="1168"/>
      <c r="X312" s="1168"/>
      <c r="Y312" s="1168"/>
      <c r="Z312" s="1168"/>
      <c r="AA312" s="1181"/>
      <c r="AB312" s="1168"/>
      <c r="AC312" s="1134" t="s">
        <v>1193</v>
      </c>
      <c r="AD312" s="1168"/>
      <c r="AE312" s="1168"/>
      <c r="AF312" s="1168"/>
      <c r="AG312" s="1168"/>
      <c r="AH312" s="1168"/>
      <c r="AI312" s="1168"/>
      <c r="AJ312" s="1182"/>
      <c r="AK312" s="1168"/>
      <c r="AL312" s="1168"/>
      <c r="AM312" s="1168"/>
      <c r="AN312" s="1168"/>
      <c r="AO312" s="1168"/>
      <c r="AP312" s="1168"/>
      <c r="AQ312" s="1168"/>
      <c r="AR312" s="1168"/>
      <c r="AS312" s="1168"/>
      <c r="AT312" s="1168"/>
      <c r="AU312" s="1168"/>
      <c r="AV312" s="1168"/>
      <c r="AW312" s="1168"/>
      <c r="AX312" s="1168"/>
      <c r="AY312" s="1168"/>
      <c r="AZ312" s="1168"/>
      <c r="BA312" s="11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86" t="s">
        <v>7069</v>
      </c>
      <c r="W1" s="1187" t="s">
        <v>7070</v>
      </c>
      <c r="AM1" s="1188" t="s">
        <v>7071</v>
      </c>
      <c r="BG1" s="1189" t="s">
        <v>7072</v>
      </c>
      <c r="BQ1" s="1190" t="s">
        <v>7073</v>
      </c>
      <c r="BV1" s="1191" t="s">
        <v>7074</v>
      </c>
      <c r="CE1" s="1186" t="s">
        <v>7075</v>
      </c>
      <c r="CM1" s="1192" t="s">
        <v>7076</v>
      </c>
      <c r="CP1" s="1193" t="s">
        <v>7077</v>
      </c>
      <c r="CT1" s="1194" t="s">
        <v>7078</v>
      </c>
    </row>
    <row r="2">
      <c r="A2" s="36" t="s">
        <v>43</v>
      </c>
      <c r="B2" s="36" t="s">
        <v>44</v>
      </c>
      <c r="C2" s="36" t="s">
        <v>45</v>
      </c>
      <c r="F2" s="36" t="s">
        <v>7079</v>
      </c>
      <c r="H2" s="1195" t="s">
        <v>7080</v>
      </c>
      <c r="I2" s="1195" t="s">
        <v>7081</v>
      </c>
      <c r="J2" s="1195" t="s">
        <v>7082</v>
      </c>
      <c r="K2" s="1195" t="s">
        <v>7083</v>
      </c>
      <c r="L2" s="1195" t="s">
        <v>7084</v>
      </c>
      <c r="M2" s="1195" t="s">
        <v>7085</v>
      </c>
      <c r="N2" s="1195" t="s">
        <v>7086</v>
      </c>
      <c r="O2" s="1195" t="s">
        <v>7087</v>
      </c>
      <c r="P2" s="1195" t="s">
        <v>7088</v>
      </c>
      <c r="Q2" s="1195" t="s">
        <v>7089</v>
      </c>
      <c r="R2" s="1195" t="s">
        <v>7090</v>
      </c>
      <c r="S2" s="1195" t="s">
        <v>7091</v>
      </c>
      <c r="T2" s="1195" t="s">
        <v>7092</v>
      </c>
      <c r="U2" s="1195" t="s">
        <v>7093</v>
      </c>
      <c r="V2" s="1195" t="s">
        <v>7094</v>
      </c>
      <c r="W2" s="1196" t="s">
        <v>7095</v>
      </c>
      <c r="X2" s="1196" t="s">
        <v>7096</v>
      </c>
      <c r="Y2" s="1196" t="s">
        <v>7097</v>
      </c>
      <c r="Z2" s="1196" t="s">
        <v>7098</v>
      </c>
      <c r="AA2" s="1196" t="s">
        <v>7099</v>
      </c>
      <c r="AB2" s="1196" t="s">
        <v>7100</v>
      </c>
      <c r="AC2" s="1196" t="s">
        <v>7101</v>
      </c>
      <c r="AD2" s="1196" t="s">
        <v>7102</v>
      </c>
      <c r="AE2" s="1196" t="s">
        <v>7103</v>
      </c>
      <c r="AF2" s="1196" t="s">
        <v>7104</v>
      </c>
      <c r="AG2" s="1196" t="s">
        <v>7105</v>
      </c>
      <c r="AH2" s="1196" t="s">
        <v>7106</v>
      </c>
      <c r="AI2" s="1196" t="s">
        <v>7107</v>
      </c>
      <c r="AJ2" s="1196" t="s">
        <v>7108</v>
      </c>
      <c r="AK2" s="1196" t="s">
        <v>7109</v>
      </c>
      <c r="AL2" s="1196" t="s">
        <v>7110</v>
      </c>
      <c r="AM2" s="1197" t="s">
        <v>7111</v>
      </c>
      <c r="AN2" s="1197" t="s">
        <v>7112</v>
      </c>
      <c r="AO2" s="1197" t="s">
        <v>7113</v>
      </c>
      <c r="AP2" s="1197" t="s">
        <v>7114</v>
      </c>
      <c r="AQ2" s="1197" t="s">
        <v>7115</v>
      </c>
      <c r="AR2" s="1197" t="s">
        <v>7116</v>
      </c>
      <c r="AS2" s="1197" t="s">
        <v>7117</v>
      </c>
      <c r="AT2" s="1197" t="s">
        <v>7118</v>
      </c>
      <c r="AU2" s="1197" t="s">
        <v>7119</v>
      </c>
      <c r="AV2" s="1197" t="s">
        <v>7120</v>
      </c>
      <c r="AW2" s="1197" t="s">
        <v>7121</v>
      </c>
      <c r="AX2" s="1197" t="s">
        <v>7122</v>
      </c>
      <c r="AY2" s="1197" t="s">
        <v>7123</v>
      </c>
      <c r="AZ2" s="1197" t="s">
        <v>7124</v>
      </c>
      <c r="BA2" s="1197" t="s">
        <v>7125</v>
      </c>
      <c r="BB2" s="1197" t="s">
        <v>7126</v>
      </c>
      <c r="BC2" s="1197" t="s">
        <v>7127</v>
      </c>
      <c r="BD2" s="1197" t="s">
        <v>7128</v>
      </c>
      <c r="BE2" s="1197" t="s">
        <v>7129</v>
      </c>
      <c r="BF2" s="1197" t="s">
        <v>7130</v>
      </c>
      <c r="BG2" s="1198" t="s">
        <v>7131</v>
      </c>
      <c r="BH2" s="1198" t="s">
        <v>7132</v>
      </c>
      <c r="BI2" s="1198" t="s">
        <v>7133</v>
      </c>
      <c r="BJ2" s="1198" t="s">
        <v>7134</v>
      </c>
      <c r="BK2" s="1198" t="s">
        <v>7135</v>
      </c>
      <c r="BL2" s="1198" t="s">
        <v>7136</v>
      </c>
      <c r="BM2" s="1198" t="s">
        <v>7137</v>
      </c>
      <c r="BN2" s="1198" t="s">
        <v>7138</v>
      </c>
      <c r="BO2" s="1198" t="s">
        <v>7139</v>
      </c>
      <c r="BP2" s="1198" t="s">
        <v>7140</v>
      </c>
      <c r="BQ2" s="1199" t="s">
        <v>7141</v>
      </c>
      <c r="BR2" s="1199" t="s">
        <v>7142</v>
      </c>
      <c r="BS2" s="1199" t="s">
        <v>7143</v>
      </c>
      <c r="BT2" s="1199" t="s">
        <v>7144</v>
      </c>
      <c r="BU2" s="1199" t="s">
        <v>7145</v>
      </c>
      <c r="BV2" s="1200" t="s">
        <v>7146</v>
      </c>
      <c r="BW2" s="1200" t="s">
        <v>7147</v>
      </c>
      <c r="BX2" s="1200" t="s">
        <v>7148</v>
      </c>
      <c r="BY2" s="1200" t="s">
        <v>7149</v>
      </c>
      <c r="BZ2" s="1200" t="s">
        <v>7150</v>
      </c>
      <c r="CA2" s="1200" t="s">
        <v>7151</v>
      </c>
      <c r="CB2" s="1200" t="s">
        <v>7152</v>
      </c>
      <c r="CC2" s="1200" t="s">
        <v>7153</v>
      </c>
      <c r="CD2" s="1200" t="s">
        <v>7154</v>
      </c>
      <c r="CE2" s="1201" t="s">
        <v>7080</v>
      </c>
      <c r="CF2" s="1201" t="s">
        <v>7083</v>
      </c>
      <c r="CG2" s="1201" t="s">
        <v>7087</v>
      </c>
      <c r="CH2" s="1201" t="s">
        <v>7089</v>
      </c>
      <c r="CI2" s="1201" t="s">
        <v>7090</v>
      </c>
      <c r="CJ2" s="1201" t="s">
        <v>7093</v>
      </c>
      <c r="CK2" s="1201" t="s">
        <v>7155</v>
      </c>
      <c r="CL2" s="1201" t="s">
        <v>7156</v>
      </c>
      <c r="CM2" s="1202" t="s">
        <v>7157</v>
      </c>
      <c r="CN2" s="1202" t="s">
        <v>7158</v>
      </c>
      <c r="CO2" s="1202" t="s">
        <v>7159</v>
      </c>
      <c r="CP2" s="1203" t="s">
        <v>7160</v>
      </c>
      <c r="CQ2" s="1203" t="s">
        <v>7161</v>
      </c>
      <c r="CR2" s="1203" t="s">
        <v>7162</v>
      </c>
      <c r="CS2" s="1203" t="s">
        <v>7163</v>
      </c>
      <c r="CT2" s="1204" t="s">
        <v>7164</v>
      </c>
    </row>
    <row r="3" ht="15.75" customHeight="1">
      <c r="A3" s="1205" t="s">
        <v>7165</v>
      </c>
      <c r="B3" s="1206" t="s">
        <v>7166</v>
      </c>
      <c r="C3" s="1207" t="s">
        <v>724</v>
      </c>
      <c r="D3" s="1208" t="s">
        <v>903</v>
      </c>
      <c r="E3" s="1209" t="s">
        <v>817</v>
      </c>
      <c r="F3" s="1210" t="s">
        <v>219</v>
      </c>
      <c r="G3" s="1206" t="s">
        <v>3838</v>
      </c>
      <c r="H3" s="920" t="s">
        <v>7167</v>
      </c>
      <c r="I3" s="913" t="s">
        <v>7168</v>
      </c>
      <c r="J3" s="920" t="s">
        <v>7169</v>
      </c>
      <c r="K3" s="915" t="s">
        <v>7170</v>
      </c>
      <c r="L3" s="913" t="s">
        <v>7171</v>
      </c>
      <c r="M3" s="1211" t="s">
        <v>7172</v>
      </c>
      <c r="N3" s="920" t="s">
        <v>7173</v>
      </c>
      <c r="O3" s="914" t="s">
        <v>7174</v>
      </c>
      <c r="P3" s="909" t="s">
        <v>7175</v>
      </c>
      <c r="Q3" s="914" t="s">
        <v>7176</v>
      </c>
      <c r="R3" s="920" t="s">
        <v>7177</v>
      </c>
      <c r="S3" s="917" t="s">
        <v>7178</v>
      </c>
      <c r="T3" s="915" t="s">
        <v>7179</v>
      </c>
      <c r="U3" s="909" t="s">
        <v>7180</v>
      </c>
      <c r="V3" s="920" t="s">
        <v>7181</v>
      </c>
      <c r="W3" s="920" t="s">
        <v>2143</v>
      </c>
      <c r="X3" s="917" t="s">
        <v>2296</v>
      </c>
      <c r="Y3" s="920" t="s">
        <v>1661</v>
      </c>
      <c r="Z3" s="917" t="s">
        <v>7182</v>
      </c>
      <c r="AA3" s="920" t="s">
        <v>7183</v>
      </c>
      <c r="AB3" s="917"/>
      <c r="AC3" s="920" t="s">
        <v>7184</v>
      </c>
      <c r="AD3" s="920" t="s">
        <v>482</v>
      </c>
      <c r="AE3" s="920" t="s">
        <v>7185</v>
      </c>
      <c r="AF3" s="917" t="s">
        <v>7186</v>
      </c>
      <c r="AG3" s="917"/>
      <c r="AH3" s="917" t="s">
        <v>7187</v>
      </c>
      <c r="AI3" s="917" t="s">
        <v>7188</v>
      </c>
      <c r="AJ3" s="908"/>
      <c r="AK3" s="917"/>
      <c r="AL3" s="917"/>
      <c r="AM3" s="917" t="s">
        <v>7189</v>
      </c>
      <c r="AN3" s="920" t="s">
        <v>7190</v>
      </c>
      <c r="AO3" s="914" t="s">
        <v>7191</v>
      </c>
      <c r="AP3" s="920" t="s">
        <v>7189</v>
      </c>
      <c r="AQ3" s="920" t="s">
        <v>7192</v>
      </c>
      <c r="AR3" s="914" t="s">
        <v>7193</v>
      </c>
      <c r="AS3" s="1211" t="s">
        <v>7194</v>
      </c>
      <c r="AT3" s="1211" t="s">
        <v>7195</v>
      </c>
      <c r="AU3" s="913" t="s">
        <v>7196</v>
      </c>
      <c r="AV3" s="920" t="s">
        <v>7197</v>
      </c>
      <c r="AW3" s="915" t="s">
        <v>7198</v>
      </c>
      <c r="AX3" s="920" t="s">
        <v>7199</v>
      </c>
      <c r="AY3" s="917" t="s">
        <v>7200</v>
      </c>
      <c r="AZ3" s="917" t="s">
        <v>1424</v>
      </c>
      <c r="BA3" s="917"/>
      <c r="BB3" s="917" t="s">
        <v>7201</v>
      </c>
      <c r="BC3" s="917" t="s">
        <v>7202</v>
      </c>
      <c r="BD3" s="920" t="s">
        <v>7203</v>
      </c>
      <c r="BE3" s="917"/>
      <c r="BF3" s="917"/>
      <c r="BG3" s="917"/>
      <c r="BH3" s="917"/>
      <c r="BI3" s="917" t="s">
        <v>7204</v>
      </c>
      <c r="BJ3" s="917"/>
      <c r="BK3" s="917"/>
      <c r="BL3" s="917"/>
      <c r="BM3" s="917" t="s">
        <v>7205</v>
      </c>
      <c r="BN3" s="917"/>
      <c r="BO3" s="917"/>
      <c r="BP3" s="917"/>
      <c r="BQ3" s="920" t="s">
        <v>7206</v>
      </c>
      <c r="BR3" s="908"/>
      <c r="BS3" s="920" t="s">
        <v>7207</v>
      </c>
      <c r="BT3" s="908"/>
      <c r="BU3" s="920" t="s">
        <v>7208</v>
      </c>
      <c r="BV3" s="908"/>
      <c r="BW3" s="908"/>
      <c r="BX3" s="917" t="s">
        <v>2008</v>
      </c>
      <c r="BY3" s="908"/>
      <c r="BZ3" s="908"/>
      <c r="CA3" s="917" t="s">
        <v>2213</v>
      </c>
      <c r="CB3" s="917" t="s">
        <v>260</v>
      </c>
      <c r="CC3" s="917" t="s">
        <v>2236</v>
      </c>
      <c r="CD3" s="917"/>
      <c r="CE3" s="920" t="s">
        <v>7209</v>
      </c>
      <c r="CF3" s="920" t="s">
        <v>7210</v>
      </c>
      <c r="CG3" s="917"/>
      <c r="CH3" s="917"/>
      <c r="CI3" s="917"/>
      <c r="CJ3" s="917"/>
      <c r="CK3" s="917"/>
      <c r="CL3" s="917"/>
      <c r="CM3" s="917"/>
      <c r="CN3" s="917"/>
      <c r="CO3" s="917"/>
      <c r="CP3" s="920" t="s">
        <v>7211</v>
      </c>
      <c r="CQ3" s="920" t="s">
        <v>7212</v>
      </c>
      <c r="CR3" s="917"/>
      <c r="CS3" s="917"/>
      <c r="CT3" s="917" t="s">
        <v>7213</v>
      </c>
    </row>
    <row r="4">
      <c r="A4" s="1212" t="s">
        <v>632</v>
      </c>
      <c r="B4" s="1206" t="s">
        <v>7214</v>
      </c>
      <c r="C4" s="1207" t="s">
        <v>327</v>
      </c>
      <c r="D4" s="1208" t="s">
        <v>635</v>
      </c>
      <c r="E4" s="1209" t="s">
        <v>220</v>
      </c>
      <c r="F4" s="1210" t="s">
        <v>1760</v>
      </c>
      <c r="G4" s="1206" t="s">
        <v>4789</v>
      </c>
      <c r="H4" s="1213" t="s">
        <v>7215</v>
      </c>
      <c r="I4" s="1214" t="s">
        <v>7216</v>
      </c>
      <c r="J4" s="908"/>
      <c r="K4" s="920" t="s">
        <v>7217</v>
      </c>
      <c r="L4" s="908"/>
      <c r="M4" s="909" t="s">
        <v>7218</v>
      </c>
      <c r="N4" s="908"/>
      <c r="O4" s="915" t="s">
        <v>7219</v>
      </c>
      <c r="P4" s="914" t="s">
        <v>7220</v>
      </c>
      <c r="Q4" s="908"/>
      <c r="R4" s="915" t="s">
        <v>7221</v>
      </c>
      <c r="S4" s="908"/>
      <c r="T4" s="920" t="s">
        <v>7222</v>
      </c>
      <c r="U4" s="915" t="s">
        <v>6119</v>
      </c>
      <c r="V4" s="909" t="s">
        <v>7223</v>
      </c>
      <c r="W4" s="915" t="s">
        <v>3899</v>
      </c>
      <c r="X4" s="915" t="s">
        <v>99</v>
      </c>
      <c r="Y4" s="915" t="s">
        <v>2886</v>
      </c>
      <c r="Z4" s="909" t="s">
        <v>4863</v>
      </c>
      <c r="AA4" s="918"/>
      <c r="AB4" s="1215" t="s">
        <v>7224</v>
      </c>
      <c r="AC4" s="913" t="s">
        <v>3225</v>
      </c>
      <c r="AD4" s="915" t="s">
        <v>5713</v>
      </c>
      <c r="AE4" s="918"/>
      <c r="AF4" s="913" t="s">
        <v>5691</v>
      </c>
      <c r="AG4" s="908"/>
      <c r="AH4" s="914" t="s">
        <v>7225</v>
      </c>
      <c r="AI4" s="914" t="s">
        <v>4523</v>
      </c>
      <c r="AJ4" s="908"/>
      <c r="AK4" s="915" t="s">
        <v>7226</v>
      </c>
      <c r="AL4" s="908"/>
      <c r="AM4" s="913" t="s">
        <v>7227</v>
      </c>
      <c r="AN4" s="920" t="s">
        <v>7228</v>
      </c>
      <c r="AO4" s="920" t="s">
        <v>7229</v>
      </c>
      <c r="AP4" s="914" t="s">
        <v>7189</v>
      </c>
      <c r="AQ4" s="908"/>
      <c r="AR4" s="920" t="s">
        <v>7230</v>
      </c>
      <c r="AS4" s="908"/>
      <c r="AT4" s="913" t="s">
        <v>7195</v>
      </c>
      <c r="AU4" s="914" t="s">
        <v>7231</v>
      </c>
      <c r="AV4" s="908"/>
      <c r="AW4" s="914" t="s">
        <v>7232</v>
      </c>
      <c r="AX4" s="908"/>
      <c r="AY4" s="908"/>
      <c r="AZ4" s="913" t="s">
        <v>7233</v>
      </c>
      <c r="BA4" s="909" t="s">
        <v>4801</v>
      </c>
      <c r="BB4" s="913" t="s">
        <v>7234</v>
      </c>
      <c r="BC4" s="915" t="s">
        <v>7235</v>
      </c>
      <c r="BD4" s="909" t="s">
        <v>7236</v>
      </c>
      <c r="BE4" s="908"/>
      <c r="BF4" s="908"/>
      <c r="BG4" s="908"/>
      <c r="BH4" s="908"/>
      <c r="BI4" s="908"/>
      <c r="BJ4" s="908"/>
      <c r="BK4" s="908"/>
      <c r="BL4" s="908"/>
      <c r="BM4" s="908"/>
      <c r="BN4" s="908"/>
      <c r="BO4" s="908"/>
      <c r="BP4" s="908"/>
      <c r="BQ4" s="908"/>
      <c r="BR4" s="908"/>
      <c r="BS4" s="908"/>
      <c r="BT4" s="908"/>
      <c r="BU4" s="908"/>
      <c r="BV4" s="908"/>
      <c r="BW4" s="909" t="s">
        <v>4887</v>
      </c>
      <c r="BX4" s="913" t="s">
        <v>1744</v>
      </c>
      <c r="BY4" s="908"/>
      <c r="BZ4" s="908"/>
      <c r="CA4" s="908"/>
      <c r="CB4" s="908"/>
      <c r="CC4" s="908"/>
      <c r="CD4" s="908"/>
      <c r="CE4" s="908"/>
      <c r="CF4" s="908"/>
      <c r="CG4" s="908"/>
      <c r="CH4" s="908"/>
      <c r="CI4" s="908"/>
      <c r="CJ4" s="908"/>
      <c r="CK4" s="908"/>
      <c r="CL4" s="908"/>
      <c r="CM4" s="908"/>
      <c r="CN4" s="908"/>
      <c r="CO4" s="908"/>
      <c r="CP4" s="908"/>
      <c r="CQ4" s="908"/>
      <c r="CR4" s="908"/>
      <c r="CS4" s="908"/>
      <c r="CT4" s="908"/>
    </row>
    <row r="5" ht="15.75" customHeight="1">
      <c r="A5" s="1216" t="s">
        <v>6154</v>
      </c>
      <c r="B5" s="1206" t="s">
        <v>7237</v>
      </c>
      <c r="C5" s="1207" t="s">
        <v>534</v>
      </c>
      <c r="D5" s="1208" t="s">
        <v>903</v>
      </c>
      <c r="E5" s="1209" t="s">
        <v>1586</v>
      </c>
      <c r="F5" s="1210" t="s">
        <v>5466</v>
      </c>
      <c r="G5" s="1206" t="s">
        <v>5502</v>
      </c>
      <c r="H5" s="920" t="s">
        <v>7238</v>
      </c>
      <c r="I5" s="920" t="s">
        <v>6327</v>
      </c>
      <c r="J5" s="920"/>
      <c r="K5" s="914" t="s">
        <v>7239</v>
      </c>
      <c r="L5" s="909" t="s">
        <v>7240</v>
      </c>
      <c r="M5" s="920"/>
      <c r="N5" s="920"/>
      <c r="O5" s="913" t="s">
        <v>7241</v>
      </c>
      <c r="P5" s="920" t="s">
        <v>7242</v>
      </c>
      <c r="Q5" s="920" t="s">
        <v>7243</v>
      </c>
      <c r="R5" s="909" t="s">
        <v>7244</v>
      </c>
      <c r="S5" s="920"/>
      <c r="T5" s="914" t="s">
        <v>7245</v>
      </c>
      <c r="U5" s="914" t="s">
        <v>7246</v>
      </c>
      <c r="V5" s="920"/>
      <c r="W5" s="920" t="s">
        <v>114</v>
      </c>
      <c r="X5" s="920"/>
      <c r="Y5" s="920" t="s">
        <v>7247</v>
      </c>
      <c r="Z5" s="914" t="s">
        <v>1143</v>
      </c>
      <c r="AA5" s="918"/>
      <c r="AB5" s="918"/>
      <c r="AC5" s="920" t="s">
        <v>7248</v>
      </c>
      <c r="AD5" s="934"/>
      <c r="AE5" s="920"/>
      <c r="AF5" s="920" t="s">
        <v>7249</v>
      </c>
      <c r="AG5" s="920"/>
      <c r="AH5" s="920" t="s">
        <v>7250</v>
      </c>
      <c r="AI5" s="920" t="s">
        <v>1746</v>
      </c>
      <c r="AJ5" s="934"/>
      <c r="AK5" s="920"/>
      <c r="AL5" s="920"/>
      <c r="AM5" s="920" t="s">
        <v>7251</v>
      </c>
      <c r="AN5" s="934"/>
      <c r="AO5" s="934"/>
      <c r="AP5" s="920" t="s">
        <v>7252</v>
      </c>
      <c r="AQ5" s="909" t="s">
        <v>7253</v>
      </c>
      <c r="AR5" s="920" t="s">
        <v>7254</v>
      </c>
      <c r="AS5" s="920"/>
      <c r="AT5" s="920" t="s">
        <v>7255</v>
      </c>
      <c r="AU5" s="915" t="s">
        <v>7256</v>
      </c>
      <c r="AV5" s="920"/>
      <c r="AW5" s="928" t="s">
        <v>7257</v>
      </c>
      <c r="AX5" s="863"/>
      <c r="AY5" s="863" t="s">
        <v>7258</v>
      </c>
      <c r="AZ5" s="920" t="s">
        <v>3313</v>
      </c>
      <c r="BA5" s="920"/>
      <c r="BB5" s="920" t="s">
        <v>7236</v>
      </c>
      <c r="BC5" s="909" t="s">
        <v>7259</v>
      </c>
      <c r="BD5" s="920" t="s">
        <v>7260</v>
      </c>
      <c r="BE5" s="920"/>
      <c r="BF5" s="920"/>
      <c r="BG5" s="920" t="s">
        <v>7261</v>
      </c>
      <c r="BH5" s="920"/>
      <c r="BI5" s="920"/>
      <c r="BJ5" s="920"/>
      <c r="BK5" s="920" t="s">
        <v>7262</v>
      </c>
      <c r="BL5" s="920"/>
      <c r="BM5" s="920"/>
      <c r="BN5" s="920"/>
      <c r="BO5" s="920"/>
      <c r="BP5" s="920" t="s">
        <v>7263</v>
      </c>
      <c r="BQ5" s="934"/>
      <c r="BR5" s="934"/>
      <c r="BS5" s="934"/>
      <c r="BT5" s="934"/>
      <c r="BU5" s="934"/>
      <c r="BV5" s="920"/>
      <c r="BW5" s="920" t="s">
        <v>7264</v>
      </c>
      <c r="BX5" s="920"/>
      <c r="BY5" s="920"/>
      <c r="BZ5" s="920"/>
      <c r="CA5" s="920"/>
      <c r="CB5" s="920" t="s">
        <v>7265</v>
      </c>
      <c r="CC5" s="920"/>
      <c r="CD5" s="920"/>
      <c r="CE5" s="920"/>
      <c r="CF5" s="920"/>
      <c r="CG5" s="920"/>
      <c r="CH5" s="920"/>
      <c r="CI5" s="920"/>
      <c r="CJ5" s="920"/>
      <c r="CK5" s="920"/>
      <c r="CL5" s="920"/>
      <c r="CM5" s="920"/>
      <c r="CN5" s="920"/>
      <c r="CO5" s="920"/>
      <c r="CP5" s="920"/>
      <c r="CQ5" s="920"/>
      <c r="CR5" s="920"/>
      <c r="CS5" s="920"/>
      <c r="CT5" s="863"/>
    </row>
    <row r="6" ht="15.75" customHeight="1">
      <c r="A6" s="1217" t="s">
        <v>7266</v>
      </c>
      <c r="B6" s="1206" t="s">
        <v>7267</v>
      </c>
      <c r="C6" s="1207" t="s">
        <v>430</v>
      </c>
      <c r="D6" s="1208" t="s">
        <v>220</v>
      </c>
      <c r="E6" s="1209" t="s">
        <v>903</v>
      </c>
      <c r="F6" s="1210" t="s">
        <v>1760</v>
      </c>
      <c r="G6" s="1206" t="s">
        <v>3867</v>
      </c>
      <c r="H6" s="914" t="s">
        <v>7268</v>
      </c>
      <c r="I6" s="915" t="s">
        <v>7269</v>
      </c>
      <c r="J6" s="920"/>
      <c r="K6" s="913" t="s">
        <v>7270</v>
      </c>
      <c r="L6" s="915" t="s">
        <v>7271</v>
      </c>
      <c r="M6" s="934"/>
      <c r="N6" s="934"/>
      <c r="O6" s="915" t="s">
        <v>7272</v>
      </c>
      <c r="P6" s="934"/>
      <c r="Q6" s="920" t="s">
        <v>7273</v>
      </c>
      <c r="R6" s="914" t="s">
        <v>7274</v>
      </c>
      <c r="S6" s="934"/>
      <c r="T6" s="913" t="s">
        <v>7275</v>
      </c>
      <c r="U6" s="913" t="s">
        <v>842</v>
      </c>
      <c r="V6" s="920" t="s">
        <v>7276</v>
      </c>
      <c r="W6" s="934"/>
      <c r="X6" s="909" t="s">
        <v>5545</v>
      </c>
      <c r="Y6" s="909" t="s">
        <v>2122</v>
      </c>
      <c r="Z6" s="934"/>
      <c r="AA6" s="934"/>
      <c r="AB6" s="934"/>
      <c r="AC6" s="934"/>
      <c r="AD6" s="920" t="s">
        <v>7277</v>
      </c>
      <c r="AE6" s="918"/>
      <c r="AF6" s="915" t="s">
        <v>560</v>
      </c>
      <c r="AG6" s="918"/>
      <c r="AH6" s="934"/>
      <c r="AI6" s="934"/>
      <c r="AJ6" s="909" t="s">
        <v>2359</v>
      </c>
      <c r="AK6" s="914" t="s">
        <v>5541</v>
      </c>
      <c r="AL6" s="992" t="s">
        <v>7278</v>
      </c>
      <c r="AM6" s="914" t="s">
        <v>7279</v>
      </c>
      <c r="AN6" s="934"/>
      <c r="AO6" s="934"/>
      <c r="AP6" s="920" t="s">
        <v>7189</v>
      </c>
      <c r="AQ6" s="920"/>
      <c r="AR6" s="909" t="s">
        <v>7280</v>
      </c>
      <c r="AS6" s="918"/>
      <c r="AT6" s="909" t="s">
        <v>7281</v>
      </c>
      <c r="AU6" s="915" t="s">
        <v>7282</v>
      </c>
      <c r="AV6" s="909" t="s">
        <v>7283</v>
      </c>
      <c r="AW6" s="913" t="s">
        <v>7284</v>
      </c>
      <c r="AX6" s="934"/>
      <c r="AY6" s="934"/>
      <c r="AZ6" s="909" t="s">
        <v>4140</v>
      </c>
      <c r="BA6" s="918"/>
      <c r="BB6" s="914" t="s">
        <v>7285</v>
      </c>
      <c r="BC6" s="914" t="s">
        <v>7286</v>
      </c>
      <c r="BD6" s="934"/>
      <c r="BE6" s="934"/>
      <c r="BF6" s="934"/>
      <c r="BG6" s="1218" t="s">
        <v>7287</v>
      </c>
      <c r="BH6" s="753"/>
      <c r="BI6" s="753"/>
      <c r="BJ6" s="753"/>
      <c r="BK6" s="1218" t="s">
        <v>7288</v>
      </c>
      <c r="BL6" s="753"/>
      <c r="BM6" s="752" t="s">
        <v>7289</v>
      </c>
      <c r="BN6" s="750" t="s">
        <v>7290</v>
      </c>
      <c r="BO6" s="753"/>
      <c r="BP6" s="753"/>
      <c r="BQ6" s="1219"/>
      <c r="BR6" s="934"/>
      <c r="BS6" s="909" t="s">
        <v>7291</v>
      </c>
      <c r="BT6" s="934"/>
      <c r="BU6" s="934"/>
      <c r="BV6" s="934"/>
      <c r="BW6" s="934"/>
      <c r="BX6" s="934"/>
      <c r="BY6" s="934"/>
      <c r="BZ6" s="934"/>
      <c r="CA6" s="934"/>
      <c r="CB6" s="934"/>
      <c r="CC6" s="914" t="s">
        <v>546</v>
      </c>
      <c r="CD6" s="918"/>
      <c r="CE6" s="1220"/>
      <c r="CF6" s="1220"/>
      <c r="CG6" s="1221"/>
      <c r="CH6" s="1221"/>
      <c r="CI6" s="1220" t="s">
        <v>7292</v>
      </c>
      <c r="CJ6" s="1221"/>
      <c r="CK6" s="1221"/>
      <c r="CL6" s="1220" t="s">
        <v>5502</v>
      </c>
      <c r="CM6" s="1222" t="s">
        <v>4111</v>
      </c>
      <c r="CN6" s="1222" t="s">
        <v>326</v>
      </c>
      <c r="CO6" s="1220"/>
      <c r="CP6" s="1220"/>
      <c r="CQ6" s="1220"/>
      <c r="CR6" s="1220"/>
      <c r="CS6" s="1222" t="s">
        <v>7293</v>
      </c>
      <c r="CT6" s="101"/>
    </row>
    <row r="7" ht="15.75" customHeight="1">
      <c r="A7" s="1223" t="s">
        <v>5944</v>
      </c>
      <c r="B7" s="1206" t="s">
        <v>7294</v>
      </c>
      <c r="C7" s="1207" t="s">
        <v>634</v>
      </c>
      <c r="D7" s="1208" t="s">
        <v>534</v>
      </c>
      <c r="E7" s="1209" t="s">
        <v>534</v>
      </c>
      <c r="F7" s="1210" t="s">
        <v>4406</v>
      </c>
      <c r="G7" s="1206" t="s">
        <v>3313</v>
      </c>
      <c r="H7" s="915" t="s">
        <v>7295</v>
      </c>
      <c r="I7" s="999" t="s">
        <v>7296</v>
      </c>
      <c r="J7" s="1224"/>
      <c r="K7" s="915" t="s">
        <v>7297</v>
      </c>
      <c r="L7" s="905"/>
      <c r="M7" s="913" t="s">
        <v>7298</v>
      </c>
      <c r="N7" s="908"/>
      <c r="O7" s="908"/>
      <c r="P7" s="917" t="s">
        <v>7299</v>
      </c>
      <c r="Q7" s="908"/>
      <c r="R7" s="920"/>
      <c r="S7" s="908"/>
      <c r="T7" s="908"/>
      <c r="U7" s="917" t="s">
        <v>7300</v>
      </c>
      <c r="V7" s="917"/>
      <c r="W7" s="913" t="s">
        <v>7301</v>
      </c>
      <c r="X7" s="913" t="s">
        <v>468</v>
      </c>
      <c r="Y7" s="915" t="s">
        <v>3669</v>
      </c>
      <c r="Z7" s="913" t="s">
        <v>7302</v>
      </c>
      <c r="AA7" s="918"/>
      <c r="AB7" s="918"/>
      <c r="AC7" s="917" t="s">
        <v>7303</v>
      </c>
      <c r="AD7" s="915" t="s">
        <v>2142</v>
      </c>
      <c r="AE7" s="918"/>
      <c r="AF7" s="915" t="s">
        <v>2755</v>
      </c>
      <c r="AG7" s="905"/>
      <c r="AH7" s="917" t="s">
        <v>7304</v>
      </c>
      <c r="AI7" s="917" t="s">
        <v>1215</v>
      </c>
      <c r="AJ7" s="917"/>
      <c r="AK7" s="920" t="s">
        <v>662</v>
      </c>
      <c r="AL7" s="917" t="s">
        <v>5648</v>
      </c>
      <c r="AM7" s="1225" t="s">
        <v>7305</v>
      </c>
      <c r="AN7" s="909" t="s">
        <v>7306</v>
      </c>
      <c r="AO7" s="909" t="s">
        <v>7307</v>
      </c>
      <c r="AP7" s="915" t="s">
        <v>7308</v>
      </c>
      <c r="AQ7" s="905"/>
      <c r="AR7" s="913" t="s">
        <v>7309</v>
      </c>
      <c r="AS7" s="905"/>
      <c r="AT7" s="914" t="s">
        <v>7262</v>
      </c>
      <c r="AU7" s="915" t="s">
        <v>7310</v>
      </c>
      <c r="AV7" s="905"/>
      <c r="AW7" s="916" t="s">
        <v>7311</v>
      </c>
      <c r="AX7" s="905"/>
      <c r="AY7" s="909" t="s">
        <v>7312</v>
      </c>
      <c r="AZ7" s="915" t="s">
        <v>4550</v>
      </c>
      <c r="BA7" s="918"/>
      <c r="BB7" s="915" t="s">
        <v>7313</v>
      </c>
      <c r="BC7" s="916" t="s">
        <v>7314</v>
      </c>
      <c r="BD7" s="914" t="s">
        <v>7315</v>
      </c>
      <c r="BE7" s="918"/>
      <c r="BF7" s="918"/>
      <c r="BG7" s="934"/>
      <c r="BH7" s="934"/>
      <c r="BI7" s="908"/>
      <c r="BJ7" s="908"/>
      <c r="BK7" s="908"/>
      <c r="BL7" s="908"/>
      <c r="BM7" s="908"/>
      <c r="BN7" s="908"/>
      <c r="BO7" s="908"/>
      <c r="BP7" s="908"/>
      <c r="BQ7" s="908"/>
      <c r="BR7" s="908"/>
      <c r="BS7" s="908"/>
      <c r="BT7" s="908"/>
      <c r="BU7" s="908"/>
      <c r="BV7" s="1226" t="s">
        <v>2043</v>
      </c>
      <c r="BW7" s="914" t="s">
        <v>2055</v>
      </c>
      <c r="BX7" s="914" t="s">
        <v>2067</v>
      </c>
      <c r="BY7" s="909" t="s">
        <v>4438</v>
      </c>
      <c r="BZ7" s="909" t="s">
        <v>7316</v>
      </c>
      <c r="CA7" s="909" t="s">
        <v>7317</v>
      </c>
      <c r="CB7" s="909" t="s">
        <v>7318</v>
      </c>
      <c r="CC7" s="909" t="s">
        <v>572</v>
      </c>
      <c r="CD7" s="1227" t="s">
        <v>2096</v>
      </c>
      <c r="CE7" s="908"/>
      <c r="CF7" s="908"/>
      <c r="CG7" s="908"/>
      <c r="CH7" s="908"/>
      <c r="CI7" s="908"/>
      <c r="CJ7" s="908"/>
      <c r="CK7" s="908"/>
      <c r="CL7" s="908"/>
      <c r="CM7" s="908"/>
      <c r="CN7" s="908"/>
      <c r="CO7" s="908"/>
      <c r="CP7" s="908"/>
      <c r="CQ7" s="908"/>
      <c r="CR7" s="908"/>
      <c r="CS7" s="908"/>
      <c r="CT7" s="920" t="s">
        <v>7319</v>
      </c>
    </row>
    <row r="8" ht="15.75" customHeight="1">
      <c r="A8" s="1228" t="s">
        <v>7320</v>
      </c>
      <c r="B8" s="1206" t="s">
        <v>7321</v>
      </c>
      <c r="C8" s="1207" t="s">
        <v>817</v>
      </c>
      <c r="D8" s="1208" t="s">
        <v>903</v>
      </c>
      <c r="E8" s="1209" t="s">
        <v>903</v>
      </c>
      <c r="F8" s="1210" t="s">
        <v>1956</v>
      </c>
      <c r="G8" s="1206" t="s">
        <v>3509</v>
      </c>
      <c r="H8" s="915" t="s">
        <v>7322</v>
      </c>
      <c r="I8" s="915" t="s">
        <v>7323</v>
      </c>
      <c r="J8" s="905"/>
      <c r="K8" s="908"/>
      <c r="L8" s="908"/>
      <c r="M8" s="908"/>
      <c r="N8" s="908"/>
      <c r="O8" s="908"/>
      <c r="P8" s="920" t="s">
        <v>7324</v>
      </c>
      <c r="Q8" s="908"/>
      <c r="R8" s="913" t="s">
        <v>7325</v>
      </c>
      <c r="S8" s="908"/>
      <c r="T8" s="908"/>
      <c r="U8" s="1225" t="s">
        <v>7326</v>
      </c>
      <c r="V8" s="905"/>
      <c r="W8" s="1211" t="s">
        <v>945</v>
      </c>
      <c r="X8" s="905"/>
      <c r="Y8" s="915" t="s">
        <v>7327</v>
      </c>
      <c r="Z8" s="905"/>
      <c r="AA8" s="918" t="s">
        <v>7328</v>
      </c>
      <c r="AB8" s="905"/>
      <c r="AC8" s="914" t="s">
        <v>7329</v>
      </c>
      <c r="AD8" s="915" t="s">
        <v>978</v>
      </c>
      <c r="AE8" s="905"/>
      <c r="AF8" s="905"/>
      <c r="AG8" s="905"/>
      <c r="AH8" s="908"/>
      <c r="AI8" s="908"/>
      <c r="AJ8" s="908"/>
      <c r="AK8" s="917" t="s">
        <v>424</v>
      </c>
      <c r="AL8" s="917"/>
      <c r="AM8" s="909" t="s">
        <v>7330</v>
      </c>
      <c r="AN8" s="917" t="s">
        <v>7331</v>
      </c>
      <c r="AO8" s="908"/>
      <c r="AP8" s="913" t="s">
        <v>7306</v>
      </c>
      <c r="AQ8" s="905"/>
      <c r="AR8" s="908"/>
      <c r="AS8" s="908"/>
      <c r="AT8" s="915" t="s">
        <v>7332</v>
      </c>
      <c r="AU8" s="917"/>
      <c r="AV8" s="917"/>
      <c r="AW8" s="915" t="s">
        <v>7333</v>
      </c>
      <c r="AX8" s="908"/>
      <c r="AY8" s="908"/>
      <c r="AZ8" s="908"/>
      <c r="BA8" s="908"/>
      <c r="BB8" s="915" t="s">
        <v>7334</v>
      </c>
      <c r="BC8" s="917" t="s">
        <v>7335</v>
      </c>
      <c r="BD8" s="908"/>
      <c r="BE8" s="908"/>
      <c r="BF8" s="908"/>
      <c r="BG8" s="785"/>
      <c r="BH8" s="784" t="s">
        <v>7336</v>
      </c>
      <c r="BI8" s="785"/>
      <c r="BJ8" s="785"/>
      <c r="BK8" s="785"/>
      <c r="BL8" s="785"/>
      <c r="BM8" s="785"/>
      <c r="BN8" s="785"/>
      <c r="BO8" s="785"/>
      <c r="BP8" s="785"/>
      <c r="BQ8" s="908"/>
      <c r="BR8" s="908"/>
      <c r="BS8" s="914" t="s">
        <v>7337</v>
      </c>
      <c r="BT8" s="908"/>
      <c r="BU8" s="908"/>
      <c r="BV8" s="1229" t="s">
        <v>1142</v>
      </c>
      <c r="BW8" s="913" t="s">
        <v>3398</v>
      </c>
      <c r="BX8" s="909" t="s">
        <v>5083</v>
      </c>
      <c r="BY8" s="1225" t="s">
        <v>3854</v>
      </c>
      <c r="BZ8" s="905"/>
      <c r="CA8" s="914" t="s">
        <v>1686</v>
      </c>
      <c r="CB8" s="1225" t="s">
        <v>2266</v>
      </c>
      <c r="CC8" s="1230" t="s">
        <v>2910</v>
      </c>
      <c r="CD8" s="921"/>
      <c r="CE8" s="1231"/>
      <c r="CF8" s="1231"/>
      <c r="CG8" s="1231"/>
      <c r="CH8" s="1231"/>
      <c r="CI8" s="1231"/>
      <c r="CJ8" s="1231"/>
      <c r="CK8" s="1231"/>
      <c r="CL8" s="1231"/>
      <c r="CM8" s="1232" t="s">
        <v>3083</v>
      </c>
      <c r="CN8" s="1231"/>
      <c r="CO8" s="1231"/>
      <c r="CP8" s="1231"/>
      <c r="CQ8" s="1233" t="s">
        <v>7311</v>
      </c>
      <c r="CR8" s="1231"/>
      <c r="CS8" s="1231"/>
      <c r="CT8" s="1224"/>
    </row>
    <row r="9" ht="15.75" customHeight="1">
      <c r="A9" s="1234" t="s">
        <v>2874</v>
      </c>
      <c r="B9" s="1206" t="s">
        <v>7338</v>
      </c>
      <c r="C9" s="1207" t="s">
        <v>1586</v>
      </c>
      <c r="D9" s="1208" t="s">
        <v>1586</v>
      </c>
      <c r="E9" s="1209" t="s">
        <v>1285</v>
      </c>
      <c r="F9" s="1210" t="s">
        <v>534</v>
      </c>
      <c r="G9" s="1206" t="s">
        <v>4252</v>
      </c>
      <c r="H9" s="1235"/>
      <c r="I9" s="1235" t="s">
        <v>7339</v>
      </c>
      <c r="J9" s="908"/>
      <c r="K9" s="920" t="s">
        <v>7340</v>
      </c>
      <c r="L9" s="915" t="s">
        <v>7341</v>
      </c>
      <c r="M9" s="920" t="s">
        <v>7342</v>
      </c>
      <c r="N9" s="908"/>
      <c r="O9" s="920" t="s">
        <v>7343</v>
      </c>
      <c r="P9" s="920" t="s">
        <v>7344</v>
      </c>
      <c r="Q9" s="920" t="s">
        <v>7345</v>
      </c>
      <c r="R9" s="920" t="s">
        <v>7346</v>
      </c>
      <c r="S9" s="914" t="s">
        <v>2920</v>
      </c>
      <c r="T9" s="908"/>
      <c r="U9" s="920" t="s">
        <v>3474</v>
      </c>
      <c r="V9" s="908"/>
      <c r="W9" s="920" t="s">
        <v>3674</v>
      </c>
      <c r="X9" s="915" t="s">
        <v>3654</v>
      </c>
      <c r="Y9" s="915" t="s">
        <v>7347</v>
      </c>
      <c r="Z9" s="908"/>
      <c r="AA9" s="908"/>
      <c r="AB9" s="908"/>
      <c r="AC9" s="920" t="s">
        <v>3369</v>
      </c>
      <c r="AD9" s="920" t="s">
        <v>7348</v>
      </c>
      <c r="AE9" s="920"/>
      <c r="AF9" s="920" t="s">
        <v>457</v>
      </c>
      <c r="AG9" s="908"/>
      <c r="AH9" s="908"/>
      <c r="AI9" s="908"/>
      <c r="AJ9" s="908"/>
      <c r="AK9" s="934"/>
      <c r="AL9" s="908"/>
      <c r="AM9" s="917" t="s">
        <v>7311</v>
      </c>
      <c r="AN9" s="908"/>
      <c r="AO9" s="908"/>
      <c r="AP9" s="920" t="s">
        <v>7349</v>
      </c>
      <c r="AQ9" s="917"/>
      <c r="AR9" s="920" t="s">
        <v>7350</v>
      </c>
      <c r="AS9" s="917"/>
      <c r="AT9" s="920" t="s">
        <v>7351</v>
      </c>
      <c r="AU9" s="909" t="s">
        <v>7352</v>
      </c>
      <c r="AV9" s="920" t="s">
        <v>7332</v>
      </c>
      <c r="AW9" s="920" t="s">
        <v>7305</v>
      </c>
      <c r="AX9" s="908"/>
      <c r="AY9" s="908"/>
      <c r="AZ9" s="920" t="s">
        <v>1424</v>
      </c>
      <c r="BA9" s="920"/>
      <c r="BB9" s="920" t="s">
        <v>7315</v>
      </c>
      <c r="BC9" s="917" t="s">
        <v>7353</v>
      </c>
      <c r="BD9" s="917" t="s">
        <v>7354</v>
      </c>
      <c r="BE9" s="917"/>
      <c r="BF9" s="917"/>
      <c r="BG9" s="753"/>
      <c r="BH9" s="753"/>
      <c r="BI9" s="785"/>
      <c r="BJ9" s="785"/>
      <c r="BK9" s="785"/>
      <c r="BL9" s="785"/>
      <c r="BM9" s="753"/>
      <c r="BN9" s="785"/>
      <c r="BO9" s="785"/>
      <c r="BP9" s="785"/>
      <c r="BQ9" s="908"/>
      <c r="BR9" s="908"/>
      <c r="BS9" s="908"/>
      <c r="BT9" s="908"/>
      <c r="BU9" s="908"/>
      <c r="BV9" s="1236" t="s">
        <v>1241</v>
      </c>
      <c r="BW9" s="908"/>
      <c r="BX9" s="920" t="s">
        <v>1449</v>
      </c>
      <c r="BY9" s="920" t="s">
        <v>2325</v>
      </c>
      <c r="BZ9" s="908"/>
      <c r="CA9" s="908"/>
      <c r="CB9" s="920" t="s">
        <v>3404</v>
      </c>
      <c r="CC9" s="908"/>
      <c r="CD9" s="908"/>
      <c r="CE9" s="1231"/>
      <c r="CF9" s="1231"/>
      <c r="CG9" s="1231"/>
      <c r="CH9" s="1231"/>
      <c r="CI9" s="1231"/>
      <c r="CJ9" s="1231"/>
      <c r="CK9" s="1231"/>
      <c r="CL9" s="1231"/>
      <c r="CM9" s="1231"/>
      <c r="CN9" s="1231"/>
      <c r="CO9" s="1231"/>
      <c r="CP9" s="1231"/>
      <c r="CQ9" s="1231"/>
      <c r="CR9" s="1231"/>
      <c r="CS9" s="1220" t="s">
        <v>7355</v>
      </c>
      <c r="CT9" s="934"/>
    </row>
    <row r="10" ht="15.75" customHeight="1">
      <c r="A10" s="1237" t="s">
        <v>2282</v>
      </c>
      <c r="B10" s="1206" t="s">
        <v>7356</v>
      </c>
      <c r="C10" s="1207" t="s">
        <v>1285</v>
      </c>
      <c r="D10" s="1208" t="s">
        <v>1586</v>
      </c>
      <c r="E10" s="1209" t="s">
        <v>724</v>
      </c>
      <c r="F10" s="1210" t="s">
        <v>817</v>
      </c>
      <c r="G10" s="1206" t="s">
        <v>4532</v>
      </c>
      <c r="H10" s="1235" t="s">
        <v>7357</v>
      </c>
      <c r="I10" s="1238" t="s">
        <v>2295</v>
      </c>
      <c r="J10" s="920" t="s">
        <v>7358</v>
      </c>
      <c r="K10" s="920" t="s">
        <v>7359</v>
      </c>
      <c r="L10" s="920" t="s">
        <v>7360</v>
      </c>
      <c r="M10" s="920" t="s">
        <v>7361</v>
      </c>
      <c r="N10" s="920" t="s">
        <v>7362</v>
      </c>
      <c r="O10" s="920" t="s">
        <v>7363</v>
      </c>
      <c r="P10" s="920" t="s">
        <v>7364</v>
      </c>
      <c r="Q10" s="920" t="s">
        <v>7365</v>
      </c>
      <c r="R10" s="920" t="s">
        <v>7366</v>
      </c>
      <c r="S10" s="913" t="s">
        <v>7367</v>
      </c>
      <c r="T10" s="920" t="s">
        <v>7368</v>
      </c>
      <c r="U10" s="920" t="s">
        <v>7369</v>
      </c>
      <c r="V10" s="913" t="s">
        <v>7370</v>
      </c>
      <c r="W10" s="920" t="s">
        <v>2007</v>
      </c>
      <c r="X10" s="920" t="s">
        <v>4164</v>
      </c>
      <c r="Y10" s="917" t="s">
        <v>7348</v>
      </c>
      <c r="Z10" s="908"/>
      <c r="AA10" s="908"/>
      <c r="AB10" s="908"/>
      <c r="AC10" s="917" t="s">
        <v>7371</v>
      </c>
      <c r="AD10" s="917" t="s">
        <v>7372</v>
      </c>
      <c r="AE10" s="917"/>
      <c r="AF10" s="917" t="s">
        <v>7373</v>
      </c>
      <c r="AG10" s="920" t="s">
        <v>7374</v>
      </c>
      <c r="AH10" s="908"/>
      <c r="AI10" s="908"/>
      <c r="AJ10" s="908"/>
      <c r="AK10" s="920" t="s">
        <v>7375</v>
      </c>
      <c r="AL10" s="920" t="s">
        <v>194</v>
      </c>
      <c r="AM10" s="908"/>
      <c r="AN10" s="908"/>
      <c r="AO10" s="908"/>
      <c r="AP10" s="908"/>
      <c r="AQ10" s="908"/>
      <c r="AR10" s="908"/>
      <c r="AS10" s="908"/>
      <c r="AT10" s="920" t="s">
        <v>7376</v>
      </c>
      <c r="AU10" s="908"/>
      <c r="AV10" s="908"/>
      <c r="AW10" s="920" t="s">
        <v>7313</v>
      </c>
      <c r="AX10" s="920" t="s">
        <v>7377</v>
      </c>
      <c r="AY10" s="908"/>
      <c r="AZ10" s="920"/>
      <c r="BA10" s="920"/>
      <c r="BB10" s="905"/>
      <c r="BC10" s="920" t="s">
        <v>7353</v>
      </c>
      <c r="BD10" s="920" t="s">
        <v>7378</v>
      </c>
      <c r="BE10" s="920"/>
      <c r="BF10" s="920" t="s">
        <v>7379</v>
      </c>
      <c r="BG10" s="908"/>
      <c r="BH10" s="908"/>
      <c r="BI10" s="908"/>
      <c r="BJ10" s="908"/>
      <c r="BK10" s="908"/>
      <c r="BL10" s="908"/>
      <c r="BM10" s="908"/>
      <c r="BN10" s="908"/>
      <c r="BO10" s="908"/>
      <c r="BP10" s="908"/>
      <c r="BQ10" s="908"/>
      <c r="BR10" s="908"/>
      <c r="BS10" s="908"/>
      <c r="BT10" s="908"/>
      <c r="BU10" s="908"/>
      <c r="BV10" s="917"/>
      <c r="BW10" s="917" t="s">
        <v>1036</v>
      </c>
      <c r="BX10" s="917" t="s">
        <v>2317</v>
      </c>
      <c r="BY10" s="917" t="s">
        <v>5462</v>
      </c>
      <c r="BZ10" s="917"/>
      <c r="CA10" s="917" t="s">
        <v>2213</v>
      </c>
      <c r="CB10" s="917" t="s">
        <v>954</v>
      </c>
      <c r="CC10" s="917" t="s">
        <v>881</v>
      </c>
      <c r="CD10" s="917"/>
      <c r="CE10" s="1231"/>
      <c r="CF10" s="1231"/>
      <c r="CG10" s="1231"/>
      <c r="CH10" s="1231"/>
      <c r="CI10" s="1231"/>
      <c r="CJ10" s="1231"/>
      <c r="CK10" s="1231"/>
      <c r="CL10" s="1231"/>
      <c r="CM10" s="1231"/>
      <c r="CN10" s="1231"/>
      <c r="CO10" s="1231"/>
      <c r="CP10" s="1231"/>
      <c r="CQ10" s="1231"/>
      <c r="CR10" s="1231"/>
      <c r="CS10" s="1231"/>
      <c r="CT10" s="847" t="s">
        <v>7380</v>
      </c>
    </row>
    <row r="11" ht="15.75" customHeight="1">
      <c r="A11" s="1239" t="s">
        <v>6440</v>
      </c>
      <c r="B11" s="1206" t="s">
        <v>7381</v>
      </c>
      <c r="C11" s="1207" t="s">
        <v>327</v>
      </c>
      <c r="D11" s="1208" t="s">
        <v>534</v>
      </c>
      <c r="E11" s="1209" t="s">
        <v>724</v>
      </c>
      <c r="F11" s="1210" t="s">
        <v>5361</v>
      </c>
      <c r="G11" s="1206" t="s">
        <v>4406</v>
      </c>
      <c r="H11" s="1240" t="str">
        <f>HYPERLINK("https://www.twitch.tv/videos/990301696","3:46.19")</f>
        <v>3:46.19</v>
      </c>
      <c r="I11" s="1235" t="s">
        <v>7382</v>
      </c>
      <c r="J11" s="920"/>
      <c r="K11" s="920" t="s">
        <v>7383</v>
      </c>
      <c r="L11" s="908"/>
      <c r="M11" s="1241" t="str">
        <f>HYPERLINK("https://youtu.be/muKa7MrNAp8","2:59.41")</f>
        <v>2:59.41</v>
      </c>
      <c r="N11" s="1211"/>
      <c r="O11" s="863" t="s">
        <v>7384</v>
      </c>
      <c r="P11" s="1242" t="str">
        <f>HYPERLINK("https://www.twitch.tv/videos/979252942","3:20.49")</f>
        <v>3:20.49</v>
      </c>
      <c r="Q11" s="908"/>
      <c r="R11" s="1243" t="str">
        <f>HYPERLINK("https://www.twitch.tv/videos/871584642","2:58.46")</f>
        <v>2:58.46</v>
      </c>
      <c r="S11" s="1243" t="str">
        <f>HYPERLINK("https://youtu.be/CJTaXhFHcQg","2:38.94")</f>
        <v>2:38.94</v>
      </c>
      <c r="T11" s="908"/>
      <c r="U11" s="1244" t="str">
        <f>HYPERLINK("https://www.twitch.tv/videos/1004615722","1:57.68")</f>
        <v>1:57.68</v>
      </c>
      <c r="V11" s="1245" t="str">
        <f>HYPERLINK("https://www.twitch.tv/videos/1004263632","2:18.81")</f>
        <v>2:18.81</v>
      </c>
      <c r="W11" s="920" t="s">
        <v>7385</v>
      </c>
      <c r="X11" s="917"/>
      <c r="Y11" s="920" t="s">
        <v>7386</v>
      </c>
      <c r="Z11" s="908"/>
      <c r="AA11" s="908"/>
      <c r="AB11" s="908"/>
      <c r="AC11" s="908"/>
      <c r="AD11" s="920" t="s">
        <v>7387</v>
      </c>
      <c r="AE11" s="908"/>
      <c r="AF11" s="908"/>
      <c r="AG11" s="908"/>
      <c r="AH11" s="920" t="s">
        <v>5507</v>
      </c>
      <c r="AI11" s="917"/>
      <c r="AJ11" s="917"/>
      <c r="AK11" s="913" t="s">
        <v>7388</v>
      </c>
      <c r="AL11" s="905"/>
      <c r="AM11" s="917" t="s">
        <v>7349</v>
      </c>
      <c r="AN11" s="908"/>
      <c r="AO11" s="908"/>
      <c r="AP11" s="908"/>
      <c r="AQ11" s="908"/>
      <c r="AR11" s="908"/>
      <c r="AS11" s="908"/>
      <c r="AT11" s="920" t="s">
        <v>7389</v>
      </c>
      <c r="AU11" s="920" t="s">
        <v>7390</v>
      </c>
      <c r="AV11" s="908"/>
      <c r="AW11" s="908"/>
      <c r="AX11" s="908"/>
      <c r="AY11" s="908"/>
      <c r="AZ11" s="920" t="s">
        <v>3313</v>
      </c>
      <c r="BA11" s="920"/>
      <c r="BB11" s="908"/>
      <c r="BC11" s="908"/>
      <c r="BD11" s="908"/>
      <c r="BE11" s="908"/>
      <c r="BF11" s="908"/>
      <c r="BG11" s="1246" t="str">
        <f>HYPERLINK("https://youtu.be/bkbjkIxiol8","3:06")</f>
        <v>3:06</v>
      </c>
      <c r="BH11" s="1247" t="str">
        <f>HYPERLINK("https://youtu.be/EiQPLe-OzQM","4:27")</f>
        <v>4:27</v>
      </c>
      <c r="BI11" s="1231"/>
      <c r="BJ11" s="1231"/>
      <c r="BK11" s="1231"/>
      <c r="BL11" s="1231"/>
      <c r="BM11" s="1231"/>
      <c r="BN11" s="1231"/>
      <c r="BO11" s="1231"/>
      <c r="BP11" s="1231"/>
      <c r="BQ11" s="908"/>
      <c r="BR11" s="908"/>
      <c r="BS11" s="908"/>
      <c r="BT11" s="908"/>
      <c r="BU11" s="908"/>
      <c r="BV11" s="908"/>
      <c r="BW11" s="908"/>
      <c r="BX11" s="908"/>
      <c r="BY11" s="1245" t="str">
        <f>HYPERLINK("https://clips.twitch.tv/NiceImportantPidgeonBuddhaBar-rtnvj3c2frKXHMdy","35.38")</f>
        <v>35.38</v>
      </c>
      <c r="BZ11" s="908"/>
      <c r="CA11" s="908"/>
      <c r="CB11" s="908"/>
      <c r="CC11" s="908"/>
      <c r="CD11" s="908"/>
      <c r="CE11" s="1248" t="str">
        <f>HYPERLINK("https://youtu.be/6Jf_KMGMEKw","1:14")</f>
        <v>1:14</v>
      </c>
      <c r="CF11" s="1248" t="str">
        <f>HYPERLINK("https://www.twitch.tv/videos/1004251594","1:02")</f>
        <v>1:02</v>
      </c>
      <c r="CG11" s="1248" t="str">
        <f>HYPERLINK("https://www.twitch.tv/videos/1004254917","1:12")</f>
        <v>1:12</v>
      </c>
      <c r="CH11" s="1249"/>
      <c r="CI11" s="1249"/>
      <c r="CJ11" s="1249"/>
      <c r="CK11" s="1249"/>
      <c r="CL11" s="1248" t="str">
        <f>HYPERLINK("https://youtu.be/h4aO1fi3I3U","29")</f>
        <v>29</v>
      </c>
      <c r="CM11" s="1231"/>
      <c r="CN11" s="1231"/>
      <c r="CO11" s="1231"/>
      <c r="CP11" s="1231"/>
      <c r="CQ11" s="1231"/>
      <c r="CR11" s="1250" t="str">
        <f>HYPERLINK("https://clips.twitch.tv/ArborealGlutenFreeMushroomAliens-sq7HDhuxrAadlxw_","30")</f>
        <v>30</v>
      </c>
      <c r="CS11" s="1231"/>
      <c r="CT11" s="1245" t="str">
        <f>HYPERLINK("https://www.twitch.tv/videos/969469110","1:27.41")</f>
        <v>1:27.41</v>
      </c>
    </row>
    <row r="12" ht="15.75" customHeight="1">
      <c r="A12" s="1216" t="s">
        <v>1758</v>
      </c>
      <c r="B12" s="1206" t="s">
        <v>7391</v>
      </c>
      <c r="C12" s="1207" t="s">
        <v>903</v>
      </c>
      <c r="D12" s="1208" t="s">
        <v>1285</v>
      </c>
      <c r="E12" s="1209" t="s">
        <v>724</v>
      </c>
      <c r="F12" s="1210" t="s">
        <v>327</v>
      </c>
      <c r="G12" s="1206" t="s">
        <v>218</v>
      </c>
      <c r="H12" s="1235"/>
      <c r="I12" s="1235"/>
      <c r="J12" s="908"/>
      <c r="K12" s="908"/>
      <c r="L12" s="908"/>
      <c r="M12" s="917" t="s">
        <v>7392</v>
      </c>
      <c r="N12" s="908"/>
      <c r="O12" s="908"/>
      <c r="P12" s="908"/>
      <c r="Q12" s="909" t="s">
        <v>7393</v>
      </c>
      <c r="R12" s="908"/>
      <c r="S12" s="908"/>
      <c r="T12" s="908"/>
      <c r="U12" s="908"/>
      <c r="V12" s="908"/>
      <c r="W12" s="917" t="s">
        <v>7394</v>
      </c>
      <c r="X12" s="917"/>
      <c r="Y12" s="913" t="s">
        <v>1157</v>
      </c>
      <c r="Z12" s="908"/>
      <c r="AA12" s="908"/>
      <c r="AB12" s="908"/>
      <c r="AC12" s="917" t="s">
        <v>4669</v>
      </c>
      <c r="AD12" s="909" t="s">
        <v>788</v>
      </c>
      <c r="AE12" s="908"/>
      <c r="AF12" s="908"/>
      <c r="AG12" s="908"/>
      <c r="AH12" s="908"/>
      <c r="AI12" s="908"/>
      <c r="AJ12" s="908"/>
      <c r="AK12" s="908"/>
      <c r="AL12" s="908"/>
      <c r="AM12" s="908"/>
      <c r="AN12" s="908"/>
      <c r="AO12" s="908"/>
      <c r="AP12" s="917" t="s">
        <v>7306</v>
      </c>
      <c r="AQ12" s="917"/>
      <c r="AR12" s="917" t="s">
        <v>7395</v>
      </c>
      <c r="AS12" s="917"/>
      <c r="AT12" s="908"/>
      <c r="AU12" s="917" t="s">
        <v>7396</v>
      </c>
      <c r="AV12" s="917"/>
      <c r="AW12" s="917" t="s">
        <v>7397</v>
      </c>
      <c r="AX12" s="908"/>
      <c r="AY12" s="908"/>
      <c r="AZ12" s="908"/>
      <c r="BA12" s="908"/>
      <c r="BB12" s="909" t="s">
        <v>7398</v>
      </c>
      <c r="BC12" s="913" t="s">
        <v>7209</v>
      </c>
      <c r="BD12" s="908"/>
      <c r="BE12" s="908"/>
      <c r="BF12" s="908"/>
      <c r="BG12" s="908"/>
      <c r="BH12" s="908"/>
      <c r="BI12" s="908"/>
      <c r="BJ12" s="908"/>
      <c r="BK12" s="908"/>
      <c r="BL12" s="908"/>
      <c r="BM12" s="909" t="s">
        <v>7399</v>
      </c>
      <c r="BN12" s="908"/>
      <c r="BO12" s="908"/>
      <c r="BP12" s="908"/>
      <c r="BQ12" s="908"/>
      <c r="BR12" s="908"/>
      <c r="BS12" s="908"/>
      <c r="BT12" s="908"/>
      <c r="BU12" s="908"/>
      <c r="BV12" s="908"/>
      <c r="BW12" s="908"/>
      <c r="BX12" s="908"/>
      <c r="BY12" s="908"/>
      <c r="BZ12" s="908"/>
      <c r="CA12" s="908"/>
      <c r="CB12" s="908"/>
      <c r="CC12" s="908"/>
      <c r="CD12" s="908"/>
      <c r="CE12" s="934"/>
      <c r="CF12" s="908"/>
      <c r="CG12" s="908"/>
      <c r="CH12" s="908"/>
      <c r="CI12" s="908"/>
      <c r="CJ12" s="908"/>
      <c r="CK12" s="908"/>
      <c r="CL12" s="908"/>
      <c r="CM12" s="908"/>
      <c r="CN12" s="908"/>
      <c r="CO12" s="908"/>
      <c r="CP12" s="908"/>
      <c r="CQ12" s="908"/>
      <c r="CR12" s="908"/>
      <c r="CS12" s="908"/>
      <c r="CT12" s="143"/>
    </row>
    <row r="13" ht="15.75" customHeight="1">
      <c r="A13" s="1251" t="s">
        <v>5011</v>
      </c>
      <c r="B13" s="1206" t="s">
        <v>5689</v>
      </c>
      <c r="C13" s="1207" t="s">
        <v>1285</v>
      </c>
      <c r="D13" s="1208" t="s">
        <v>903</v>
      </c>
      <c r="E13" s="1209" t="s">
        <v>1285</v>
      </c>
      <c r="F13" s="1210" t="s">
        <v>219</v>
      </c>
      <c r="G13" s="1206" t="s">
        <v>1587</v>
      </c>
      <c r="H13" s="1235"/>
      <c r="I13" s="1235" t="s">
        <v>7400</v>
      </c>
      <c r="J13" s="908"/>
      <c r="K13" s="915" t="s">
        <v>7401</v>
      </c>
      <c r="L13" s="908"/>
      <c r="M13" s="915" t="s">
        <v>7402</v>
      </c>
      <c r="N13" s="908"/>
      <c r="O13" s="908"/>
      <c r="P13" s="915" t="s">
        <v>7403</v>
      </c>
      <c r="Q13" s="908"/>
      <c r="R13" s="917" t="s">
        <v>7404</v>
      </c>
      <c r="S13" s="915" t="s">
        <v>7405</v>
      </c>
      <c r="T13" s="908"/>
      <c r="U13" s="915" t="s">
        <v>7406</v>
      </c>
      <c r="V13" s="918"/>
      <c r="W13" s="920" t="s">
        <v>4559</v>
      </c>
      <c r="X13" s="915" t="s">
        <v>5405</v>
      </c>
      <c r="Y13" s="917" t="s">
        <v>5889</v>
      </c>
      <c r="Z13" s="908"/>
      <c r="AA13" s="908"/>
      <c r="AB13" s="908"/>
      <c r="AC13" s="920" t="s">
        <v>7407</v>
      </c>
      <c r="AD13" s="999" t="s">
        <v>7387</v>
      </c>
      <c r="AE13" s="908"/>
      <c r="AF13" s="908"/>
      <c r="AG13" s="908"/>
      <c r="AH13" s="917" t="s">
        <v>4953</v>
      </c>
      <c r="AI13" s="908"/>
      <c r="AJ13" s="908"/>
      <c r="AK13" s="917" t="s">
        <v>4722</v>
      </c>
      <c r="AL13" s="917"/>
      <c r="AM13" s="917" t="s">
        <v>7408</v>
      </c>
      <c r="AN13" s="908"/>
      <c r="AO13" s="908"/>
      <c r="AP13" s="915" t="s">
        <v>7408</v>
      </c>
      <c r="AQ13" s="908"/>
      <c r="AR13" s="908"/>
      <c r="AS13" s="908"/>
      <c r="AT13" s="920" t="s">
        <v>7409</v>
      </c>
      <c r="AU13" s="908"/>
      <c r="AV13" s="908"/>
      <c r="AW13" s="908"/>
      <c r="AX13" s="908"/>
      <c r="AY13" s="908"/>
      <c r="AZ13" s="914" t="s">
        <v>7410</v>
      </c>
      <c r="BA13" s="918"/>
      <c r="BB13" s="915" t="s">
        <v>7411</v>
      </c>
      <c r="BC13" s="1225" t="s">
        <v>7412</v>
      </c>
      <c r="BD13" s="908"/>
      <c r="BE13" s="908"/>
      <c r="BF13" s="908"/>
      <c r="BG13" s="785"/>
      <c r="BH13" s="785"/>
      <c r="BI13" s="785"/>
      <c r="BJ13" s="785"/>
      <c r="BK13" s="785"/>
      <c r="BL13" s="785"/>
      <c r="BM13" s="785"/>
      <c r="BN13" s="785"/>
      <c r="BO13" s="785"/>
      <c r="BP13" s="785"/>
      <c r="BQ13" s="908"/>
      <c r="BR13" s="908"/>
      <c r="BS13" s="908"/>
      <c r="BT13" s="908"/>
      <c r="BU13" s="908"/>
      <c r="BV13" s="908"/>
      <c r="BW13" s="908"/>
      <c r="BX13" s="908"/>
      <c r="BY13" s="908"/>
      <c r="BZ13" s="908"/>
      <c r="CA13" s="908"/>
      <c r="CB13" s="908"/>
      <c r="CC13" s="908"/>
      <c r="CD13" s="908"/>
      <c r="CE13" s="1232" t="s">
        <v>7413</v>
      </c>
      <c r="CF13" s="1252" t="s">
        <v>7414</v>
      </c>
      <c r="CG13" s="1232" t="s">
        <v>7413</v>
      </c>
      <c r="CH13" s="1231"/>
      <c r="CI13" s="1231"/>
      <c r="CJ13" s="1231"/>
      <c r="CK13" s="1231"/>
      <c r="CL13" s="1231"/>
      <c r="CM13" s="1231"/>
      <c r="CN13" s="1231"/>
      <c r="CO13" s="1231"/>
      <c r="CP13" s="1231"/>
      <c r="CQ13" s="1231"/>
      <c r="CR13" s="1232" t="s">
        <v>1760</v>
      </c>
      <c r="CS13" s="1231"/>
      <c r="CT13" s="908"/>
    </row>
    <row r="14" ht="15.75" customHeight="1">
      <c r="A14" s="1216" t="s">
        <v>3998</v>
      </c>
      <c r="B14" s="1206" t="s">
        <v>7415</v>
      </c>
      <c r="C14" s="1207" t="s">
        <v>1285</v>
      </c>
      <c r="D14" s="1208" t="s">
        <v>1586</v>
      </c>
      <c r="E14" s="1209" t="s">
        <v>1285</v>
      </c>
      <c r="F14" s="1210" t="s">
        <v>1586</v>
      </c>
      <c r="G14" s="1206" t="s">
        <v>4550</v>
      </c>
      <c r="H14" s="1235"/>
      <c r="I14" s="1235" t="s">
        <v>7416</v>
      </c>
      <c r="J14" s="920" t="s">
        <v>7417</v>
      </c>
      <c r="K14" s="920" t="s">
        <v>7418</v>
      </c>
      <c r="L14" s="908"/>
      <c r="M14" s="920" t="s">
        <v>7419</v>
      </c>
      <c r="N14" s="920" t="s">
        <v>7420</v>
      </c>
      <c r="O14" s="908"/>
      <c r="P14" s="908"/>
      <c r="Q14" s="908"/>
      <c r="R14" s="917" t="s">
        <v>7421</v>
      </c>
      <c r="S14" s="908"/>
      <c r="T14" s="920" t="s">
        <v>7288</v>
      </c>
      <c r="U14" s="920" t="s">
        <v>7422</v>
      </c>
      <c r="V14" s="920" t="s">
        <v>7423</v>
      </c>
      <c r="W14" s="920" t="s">
        <v>5506</v>
      </c>
      <c r="X14" s="920" t="s">
        <v>7033</v>
      </c>
      <c r="Y14" s="920" t="s">
        <v>264</v>
      </c>
      <c r="Z14" s="917" t="s">
        <v>4668</v>
      </c>
      <c r="AA14" s="917"/>
      <c r="AB14" s="917"/>
      <c r="AC14" s="917" t="s">
        <v>7424</v>
      </c>
      <c r="AD14" s="917" t="s">
        <v>7425</v>
      </c>
      <c r="AE14" s="920"/>
      <c r="AF14" s="920" t="s">
        <v>7426</v>
      </c>
      <c r="AG14" s="908"/>
      <c r="AH14" s="908"/>
      <c r="AI14" s="908"/>
      <c r="AJ14" s="908"/>
      <c r="AK14" s="908"/>
      <c r="AL14" s="920" t="s">
        <v>1773</v>
      </c>
      <c r="AM14" s="917" t="s">
        <v>7334</v>
      </c>
      <c r="AN14" s="908"/>
      <c r="AO14" s="908"/>
      <c r="AP14" s="920" t="s">
        <v>7427</v>
      </c>
      <c r="AQ14" s="917"/>
      <c r="AR14" s="917" t="s">
        <v>7428</v>
      </c>
      <c r="AS14" s="920" t="s">
        <v>7429</v>
      </c>
      <c r="AT14" s="920" t="s">
        <v>7430</v>
      </c>
      <c r="AU14" s="920" t="s">
        <v>7350</v>
      </c>
      <c r="AV14" s="863" t="s">
        <v>7431</v>
      </c>
      <c r="AW14" s="920" t="s">
        <v>7432</v>
      </c>
      <c r="AX14" s="920" t="s">
        <v>7389</v>
      </c>
      <c r="AY14" s="908"/>
      <c r="AZ14" s="917" t="s">
        <v>3593</v>
      </c>
      <c r="BA14" s="917"/>
      <c r="BB14" s="917" t="s">
        <v>7433</v>
      </c>
      <c r="BC14" s="917" t="s">
        <v>7434</v>
      </c>
      <c r="BD14" s="920" t="s">
        <v>7435</v>
      </c>
      <c r="BE14" s="920"/>
      <c r="BF14" s="908"/>
      <c r="BG14" s="1253"/>
      <c r="BH14" s="1253"/>
      <c r="BI14" s="1253"/>
      <c r="BJ14" s="1253"/>
      <c r="BK14" s="1253"/>
      <c r="BL14" s="1253"/>
      <c r="BM14" s="1253"/>
      <c r="BN14" s="1253"/>
      <c r="BO14" s="1253"/>
      <c r="BP14" s="1253"/>
      <c r="BQ14" s="908"/>
      <c r="BR14" s="908"/>
      <c r="BS14" s="908"/>
      <c r="BT14" s="908"/>
      <c r="BU14" s="908"/>
      <c r="BV14" s="920" t="s">
        <v>7436</v>
      </c>
      <c r="BW14" s="908"/>
      <c r="BX14" s="920" t="s">
        <v>2468</v>
      </c>
      <c r="BY14" s="920" t="s">
        <v>7437</v>
      </c>
      <c r="BZ14" s="908"/>
      <c r="CA14" s="908"/>
      <c r="CB14" s="920" t="s">
        <v>3345</v>
      </c>
      <c r="CC14" s="908"/>
      <c r="CD14" s="908"/>
      <c r="CE14" s="1231"/>
      <c r="CF14" s="908"/>
      <c r="CG14" s="908"/>
      <c r="CH14" s="1231"/>
      <c r="CI14" s="1231"/>
      <c r="CJ14" s="1220" t="s">
        <v>7438</v>
      </c>
      <c r="CK14" s="1220"/>
      <c r="CL14" s="1232" t="s">
        <v>1760</v>
      </c>
      <c r="CM14" s="1220" t="s">
        <v>7439</v>
      </c>
      <c r="CN14" s="1220" t="s">
        <v>2670</v>
      </c>
      <c r="CO14" s="1220" t="s">
        <v>2221</v>
      </c>
      <c r="CP14" s="1220" t="s">
        <v>7310</v>
      </c>
      <c r="CQ14" s="1220" t="s">
        <v>7307</v>
      </c>
      <c r="CR14" s="1231"/>
      <c r="CS14" s="1231"/>
      <c r="CT14" s="143"/>
    </row>
    <row r="15">
      <c r="A15" s="1254" t="s">
        <v>2824</v>
      </c>
      <c r="B15" s="1206" t="s">
        <v>7440</v>
      </c>
      <c r="C15" s="1207" t="s">
        <v>220</v>
      </c>
      <c r="D15" s="1208" t="s">
        <v>1285</v>
      </c>
      <c r="E15" s="1209" t="s">
        <v>1285</v>
      </c>
      <c r="F15" s="1210" t="s">
        <v>220</v>
      </c>
      <c r="G15" s="1206" t="s">
        <v>218</v>
      </c>
      <c r="H15" s="1255" t="s">
        <v>7441</v>
      </c>
      <c r="I15" s="1255" t="s">
        <v>7406</v>
      </c>
      <c r="J15" s="909" t="s">
        <v>7442</v>
      </c>
      <c r="K15" s="909" t="s">
        <v>7443</v>
      </c>
      <c r="L15" s="920" t="s">
        <v>7444</v>
      </c>
      <c r="M15" s="908"/>
      <c r="N15" s="909" t="s">
        <v>2968</v>
      </c>
      <c r="O15" s="909" t="s">
        <v>7445</v>
      </c>
      <c r="P15" s="908"/>
      <c r="Q15" s="920" t="s">
        <v>7446</v>
      </c>
      <c r="R15" s="920" t="s">
        <v>7447</v>
      </c>
      <c r="S15" s="909" t="s">
        <v>7448</v>
      </c>
      <c r="T15" s="909" t="s">
        <v>7449</v>
      </c>
      <c r="U15" s="920" t="s">
        <v>7450</v>
      </c>
      <c r="V15" s="920" t="s">
        <v>7451</v>
      </c>
      <c r="W15" s="908"/>
      <c r="X15" s="908"/>
      <c r="Y15" s="908"/>
      <c r="Z15" s="908"/>
      <c r="AA15" s="908"/>
      <c r="AB15" s="908"/>
      <c r="AC15" s="908"/>
      <c r="AD15" s="908"/>
      <c r="AE15" s="908"/>
      <c r="AF15" s="908"/>
      <c r="AG15" s="908"/>
      <c r="AH15" s="908"/>
      <c r="AI15" s="908"/>
      <c r="AJ15" s="908"/>
      <c r="AK15" s="908"/>
      <c r="AL15" s="908"/>
      <c r="AM15" s="908"/>
      <c r="AN15" s="908"/>
      <c r="AO15" s="908"/>
      <c r="AP15" s="908"/>
      <c r="AQ15" s="908"/>
      <c r="AR15" s="908"/>
      <c r="AS15" s="908"/>
      <c r="AT15" s="908"/>
      <c r="AU15" s="908"/>
      <c r="AV15" s="908"/>
      <c r="AW15" s="908"/>
      <c r="AX15" s="908"/>
      <c r="AY15" s="908"/>
      <c r="AZ15" s="908"/>
      <c r="BA15" s="908"/>
      <c r="BB15" s="908"/>
      <c r="BC15" s="908"/>
      <c r="BD15" s="908"/>
      <c r="BE15" s="908"/>
      <c r="BF15" s="908"/>
      <c r="BG15" s="1253"/>
      <c r="BH15" s="1253"/>
      <c r="BI15" s="1253"/>
      <c r="BJ15" s="1253"/>
      <c r="BK15" s="1253"/>
      <c r="BL15" s="1253"/>
      <c r="BM15" s="1253"/>
      <c r="BN15" s="1253"/>
      <c r="BO15" s="1253"/>
      <c r="BP15" s="1253"/>
      <c r="BQ15" s="908"/>
      <c r="BR15" s="908"/>
      <c r="BS15" s="908"/>
      <c r="BT15" s="908"/>
      <c r="BU15" s="908"/>
      <c r="BV15" s="908"/>
      <c r="BW15" s="908"/>
      <c r="BX15" s="908"/>
      <c r="BY15" s="908"/>
      <c r="BZ15" s="908"/>
      <c r="CA15" s="908"/>
      <c r="CB15" s="908"/>
      <c r="CC15" s="908"/>
      <c r="CD15" s="908"/>
      <c r="CE15" s="1231"/>
      <c r="CF15" s="1231"/>
      <c r="CG15" s="1231"/>
      <c r="CH15" s="1231"/>
      <c r="CI15" s="1231"/>
      <c r="CJ15" s="1231"/>
      <c r="CK15" s="1231"/>
      <c r="CL15" s="1231"/>
      <c r="CM15" s="1231"/>
      <c r="CN15" s="1231"/>
      <c r="CO15" s="1231"/>
      <c r="CP15" s="1231"/>
      <c r="CQ15" s="1231"/>
      <c r="CR15" s="1231"/>
      <c r="CS15" s="1231"/>
      <c r="CT15" s="908"/>
    </row>
    <row r="16" ht="15.75" customHeight="1">
      <c r="A16" s="1256" t="s">
        <v>3719</v>
      </c>
      <c r="B16" s="1206" t="s">
        <v>7452</v>
      </c>
      <c r="C16" s="1207" t="s">
        <v>1586</v>
      </c>
      <c r="D16" s="1208" t="s">
        <v>1285</v>
      </c>
      <c r="E16" s="1209" t="s">
        <v>1586</v>
      </c>
      <c r="F16" s="1210" t="s">
        <v>724</v>
      </c>
      <c r="G16" s="1206" t="s">
        <v>3313</v>
      </c>
      <c r="H16" s="1235"/>
      <c r="I16" s="1235" t="s">
        <v>7453</v>
      </c>
      <c r="J16" s="917"/>
      <c r="K16" s="917" t="s">
        <v>7454</v>
      </c>
      <c r="L16" s="917"/>
      <c r="M16" s="917" t="s">
        <v>7455</v>
      </c>
      <c r="N16" s="908"/>
      <c r="O16" s="917" t="s">
        <v>7456</v>
      </c>
      <c r="P16" s="908"/>
      <c r="Q16" s="908"/>
      <c r="R16" s="920" t="s">
        <v>7457</v>
      </c>
      <c r="S16" s="1211" t="s">
        <v>3755</v>
      </c>
      <c r="T16" s="917" t="s">
        <v>7458</v>
      </c>
      <c r="U16" s="920" t="s">
        <v>7459</v>
      </c>
      <c r="V16" s="917"/>
      <c r="W16" s="917" t="s">
        <v>5207</v>
      </c>
      <c r="X16" s="920" t="s">
        <v>3126</v>
      </c>
      <c r="Y16" s="917" t="s">
        <v>3597</v>
      </c>
      <c r="Z16" s="908"/>
      <c r="AA16" s="908"/>
      <c r="AB16" s="908"/>
      <c r="AC16" s="917" t="s">
        <v>3754</v>
      </c>
      <c r="AD16" s="920" t="s">
        <v>4961</v>
      </c>
      <c r="AE16" s="917"/>
      <c r="AF16" s="917" t="s">
        <v>7460</v>
      </c>
      <c r="AG16" s="909" t="s">
        <v>7461</v>
      </c>
      <c r="AH16" s="913" t="s">
        <v>108</v>
      </c>
      <c r="AI16" s="908"/>
      <c r="AJ16" s="908"/>
      <c r="AK16" s="917" t="s">
        <v>872</v>
      </c>
      <c r="AL16" s="908"/>
      <c r="AM16" s="917" t="s">
        <v>7462</v>
      </c>
      <c r="AN16" s="908"/>
      <c r="AO16" s="908"/>
      <c r="AP16" s="920" t="s">
        <v>7228</v>
      </c>
      <c r="AQ16" s="917"/>
      <c r="AR16" s="920" t="s">
        <v>7255</v>
      </c>
      <c r="AS16" s="920" t="s">
        <v>7463</v>
      </c>
      <c r="AT16" s="920" t="s">
        <v>7464</v>
      </c>
      <c r="AU16" s="920" t="s">
        <v>7465</v>
      </c>
      <c r="AV16" s="917"/>
      <c r="AW16" s="908"/>
      <c r="AX16" s="908"/>
      <c r="AY16" s="908"/>
      <c r="AZ16" s="917" t="s">
        <v>7466</v>
      </c>
      <c r="BA16" s="917"/>
      <c r="BB16" s="917" t="s">
        <v>7396</v>
      </c>
      <c r="BC16" s="917" t="s">
        <v>7467</v>
      </c>
      <c r="BD16" s="917" t="s">
        <v>7288</v>
      </c>
      <c r="BE16" s="917"/>
      <c r="BF16" s="917"/>
      <c r="BG16" s="908"/>
      <c r="BH16" s="908"/>
      <c r="BI16" s="908"/>
      <c r="BJ16" s="908"/>
      <c r="BK16" s="908"/>
      <c r="BL16" s="908"/>
      <c r="BM16" s="908"/>
      <c r="BN16" s="917" t="s">
        <v>7468</v>
      </c>
      <c r="BO16" s="917" t="s">
        <v>7469</v>
      </c>
      <c r="BP16" s="917"/>
      <c r="BQ16" s="908"/>
      <c r="BR16" s="908"/>
      <c r="BS16" s="908"/>
      <c r="BT16" s="908"/>
      <c r="BU16" s="908"/>
      <c r="BV16" s="1236" t="s">
        <v>498</v>
      </c>
      <c r="BW16" s="908"/>
      <c r="BX16" s="908"/>
      <c r="BY16" s="920" t="s">
        <v>2329</v>
      </c>
      <c r="BZ16" s="908"/>
      <c r="CA16" s="908"/>
      <c r="CB16" s="920" t="s">
        <v>4964</v>
      </c>
      <c r="CC16" s="917" t="s">
        <v>7470</v>
      </c>
      <c r="CD16" s="917"/>
      <c r="CE16" s="908"/>
      <c r="CF16" s="908"/>
      <c r="CG16" s="908"/>
      <c r="CH16" s="908"/>
      <c r="CI16" s="908"/>
      <c r="CJ16" s="908"/>
      <c r="CK16" s="908"/>
      <c r="CL16" s="908"/>
      <c r="CM16" s="917" t="s">
        <v>7471</v>
      </c>
      <c r="CN16" s="917" t="s">
        <v>1587</v>
      </c>
      <c r="CO16" s="917" t="s">
        <v>4532</v>
      </c>
      <c r="CP16" s="917" t="s">
        <v>7472</v>
      </c>
      <c r="CQ16" s="920" t="s">
        <v>7473</v>
      </c>
      <c r="CR16" s="917" t="s">
        <v>2126</v>
      </c>
      <c r="CS16" s="920" t="s">
        <v>7474</v>
      </c>
      <c r="CT16" s="143"/>
    </row>
    <row r="17" ht="15.75" customHeight="1">
      <c r="A17" s="1257" t="s">
        <v>5804</v>
      </c>
      <c r="B17" s="1206" t="s">
        <v>7475</v>
      </c>
      <c r="C17" s="1207" t="s">
        <v>1285</v>
      </c>
      <c r="D17" s="1208" t="s">
        <v>1285</v>
      </c>
      <c r="E17" s="1209" t="s">
        <v>1285</v>
      </c>
      <c r="F17" s="1210" t="s">
        <v>1285</v>
      </c>
      <c r="G17" s="1206" t="s">
        <v>5361</v>
      </c>
      <c r="H17" s="1235"/>
      <c r="I17" s="1235" t="s">
        <v>7476</v>
      </c>
      <c r="J17" s="917"/>
      <c r="K17" s="917" t="s">
        <v>7477</v>
      </c>
      <c r="L17" s="917"/>
      <c r="M17" s="917"/>
      <c r="N17" s="917"/>
      <c r="O17" s="917" t="s">
        <v>7478</v>
      </c>
      <c r="P17" s="917"/>
      <c r="Q17" s="908"/>
      <c r="R17" s="908"/>
      <c r="S17" s="908"/>
      <c r="T17" s="917"/>
      <c r="U17" s="917" t="s">
        <v>7479</v>
      </c>
      <c r="V17" s="917"/>
      <c r="W17" s="917" t="s">
        <v>5790</v>
      </c>
      <c r="X17" s="917"/>
      <c r="Y17" s="917" t="s">
        <v>2206</v>
      </c>
      <c r="Z17" s="917"/>
      <c r="AA17" s="917"/>
      <c r="AB17" s="917"/>
      <c r="AC17" s="917" t="s">
        <v>7480</v>
      </c>
      <c r="AD17" s="917" t="s">
        <v>5003</v>
      </c>
      <c r="AE17" s="917"/>
      <c r="AF17" s="917"/>
      <c r="AG17" s="917"/>
      <c r="AH17" s="908"/>
      <c r="AI17" s="908"/>
      <c r="AJ17" s="908"/>
      <c r="AK17" s="908"/>
      <c r="AL17" s="908"/>
      <c r="AM17" s="917" t="s">
        <v>7408</v>
      </c>
      <c r="AN17" s="908"/>
      <c r="AO17" s="908"/>
      <c r="AP17" s="917" t="s">
        <v>7481</v>
      </c>
      <c r="AQ17" s="917"/>
      <c r="AR17" s="917" t="s">
        <v>7482</v>
      </c>
      <c r="AS17" s="917"/>
      <c r="AT17" s="917" t="s">
        <v>7483</v>
      </c>
      <c r="AU17" s="917" t="s">
        <v>7484</v>
      </c>
      <c r="AV17" s="917"/>
      <c r="AW17" s="917"/>
      <c r="AX17" s="908"/>
      <c r="AY17" s="908"/>
      <c r="AZ17" s="917" t="s">
        <v>1424</v>
      </c>
      <c r="BA17" s="917"/>
      <c r="BB17" s="917" t="s">
        <v>7261</v>
      </c>
      <c r="BC17" s="917" t="s">
        <v>7485</v>
      </c>
      <c r="BD17" s="917" t="s">
        <v>7486</v>
      </c>
      <c r="BE17" s="917"/>
      <c r="BF17" s="917"/>
      <c r="BG17" s="908"/>
      <c r="BH17" s="908"/>
      <c r="BI17" s="908"/>
      <c r="BJ17" s="908"/>
      <c r="BK17" s="908"/>
      <c r="BL17" s="908"/>
      <c r="BM17" s="908"/>
      <c r="BN17" s="908"/>
      <c r="BO17" s="908"/>
      <c r="BP17" s="908"/>
      <c r="BQ17" s="917"/>
      <c r="BR17" s="917"/>
      <c r="BS17" s="917"/>
      <c r="BT17" s="917"/>
      <c r="BU17" s="917"/>
      <c r="BV17" s="1258"/>
      <c r="BW17" s="908"/>
      <c r="BX17" s="908"/>
      <c r="BY17" s="908"/>
      <c r="BZ17" s="908"/>
      <c r="CA17" s="908"/>
      <c r="CB17" s="908"/>
      <c r="CC17" s="908"/>
      <c r="CD17" s="908"/>
      <c r="CE17" s="908"/>
      <c r="CF17" s="908"/>
      <c r="CG17" s="908"/>
      <c r="CH17" s="908"/>
      <c r="CI17" s="908"/>
      <c r="CJ17" s="908"/>
      <c r="CK17" s="908"/>
      <c r="CL17" s="908"/>
      <c r="CM17" s="908"/>
      <c r="CN17" s="908"/>
      <c r="CO17" s="908"/>
      <c r="CP17" s="908"/>
      <c r="CQ17" s="908"/>
      <c r="CR17" s="908"/>
      <c r="CS17" s="908"/>
      <c r="CT17" s="917"/>
    </row>
    <row r="18">
      <c r="A18" s="1259" t="s">
        <v>428</v>
      </c>
      <c r="B18" s="1206" t="s">
        <v>7487</v>
      </c>
      <c r="C18" s="1207" t="s">
        <v>534</v>
      </c>
      <c r="D18" s="1208" t="s">
        <v>1586</v>
      </c>
      <c r="E18" s="1209" t="s">
        <v>1586</v>
      </c>
      <c r="F18" s="1210" t="s">
        <v>220</v>
      </c>
      <c r="G18" s="1206" t="s">
        <v>634</v>
      </c>
      <c r="H18" s="1235"/>
      <c r="I18" s="1235"/>
      <c r="J18" s="908"/>
      <c r="K18" s="908"/>
      <c r="L18" s="908"/>
      <c r="M18" s="908"/>
      <c r="N18" s="908"/>
      <c r="O18" s="908"/>
      <c r="P18" s="908"/>
      <c r="Q18" s="908"/>
      <c r="R18" s="908"/>
      <c r="S18" s="908"/>
      <c r="T18" s="908"/>
      <c r="U18" s="908"/>
      <c r="V18" s="908"/>
      <c r="W18" s="909" t="s">
        <v>612</v>
      </c>
      <c r="X18" s="908"/>
      <c r="Y18" s="908"/>
      <c r="Z18" s="908"/>
      <c r="AA18" s="908"/>
      <c r="AB18" s="909" t="s">
        <v>7488</v>
      </c>
      <c r="AC18" s="909" t="s">
        <v>2035</v>
      </c>
      <c r="AD18" s="913" t="s">
        <v>3980</v>
      </c>
      <c r="AE18" s="918"/>
      <c r="AF18" s="914" t="s">
        <v>7489</v>
      </c>
      <c r="AG18" s="908"/>
      <c r="AH18" s="909" t="s">
        <v>2646</v>
      </c>
      <c r="AI18" s="909" t="s">
        <v>2620</v>
      </c>
      <c r="AJ18" s="908"/>
      <c r="AK18" s="920" t="s">
        <v>3834</v>
      </c>
      <c r="AL18" s="908"/>
      <c r="AM18" s="908"/>
      <c r="AN18" s="908"/>
      <c r="AO18" s="908"/>
      <c r="AP18" s="915" t="s">
        <v>7490</v>
      </c>
      <c r="AQ18" s="908"/>
      <c r="AR18" s="908"/>
      <c r="AS18" s="908"/>
      <c r="AT18" s="908"/>
      <c r="AU18" s="908"/>
      <c r="AV18" s="908"/>
      <c r="AW18" s="908"/>
      <c r="AX18" s="908"/>
      <c r="AY18" s="908"/>
      <c r="AZ18" s="908"/>
      <c r="BA18" s="908"/>
      <c r="BB18" s="908"/>
      <c r="BC18" s="908"/>
      <c r="BD18" s="908"/>
      <c r="BE18" s="908"/>
      <c r="BF18" s="908"/>
      <c r="BG18" s="908"/>
      <c r="BH18" s="908"/>
      <c r="BI18" s="908"/>
      <c r="BJ18" s="908"/>
      <c r="BK18" s="908"/>
      <c r="BL18" s="908"/>
      <c r="BM18" s="908"/>
      <c r="BN18" s="908"/>
      <c r="BO18" s="908"/>
      <c r="BP18" s="908"/>
      <c r="BQ18" s="908"/>
      <c r="BR18" s="908"/>
      <c r="BS18" s="908"/>
      <c r="BT18" s="908"/>
      <c r="BU18" s="908"/>
      <c r="BV18" s="908"/>
      <c r="BW18" s="908"/>
      <c r="BX18" s="908"/>
      <c r="BY18" s="908"/>
      <c r="BZ18" s="908"/>
      <c r="CA18" s="908"/>
      <c r="CB18" s="908"/>
      <c r="CC18" s="908"/>
      <c r="CD18" s="908"/>
      <c r="CE18" s="908"/>
      <c r="CF18" s="908"/>
      <c r="CG18" s="908"/>
      <c r="CH18" s="908"/>
      <c r="CI18" s="908"/>
      <c r="CJ18" s="908"/>
      <c r="CK18" s="908"/>
      <c r="CL18" s="908"/>
      <c r="CM18" s="908"/>
      <c r="CN18" s="908"/>
      <c r="CO18" s="908"/>
      <c r="CP18" s="908"/>
      <c r="CQ18" s="908"/>
      <c r="CR18" s="908"/>
      <c r="CS18" s="908"/>
      <c r="CT18" s="908"/>
    </row>
    <row r="19" ht="15.75" customHeight="1">
      <c r="A19" s="1212" t="s">
        <v>6448</v>
      </c>
      <c r="B19" s="1206" t="s">
        <v>7491</v>
      </c>
      <c r="C19" s="1207" t="s">
        <v>1285</v>
      </c>
      <c r="D19" s="1208" t="s">
        <v>1285</v>
      </c>
      <c r="E19" s="1209" t="s">
        <v>1586</v>
      </c>
      <c r="F19" s="1210" t="s">
        <v>724</v>
      </c>
      <c r="G19" s="1206" t="s">
        <v>5361</v>
      </c>
      <c r="H19" s="1235" t="s">
        <v>7492</v>
      </c>
      <c r="I19" s="1235"/>
      <c r="J19" s="908"/>
      <c r="K19" s="917" t="s">
        <v>7493</v>
      </c>
      <c r="L19" s="917"/>
      <c r="M19" s="908"/>
      <c r="N19" s="908"/>
      <c r="O19" s="908"/>
      <c r="P19" s="908"/>
      <c r="Q19" s="917" t="s">
        <v>7494</v>
      </c>
      <c r="R19" s="917" t="s">
        <v>7495</v>
      </c>
      <c r="S19" s="908"/>
      <c r="T19" s="917" t="s">
        <v>7496</v>
      </c>
      <c r="U19" s="613" t="s">
        <v>7497</v>
      </c>
      <c r="V19" s="613"/>
      <c r="W19" s="917" t="s">
        <v>255</v>
      </c>
      <c r="X19" s="917"/>
      <c r="Y19" s="917" t="s">
        <v>4545</v>
      </c>
      <c r="Z19" s="908"/>
      <c r="AA19" s="908"/>
      <c r="AB19" s="908"/>
      <c r="AC19" s="917" t="s">
        <v>7498</v>
      </c>
      <c r="AD19" s="917" t="s">
        <v>3512</v>
      </c>
      <c r="AE19" s="918"/>
      <c r="AF19" s="915" t="s">
        <v>884</v>
      </c>
      <c r="AG19" s="905"/>
      <c r="AH19" s="917" t="s">
        <v>4380</v>
      </c>
      <c r="AI19" s="917" t="s">
        <v>5165</v>
      </c>
      <c r="AJ19" s="908"/>
      <c r="AK19" s="908"/>
      <c r="AL19" s="908"/>
      <c r="AM19" s="908"/>
      <c r="AN19" s="908"/>
      <c r="AO19" s="908"/>
      <c r="AP19" s="908"/>
      <c r="AQ19" s="908"/>
      <c r="AR19" s="908"/>
      <c r="AS19" s="908"/>
      <c r="AT19" s="908"/>
      <c r="AU19" s="908"/>
      <c r="AV19" s="908"/>
      <c r="AW19" s="908"/>
      <c r="AX19" s="917"/>
      <c r="AY19" s="917" t="s">
        <v>7412</v>
      </c>
      <c r="AZ19" s="908"/>
      <c r="BA19" s="908"/>
      <c r="BB19" s="917" t="s">
        <v>7499</v>
      </c>
      <c r="BC19" s="908"/>
      <c r="BD19" s="908"/>
      <c r="BE19" s="908"/>
      <c r="BF19" s="908"/>
      <c r="BG19" s="1253"/>
      <c r="BH19" s="1253"/>
      <c r="BI19" s="1253"/>
      <c r="BJ19" s="1253"/>
      <c r="BK19" s="1253"/>
      <c r="BL19" s="1253"/>
      <c r="BM19" s="1253"/>
      <c r="BN19" s="1253"/>
      <c r="BO19" s="1253"/>
      <c r="BP19" s="1253"/>
      <c r="BQ19" s="908"/>
      <c r="BR19" s="908"/>
      <c r="BS19" s="908"/>
      <c r="BT19" s="908"/>
      <c r="BU19" s="908"/>
      <c r="BV19" s="917"/>
      <c r="BW19" s="917" t="s">
        <v>4992</v>
      </c>
      <c r="BX19" s="908"/>
      <c r="BY19" s="908"/>
      <c r="BZ19" s="908"/>
      <c r="CA19" s="908"/>
      <c r="CB19" s="908"/>
      <c r="CC19" s="908"/>
      <c r="CD19" s="908"/>
      <c r="CE19" s="1260"/>
      <c r="CF19" s="1260"/>
      <c r="CG19" s="1260"/>
      <c r="CH19" s="1260"/>
      <c r="CI19" s="1260"/>
      <c r="CJ19" s="1260"/>
      <c r="CK19" s="1260"/>
      <c r="CL19" s="1260"/>
      <c r="CM19" s="908"/>
      <c r="CN19" s="908"/>
      <c r="CO19" s="908"/>
      <c r="CP19" s="908"/>
      <c r="CQ19" s="908"/>
      <c r="CR19" s="908"/>
      <c r="CS19" s="908"/>
      <c r="CT19" s="910" t="s">
        <v>7500</v>
      </c>
    </row>
    <row r="20" ht="15.75" customHeight="1">
      <c r="A20" s="1261" t="s">
        <v>6445</v>
      </c>
      <c r="B20" s="1206" t="s">
        <v>7501</v>
      </c>
      <c r="C20" s="1207" t="s">
        <v>1285</v>
      </c>
      <c r="D20" s="1208" t="s">
        <v>1285</v>
      </c>
      <c r="E20" s="1209" t="s">
        <v>1285</v>
      </c>
      <c r="F20" s="1210" t="s">
        <v>1285</v>
      </c>
      <c r="G20" s="1206" t="s">
        <v>2373</v>
      </c>
      <c r="H20" s="1235"/>
      <c r="I20" s="1235" t="s">
        <v>7502</v>
      </c>
      <c r="J20" s="917"/>
      <c r="K20" s="920" t="s">
        <v>7503</v>
      </c>
      <c r="L20" s="917"/>
      <c r="M20" s="908"/>
      <c r="N20" s="908" t="s">
        <v>7504</v>
      </c>
      <c r="O20" s="908"/>
      <c r="P20" s="908"/>
      <c r="Q20" s="908"/>
      <c r="R20" s="917" t="s">
        <v>7505</v>
      </c>
      <c r="S20" s="908"/>
      <c r="T20" s="917" t="s">
        <v>7506</v>
      </c>
      <c r="U20" s="917" t="s">
        <v>7507</v>
      </c>
      <c r="V20" s="917"/>
      <c r="W20" s="917" t="s">
        <v>4825</v>
      </c>
      <c r="X20" s="920"/>
      <c r="Y20" s="917" t="s">
        <v>1094</v>
      </c>
      <c r="Z20" s="908" t="s">
        <v>7508</v>
      </c>
      <c r="AA20" s="908"/>
      <c r="AB20" s="908"/>
      <c r="AC20" s="917"/>
      <c r="AD20" s="917" t="s">
        <v>1616</v>
      </c>
      <c r="AE20" s="917"/>
      <c r="AF20" s="917"/>
      <c r="AG20" s="917"/>
      <c r="AH20" s="917"/>
      <c r="AI20" s="908" t="s">
        <v>7509</v>
      </c>
      <c r="AJ20" s="908"/>
      <c r="AK20" s="908"/>
      <c r="AL20" s="908"/>
      <c r="AM20" s="908" t="s">
        <v>7510</v>
      </c>
      <c r="AN20" s="908"/>
      <c r="AO20" s="908"/>
      <c r="AP20" s="920" t="s">
        <v>7511</v>
      </c>
      <c r="AQ20" s="908"/>
      <c r="AR20" s="908" t="s">
        <v>7512</v>
      </c>
      <c r="AS20" s="908"/>
      <c r="AT20" s="908" t="s">
        <v>7513</v>
      </c>
      <c r="AU20" s="920" t="s">
        <v>7514</v>
      </c>
      <c r="AV20" s="917"/>
      <c r="AW20" s="920" t="s">
        <v>7408</v>
      </c>
      <c r="AX20" s="908"/>
      <c r="AY20" s="908" t="s">
        <v>7413</v>
      </c>
      <c r="AZ20" s="917"/>
      <c r="BA20" s="917"/>
      <c r="BB20" s="908" t="s">
        <v>7199</v>
      </c>
      <c r="BC20" s="917"/>
      <c r="BD20" s="908"/>
      <c r="BE20" s="908"/>
      <c r="BF20" s="908"/>
      <c r="BG20" s="908"/>
      <c r="BH20" s="908"/>
      <c r="BI20" s="908"/>
      <c r="BJ20" s="908"/>
      <c r="BK20" s="908"/>
      <c r="BL20" s="908"/>
      <c r="BM20" s="908"/>
      <c r="BN20" s="908"/>
      <c r="BO20" s="908"/>
      <c r="BP20" s="908"/>
      <c r="BQ20" s="908"/>
      <c r="BR20" s="908"/>
      <c r="BS20" s="908"/>
      <c r="BT20" s="908"/>
      <c r="BU20" s="908"/>
      <c r="BV20" s="908"/>
      <c r="BW20" s="908"/>
      <c r="BX20" s="908"/>
      <c r="BY20" s="908"/>
      <c r="BZ20" s="908"/>
      <c r="CA20" s="908"/>
      <c r="CB20" s="908"/>
      <c r="CC20" s="908"/>
      <c r="CD20" s="908"/>
      <c r="CE20" s="908"/>
      <c r="CF20" s="908"/>
      <c r="CG20" s="908"/>
      <c r="CH20" s="908"/>
      <c r="CI20" s="908"/>
      <c r="CJ20" s="908"/>
      <c r="CK20" s="908"/>
      <c r="CL20" s="908"/>
      <c r="CM20" s="908"/>
      <c r="CN20" s="908"/>
      <c r="CO20" s="908"/>
      <c r="CP20" s="908"/>
      <c r="CQ20" s="908"/>
      <c r="CR20" s="908"/>
      <c r="CS20" s="908"/>
      <c r="CT20" s="143"/>
    </row>
    <row r="21">
      <c r="A21" s="1262" t="s">
        <v>7515</v>
      </c>
      <c r="B21" s="1206" t="s">
        <v>6526</v>
      </c>
      <c r="C21" s="1207" t="s">
        <v>1285</v>
      </c>
      <c r="D21" s="1208" t="s">
        <v>1285</v>
      </c>
      <c r="E21" s="1209" t="s">
        <v>1285</v>
      </c>
      <c r="F21" s="1210" t="s">
        <v>1285</v>
      </c>
      <c r="G21" s="1206" t="s">
        <v>219</v>
      </c>
      <c r="H21" s="1235" t="s">
        <v>7516</v>
      </c>
      <c r="I21" s="1235" t="s">
        <v>7517</v>
      </c>
      <c r="J21" s="908"/>
      <c r="K21" s="920" t="s">
        <v>7518</v>
      </c>
      <c r="L21" s="908"/>
      <c r="M21" s="908"/>
      <c r="N21" s="908"/>
      <c r="O21" s="908"/>
      <c r="P21" s="920" t="s">
        <v>7519</v>
      </c>
      <c r="Q21" s="908"/>
      <c r="R21" s="908"/>
      <c r="S21" s="908"/>
      <c r="T21" s="920" t="s">
        <v>7520</v>
      </c>
      <c r="U21" s="920" t="s">
        <v>923</v>
      </c>
      <c r="V21" s="908"/>
      <c r="W21" s="908"/>
      <c r="X21" s="920" t="s">
        <v>7521</v>
      </c>
      <c r="Y21" s="920" t="s">
        <v>7522</v>
      </c>
      <c r="Z21" s="908"/>
      <c r="AA21" s="908"/>
      <c r="AB21" s="908"/>
      <c r="AC21" s="908"/>
      <c r="AD21" s="920" t="s">
        <v>2910</v>
      </c>
      <c r="AE21" s="908"/>
      <c r="AF21" s="908"/>
      <c r="AG21" s="908"/>
      <c r="AH21" s="908"/>
      <c r="AI21" s="908"/>
      <c r="AJ21" s="908"/>
      <c r="AK21" s="908"/>
      <c r="AL21" s="908"/>
      <c r="AM21" s="920" t="s">
        <v>7211</v>
      </c>
      <c r="AN21" s="908"/>
      <c r="AO21" s="908"/>
      <c r="AP21" s="920" t="s">
        <v>7510</v>
      </c>
      <c r="AQ21" s="908"/>
      <c r="AR21" s="908"/>
      <c r="AS21" s="908"/>
      <c r="AT21" s="920" t="s">
        <v>7523</v>
      </c>
      <c r="AU21" s="908"/>
      <c r="AV21" s="908"/>
      <c r="AW21" s="908"/>
      <c r="AX21" s="908"/>
      <c r="AY21" s="908"/>
      <c r="AZ21" s="908"/>
      <c r="BA21" s="908"/>
      <c r="BB21" s="908"/>
      <c r="BC21" s="908"/>
      <c r="BD21" s="908"/>
      <c r="BE21" s="908"/>
      <c r="BF21" s="908"/>
      <c r="BG21" s="1253"/>
      <c r="BH21" s="1253"/>
      <c r="BI21" s="1253"/>
      <c r="BJ21" s="1253"/>
      <c r="BK21" s="1253"/>
      <c r="BL21" s="1253"/>
      <c r="BM21" s="1253"/>
      <c r="BN21" s="1253"/>
      <c r="BO21" s="1253"/>
      <c r="BP21" s="1253"/>
      <c r="BQ21" s="908"/>
      <c r="BR21" s="908"/>
      <c r="BS21" s="908"/>
      <c r="BT21" s="908"/>
      <c r="BU21" s="908"/>
      <c r="BV21" s="908"/>
      <c r="BW21" s="908"/>
      <c r="BX21" s="908"/>
      <c r="BY21" s="908"/>
      <c r="BZ21" s="908"/>
      <c r="CA21" s="908"/>
      <c r="CB21" s="908"/>
      <c r="CC21" s="908"/>
      <c r="CD21" s="908"/>
      <c r="CE21" s="1231"/>
      <c r="CF21" s="1231"/>
      <c r="CG21" s="1231"/>
      <c r="CH21" s="1231"/>
      <c r="CI21" s="1231"/>
      <c r="CJ21" s="1231"/>
      <c r="CK21" s="1231"/>
      <c r="CL21" s="1231"/>
      <c r="CM21" s="1231"/>
      <c r="CN21" s="1231"/>
      <c r="CO21" s="1231"/>
      <c r="CP21" s="1231"/>
      <c r="CQ21" s="1231"/>
      <c r="CR21" s="1231"/>
      <c r="CS21" s="1231"/>
      <c r="CT21" s="908"/>
    </row>
    <row r="22" ht="15.75" customHeight="1">
      <c r="A22" s="1263" t="s">
        <v>4687</v>
      </c>
      <c r="B22" s="1206" t="s">
        <v>7524</v>
      </c>
      <c r="C22" s="1207" t="s">
        <v>1285</v>
      </c>
      <c r="D22" s="1208" t="s">
        <v>1285</v>
      </c>
      <c r="E22" s="1209" t="s">
        <v>1285</v>
      </c>
      <c r="F22" s="1210" t="s">
        <v>1285</v>
      </c>
      <c r="G22" s="1206" t="s">
        <v>1956</v>
      </c>
      <c r="H22" s="1235"/>
      <c r="I22" s="1235" t="s">
        <v>7525</v>
      </c>
      <c r="J22" s="917"/>
      <c r="K22" s="920" t="s">
        <v>7526</v>
      </c>
      <c r="L22" s="917"/>
      <c r="M22" s="908"/>
      <c r="N22" s="908"/>
      <c r="O22" s="908"/>
      <c r="P22" s="908"/>
      <c r="Q22" s="908"/>
      <c r="R22" s="917" t="s">
        <v>2335</v>
      </c>
      <c r="S22" s="908"/>
      <c r="T22" s="917" t="s">
        <v>7527</v>
      </c>
      <c r="U22" s="917" t="s">
        <v>7528</v>
      </c>
      <c r="V22" s="917" t="s">
        <v>7529</v>
      </c>
      <c r="W22" s="917" t="s">
        <v>3036</v>
      </c>
      <c r="X22" s="920" t="s">
        <v>2749</v>
      </c>
      <c r="Y22" s="917" t="s">
        <v>2630</v>
      </c>
      <c r="Z22" s="908"/>
      <c r="AA22" s="908"/>
      <c r="AB22" s="908"/>
      <c r="AC22" s="917" t="s">
        <v>2347</v>
      </c>
      <c r="AD22" s="917" t="s">
        <v>1637</v>
      </c>
      <c r="AE22" s="917"/>
      <c r="AF22" s="917" t="s">
        <v>3726</v>
      </c>
      <c r="AG22" s="917"/>
      <c r="AH22" s="917" t="s">
        <v>3407</v>
      </c>
      <c r="AI22" s="908"/>
      <c r="AJ22" s="908"/>
      <c r="AK22" s="908"/>
      <c r="AL22" s="908"/>
      <c r="AM22" s="908"/>
      <c r="AN22" s="908"/>
      <c r="AO22" s="908"/>
      <c r="AP22" s="920" t="s">
        <v>7481</v>
      </c>
      <c r="AQ22" s="908"/>
      <c r="AR22" s="908"/>
      <c r="AS22" s="908"/>
      <c r="AT22" s="908"/>
      <c r="AU22" s="920" t="s">
        <v>7530</v>
      </c>
      <c r="AV22" s="917"/>
      <c r="AW22" s="920" t="s">
        <v>7260</v>
      </c>
      <c r="AX22" s="908"/>
      <c r="AY22" s="908"/>
      <c r="AZ22" s="917" t="s">
        <v>7531</v>
      </c>
      <c r="BA22" s="917"/>
      <c r="BB22" s="908"/>
      <c r="BC22" s="917" t="s">
        <v>7434</v>
      </c>
      <c r="BD22" s="908"/>
      <c r="BE22" s="908"/>
      <c r="BF22" s="908"/>
      <c r="BG22" s="908"/>
      <c r="BH22" s="908"/>
      <c r="BI22" s="908"/>
      <c r="BJ22" s="908"/>
      <c r="BK22" s="908"/>
      <c r="BL22" s="908"/>
      <c r="BM22" s="908"/>
      <c r="BN22" s="908"/>
      <c r="BO22" s="908"/>
      <c r="BP22" s="908"/>
      <c r="BQ22" s="908"/>
      <c r="BR22" s="908"/>
      <c r="BS22" s="908"/>
      <c r="BT22" s="908"/>
      <c r="BU22" s="908"/>
      <c r="BV22" s="908"/>
      <c r="BW22" s="908"/>
      <c r="BX22" s="908"/>
      <c r="BY22" s="908"/>
      <c r="BZ22" s="908"/>
      <c r="CA22" s="908"/>
      <c r="CB22" s="908"/>
      <c r="CC22" s="908"/>
      <c r="CD22" s="908"/>
      <c r="CE22" s="908"/>
      <c r="CF22" s="908"/>
      <c r="CG22" s="908"/>
      <c r="CH22" s="908"/>
      <c r="CI22" s="908"/>
      <c r="CJ22" s="908"/>
      <c r="CK22" s="908"/>
      <c r="CL22" s="908"/>
      <c r="CM22" s="908"/>
      <c r="CN22" s="908"/>
      <c r="CO22" s="908"/>
      <c r="CP22" s="908"/>
      <c r="CQ22" s="908"/>
      <c r="CR22" s="908"/>
      <c r="CS22" s="908"/>
      <c r="CT22" s="143"/>
    </row>
    <row r="23" ht="15.75" customHeight="1">
      <c r="A23" s="1264" t="s">
        <v>4798</v>
      </c>
      <c r="B23" s="1206" t="s">
        <v>2034</v>
      </c>
      <c r="C23" s="1207" t="s">
        <v>1285</v>
      </c>
      <c r="D23" s="1208" t="s">
        <v>1586</v>
      </c>
      <c r="E23" s="1209" t="s">
        <v>724</v>
      </c>
      <c r="F23" s="1210" t="s">
        <v>327</v>
      </c>
      <c r="G23" s="1206" t="s">
        <v>1424</v>
      </c>
      <c r="H23" s="1240" t="s">
        <v>7532</v>
      </c>
      <c r="I23" s="1240" t="s">
        <v>4805</v>
      </c>
      <c r="J23" s="905"/>
      <c r="K23" s="917" t="s">
        <v>7533</v>
      </c>
      <c r="L23" s="917"/>
      <c r="M23" s="917"/>
      <c r="N23" s="917" t="s">
        <v>7534</v>
      </c>
      <c r="O23" s="917" t="s">
        <v>7535</v>
      </c>
      <c r="P23" s="917" t="s">
        <v>7536</v>
      </c>
      <c r="Q23" s="917" t="s">
        <v>7537</v>
      </c>
      <c r="R23" s="917" t="s">
        <v>7538</v>
      </c>
      <c r="S23" s="917" t="s">
        <v>4824</v>
      </c>
      <c r="T23" s="917" t="s">
        <v>7539</v>
      </c>
      <c r="U23" s="917" t="s">
        <v>7540</v>
      </c>
      <c r="V23" s="917"/>
      <c r="W23" s="917" t="s">
        <v>7541</v>
      </c>
      <c r="X23" s="917"/>
      <c r="Y23" s="908"/>
      <c r="Z23" s="908"/>
      <c r="AA23" s="908"/>
      <c r="AB23" s="908"/>
      <c r="AC23" s="917" t="s">
        <v>7542</v>
      </c>
      <c r="AD23" s="917" t="s">
        <v>7543</v>
      </c>
      <c r="AE23" s="917"/>
      <c r="AF23" s="917" t="s">
        <v>6194</v>
      </c>
      <c r="AG23" s="917"/>
      <c r="AH23" s="917" t="s">
        <v>7544</v>
      </c>
      <c r="AI23" s="917"/>
      <c r="AJ23" s="917"/>
      <c r="AK23" s="908"/>
      <c r="AL23" s="908"/>
      <c r="AM23" s="917" t="s">
        <v>7545</v>
      </c>
      <c r="AN23" s="917" t="s">
        <v>7390</v>
      </c>
      <c r="AO23" s="917" t="s">
        <v>7332</v>
      </c>
      <c r="AP23" s="917" t="s">
        <v>7546</v>
      </c>
      <c r="AQ23" s="917"/>
      <c r="AR23" s="917" t="s">
        <v>7463</v>
      </c>
      <c r="AS23" s="917"/>
      <c r="AT23" s="917" t="s">
        <v>7547</v>
      </c>
      <c r="AU23" s="917" t="s">
        <v>7548</v>
      </c>
      <c r="AV23" s="917"/>
      <c r="AW23" s="917" t="s">
        <v>7462</v>
      </c>
      <c r="AX23" s="917"/>
      <c r="AY23" s="917" t="s">
        <v>7490</v>
      </c>
      <c r="AZ23" s="908"/>
      <c r="BA23" s="908"/>
      <c r="BB23" s="917" t="s">
        <v>7549</v>
      </c>
      <c r="BC23" s="920" t="s">
        <v>7490</v>
      </c>
      <c r="BD23" s="917" t="s">
        <v>7465</v>
      </c>
      <c r="BE23" s="917"/>
      <c r="BF23" s="917"/>
      <c r="BG23" s="1265" t="s">
        <v>7550</v>
      </c>
      <c r="BH23" s="1266" t="s">
        <v>7551</v>
      </c>
      <c r="BI23" s="785"/>
      <c r="BJ23" s="785"/>
      <c r="BK23" s="785"/>
      <c r="BL23" s="785" t="s">
        <v>7552</v>
      </c>
      <c r="BM23" s="785" t="s">
        <v>7553</v>
      </c>
      <c r="BN23" s="785"/>
      <c r="BO23" s="785"/>
      <c r="BP23" s="785"/>
      <c r="BQ23" s="908"/>
      <c r="BR23" s="1267" t="s">
        <v>7554</v>
      </c>
      <c r="BS23" s="908"/>
      <c r="BT23" s="908"/>
      <c r="BU23" s="908"/>
      <c r="BV23" s="1258" t="s">
        <v>2082</v>
      </c>
      <c r="BW23" s="917" t="s">
        <v>2898</v>
      </c>
      <c r="BX23" s="917" t="s">
        <v>4046</v>
      </c>
      <c r="BY23" s="913" t="s">
        <v>2551</v>
      </c>
      <c r="BZ23" s="917" t="s">
        <v>2356</v>
      </c>
      <c r="CA23" s="917" t="s">
        <v>5039</v>
      </c>
      <c r="CB23" s="917" t="s">
        <v>2196</v>
      </c>
      <c r="CC23" s="917" t="s">
        <v>7555</v>
      </c>
      <c r="CD23" s="917"/>
      <c r="CE23" s="1233" t="s">
        <v>7434</v>
      </c>
      <c r="CF23" s="1233" t="s">
        <v>7200</v>
      </c>
      <c r="CG23" s="1233" t="s">
        <v>7556</v>
      </c>
      <c r="CH23" s="1233"/>
      <c r="CI23" s="1231"/>
      <c r="CJ23" s="1231"/>
      <c r="CK23" s="1231"/>
      <c r="CL23" s="1231"/>
      <c r="CM23" s="1231"/>
      <c r="CN23" s="1231"/>
      <c r="CO23" s="1231"/>
      <c r="CP23" s="1231"/>
      <c r="CQ23" s="1231"/>
      <c r="CR23" s="1231"/>
      <c r="CS23" s="1231"/>
      <c r="CT23" s="926" t="s">
        <v>4679</v>
      </c>
    </row>
    <row r="24" ht="15.75" customHeight="1">
      <c r="A24" s="1228" t="s">
        <v>6499</v>
      </c>
      <c r="B24" s="1206" t="s">
        <v>431</v>
      </c>
      <c r="C24" s="1207" t="s">
        <v>1285</v>
      </c>
      <c r="D24" s="1208" t="s">
        <v>1586</v>
      </c>
      <c r="E24" s="1209" t="s">
        <v>1285</v>
      </c>
      <c r="F24" s="1210" t="s">
        <v>903</v>
      </c>
      <c r="G24" s="1206" t="s">
        <v>326</v>
      </c>
      <c r="H24" s="1235"/>
      <c r="I24" s="1235" t="s">
        <v>7557</v>
      </c>
      <c r="J24" s="917"/>
      <c r="K24" s="920" t="s">
        <v>7558</v>
      </c>
      <c r="L24" s="914" t="s">
        <v>3166</v>
      </c>
      <c r="M24" s="908"/>
      <c r="N24" s="908"/>
      <c r="O24" s="908"/>
      <c r="P24" s="920" t="s">
        <v>7559</v>
      </c>
      <c r="Q24" s="908"/>
      <c r="R24" s="915" t="s">
        <v>7560</v>
      </c>
      <c r="S24" s="908"/>
      <c r="T24" s="908"/>
      <c r="U24" s="920" t="s">
        <v>914</v>
      </c>
      <c r="V24" s="917"/>
      <c r="W24" s="917" t="s">
        <v>3983</v>
      </c>
      <c r="X24" s="920" t="s">
        <v>3040</v>
      </c>
      <c r="Y24" s="915" t="s">
        <v>5516</v>
      </c>
      <c r="Z24" s="908"/>
      <c r="AA24" s="908"/>
      <c r="AB24" s="908"/>
      <c r="AC24" s="917" t="s">
        <v>7561</v>
      </c>
      <c r="AD24" s="917" t="s">
        <v>7562</v>
      </c>
      <c r="AE24" s="917"/>
      <c r="AF24" s="917" t="s">
        <v>7563</v>
      </c>
      <c r="AG24" s="917"/>
      <c r="AH24" s="917" t="s">
        <v>7564</v>
      </c>
      <c r="AI24" s="908"/>
      <c r="AJ24" s="908"/>
      <c r="AK24" s="926" t="s">
        <v>3212</v>
      </c>
      <c r="AL24" s="1224"/>
      <c r="AM24" s="908"/>
      <c r="AN24" s="908"/>
      <c r="AO24" s="908"/>
      <c r="AP24" s="908"/>
      <c r="AQ24" s="908"/>
      <c r="AR24" s="917" t="s">
        <v>7565</v>
      </c>
      <c r="AS24" s="917"/>
      <c r="AT24" s="908"/>
      <c r="AU24" s="908"/>
      <c r="AV24" s="908"/>
      <c r="AW24" s="917" t="s">
        <v>7236</v>
      </c>
      <c r="AX24" s="908"/>
      <c r="AY24" s="908"/>
      <c r="AZ24" s="908"/>
      <c r="BA24" s="908"/>
      <c r="BB24" s="917" t="s">
        <v>7315</v>
      </c>
      <c r="BC24" s="908"/>
      <c r="BD24" s="908"/>
      <c r="BE24" s="908"/>
      <c r="BF24" s="908"/>
      <c r="BG24" s="908"/>
      <c r="BH24" s="908"/>
      <c r="BI24" s="908"/>
      <c r="BJ24" s="908"/>
      <c r="BK24" s="908"/>
      <c r="BL24" s="908"/>
      <c r="BM24" s="908"/>
      <c r="BN24" s="908"/>
      <c r="BO24" s="908"/>
      <c r="BP24" s="908"/>
      <c r="BQ24" s="908"/>
      <c r="BR24" s="908"/>
      <c r="BS24" s="908"/>
      <c r="BT24" s="908"/>
      <c r="BU24" s="908"/>
      <c r="BV24" s="908"/>
      <c r="BW24" s="908"/>
      <c r="BX24" s="908"/>
      <c r="BY24" s="908"/>
      <c r="BZ24" s="908"/>
      <c r="CA24" s="908"/>
      <c r="CB24" s="908"/>
      <c r="CC24" s="908"/>
      <c r="CD24" s="908"/>
      <c r="CE24" s="908"/>
      <c r="CF24" s="908"/>
      <c r="CG24" s="908"/>
      <c r="CH24" s="908"/>
      <c r="CI24" s="908"/>
      <c r="CJ24" s="908"/>
      <c r="CK24" s="908"/>
      <c r="CL24" s="908"/>
      <c r="CM24" s="917" t="s">
        <v>5260</v>
      </c>
      <c r="CN24" s="917" t="s">
        <v>3439</v>
      </c>
      <c r="CO24" s="917" t="s">
        <v>4550</v>
      </c>
      <c r="CP24" s="908"/>
      <c r="CQ24" s="908"/>
      <c r="CR24" s="908"/>
      <c r="CS24" s="908"/>
      <c r="CT24" s="143"/>
    </row>
    <row r="25">
      <c r="A25" s="1217" t="s">
        <v>4420</v>
      </c>
      <c r="B25" s="1206" t="s">
        <v>7566</v>
      </c>
      <c r="C25" s="1207" t="s">
        <v>1285</v>
      </c>
      <c r="D25" s="1208" t="s">
        <v>1285</v>
      </c>
      <c r="E25" s="1209" t="s">
        <v>1285</v>
      </c>
      <c r="F25" s="1210" t="s">
        <v>1285</v>
      </c>
      <c r="G25" s="1206" t="s">
        <v>1956</v>
      </c>
      <c r="H25" s="1235" t="s">
        <v>7567</v>
      </c>
      <c r="I25" s="1235" t="s">
        <v>7568</v>
      </c>
      <c r="J25" s="920" t="s">
        <v>7569</v>
      </c>
      <c r="K25" s="1235" t="s">
        <v>7570</v>
      </c>
      <c r="L25" s="920" t="s">
        <v>7571</v>
      </c>
      <c r="M25" s="920" t="s">
        <v>7295</v>
      </c>
      <c r="N25" s="920" t="s">
        <v>7572</v>
      </c>
      <c r="O25" s="908"/>
      <c r="P25" s="920" t="s">
        <v>7573</v>
      </c>
      <c r="Q25" s="908"/>
      <c r="R25" s="920" t="s">
        <v>7384</v>
      </c>
      <c r="S25" s="863" t="s">
        <v>7574</v>
      </c>
      <c r="T25" s="908"/>
      <c r="U25" s="1268" t="s">
        <v>7575</v>
      </c>
      <c r="V25" s="920" t="s">
        <v>7576</v>
      </c>
      <c r="W25" s="917" t="s">
        <v>7577</v>
      </c>
      <c r="X25" s="920" t="s">
        <v>7578</v>
      </c>
      <c r="Y25" s="920" t="s">
        <v>352</v>
      </c>
      <c r="Z25" s="908"/>
      <c r="AA25" s="908"/>
      <c r="AB25" s="908"/>
      <c r="AC25" s="917" t="s">
        <v>7579</v>
      </c>
      <c r="AD25" s="920" t="s">
        <v>3535</v>
      </c>
      <c r="AE25" s="908"/>
      <c r="AF25" s="908"/>
      <c r="AG25" s="908"/>
      <c r="AH25" s="908"/>
      <c r="AI25" s="908"/>
      <c r="AJ25" s="908"/>
      <c r="AK25" s="908"/>
      <c r="AL25" s="908"/>
      <c r="AM25" s="917"/>
      <c r="AN25" s="908"/>
      <c r="AO25" s="908"/>
      <c r="AP25" s="920" t="s">
        <v>7467</v>
      </c>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8"/>
      <c r="BN25" s="908"/>
      <c r="BO25" s="908"/>
      <c r="BP25" s="908"/>
      <c r="BQ25" s="908"/>
      <c r="BR25" s="908"/>
      <c r="BS25" s="908"/>
      <c r="BT25" s="908"/>
      <c r="BU25" s="908"/>
      <c r="BV25" s="908"/>
      <c r="BW25" s="908"/>
      <c r="BX25" s="908"/>
      <c r="BY25" s="908"/>
      <c r="BZ25" s="908"/>
      <c r="CA25" s="908"/>
      <c r="CB25" s="908"/>
      <c r="CC25" s="908"/>
      <c r="CD25" s="908"/>
      <c r="CE25" s="908"/>
      <c r="CF25" s="908"/>
      <c r="CG25" s="908"/>
      <c r="CH25" s="908"/>
      <c r="CI25" s="908"/>
      <c r="CJ25" s="908"/>
      <c r="CK25" s="908"/>
      <c r="CL25" s="908"/>
      <c r="CM25" s="908"/>
      <c r="CN25" s="908"/>
      <c r="CO25" s="908"/>
      <c r="CP25" s="908"/>
      <c r="CQ25" s="908"/>
      <c r="CR25" s="908"/>
      <c r="CS25" s="908"/>
      <c r="CT25" s="908"/>
    </row>
    <row r="26">
      <c r="A26" s="1269" t="s">
        <v>532</v>
      </c>
      <c r="B26" s="1206" t="s">
        <v>2526</v>
      </c>
      <c r="C26" s="1207" t="s">
        <v>1586</v>
      </c>
      <c r="D26" s="1208" t="s">
        <v>724</v>
      </c>
      <c r="E26" s="1209" t="s">
        <v>1285</v>
      </c>
      <c r="F26" s="1210" t="s">
        <v>817</v>
      </c>
      <c r="G26" s="1206" t="s">
        <v>817</v>
      </c>
      <c r="H26" s="1235"/>
      <c r="I26" s="1235"/>
      <c r="J26" s="908"/>
      <c r="K26" s="908"/>
      <c r="L26" s="908"/>
      <c r="M26" s="908"/>
      <c r="N26" s="908"/>
      <c r="O26" s="908"/>
      <c r="P26" s="908"/>
      <c r="Q26" s="908"/>
      <c r="R26" s="908"/>
      <c r="S26" s="908"/>
      <c r="T26" s="908"/>
      <c r="U26" s="908"/>
      <c r="V26" s="908"/>
      <c r="W26" s="908"/>
      <c r="X26" s="914" t="s">
        <v>7580</v>
      </c>
      <c r="Y26" s="914" t="s">
        <v>5417</v>
      </c>
      <c r="Z26" s="908"/>
      <c r="AA26" s="908"/>
      <c r="AB26" s="908"/>
      <c r="AC26" s="908"/>
      <c r="AD26" s="908"/>
      <c r="AE26" s="918"/>
      <c r="AF26" s="909" t="s">
        <v>7581</v>
      </c>
      <c r="AG26" s="908"/>
      <c r="AH26" s="908"/>
      <c r="AI26" s="908"/>
      <c r="AJ26" s="908"/>
      <c r="AK26" s="908"/>
      <c r="AL26" s="908"/>
      <c r="AM26" s="908"/>
      <c r="AN26" s="908"/>
      <c r="AO26" s="908"/>
      <c r="AP26" s="908"/>
      <c r="AQ26" s="908"/>
      <c r="AR26" s="908"/>
      <c r="AS26" s="908"/>
      <c r="AT26" s="908"/>
      <c r="AU26" s="908"/>
      <c r="AV26" s="908"/>
      <c r="AW26" s="908"/>
      <c r="AX26" s="1267" t="s">
        <v>6576</v>
      </c>
      <c r="AY26" s="908"/>
      <c r="AZ26" s="908"/>
      <c r="BA26" s="908"/>
      <c r="BB26" s="908"/>
      <c r="BC26" s="908"/>
      <c r="BD26" s="908"/>
      <c r="BE26" s="908"/>
      <c r="BF26" s="908"/>
      <c r="BG26" s="1253"/>
      <c r="BH26" s="1253"/>
      <c r="BI26" s="1253"/>
      <c r="BJ26" s="1253"/>
      <c r="BK26" s="1253"/>
      <c r="BL26" s="1253"/>
      <c r="BM26" s="1253"/>
      <c r="BN26" s="1253"/>
      <c r="BO26" s="1253"/>
      <c r="BP26" s="1253"/>
      <c r="BQ26" s="908"/>
      <c r="BR26" s="908"/>
      <c r="BS26" s="908"/>
      <c r="BT26" s="908"/>
      <c r="BU26" s="908"/>
      <c r="BV26" s="917"/>
      <c r="BW26" s="917"/>
      <c r="BX26" s="917"/>
      <c r="BY26" s="917"/>
      <c r="BZ26" s="917"/>
      <c r="CA26" s="917"/>
      <c r="CB26" s="917"/>
      <c r="CC26" s="917"/>
      <c r="CD26" s="917"/>
      <c r="CE26" s="1231"/>
      <c r="CF26" s="1231"/>
      <c r="CG26" s="1231"/>
      <c r="CH26" s="1231"/>
      <c r="CI26" s="1231"/>
      <c r="CJ26" s="1231"/>
      <c r="CK26" s="1231"/>
      <c r="CL26" s="1231"/>
      <c r="CM26" s="1231"/>
      <c r="CN26" s="1231"/>
      <c r="CO26" s="1231"/>
      <c r="CP26" s="1231"/>
      <c r="CQ26" s="1231"/>
      <c r="CR26" s="1231"/>
      <c r="CS26" s="1231"/>
      <c r="CT26" s="908"/>
    </row>
    <row r="27">
      <c r="A27" s="1270" t="s">
        <v>6454</v>
      </c>
      <c r="B27" s="1206" t="s">
        <v>2171</v>
      </c>
      <c r="C27" s="1207" t="s">
        <v>1285</v>
      </c>
      <c r="D27" s="1208" t="s">
        <v>1285</v>
      </c>
      <c r="E27" s="1209" t="s">
        <v>1285</v>
      </c>
      <c r="F27" s="1210" t="s">
        <v>1586</v>
      </c>
      <c r="G27" s="1206" t="s">
        <v>327</v>
      </c>
      <c r="H27" s="1235"/>
      <c r="I27" s="1235"/>
      <c r="J27" s="908"/>
      <c r="K27" s="908"/>
      <c r="L27" s="908"/>
      <c r="M27" s="908"/>
      <c r="N27" s="908"/>
      <c r="O27" s="908"/>
      <c r="P27" s="908"/>
      <c r="Q27" s="908"/>
      <c r="R27" s="908"/>
      <c r="S27" s="908"/>
      <c r="T27" s="908"/>
      <c r="U27" s="999" t="s">
        <v>7582</v>
      </c>
      <c r="V27" s="908"/>
      <c r="W27" s="908"/>
      <c r="X27" s="908"/>
      <c r="Y27" s="915" t="s">
        <v>4019</v>
      </c>
      <c r="Z27" s="908"/>
      <c r="AA27" s="908"/>
      <c r="AB27" s="908"/>
      <c r="AC27" s="920" t="s">
        <v>7583</v>
      </c>
      <c r="AD27" s="920" t="s">
        <v>1674</v>
      </c>
      <c r="AE27" s="920"/>
      <c r="AF27" s="920" t="s">
        <v>1208</v>
      </c>
      <c r="AG27" s="920" t="s">
        <v>529</v>
      </c>
      <c r="AH27" s="908"/>
      <c r="AI27" s="908"/>
      <c r="AJ27" s="908"/>
      <c r="AK27" s="908"/>
      <c r="AL27" s="908"/>
      <c r="AM27" s="908"/>
      <c r="AN27" s="908"/>
      <c r="AO27" s="908"/>
      <c r="AP27" s="908"/>
      <c r="AQ27" s="908"/>
      <c r="AR27" s="908"/>
      <c r="AS27" s="908"/>
      <c r="AT27" s="908"/>
      <c r="AU27" s="908"/>
      <c r="AV27" s="908"/>
      <c r="AW27" s="908"/>
      <c r="AX27" s="908"/>
      <c r="AY27" s="908"/>
      <c r="AZ27" s="908"/>
      <c r="BA27" s="908"/>
      <c r="BB27" s="908"/>
      <c r="BC27" s="908"/>
      <c r="BD27" s="908"/>
      <c r="BE27" s="908"/>
      <c r="BF27" s="908"/>
      <c r="BG27" s="908"/>
      <c r="BH27" s="908"/>
      <c r="BI27" s="908"/>
      <c r="BJ27" s="908"/>
      <c r="BK27" s="908"/>
      <c r="BL27" s="908"/>
      <c r="BM27" s="908"/>
      <c r="BN27" s="908"/>
      <c r="BO27" s="908"/>
      <c r="BP27" s="908"/>
      <c r="BQ27" s="908"/>
      <c r="BR27" s="908"/>
      <c r="BS27" s="908"/>
      <c r="BT27" s="908"/>
      <c r="BU27" s="908"/>
      <c r="BV27" s="908"/>
      <c r="BW27" s="908"/>
      <c r="BX27" s="908"/>
      <c r="BY27" s="908"/>
      <c r="BZ27" s="908"/>
      <c r="CA27" s="908"/>
      <c r="CB27" s="908"/>
      <c r="CC27" s="908"/>
      <c r="CD27" s="908"/>
      <c r="CE27" s="908"/>
      <c r="CF27" s="908"/>
      <c r="CG27" s="908"/>
      <c r="CH27" s="908"/>
      <c r="CI27" s="908"/>
      <c r="CJ27" s="908"/>
      <c r="CK27" s="908"/>
      <c r="CL27" s="908"/>
      <c r="CM27" s="908"/>
      <c r="CN27" s="908"/>
      <c r="CO27" s="908"/>
      <c r="CP27" s="908"/>
      <c r="CQ27" s="908"/>
      <c r="CR27" s="908"/>
      <c r="CS27" s="908"/>
      <c r="CT27" s="908"/>
    </row>
    <row r="28">
      <c r="A28" s="1264" t="s">
        <v>7584</v>
      </c>
      <c r="B28" s="1206" t="s">
        <v>1920</v>
      </c>
      <c r="C28" s="1207" t="s">
        <v>1285</v>
      </c>
      <c r="D28" s="1208" t="s">
        <v>1285</v>
      </c>
      <c r="E28" s="1209" t="s">
        <v>1285</v>
      </c>
      <c r="F28" s="1210" t="s">
        <v>724</v>
      </c>
      <c r="G28" s="1206" t="s">
        <v>817</v>
      </c>
      <c r="H28" s="1235"/>
      <c r="I28" s="1235"/>
      <c r="J28" s="143"/>
      <c r="K28" s="143"/>
      <c r="L28" s="143"/>
      <c r="M28" s="143"/>
      <c r="N28" s="143"/>
      <c r="O28" s="143"/>
      <c r="P28" s="143"/>
      <c r="Q28" s="143"/>
      <c r="R28" s="863" t="s">
        <v>7585</v>
      </c>
      <c r="S28" s="143"/>
      <c r="T28" s="143"/>
      <c r="U28" s="143"/>
      <c r="V28" s="143"/>
      <c r="W28" s="143"/>
      <c r="X28" s="143"/>
      <c r="Y28" s="926"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6" t="s">
        <v>7586</v>
      </c>
      <c r="AV28" s="1224"/>
      <c r="AW28" s="143"/>
      <c r="AX28" s="143"/>
      <c r="AY28" s="143"/>
      <c r="AZ28" s="143"/>
      <c r="BA28" s="143"/>
      <c r="BB28" s="143"/>
      <c r="BC28" s="143"/>
      <c r="BD28" s="143"/>
      <c r="BE28" s="143"/>
      <c r="BF28" s="143"/>
      <c r="BG28" s="908"/>
      <c r="BH28" s="908"/>
      <c r="BI28" s="908"/>
      <c r="BJ28" s="908"/>
      <c r="BK28" s="908"/>
      <c r="BL28" s="908"/>
      <c r="BM28" s="908"/>
      <c r="BN28" s="908"/>
      <c r="BO28" s="908"/>
      <c r="BP28" s="908"/>
      <c r="BQ28" s="908"/>
      <c r="BR28" s="908"/>
      <c r="BS28" s="908"/>
      <c r="BT28" s="908"/>
      <c r="BU28" s="908"/>
      <c r="BV28" s="143"/>
      <c r="BW28" s="143"/>
      <c r="BX28" s="143"/>
      <c r="BY28" s="143"/>
      <c r="BZ28" s="143"/>
      <c r="CA28" s="143"/>
      <c r="CB28" s="143"/>
      <c r="CC28" s="143"/>
      <c r="CD28" s="143"/>
      <c r="CE28" s="908"/>
      <c r="CF28" s="908"/>
      <c r="CG28" s="908"/>
      <c r="CH28" s="908"/>
      <c r="CI28" s="908"/>
      <c r="CJ28" s="908"/>
      <c r="CK28" s="908"/>
      <c r="CL28" s="908"/>
      <c r="CM28" s="908"/>
      <c r="CN28" s="908"/>
      <c r="CO28" s="908"/>
      <c r="CP28" s="908"/>
      <c r="CQ28" s="908"/>
      <c r="CR28" s="920"/>
      <c r="CS28" s="908"/>
      <c r="CT28" s="143"/>
    </row>
    <row r="29">
      <c r="A29" s="1271" t="s">
        <v>4049</v>
      </c>
      <c r="B29" s="1206" t="s">
        <v>6522</v>
      </c>
      <c r="C29" s="1207" t="s">
        <v>1285</v>
      </c>
      <c r="D29" s="1208" t="s">
        <v>1285</v>
      </c>
      <c r="E29" s="1209" t="s">
        <v>1285</v>
      </c>
      <c r="F29" s="1210" t="s">
        <v>1285</v>
      </c>
      <c r="G29" s="1206" t="s">
        <v>634</v>
      </c>
      <c r="H29" s="1235"/>
      <c r="I29" s="1235"/>
      <c r="J29" s="908"/>
      <c r="K29" s="908"/>
      <c r="L29" s="908"/>
      <c r="M29" s="908"/>
      <c r="N29" s="908"/>
      <c r="O29" s="908"/>
      <c r="P29" s="908"/>
      <c r="Q29" s="908"/>
      <c r="R29" s="908"/>
      <c r="S29" s="908"/>
      <c r="T29" s="908"/>
      <c r="U29" s="908"/>
      <c r="V29" s="908"/>
      <c r="W29" s="917" t="s">
        <v>839</v>
      </c>
      <c r="X29" s="917"/>
      <c r="Y29" s="917" t="s">
        <v>4037</v>
      </c>
      <c r="Z29" s="908"/>
      <c r="AA29" s="908"/>
      <c r="AB29" s="908"/>
      <c r="AC29" s="917" t="s">
        <v>7587</v>
      </c>
      <c r="AD29" s="920" t="s">
        <v>5414</v>
      </c>
      <c r="AE29" s="917"/>
      <c r="AF29" s="917" t="s">
        <v>6286</v>
      </c>
      <c r="AG29" s="917"/>
      <c r="AH29" s="917" t="s">
        <v>4437</v>
      </c>
      <c r="AI29" s="908"/>
      <c r="AJ29" s="908"/>
      <c r="AK29" s="908"/>
      <c r="AL29" s="908"/>
      <c r="AM29" s="908"/>
      <c r="AN29" s="908"/>
      <c r="AO29" s="908"/>
      <c r="AP29" s="908"/>
      <c r="AQ29" s="908"/>
      <c r="AR29" s="908"/>
      <c r="AS29" s="908"/>
      <c r="AT29" s="908"/>
      <c r="AU29" s="908"/>
      <c r="AV29" s="908"/>
      <c r="AW29" s="908"/>
      <c r="AX29" s="908"/>
      <c r="AY29" s="908"/>
      <c r="AZ29" s="908"/>
      <c r="BA29" s="908"/>
      <c r="BB29" s="917" t="s">
        <v>7390</v>
      </c>
      <c r="BC29" s="908"/>
      <c r="BD29" s="908"/>
      <c r="BE29" s="908"/>
      <c r="BF29" s="908"/>
      <c r="BG29" s="1253"/>
      <c r="BH29" s="1253"/>
      <c r="BI29" s="1253"/>
      <c r="BJ29" s="1253"/>
      <c r="BK29" s="1253"/>
      <c r="BL29" s="1253"/>
      <c r="BM29" s="1253"/>
      <c r="BN29" s="1253"/>
      <c r="BO29" s="1253"/>
      <c r="BP29" s="1253"/>
      <c r="BQ29" s="908"/>
      <c r="BR29" s="908"/>
      <c r="BS29" s="908"/>
      <c r="BT29" s="908"/>
      <c r="BU29" s="908"/>
      <c r="BV29" s="908"/>
      <c r="BW29" s="908"/>
      <c r="BX29" s="917" t="s">
        <v>4070</v>
      </c>
      <c r="BY29" s="917" t="s">
        <v>2484</v>
      </c>
      <c r="BZ29" s="908"/>
      <c r="CA29" s="908"/>
      <c r="CB29" s="908"/>
      <c r="CC29" s="908"/>
      <c r="CD29" s="908"/>
      <c r="CE29" s="1231"/>
      <c r="CF29" s="1231"/>
      <c r="CG29" s="1231"/>
      <c r="CH29" s="1231"/>
      <c r="CI29" s="1231"/>
      <c r="CJ29" s="1231"/>
      <c r="CK29" s="1231"/>
      <c r="CL29" s="1231"/>
      <c r="CM29" s="1231"/>
      <c r="CN29" s="1231"/>
      <c r="CO29" s="1231"/>
      <c r="CP29" s="1231"/>
      <c r="CQ29" s="1231"/>
      <c r="CR29" s="1231"/>
      <c r="CS29" s="1231"/>
      <c r="CT29" s="143"/>
    </row>
    <row r="30">
      <c r="A30" s="1228" t="s">
        <v>4568</v>
      </c>
      <c r="B30" s="1206" t="s">
        <v>6522</v>
      </c>
      <c r="C30" s="1207" t="s">
        <v>1285</v>
      </c>
      <c r="D30" s="1208" t="s">
        <v>1285</v>
      </c>
      <c r="E30" s="1209" t="s">
        <v>1285</v>
      </c>
      <c r="F30" s="1210" t="s">
        <v>1285</v>
      </c>
      <c r="G30" s="1206" t="s">
        <v>218</v>
      </c>
      <c r="H30" s="1235"/>
      <c r="I30" s="1272" t="s">
        <v>6576</v>
      </c>
      <c r="J30" s="908"/>
      <c r="K30" s="920" t="s">
        <v>7588</v>
      </c>
      <c r="L30" s="908"/>
      <c r="M30" s="908"/>
      <c r="N30" s="908"/>
      <c r="O30" s="908"/>
      <c r="P30" s="920" t="s">
        <v>7589</v>
      </c>
      <c r="Q30" s="908"/>
      <c r="R30" s="908"/>
      <c r="S30" s="908"/>
      <c r="T30" s="920" t="s">
        <v>7590</v>
      </c>
      <c r="U30" s="920" t="s">
        <v>7591</v>
      </c>
      <c r="V30" s="908"/>
      <c r="W30" s="920" t="s">
        <v>353</v>
      </c>
      <c r="X30" s="920" t="s">
        <v>7592</v>
      </c>
      <c r="Y30" s="920" t="s">
        <v>252</v>
      </c>
      <c r="Z30" s="908"/>
      <c r="AA30" s="908"/>
      <c r="AB30" s="908"/>
      <c r="AC30" s="908"/>
      <c r="AD30" s="908"/>
      <c r="AE30" s="908"/>
      <c r="AF30" s="908"/>
      <c r="AG30" s="908"/>
      <c r="AH30" s="908"/>
      <c r="AI30" s="908"/>
      <c r="AJ30" s="908"/>
      <c r="AK30" s="908"/>
      <c r="AL30" s="908"/>
      <c r="AM30" s="908"/>
      <c r="AN30" s="908"/>
      <c r="AO30" s="908"/>
      <c r="AP30" s="999" t="s">
        <v>7427</v>
      </c>
      <c r="AQ30" s="916"/>
      <c r="AR30" s="908"/>
      <c r="AS30" s="920" t="s">
        <v>7464</v>
      </c>
      <c r="AT30" s="908"/>
      <c r="AU30" s="920" t="s">
        <v>7565</v>
      </c>
      <c r="AV30" s="908"/>
      <c r="AW30" s="908"/>
      <c r="AX30" s="908"/>
      <c r="AY30" s="908"/>
      <c r="AZ30" s="920" t="s">
        <v>3624</v>
      </c>
      <c r="BA30" s="908"/>
      <c r="BB30" s="999" t="s">
        <v>7593</v>
      </c>
      <c r="BC30" s="920" t="s">
        <v>7227</v>
      </c>
      <c r="BD30" s="920"/>
      <c r="BE30" s="908"/>
      <c r="BF30" s="908"/>
      <c r="BG30" s="908"/>
      <c r="BH30" s="908"/>
      <c r="BI30" s="908"/>
      <c r="BJ30" s="908"/>
      <c r="BK30" s="908"/>
      <c r="BL30" s="908"/>
      <c r="BM30" s="908"/>
      <c r="BN30" s="908"/>
      <c r="BO30" s="908"/>
      <c r="BP30" s="908"/>
      <c r="BQ30" s="908"/>
      <c r="BR30" s="908"/>
      <c r="BS30" s="908"/>
      <c r="BT30" s="908"/>
      <c r="BU30" s="908"/>
      <c r="BV30" s="908"/>
      <c r="BW30" s="908"/>
      <c r="BX30" s="908"/>
      <c r="BY30" s="908"/>
      <c r="BZ30" s="908"/>
      <c r="CA30" s="908"/>
      <c r="CB30" s="908"/>
      <c r="CC30" s="908"/>
      <c r="CD30" s="908"/>
      <c r="CE30" s="908"/>
      <c r="CF30" s="908"/>
      <c r="CG30" s="908"/>
      <c r="CH30" s="908"/>
      <c r="CI30" s="908"/>
      <c r="CJ30" s="908"/>
      <c r="CK30" s="908"/>
      <c r="CL30" s="908"/>
      <c r="CM30" s="908"/>
      <c r="CN30" s="908"/>
      <c r="CO30" s="908"/>
      <c r="CP30" s="908"/>
      <c r="CQ30" s="908"/>
      <c r="CR30" s="908"/>
      <c r="CS30" s="908"/>
      <c r="CT30" s="908"/>
    </row>
    <row r="31">
      <c r="A31" s="1273" t="s">
        <v>5518</v>
      </c>
      <c r="B31" s="1206" t="s">
        <v>3867</v>
      </c>
      <c r="C31" s="1207" t="s">
        <v>1285</v>
      </c>
      <c r="D31" s="1208" t="s">
        <v>1285</v>
      </c>
      <c r="E31" s="1209" t="s">
        <v>1586</v>
      </c>
      <c r="F31" s="1210" t="s">
        <v>817</v>
      </c>
      <c r="G31" s="1206" t="s">
        <v>219</v>
      </c>
      <c r="H31" s="1235" t="s">
        <v>7594</v>
      </c>
      <c r="I31" s="1235"/>
      <c r="J31" s="908"/>
      <c r="K31" s="908"/>
      <c r="L31" s="908"/>
      <c r="M31" s="908"/>
      <c r="N31" s="908"/>
      <c r="O31" s="908"/>
      <c r="P31" s="908"/>
      <c r="Q31" s="908"/>
      <c r="R31" s="908"/>
      <c r="S31" s="908"/>
      <c r="T31" s="915" t="s">
        <v>7595</v>
      </c>
      <c r="U31" s="920" t="s">
        <v>7596</v>
      </c>
      <c r="V31" s="920" t="s">
        <v>6258</v>
      </c>
      <c r="W31" s="908"/>
      <c r="X31" s="920" t="s">
        <v>7597</v>
      </c>
      <c r="Y31" s="920" t="s">
        <v>7598</v>
      </c>
      <c r="Z31" s="908"/>
      <c r="AA31" s="908"/>
      <c r="AB31" s="908"/>
      <c r="AC31" s="915" t="s">
        <v>7599</v>
      </c>
      <c r="AD31" s="920" t="s">
        <v>5059</v>
      </c>
      <c r="AE31" s="908"/>
      <c r="AF31" s="908"/>
      <c r="AG31" s="908"/>
      <c r="AH31" s="908"/>
      <c r="AI31" s="908"/>
      <c r="AJ31" s="908"/>
      <c r="AK31" s="908"/>
      <c r="AL31" s="908"/>
      <c r="AM31" s="920" t="s">
        <v>7600</v>
      </c>
      <c r="AN31" s="908"/>
      <c r="AO31" s="908"/>
      <c r="AP31" s="920" t="s">
        <v>7287</v>
      </c>
      <c r="AQ31" s="908"/>
      <c r="AR31" s="908"/>
      <c r="AS31" s="908"/>
      <c r="AT31" s="908"/>
      <c r="AU31" s="920" t="s">
        <v>7351</v>
      </c>
      <c r="AV31" s="908"/>
      <c r="AW31" s="908"/>
      <c r="AX31" s="908"/>
      <c r="AY31" s="908"/>
      <c r="AZ31" s="908"/>
      <c r="BA31" s="908"/>
      <c r="BB31" s="908"/>
      <c r="BC31" s="908"/>
      <c r="BD31" s="908"/>
      <c r="BE31" s="908"/>
      <c r="BF31" s="908"/>
      <c r="BG31" s="908"/>
      <c r="BH31" s="908"/>
      <c r="BI31" s="908"/>
      <c r="BJ31" s="908"/>
      <c r="BK31" s="908"/>
      <c r="BL31" s="908"/>
      <c r="BM31" s="908"/>
      <c r="BN31" s="908"/>
      <c r="BO31" s="908"/>
      <c r="BP31" s="908"/>
      <c r="BQ31" s="908"/>
      <c r="BR31" s="908"/>
      <c r="BS31" s="908"/>
      <c r="BT31" s="908"/>
      <c r="BU31" s="908"/>
      <c r="BV31" s="908"/>
      <c r="BW31" s="908"/>
      <c r="BX31" s="908"/>
      <c r="BY31" s="908"/>
      <c r="BZ31" s="908"/>
      <c r="CA31" s="908"/>
      <c r="CB31" s="908"/>
      <c r="CC31" s="908"/>
      <c r="CD31" s="908"/>
      <c r="CE31" s="913" t="s">
        <v>7601</v>
      </c>
      <c r="CF31" s="908"/>
      <c r="CG31" s="908"/>
      <c r="CH31" s="908"/>
      <c r="CI31" s="908"/>
      <c r="CJ31" s="908"/>
      <c r="CK31" s="908"/>
      <c r="CL31" s="908"/>
      <c r="CM31" s="908"/>
      <c r="CN31" s="908"/>
      <c r="CO31" s="908"/>
      <c r="CP31" s="908"/>
      <c r="CQ31" s="908"/>
      <c r="CR31" s="908"/>
      <c r="CS31" s="908"/>
      <c r="CT31" s="908"/>
    </row>
    <row r="32">
      <c r="A32" s="1212" t="s">
        <v>7602</v>
      </c>
      <c r="B32" s="1206" t="s">
        <v>5502</v>
      </c>
      <c r="C32" s="1207" t="s">
        <v>1285</v>
      </c>
      <c r="D32" s="1208" t="s">
        <v>1285</v>
      </c>
      <c r="E32" s="1209" t="s">
        <v>1285</v>
      </c>
      <c r="F32" s="1210" t="s">
        <v>1285</v>
      </c>
      <c r="G32" s="1206" t="s">
        <v>534</v>
      </c>
      <c r="H32" s="1235"/>
      <c r="I32" s="1235"/>
      <c r="J32" s="908"/>
      <c r="K32" s="908"/>
      <c r="L32" s="908"/>
      <c r="M32" s="908"/>
      <c r="N32" s="908"/>
      <c r="O32" s="908"/>
      <c r="P32" s="908"/>
      <c r="Q32" s="908"/>
      <c r="R32" s="917"/>
      <c r="S32" s="908"/>
      <c r="T32" s="908"/>
      <c r="U32" s="908"/>
      <c r="V32" s="908"/>
      <c r="W32" s="908"/>
      <c r="X32" s="908"/>
      <c r="Y32" s="908"/>
      <c r="Z32" s="908"/>
      <c r="AA32" s="908"/>
      <c r="AB32" s="908"/>
      <c r="AC32" s="908"/>
      <c r="AD32" s="908"/>
      <c r="AE32" s="908"/>
      <c r="AF32" s="908"/>
      <c r="AG32" s="908"/>
      <c r="AH32" s="908"/>
      <c r="AI32" s="908"/>
      <c r="AJ32" s="908"/>
      <c r="AK32" s="908"/>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1253"/>
      <c r="BH32" s="1253"/>
      <c r="BI32" s="1253"/>
      <c r="BJ32" s="1253"/>
      <c r="BK32" s="1253"/>
      <c r="BL32" s="1253"/>
      <c r="BM32" s="1253"/>
      <c r="BN32" s="1253"/>
      <c r="BO32" s="1253"/>
      <c r="BP32" s="1253"/>
      <c r="BQ32" s="908"/>
      <c r="BR32" s="908"/>
      <c r="BS32" s="908"/>
      <c r="BT32" s="908"/>
      <c r="BU32" s="908"/>
      <c r="BV32" s="908"/>
      <c r="BW32" s="908"/>
      <c r="BX32" s="1274" t="s">
        <v>5083</v>
      </c>
      <c r="BY32" s="1225" t="s">
        <v>3157</v>
      </c>
      <c r="BZ32" s="1225" t="s">
        <v>7603</v>
      </c>
      <c r="CA32" s="908"/>
      <c r="CB32" s="1225" t="s">
        <v>1552</v>
      </c>
      <c r="CC32" s="1225" t="s">
        <v>2381</v>
      </c>
      <c r="CD32" s="1225"/>
      <c r="CE32" s="1231"/>
      <c r="CF32" s="1231"/>
      <c r="CG32" s="1231"/>
      <c r="CH32" s="1231"/>
      <c r="CI32" s="1231"/>
      <c r="CJ32" s="1231"/>
      <c r="CK32" s="1231"/>
      <c r="CL32" s="1231"/>
      <c r="CM32" s="1231"/>
      <c r="CN32" s="1231"/>
      <c r="CO32" s="1231"/>
      <c r="CP32" s="1231"/>
      <c r="CQ32" s="1231"/>
      <c r="CR32" s="1231"/>
      <c r="CS32" s="1231"/>
      <c r="CT32" s="143"/>
    </row>
    <row r="33">
      <c r="A33" s="1212" t="s">
        <v>2604</v>
      </c>
      <c r="B33" s="1206" t="s">
        <v>5260</v>
      </c>
      <c r="C33" s="1207" t="s">
        <v>1285</v>
      </c>
      <c r="D33" s="1208" t="s">
        <v>1586</v>
      </c>
      <c r="E33" s="1209" t="s">
        <v>1285</v>
      </c>
      <c r="F33" s="1210" t="s">
        <v>1586</v>
      </c>
      <c r="G33" s="1206" t="s">
        <v>1586</v>
      </c>
      <c r="H33" s="1235"/>
      <c r="I33" s="1235"/>
      <c r="J33" s="908"/>
      <c r="K33" s="908"/>
      <c r="L33" s="908"/>
      <c r="M33" s="908"/>
      <c r="N33" s="908"/>
      <c r="O33" s="908"/>
      <c r="P33" s="908"/>
      <c r="Q33" s="908"/>
      <c r="R33" s="908"/>
      <c r="S33" s="908"/>
      <c r="T33" s="908"/>
      <c r="U33" s="908"/>
      <c r="V33" s="908"/>
      <c r="W33" s="908"/>
      <c r="X33" s="908"/>
      <c r="Y33" s="908"/>
      <c r="Z33" s="908"/>
      <c r="AA33" s="908"/>
      <c r="AB33" s="908"/>
      <c r="AC33" s="917"/>
      <c r="AD33" s="914" t="s">
        <v>313</v>
      </c>
      <c r="AE33" s="905"/>
      <c r="AF33" s="905"/>
      <c r="AG33" s="905"/>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785"/>
      <c r="BH33" s="785"/>
      <c r="BI33" s="785"/>
      <c r="BJ33" s="785"/>
      <c r="BK33" s="785"/>
      <c r="BL33" s="785"/>
      <c r="BM33" s="785"/>
      <c r="BN33" s="785"/>
      <c r="BO33" s="785"/>
      <c r="BP33" s="785"/>
      <c r="BQ33" s="908"/>
      <c r="BR33" s="908"/>
      <c r="BS33" s="908"/>
      <c r="BT33" s="908"/>
      <c r="BU33" s="908"/>
      <c r="BV33" s="908"/>
      <c r="BW33" s="908"/>
      <c r="BX33" s="908"/>
      <c r="BY33" s="908"/>
      <c r="BZ33" s="908"/>
      <c r="CA33" s="908"/>
      <c r="CB33" s="908"/>
      <c r="CC33" s="908"/>
      <c r="CD33" s="908"/>
      <c r="CE33" s="1249"/>
      <c r="CF33" s="1249"/>
      <c r="CG33" s="1249"/>
      <c r="CH33" s="1249"/>
      <c r="CI33" s="1249"/>
      <c r="CJ33" s="1249"/>
      <c r="CK33" s="1249"/>
      <c r="CL33" s="1249"/>
      <c r="CM33" s="1231"/>
      <c r="CN33" s="1231"/>
      <c r="CO33" s="1231"/>
      <c r="CP33" s="1231"/>
      <c r="CQ33" s="1231"/>
      <c r="CR33" s="1231"/>
      <c r="CS33" s="1231"/>
      <c r="CT33" s="905"/>
    </row>
    <row r="34" ht="15.75" customHeight="1">
      <c r="A34" s="1257" t="s">
        <v>1283</v>
      </c>
      <c r="B34" s="1206" t="s">
        <v>3721</v>
      </c>
      <c r="C34" s="1207" t="s">
        <v>1285</v>
      </c>
      <c r="D34" s="1208" t="s">
        <v>1586</v>
      </c>
      <c r="E34" s="1209" t="s">
        <v>1285</v>
      </c>
      <c r="F34" s="1210" t="s">
        <v>1586</v>
      </c>
      <c r="G34" s="1206" t="s">
        <v>1586</v>
      </c>
      <c r="H34" s="1235"/>
      <c r="I34" s="1235"/>
      <c r="J34" s="908"/>
      <c r="K34" s="908"/>
      <c r="L34" s="908"/>
      <c r="M34" s="908"/>
      <c r="N34" s="908"/>
      <c r="O34" s="908"/>
      <c r="P34" s="908"/>
      <c r="Q34" s="908"/>
      <c r="R34" s="908"/>
      <c r="S34" s="908"/>
      <c r="T34" s="908"/>
      <c r="U34" s="908"/>
      <c r="V34" s="908"/>
      <c r="W34" s="914" t="s">
        <v>382</v>
      </c>
      <c r="X34" s="905"/>
      <c r="Y34" s="908"/>
      <c r="Z34" s="908"/>
      <c r="AA34" s="908"/>
      <c r="AB34" s="908"/>
      <c r="AC34" s="908"/>
      <c r="AD34" s="908"/>
      <c r="AE34" s="908"/>
      <c r="AF34" s="908"/>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8"/>
      <c r="BD34" s="908"/>
      <c r="BE34" s="908"/>
      <c r="BF34" s="908"/>
      <c r="BG34" s="785"/>
      <c r="BH34" s="785"/>
      <c r="BI34" s="785"/>
      <c r="BJ34" s="785"/>
      <c r="BK34" s="785"/>
      <c r="BL34" s="785"/>
      <c r="BM34" s="785"/>
      <c r="BN34" s="785"/>
      <c r="BO34" s="785"/>
      <c r="BP34" s="785"/>
      <c r="BQ34" s="908"/>
      <c r="BR34" s="908"/>
      <c r="BS34" s="908"/>
      <c r="BT34" s="908"/>
      <c r="BU34" s="908"/>
      <c r="BV34" s="908"/>
      <c r="BW34" s="908"/>
      <c r="BX34" s="908"/>
      <c r="BY34" s="908"/>
      <c r="BZ34" s="908"/>
      <c r="CA34" s="908"/>
      <c r="CB34" s="908"/>
      <c r="CC34" s="908"/>
      <c r="CD34" s="908"/>
      <c r="CE34" s="1249"/>
      <c r="CF34" s="1249"/>
      <c r="CG34" s="1249"/>
      <c r="CH34" s="1249"/>
      <c r="CI34" s="1249"/>
      <c r="CJ34" s="1249"/>
      <c r="CK34" s="1249"/>
      <c r="CL34" s="1249"/>
      <c r="CM34" s="1231"/>
      <c r="CN34" s="1231"/>
      <c r="CO34" s="1231"/>
      <c r="CP34" s="1231"/>
      <c r="CQ34" s="1231"/>
      <c r="CR34" s="1231"/>
      <c r="CS34" s="1231"/>
      <c r="CT34" s="908"/>
    </row>
    <row r="35">
      <c r="A35" s="1259" t="s">
        <v>7604</v>
      </c>
      <c r="B35" s="1206" t="s">
        <v>2670</v>
      </c>
      <c r="C35" s="1207" t="s">
        <v>1586</v>
      </c>
      <c r="D35" s="1208" t="s">
        <v>1285</v>
      </c>
      <c r="E35" s="1209" t="s">
        <v>1285</v>
      </c>
      <c r="F35" s="1210" t="s">
        <v>1586</v>
      </c>
      <c r="G35" s="1206" t="s">
        <v>1586</v>
      </c>
      <c r="H35" s="1235"/>
      <c r="I35" s="1235"/>
      <c r="J35" s="908"/>
      <c r="K35" s="908"/>
      <c r="L35" s="908"/>
      <c r="M35" s="908"/>
      <c r="N35" s="908"/>
      <c r="O35" s="908"/>
      <c r="P35" s="908"/>
      <c r="Q35" s="908"/>
      <c r="R35" s="908"/>
      <c r="S35" s="908"/>
      <c r="T35" s="908"/>
      <c r="U35" s="908"/>
      <c r="V35" s="908"/>
      <c r="W35" s="908"/>
      <c r="X35" s="908"/>
      <c r="Y35" s="908"/>
      <c r="Z35" s="908"/>
      <c r="AA35" s="908"/>
      <c r="AB35" s="908"/>
      <c r="AC35" s="908"/>
      <c r="AD35" s="908"/>
      <c r="AE35" s="908"/>
      <c r="AF35" s="908"/>
      <c r="AG35" s="908"/>
      <c r="AH35" s="908"/>
      <c r="AI35" s="908"/>
      <c r="AJ35" s="908"/>
      <c r="AK35" s="908"/>
      <c r="AL35" s="908"/>
      <c r="AM35" s="908"/>
      <c r="AN35" s="908"/>
      <c r="AO35" s="908"/>
      <c r="AP35" s="909" t="s">
        <v>7252</v>
      </c>
      <c r="AQ35" s="908"/>
      <c r="AR35" s="908"/>
      <c r="AS35" s="908"/>
      <c r="AT35" s="908"/>
      <c r="AU35" s="908"/>
      <c r="AV35" s="908"/>
      <c r="AW35" s="908"/>
      <c r="AX35" s="908"/>
      <c r="AY35" s="908"/>
      <c r="AZ35" s="908"/>
      <c r="BA35" s="908"/>
      <c r="BB35" s="908"/>
      <c r="BC35" s="908"/>
      <c r="BD35" s="908"/>
      <c r="BE35" s="908"/>
      <c r="BF35" s="908"/>
      <c r="BG35" s="1253"/>
      <c r="BH35" s="1253"/>
      <c r="BI35" s="1253"/>
      <c r="BJ35" s="1253"/>
      <c r="BK35" s="1253"/>
      <c r="BL35" s="1253"/>
      <c r="BM35" s="1253"/>
      <c r="BN35" s="1253"/>
      <c r="BO35" s="1253"/>
      <c r="BP35" s="1253"/>
      <c r="BQ35" s="908"/>
      <c r="BR35" s="908"/>
      <c r="BS35" s="908"/>
      <c r="BT35" s="908"/>
      <c r="BU35" s="908"/>
      <c r="BV35" s="908"/>
      <c r="BW35" s="908"/>
      <c r="BX35" s="908"/>
      <c r="BY35" s="908"/>
      <c r="BZ35" s="908"/>
      <c r="CA35" s="908"/>
      <c r="CB35" s="908"/>
      <c r="CC35" s="908"/>
      <c r="CD35" s="908"/>
      <c r="CE35" s="1231"/>
      <c r="CF35" s="1231"/>
      <c r="CG35" s="1231"/>
      <c r="CH35" s="1231"/>
      <c r="CI35" s="1231"/>
      <c r="CJ35" s="1231"/>
      <c r="CK35" s="1231"/>
      <c r="CL35" s="1231"/>
      <c r="CM35" s="1231"/>
      <c r="CN35" s="1231"/>
      <c r="CO35" s="1231"/>
      <c r="CP35" s="1231"/>
      <c r="CQ35" s="1231"/>
      <c r="CR35" s="1231"/>
      <c r="CS35" s="1231"/>
      <c r="CT35" s="143"/>
    </row>
    <row r="36">
      <c r="A36" s="1212" t="s">
        <v>4210</v>
      </c>
      <c r="B36" s="1206" t="s">
        <v>326</v>
      </c>
      <c r="C36" s="1207" t="s">
        <v>1285</v>
      </c>
      <c r="D36" s="1208" t="s">
        <v>1285</v>
      </c>
      <c r="E36" s="1209" t="s">
        <v>1285</v>
      </c>
      <c r="F36" s="1210" t="s">
        <v>1285</v>
      </c>
      <c r="G36" s="1206" t="s">
        <v>1586</v>
      </c>
      <c r="H36" s="1235"/>
      <c r="I36" s="1235"/>
      <c r="J36" s="908"/>
      <c r="K36" s="908"/>
      <c r="L36" s="908"/>
      <c r="M36" s="908"/>
      <c r="N36" s="908"/>
      <c r="O36" s="908"/>
      <c r="P36" s="908"/>
      <c r="Q36" s="908"/>
      <c r="R36" s="908"/>
      <c r="S36" s="908"/>
      <c r="T36" s="908"/>
      <c r="U36" s="908"/>
      <c r="V36" s="908"/>
      <c r="W36" s="143"/>
      <c r="X36" s="143"/>
      <c r="Y36" s="917" t="s">
        <v>2398</v>
      </c>
      <c r="Z36" s="908"/>
      <c r="AA36" s="908"/>
      <c r="AB36" s="908"/>
      <c r="AC36" s="908"/>
      <c r="AD36" s="908"/>
      <c r="AE36" s="908"/>
      <c r="AF36" s="908"/>
      <c r="AG36" s="908"/>
      <c r="AH36" s="908"/>
      <c r="AI36" s="908"/>
      <c r="AJ36" s="908"/>
      <c r="AK36" s="908"/>
      <c r="AL36" s="908"/>
      <c r="AM36" s="908"/>
      <c r="AN36" s="908"/>
      <c r="AO36" s="908"/>
      <c r="AP36" s="908"/>
      <c r="AQ36" s="908"/>
      <c r="AR36" s="908"/>
      <c r="AS36" s="908"/>
      <c r="AT36" s="908"/>
      <c r="AU36" s="908"/>
      <c r="AV36" s="908"/>
      <c r="AW36" s="908"/>
      <c r="AX36" s="908"/>
      <c r="AY36" s="908"/>
      <c r="AZ36" s="908"/>
      <c r="BA36" s="908"/>
      <c r="BB36" s="908"/>
      <c r="BC36" s="908"/>
      <c r="BD36" s="908"/>
      <c r="BE36" s="908"/>
      <c r="BF36" s="908"/>
      <c r="BG36" s="908"/>
      <c r="BH36" s="908"/>
      <c r="BI36" s="908"/>
      <c r="BJ36" s="908"/>
      <c r="BK36" s="908"/>
      <c r="BL36" s="908"/>
      <c r="BM36" s="908"/>
      <c r="BN36" s="908"/>
      <c r="BO36" s="908"/>
      <c r="BP36" s="908"/>
      <c r="BQ36" s="908"/>
      <c r="BR36" s="908"/>
      <c r="BS36" s="908"/>
      <c r="BT36" s="908"/>
      <c r="BU36" s="908"/>
      <c r="BV36" s="908"/>
      <c r="BW36" s="908"/>
      <c r="BX36" s="908"/>
      <c r="BY36" s="908"/>
      <c r="BZ36" s="908"/>
      <c r="CA36" s="908"/>
      <c r="CB36" s="908"/>
      <c r="CC36" s="908"/>
      <c r="CD36" s="908"/>
      <c r="CE36" s="908"/>
      <c r="CF36" s="908"/>
      <c r="CG36" s="908"/>
      <c r="CH36" s="908"/>
      <c r="CI36" s="908"/>
      <c r="CJ36" s="908"/>
      <c r="CK36" s="908"/>
      <c r="CL36" s="908"/>
      <c r="CM36" s="908"/>
      <c r="CN36" s="908"/>
      <c r="CO36" s="908"/>
      <c r="CP36" s="908"/>
      <c r="CQ36" s="908"/>
      <c r="CR36" s="908"/>
      <c r="CS36" s="908"/>
      <c r="CT36" s="908"/>
    </row>
    <row r="37">
      <c r="A37" s="1259" t="s">
        <v>6400</v>
      </c>
      <c r="B37" s="1206" t="s">
        <v>1956</v>
      </c>
      <c r="C37" s="1207" t="s">
        <v>1285</v>
      </c>
      <c r="D37" s="1208" t="s">
        <v>1285</v>
      </c>
      <c r="E37" s="1209" t="s">
        <v>1285</v>
      </c>
      <c r="F37" s="1210" t="s">
        <v>1285</v>
      </c>
      <c r="G37" s="1206" t="s">
        <v>724</v>
      </c>
      <c r="H37" s="1275"/>
      <c r="I37" s="1275"/>
      <c r="J37" s="908"/>
      <c r="K37" s="908"/>
      <c r="L37" s="908"/>
      <c r="M37" s="908"/>
      <c r="N37" s="908"/>
      <c r="O37" s="908"/>
      <c r="P37" s="908"/>
      <c r="Q37" s="908"/>
      <c r="R37" s="920" t="s">
        <v>7605</v>
      </c>
      <c r="S37" s="908"/>
      <c r="T37" s="908"/>
      <c r="U37" s="920" t="s">
        <v>7606</v>
      </c>
      <c r="V37" s="908"/>
      <c r="W37" s="908"/>
      <c r="X37" s="908"/>
      <c r="Y37" s="908"/>
      <c r="Z37" s="908"/>
      <c r="AA37" s="908"/>
      <c r="AB37" s="908"/>
      <c r="AC37" s="908"/>
      <c r="AD37" s="908"/>
      <c r="AE37" s="908"/>
      <c r="AF37" s="908"/>
      <c r="AG37" s="908"/>
      <c r="AH37" s="908"/>
      <c r="AI37" s="908"/>
      <c r="AJ37" s="908"/>
      <c r="AK37" s="908"/>
      <c r="AL37" s="908"/>
      <c r="AM37" s="908"/>
      <c r="AN37" s="908"/>
      <c r="AO37" s="908"/>
      <c r="AP37" s="908"/>
      <c r="AQ37" s="908"/>
      <c r="AR37" s="908"/>
      <c r="AS37" s="908"/>
      <c r="AT37" s="908"/>
      <c r="AU37" s="908"/>
      <c r="AV37" s="908"/>
      <c r="AW37" s="908"/>
      <c r="AX37" s="908"/>
      <c r="AY37" s="908"/>
      <c r="AZ37" s="908"/>
      <c r="BA37" s="908"/>
      <c r="BB37" s="908"/>
      <c r="BC37" s="908"/>
      <c r="BD37" s="908"/>
      <c r="BE37" s="908"/>
      <c r="BF37" s="908"/>
      <c r="BG37" s="1253"/>
      <c r="BH37" s="1253"/>
      <c r="BI37" s="1253"/>
      <c r="BJ37" s="1253"/>
      <c r="BK37" s="1253"/>
      <c r="BL37" s="1253"/>
      <c r="BM37" s="1253"/>
      <c r="BN37" s="1253"/>
      <c r="BO37" s="1253"/>
      <c r="BP37" s="1253"/>
      <c r="BQ37" s="908"/>
      <c r="BR37" s="908"/>
      <c r="BS37" s="908"/>
      <c r="BT37" s="908"/>
      <c r="BU37" s="908"/>
      <c r="BV37" s="908"/>
      <c r="BW37" s="908"/>
      <c r="BX37" s="908"/>
      <c r="BY37" s="908"/>
      <c r="BZ37" s="908"/>
      <c r="CA37" s="908"/>
      <c r="CB37" s="908"/>
      <c r="CC37" s="908"/>
      <c r="CD37" s="908"/>
      <c r="CE37" s="1231"/>
      <c r="CF37" s="1231"/>
      <c r="CG37" s="1231"/>
      <c r="CH37" s="1231"/>
      <c r="CI37" s="1231"/>
      <c r="CJ37" s="1231"/>
      <c r="CK37" s="1231"/>
      <c r="CL37" s="1231"/>
      <c r="CM37" s="908"/>
      <c r="CN37" s="908"/>
      <c r="CO37" s="908"/>
      <c r="CP37" s="908"/>
      <c r="CQ37" s="908"/>
      <c r="CR37" s="908"/>
      <c r="CS37" s="908"/>
      <c r="CT37" s="908"/>
    </row>
    <row r="38">
      <c r="A38" s="1276" t="s">
        <v>5542</v>
      </c>
      <c r="B38" s="1206" t="s">
        <v>1067</v>
      </c>
      <c r="C38" s="1207" t="s">
        <v>1285</v>
      </c>
      <c r="D38" s="1208" t="s">
        <v>1285</v>
      </c>
      <c r="E38" s="1209" t="s">
        <v>1285</v>
      </c>
      <c r="F38" s="1210" t="s">
        <v>1285</v>
      </c>
      <c r="G38" s="1206" t="s">
        <v>534</v>
      </c>
      <c r="H38" s="1235"/>
      <c r="I38" s="1235"/>
      <c r="J38" s="908"/>
      <c r="K38" s="920" t="s">
        <v>7607</v>
      </c>
      <c r="L38" s="908"/>
      <c r="M38" s="908"/>
      <c r="N38" s="908"/>
      <c r="O38" s="908"/>
      <c r="P38" s="908"/>
      <c r="Q38" s="908"/>
      <c r="R38" s="908"/>
      <c r="S38" s="908"/>
      <c r="T38" s="908"/>
      <c r="U38" s="908"/>
      <c r="V38" s="908"/>
      <c r="W38" s="917" t="s">
        <v>5751</v>
      </c>
      <c r="X38" s="917"/>
      <c r="Y38" s="908"/>
      <c r="Z38" s="908"/>
      <c r="AA38" s="908"/>
      <c r="AB38" s="908"/>
      <c r="AC38" s="908"/>
      <c r="AD38" s="917" t="s">
        <v>5159</v>
      </c>
      <c r="AE38" s="143"/>
      <c r="AF38" s="143"/>
      <c r="AG38" s="143"/>
      <c r="AH38" s="908"/>
      <c r="AI38" s="908"/>
      <c r="AJ38" s="908"/>
      <c r="AK38" s="908"/>
      <c r="AL38" s="908"/>
      <c r="AM38" s="908"/>
      <c r="AN38" s="908"/>
      <c r="AO38" s="908"/>
      <c r="AP38" s="908"/>
      <c r="AQ38" s="908"/>
      <c r="AR38" s="908"/>
      <c r="AS38" s="908"/>
      <c r="AT38" s="908"/>
      <c r="AU38" s="920" t="s">
        <v>7255</v>
      </c>
      <c r="AV38" s="917"/>
      <c r="AW38" s="908"/>
      <c r="AX38" s="908"/>
      <c r="AY38" s="908"/>
      <c r="AZ38" s="908"/>
      <c r="BA38" s="908"/>
      <c r="BB38" s="908"/>
      <c r="BC38" s="920" t="s">
        <v>7349</v>
      </c>
      <c r="BD38" s="908"/>
      <c r="BE38" s="908"/>
      <c r="BF38" s="908"/>
      <c r="BG38" s="908"/>
      <c r="BH38" s="908"/>
      <c r="BI38" s="908"/>
      <c r="BJ38" s="908"/>
      <c r="BK38" s="908"/>
      <c r="BL38" s="908"/>
      <c r="BM38" s="908"/>
      <c r="BN38" s="908"/>
      <c r="BO38" s="908"/>
      <c r="BP38" s="908"/>
      <c r="BQ38" s="908"/>
      <c r="BR38" s="908"/>
      <c r="BS38" s="908"/>
      <c r="BT38" s="908"/>
      <c r="BU38" s="908"/>
      <c r="BV38" s="908"/>
      <c r="BW38" s="908"/>
      <c r="BX38" s="908"/>
      <c r="BY38" s="908"/>
      <c r="BZ38" s="908"/>
      <c r="CA38" s="908"/>
      <c r="CB38" s="908"/>
      <c r="CC38" s="908"/>
      <c r="CD38" s="908"/>
      <c r="CE38" s="908"/>
      <c r="CF38" s="908"/>
      <c r="CG38" s="908"/>
      <c r="CH38" s="908"/>
      <c r="CI38" s="908"/>
      <c r="CJ38" s="908"/>
      <c r="CK38" s="908"/>
      <c r="CL38" s="908"/>
      <c r="CM38" s="908"/>
      <c r="CN38" s="908"/>
      <c r="CO38" s="908"/>
      <c r="CP38" s="908"/>
      <c r="CQ38" s="908"/>
      <c r="CR38" s="908"/>
      <c r="CS38" s="908"/>
      <c r="CT38" s="908"/>
    </row>
    <row r="39">
      <c r="A39" s="1257" t="s">
        <v>6223</v>
      </c>
      <c r="B39" s="1206" t="s">
        <v>430</v>
      </c>
      <c r="C39" s="1207" t="s">
        <v>1285</v>
      </c>
      <c r="D39" s="1208" t="s">
        <v>1285</v>
      </c>
      <c r="E39" s="1209" t="s">
        <v>1285</v>
      </c>
      <c r="F39" s="1210" t="s">
        <v>1586</v>
      </c>
      <c r="G39" s="1206" t="s">
        <v>1586</v>
      </c>
      <c r="H39" s="1235"/>
      <c r="I39" s="1235"/>
      <c r="J39" s="908"/>
      <c r="K39" s="908"/>
      <c r="L39" s="908"/>
      <c r="M39" s="908"/>
      <c r="N39" s="908"/>
      <c r="O39" s="908"/>
      <c r="P39" s="908"/>
      <c r="Q39" s="908"/>
      <c r="R39" s="915" t="s">
        <v>7608</v>
      </c>
      <c r="S39" s="908"/>
      <c r="T39" s="908"/>
      <c r="U39" s="908"/>
      <c r="V39" s="908"/>
      <c r="W39" s="908"/>
      <c r="X39" s="908"/>
      <c r="Y39" s="908"/>
      <c r="Z39" s="908"/>
      <c r="AA39" s="908"/>
      <c r="AB39" s="908"/>
      <c r="AC39" s="908"/>
      <c r="AD39" s="908"/>
      <c r="AE39" s="908"/>
      <c r="AF39" s="908"/>
      <c r="AG39" s="908"/>
      <c r="AH39" s="908"/>
      <c r="AI39" s="908"/>
      <c r="AJ39" s="908"/>
      <c r="AK39" s="917"/>
      <c r="AL39" s="917"/>
      <c r="AM39" s="908"/>
      <c r="AN39" s="908"/>
      <c r="AO39" s="908"/>
      <c r="AP39" s="908"/>
      <c r="AQ39" s="908"/>
      <c r="AR39" s="908"/>
      <c r="AS39" s="908"/>
      <c r="AT39" s="908"/>
      <c r="AU39" s="908"/>
      <c r="AV39" s="908"/>
      <c r="AW39" s="908"/>
      <c r="AX39" s="908"/>
      <c r="AY39" s="908"/>
      <c r="AZ39" s="908"/>
      <c r="BA39" s="908"/>
      <c r="BB39" s="908"/>
      <c r="BC39" s="908"/>
      <c r="BD39" s="908"/>
      <c r="BE39" s="908"/>
      <c r="BF39" s="908"/>
      <c r="BG39" s="1277"/>
      <c r="BH39" s="1277"/>
      <c r="BI39" s="1277"/>
      <c r="BJ39" s="1277"/>
      <c r="BK39" s="1277"/>
      <c r="BL39" s="1277"/>
      <c r="BM39" s="1277"/>
      <c r="BN39" s="1277"/>
      <c r="BO39" s="1277"/>
      <c r="BP39" s="1277"/>
      <c r="BQ39" s="908"/>
      <c r="BR39" s="908"/>
      <c r="BS39" s="908"/>
      <c r="BT39" s="908"/>
      <c r="BU39" s="908"/>
      <c r="BV39" s="908"/>
      <c r="BW39" s="908"/>
      <c r="BX39" s="908"/>
      <c r="BY39" s="908"/>
      <c r="BZ39" s="908"/>
      <c r="CA39" s="908"/>
      <c r="CB39" s="908"/>
      <c r="CC39" s="908"/>
      <c r="CD39" s="908"/>
      <c r="CE39" s="1278"/>
      <c r="CF39" s="1278"/>
      <c r="CG39" s="1278"/>
      <c r="CH39" s="1278"/>
      <c r="CI39" s="1278"/>
      <c r="CJ39" s="1278"/>
      <c r="CK39" s="1278"/>
      <c r="CL39" s="1278"/>
      <c r="CM39" s="905"/>
      <c r="CN39" s="905"/>
      <c r="CO39" s="905"/>
      <c r="CP39" s="905"/>
      <c r="CQ39" s="905"/>
      <c r="CR39" s="905"/>
      <c r="CS39" s="905"/>
      <c r="CT39" s="143"/>
    </row>
    <row r="40">
      <c r="A40" s="1259" t="s">
        <v>2124</v>
      </c>
      <c r="B40" s="1206" t="s">
        <v>5466</v>
      </c>
      <c r="C40" s="1207" t="s">
        <v>1586</v>
      </c>
      <c r="D40" s="1208" t="s">
        <v>1285</v>
      </c>
      <c r="E40" s="1209" t="s">
        <v>1285</v>
      </c>
      <c r="F40" s="1210" t="s">
        <v>1586</v>
      </c>
      <c r="G40" s="1206" t="s">
        <v>1586</v>
      </c>
      <c r="H40" s="1235"/>
      <c r="I40" s="1235"/>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c r="AG40" s="908"/>
      <c r="AH40" s="908"/>
      <c r="AI40" s="908"/>
      <c r="AJ40" s="908"/>
      <c r="AK40" s="909" t="s">
        <v>2167</v>
      </c>
      <c r="AL40" s="908"/>
      <c r="AM40" s="908"/>
      <c r="AN40" s="908"/>
      <c r="AO40" s="908"/>
      <c r="AP40" s="908"/>
      <c r="AQ40" s="908"/>
      <c r="AR40" s="908"/>
      <c r="AS40" s="908"/>
      <c r="AT40" s="908"/>
      <c r="AU40" s="908"/>
      <c r="AV40" s="908"/>
      <c r="AW40" s="908"/>
      <c r="AX40" s="908"/>
      <c r="AY40" s="908"/>
      <c r="AZ40" s="908"/>
      <c r="BA40" s="908"/>
      <c r="BB40" s="908"/>
      <c r="BC40" s="908"/>
      <c r="BD40" s="908"/>
      <c r="BE40" s="908"/>
      <c r="BF40" s="908"/>
      <c r="BG40" s="908"/>
      <c r="BH40" s="908"/>
      <c r="BI40" s="908"/>
      <c r="BJ40" s="908"/>
      <c r="BK40" s="908"/>
      <c r="BL40" s="908"/>
      <c r="BM40" s="908"/>
      <c r="BN40" s="908"/>
      <c r="BO40" s="908"/>
      <c r="BP40" s="908"/>
      <c r="BQ40" s="908"/>
      <c r="BR40" s="908"/>
      <c r="BS40" s="908"/>
      <c r="BT40" s="908"/>
      <c r="BU40" s="908"/>
      <c r="BV40" s="908"/>
      <c r="BW40" s="908"/>
      <c r="BX40" s="908"/>
      <c r="BY40" s="908"/>
      <c r="BZ40" s="908"/>
      <c r="CA40" s="908"/>
      <c r="CB40" s="908"/>
      <c r="CC40" s="908"/>
      <c r="CD40" s="908"/>
      <c r="CE40" s="908"/>
      <c r="CF40" s="908"/>
      <c r="CG40" s="908"/>
      <c r="CH40" s="908"/>
      <c r="CI40" s="908"/>
      <c r="CJ40" s="908"/>
      <c r="CK40" s="908"/>
      <c r="CL40" s="908"/>
      <c r="CM40" s="908"/>
      <c r="CN40" s="908"/>
      <c r="CO40" s="908"/>
      <c r="CP40" s="908"/>
      <c r="CQ40" s="908"/>
      <c r="CR40" s="908"/>
      <c r="CS40" s="908"/>
      <c r="CT40" s="908"/>
    </row>
    <row r="41">
      <c r="A41" s="1212" t="s">
        <v>7609</v>
      </c>
      <c r="B41" s="1206" t="s">
        <v>634</v>
      </c>
      <c r="C41" s="1207" t="s">
        <v>1285</v>
      </c>
      <c r="D41" s="1208" t="s">
        <v>1285</v>
      </c>
      <c r="E41" s="1209" t="s">
        <v>1285</v>
      </c>
      <c r="F41" s="1210" t="s">
        <v>1586</v>
      </c>
      <c r="G41" s="1206" t="s">
        <v>1586</v>
      </c>
      <c r="H41" s="1235"/>
      <c r="I41" s="1235"/>
      <c r="J41" s="908"/>
      <c r="K41" s="908"/>
      <c r="L41" s="908"/>
      <c r="M41" s="908"/>
      <c r="N41" s="908"/>
      <c r="O41" s="908"/>
      <c r="P41" s="908"/>
      <c r="Q41" s="908"/>
      <c r="R41" s="908"/>
      <c r="S41" s="908"/>
      <c r="T41" s="908"/>
      <c r="U41" s="908"/>
      <c r="V41" s="908"/>
      <c r="W41" s="908"/>
      <c r="X41" s="908"/>
      <c r="Y41" s="908"/>
      <c r="Z41" s="908"/>
      <c r="AA41" s="908"/>
      <c r="AB41" s="908"/>
      <c r="AC41" s="908"/>
      <c r="AD41" s="908"/>
      <c r="AE41" s="918"/>
      <c r="AF41" s="915" t="s">
        <v>7610</v>
      </c>
      <c r="AG41" s="905"/>
      <c r="AH41" s="908"/>
      <c r="AI41" s="908"/>
      <c r="AJ41" s="908"/>
      <c r="AK41" s="908"/>
      <c r="AL41" s="908"/>
      <c r="AM41" s="908"/>
      <c r="AN41" s="908"/>
      <c r="AO41" s="908"/>
      <c r="AP41" s="908"/>
      <c r="AQ41" s="908"/>
      <c r="AR41" s="908"/>
      <c r="AS41" s="908"/>
      <c r="AT41" s="908"/>
      <c r="AU41" s="908"/>
      <c r="AV41" s="908"/>
      <c r="AW41" s="908"/>
      <c r="AX41" s="908"/>
      <c r="AY41" s="908"/>
      <c r="AZ41" s="908"/>
      <c r="BA41" s="908"/>
      <c r="BB41" s="908"/>
      <c r="BC41" s="908"/>
      <c r="BD41" s="908"/>
      <c r="BE41" s="908"/>
      <c r="BF41" s="908"/>
      <c r="BG41" s="1253"/>
      <c r="BH41" s="1253"/>
      <c r="BI41" s="1253"/>
      <c r="BJ41" s="1253"/>
      <c r="BK41" s="1253"/>
      <c r="BL41" s="1253"/>
      <c r="BM41" s="1253"/>
      <c r="BN41" s="1253"/>
      <c r="BO41" s="1253"/>
      <c r="BP41" s="1253"/>
      <c r="BQ41" s="908"/>
      <c r="BR41" s="908"/>
      <c r="BS41" s="908"/>
      <c r="BT41" s="908"/>
      <c r="BU41" s="908"/>
      <c r="BV41" s="908"/>
      <c r="BW41" s="908"/>
      <c r="BX41" s="908"/>
      <c r="BY41" s="908"/>
      <c r="BZ41" s="908"/>
      <c r="CA41" s="908"/>
      <c r="CB41" s="908"/>
      <c r="CC41" s="908"/>
      <c r="CD41" s="908"/>
      <c r="CE41" s="1231"/>
      <c r="CF41" s="1231"/>
      <c r="CG41" s="1231"/>
      <c r="CH41" s="1231"/>
      <c r="CI41" s="1231"/>
      <c r="CJ41" s="1231"/>
      <c r="CK41" s="1231"/>
      <c r="CL41" s="1231"/>
      <c r="CM41" s="1231"/>
      <c r="CN41" s="1231"/>
      <c r="CO41" s="1231"/>
      <c r="CP41" s="1231"/>
      <c r="CQ41" s="1231"/>
      <c r="CR41" s="1231"/>
      <c r="CS41" s="1231"/>
      <c r="CT41" s="143"/>
    </row>
    <row r="42">
      <c r="A42" s="1279" t="s">
        <v>5371</v>
      </c>
      <c r="B42" s="1206" t="s">
        <v>220</v>
      </c>
      <c r="C42" s="1207" t="s">
        <v>1285</v>
      </c>
      <c r="D42" s="1208" t="s">
        <v>1285</v>
      </c>
      <c r="E42" s="1209" t="s">
        <v>1285</v>
      </c>
      <c r="F42" s="1210" t="s">
        <v>1285</v>
      </c>
      <c r="G42" s="1206" t="s">
        <v>724</v>
      </c>
      <c r="H42" s="1235"/>
      <c r="I42" s="1235"/>
      <c r="J42" s="908"/>
      <c r="K42" s="908"/>
      <c r="L42" s="908"/>
      <c r="M42" s="908"/>
      <c r="N42" s="908"/>
      <c r="O42" s="908"/>
      <c r="P42" s="908"/>
      <c r="Q42" s="908"/>
      <c r="R42" s="908"/>
      <c r="S42" s="908"/>
      <c r="T42" s="908"/>
      <c r="U42" s="908"/>
      <c r="V42" s="908"/>
      <c r="W42" s="920" t="s">
        <v>3983</v>
      </c>
      <c r="X42" s="917"/>
      <c r="Y42" s="920" t="s">
        <v>5263</v>
      </c>
      <c r="Z42" s="908"/>
      <c r="AA42" s="908"/>
      <c r="AB42" s="908"/>
      <c r="AC42" s="908"/>
      <c r="AD42" s="908"/>
      <c r="AE42" s="908"/>
      <c r="AF42" s="908"/>
      <c r="AG42" s="908"/>
      <c r="AH42" s="908"/>
      <c r="AI42" s="908"/>
      <c r="AJ42" s="908"/>
      <c r="AK42" s="908"/>
      <c r="AL42" s="908"/>
      <c r="AM42" s="908"/>
      <c r="AN42" s="908"/>
      <c r="AO42" s="908"/>
      <c r="AP42" s="908"/>
      <c r="AQ42" s="908"/>
      <c r="AR42" s="908"/>
      <c r="AS42" s="908"/>
      <c r="AT42" s="908"/>
      <c r="AU42" s="908"/>
      <c r="AV42" s="908"/>
      <c r="AW42" s="908"/>
      <c r="AX42" s="908"/>
      <c r="AY42" s="908"/>
      <c r="AZ42" s="908"/>
      <c r="BA42" s="908"/>
      <c r="BB42" s="908"/>
      <c r="BC42" s="908"/>
      <c r="BD42" s="908"/>
      <c r="BE42" s="908"/>
      <c r="BF42" s="908"/>
      <c r="BG42" s="908"/>
      <c r="BH42" s="908"/>
      <c r="BI42" s="908"/>
      <c r="BJ42" s="908"/>
      <c r="BK42" s="908"/>
      <c r="BL42" s="908"/>
      <c r="BM42" s="908"/>
      <c r="BN42" s="908"/>
      <c r="BO42" s="908"/>
      <c r="BP42" s="908"/>
      <c r="BQ42" s="908"/>
      <c r="BR42" s="908"/>
      <c r="BS42" s="908"/>
      <c r="BT42" s="908"/>
      <c r="BU42" s="908"/>
      <c r="BV42" s="908"/>
      <c r="BW42" s="908"/>
      <c r="BX42" s="908"/>
      <c r="BY42" s="908"/>
      <c r="BZ42" s="908"/>
      <c r="CA42" s="908"/>
      <c r="CB42" s="908"/>
      <c r="CC42" s="908"/>
      <c r="CD42" s="908"/>
      <c r="CE42" s="908"/>
      <c r="CF42" s="908"/>
      <c r="CG42" s="908"/>
      <c r="CH42" s="908"/>
      <c r="CI42" s="908"/>
      <c r="CJ42" s="908"/>
      <c r="CK42" s="908"/>
      <c r="CL42" s="908"/>
      <c r="CM42" s="908"/>
      <c r="CN42" s="908"/>
      <c r="CO42" s="908"/>
      <c r="CP42" s="908"/>
      <c r="CQ42" s="908"/>
      <c r="CR42" s="908"/>
      <c r="CS42" s="908"/>
      <c r="CT42" s="908"/>
    </row>
    <row r="43" ht="15.75" customHeight="1">
      <c r="A43" s="1212" t="s">
        <v>7611</v>
      </c>
      <c r="B43" s="1206" t="s">
        <v>635</v>
      </c>
      <c r="C43" s="1207" t="s">
        <v>1586</v>
      </c>
      <c r="D43" s="1208" t="s">
        <v>1285</v>
      </c>
      <c r="E43" s="1209" t="s">
        <v>1285</v>
      </c>
      <c r="F43" s="1210" t="s">
        <v>1586</v>
      </c>
      <c r="G43" s="1206" t="s">
        <v>1586</v>
      </c>
      <c r="H43" s="1235"/>
      <c r="I43" s="1235"/>
      <c r="J43" s="908"/>
      <c r="K43" s="908"/>
      <c r="L43" s="908"/>
      <c r="M43" s="908"/>
      <c r="N43" s="908"/>
      <c r="O43" s="908"/>
      <c r="P43" s="908"/>
      <c r="Q43" s="908"/>
      <c r="R43" s="908"/>
      <c r="S43" s="908"/>
      <c r="T43" s="908"/>
      <c r="U43" s="908"/>
      <c r="V43" s="908"/>
      <c r="W43" s="908"/>
      <c r="X43" s="908"/>
      <c r="Y43" s="908"/>
      <c r="Z43" s="908"/>
      <c r="AA43" s="908"/>
      <c r="AB43" s="908"/>
      <c r="AC43" s="908"/>
      <c r="AD43" s="908"/>
      <c r="AE43" s="908"/>
      <c r="AF43" s="908"/>
      <c r="AG43" s="908"/>
      <c r="AH43" s="908"/>
      <c r="AI43" s="908"/>
      <c r="AJ43" s="908"/>
      <c r="AK43" s="908"/>
      <c r="AL43" s="908"/>
      <c r="AM43" s="908"/>
      <c r="AN43" s="908"/>
      <c r="AO43" s="908"/>
      <c r="AP43" s="908"/>
      <c r="AQ43" s="908"/>
      <c r="AR43" s="908"/>
      <c r="AS43" s="908"/>
      <c r="AT43" s="908"/>
      <c r="AU43" s="908"/>
      <c r="AV43" s="908"/>
      <c r="AW43" s="908"/>
      <c r="AX43" s="908"/>
      <c r="AY43" s="908"/>
      <c r="AZ43" s="908"/>
      <c r="BA43" s="908"/>
      <c r="BB43" s="908"/>
      <c r="BC43" s="908"/>
      <c r="BD43" s="908"/>
      <c r="BE43" s="908"/>
      <c r="BF43" s="908"/>
      <c r="BG43" s="1253"/>
      <c r="BH43" s="1253"/>
      <c r="BI43" s="1253"/>
      <c r="BJ43" s="1253"/>
      <c r="BK43" s="1253"/>
      <c r="BL43" s="1253"/>
      <c r="BM43" s="1253"/>
      <c r="BN43" s="1253"/>
      <c r="BO43" s="1253"/>
      <c r="BP43" s="1253"/>
      <c r="BQ43" s="908"/>
      <c r="BR43" s="908"/>
      <c r="BS43" s="908"/>
      <c r="BT43" s="908"/>
      <c r="BU43" s="908"/>
      <c r="BV43" s="908"/>
      <c r="BW43" s="908"/>
      <c r="BX43" s="908"/>
      <c r="BY43" s="908"/>
      <c r="BZ43" s="908"/>
      <c r="CA43" s="908"/>
      <c r="CB43" s="908"/>
      <c r="CC43" s="908"/>
      <c r="CD43" s="908"/>
      <c r="CE43" s="1231"/>
      <c r="CF43" s="1231"/>
      <c r="CG43" s="1231"/>
      <c r="CH43" s="1231"/>
      <c r="CI43" s="1231"/>
      <c r="CJ43" s="1231"/>
      <c r="CK43" s="1231"/>
      <c r="CL43" s="1231"/>
      <c r="CM43" s="1231"/>
      <c r="CN43" s="1231"/>
      <c r="CO43" s="1231"/>
      <c r="CP43" s="1231"/>
      <c r="CQ43" s="1231"/>
      <c r="CR43" s="1231"/>
      <c r="CS43" s="1231"/>
      <c r="CT43" s="1280" t="s">
        <v>3536</v>
      </c>
    </row>
    <row r="44">
      <c r="A44" s="1254" t="s">
        <v>4338</v>
      </c>
      <c r="B44" s="1206" t="s">
        <v>635</v>
      </c>
      <c r="C44" s="1207" t="s">
        <v>1285</v>
      </c>
      <c r="D44" s="1208" t="s">
        <v>1285</v>
      </c>
      <c r="E44" s="1209" t="s">
        <v>1285</v>
      </c>
      <c r="F44" s="1210" t="s">
        <v>1285</v>
      </c>
      <c r="G44" s="1206" t="s">
        <v>724</v>
      </c>
      <c r="H44" s="1235"/>
      <c r="I44" s="1235"/>
      <c r="J44" s="908"/>
      <c r="K44" s="908"/>
      <c r="L44" s="908"/>
      <c r="M44" s="908"/>
      <c r="N44" s="908"/>
      <c r="O44" s="908"/>
      <c r="P44" s="908"/>
      <c r="Q44" s="908"/>
      <c r="R44" s="920" t="s">
        <v>7612</v>
      </c>
      <c r="S44" s="908"/>
      <c r="T44" s="908"/>
      <c r="U44" s="908"/>
      <c r="V44" s="908"/>
      <c r="W44" s="908"/>
      <c r="X44" s="908"/>
      <c r="Y44" s="908"/>
      <c r="Z44" s="908"/>
      <c r="AA44" s="908"/>
      <c r="AB44" s="908"/>
      <c r="AC44" s="908"/>
      <c r="AD44" s="908"/>
      <c r="AE44" s="908"/>
      <c r="AF44" s="908"/>
      <c r="AG44" s="908"/>
      <c r="AH44" s="908"/>
      <c r="AI44" s="908"/>
      <c r="AJ44" s="908"/>
      <c r="AK44" s="908"/>
      <c r="AL44" s="908"/>
      <c r="AM44" s="908"/>
      <c r="AN44" s="908"/>
      <c r="AO44" s="908"/>
      <c r="AP44" s="908"/>
      <c r="AQ44" s="908"/>
      <c r="AR44" s="908"/>
      <c r="AS44" s="908"/>
      <c r="AT44" s="920" t="s">
        <v>7613</v>
      </c>
      <c r="AU44" s="908"/>
      <c r="AV44" s="908"/>
      <c r="AW44" s="908"/>
      <c r="AX44" s="908"/>
      <c r="AY44" s="908"/>
      <c r="AZ44" s="908"/>
      <c r="BA44" s="908"/>
      <c r="BB44" s="908"/>
      <c r="BC44" s="908"/>
      <c r="BD44" s="908"/>
      <c r="BE44" s="908"/>
      <c r="BF44" s="908"/>
      <c r="BG44" s="1253"/>
      <c r="BH44" s="1253"/>
      <c r="BI44" s="1253"/>
      <c r="BJ44" s="1253"/>
      <c r="BK44" s="1253"/>
      <c r="BL44" s="1253"/>
      <c r="BM44" s="1253"/>
      <c r="BN44" s="1253"/>
      <c r="BO44" s="1253"/>
      <c r="BP44" s="1253"/>
      <c r="BQ44" s="908"/>
      <c r="BR44" s="908"/>
      <c r="BS44" s="908"/>
      <c r="BT44" s="908"/>
      <c r="BU44" s="908"/>
      <c r="BV44" s="908"/>
      <c r="BW44" s="908"/>
      <c r="BX44" s="908"/>
      <c r="BY44" s="908"/>
      <c r="BZ44" s="908"/>
      <c r="CA44" s="908"/>
      <c r="CB44" s="908"/>
      <c r="CC44" s="908"/>
      <c r="CD44" s="908"/>
      <c r="CE44" s="1231"/>
      <c r="CF44" s="1231"/>
      <c r="CG44" s="1231"/>
      <c r="CH44" s="1231"/>
      <c r="CI44" s="1231"/>
      <c r="CJ44" s="1231"/>
      <c r="CK44" s="1231"/>
      <c r="CL44" s="1231"/>
      <c r="CM44" s="1231"/>
      <c r="CN44" s="1231"/>
      <c r="CO44" s="1231"/>
      <c r="CP44" s="1231"/>
      <c r="CQ44" s="1231"/>
      <c r="CR44" s="1231"/>
      <c r="CS44" s="1231"/>
      <c r="CT44" s="908"/>
    </row>
    <row r="45">
      <c r="A45" s="1263" t="s">
        <v>3384</v>
      </c>
      <c r="B45" s="1206" t="s">
        <v>327</v>
      </c>
      <c r="C45" s="1207" t="s">
        <v>1285</v>
      </c>
      <c r="D45" s="1208" t="s">
        <v>1285</v>
      </c>
      <c r="E45" s="1209" t="s">
        <v>1285</v>
      </c>
      <c r="F45" s="1210" t="s">
        <v>1586</v>
      </c>
      <c r="G45" s="1206" t="s">
        <v>1586</v>
      </c>
      <c r="H45" s="1235"/>
      <c r="I45" s="1235"/>
      <c r="J45" s="908"/>
      <c r="K45" s="908"/>
      <c r="L45" s="908"/>
      <c r="M45" s="908"/>
      <c r="N45" s="908"/>
      <c r="O45" s="908"/>
      <c r="P45" s="908"/>
      <c r="Q45" s="908"/>
      <c r="R45" s="908"/>
      <c r="S45" s="908"/>
      <c r="T45" s="908"/>
      <c r="U45" s="1225"/>
      <c r="V45" s="1225"/>
      <c r="W45" s="908"/>
      <c r="X45" s="908"/>
      <c r="Y45" s="908"/>
      <c r="Z45" s="908"/>
      <c r="AA45" s="908"/>
      <c r="AB45" s="908"/>
      <c r="AC45" s="908"/>
      <c r="AD45" s="915" t="s">
        <v>1268</v>
      </c>
      <c r="AE45" s="908"/>
      <c r="AF45" s="908"/>
      <c r="AG45" s="908"/>
      <c r="AH45" s="908"/>
      <c r="AI45" s="908"/>
      <c r="AJ45" s="908"/>
      <c r="AK45" s="908"/>
      <c r="AL45" s="908"/>
      <c r="AM45" s="908"/>
      <c r="AN45" s="908"/>
      <c r="AO45" s="908"/>
      <c r="AP45" s="908"/>
      <c r="AQ45" s="908"/>
      <c r="AR45" s="908"/>
      <c r="AS45" s="908"/>
      <c r="AT45" s="908"/>
      <c r="AU45" s="908"/>
      <c r="AV45" s="908"/>
      <c r="AW45" s="908"/>
      <c r="AX45" s="908"/>
      <c r="AY45" s="908"/>
      <c r="AZ45" s="908"/>
      <c r="BA45" s="908"/>
      <c r="BB45" s="917"/>
      <c r="BC45" s="908"/>
      <c r="BD45" s="908"/>
      <c r="BE45" s="908"/>
      <c r="BF45" s="908"/>
      <c r="BG45" s="1253"/>
      <c r="BH45" s="1253"/>
      <c r="BI45" s="1253"/>
      <c r="BJ45" s="1253"/>
      <c r="BK45" s="1253"/>
      <c r="BL45" s="1253"/>
      <c r="BM45" s="1253"/>
      <c r="BN45" s="1253"/>
      <c r="BO45" s="1253"/>
      <c r="BP45" s="1253"/>
      <c r="BQ45" s="908"/>
      <c r="BR45" s="908"/>
      <c r="BS45" s="908"/>
      <c r="BT45" s="908"/>
      <c r="BU45" s="908"/>
      <c r="BV45" s="908"/>
      <c r="BW45" s="908"/>
      <c r="BX45" s="908"/>
      <c r="BY45" s="908"/>
      <c r="BZ45" s="908"/>
      <c r="CA45" s="908"/>
      <c r="CB45" s="908"/>
      <c r="CC45" s="908"/>
      <c r="CD45" s="908"/>
      <c r="CE45" s="1260"/>
      <c r="CF45" s="1260"/>
      <c r="CG45" s="1260"/>
      <c r="CH45" s="1260"/>
      <c r="CI45" s="1260"/>
      <c r="CJ45" s="1260"/>
      <c r="CK45" s="1260"/>
      <c r="CL45" s="1260"/>
      <c r="CM45" s="908"/>
      <c r="CN45" s="908"/>
      <c r="CO45" s="908"/>
      <c r="CP45" s="908"/>
      <c r="CQ45" s="908"/>
      <c r="CR45" s="908"/>
      <c r="CS45" s="908"/>
      <c r="CT45" s="143"/>
    </row>
    <row r="46">
      <c r="A46" s="1281" t="s">
        <v>7614</v>
      </c>
      <c r="B46" s="1206" t="s">
        <v>327</v>
      </c>
      <c r="C46" s="1207" t="s">
        <v>1285</v>
      </c>
      <c r="D46" s="1208" t="s">
        <v>1586</v>
      </c>
      <c r="E46" s="1209" t="s">
        <v>1285</v>
      </c>
      <c r="F46" s="1210" t="s">
        <v>817</v>
      </c>
      <c r="G46" s="1206" t="s">
        <v>327</v>
      </c>
      <c r="H46" s="1235"/>
      <c r="I46" s="1235"/>
      <c r="J46" s="908"/>
      <c r="K46" s="908"/>
      <c r="L46" s="908"/>
      <c r="M46" s="908"/>
      <c r="N46" s="908"/>
      <c r="O46" s="908"/>
      <c r="P46" s="908"/>
      <c r="Q46" s="908"/>
      <c r="R46" s="908"/>
      <c r="S46" s="908"/>
      <c r="T46" s="908"/>
      <c r="U46" s="915" t="s">
        <v>7615</v>
      </c>
      <c r="V46" s="908"/>
      <c r="W46" s="920" t="s">
        <v>7616</v>
      </c>
      <c r="X46" s="920" t="s">
        <v>7616</v>
      </c>
      <c r="Y46" s="908"/>
      <c r="Z46" s="908"/>
      <c r="AA46" s="908"/>
      <c r="AB46" s="908"/>
      <c r="AC46" s="908"/>
      <c r="AD46" s="908"/>
      <c r="AE46" s="908"/>
      <c r="AF46" s="908"/>
      <c r="AG46" s="908"/>
      <c r="AH46" s="908"/>
      <c r="AI46" s="908"/>
      <c r="AJ46" s="908"/>
      <c r="AK46" s="908"/>
      <c r="AL46" s="908"/>
      <c r="AM46" s="908"/>
      <c r="AN46" s="908"/>
      <c r="AO46" s="908"/>
      <c r="AP46" s="920" t="s">
        <v>7617</v>
      </c>
      <c r="AQ46" s="914" t="s">
        <v>7618</v>
      </c>
      <c r="AR46" s="915" t="s">
        <v>7619</v>
      </c>
      <c r="AS46" s="908"/>
      <c r="AT46" s="908"/>
      <c r="AU46" s="908"/>
      <c r="AV46" s="908"/>
      <c r="AW46" s="908"/>
      <c r="AX46" s="908"/>
      <c r="AY46" s="908"/>
      <c r="AZ46" s="908"/>
      <c r="BA46" s="908"/>
      <c r="BB46" s="908"/>
      <c r="BC46" s="908"/>
      <c r="BD46" s="908"/>
      <c r="BE46" s="908"/>
      <c r="BF46" s="908"/>
      <c r="BG46" s="908"/>
      <c r="BH46" s="908"/>
      <c r="BI46" s="908"/>
      <c r="BJ46" s="908"/>
      <c r="BK46" s="908"/>
      <c r="BL46" s="908"/>
      <c r="BM46" s="908"/>
      <c r="BN46" s="908"/>
      <c r="BO46" s="908"/>
      <c r="BP46" s="908"/>
      <c r="BQ46" s="908"/>
      <c r="BR46" s="908"/>
      <c r="BS46" s="908"/>
      <c r="BT46" s="908"/>
      <c r="BU46" s="908"/>
      <c r="BV46" s="908"/>
      <c r="BW46" s="908"/>
      <c r="BX46" s="908"/>
      <c r="BY46" s="908"/>
      <c r="BZ46" s="908"/>
      <c r="CA46" s="908"/>
      <c r="CB46" s="908"/>
      <c r="CC46" s="908"/>
      <c r="CD46" s="908"/>
      <c r="CE46" s="908"/>
      <c r="CF46" s="908"/>
      <c r="CG46" s="908"/>
      <c r="CH46" s="908"/>
      <c r="CI46" s="908"/>
      <c r="CJ46" s="908"/>
      <c r="CK46" s="908"/>
      <c r="CL46" s="908"/>
      <c r="CM46" s="908"/>
      <c r="CN46" s="908"/>
      <c r="CO46" s="908"/>
      <c r="CP46" s="908"/>
      <c r="CQ46" s="908"/>
      <c r="CR46" s="908"/>
      <c r="CS46" s="908"/>
      <c r="CT46" s="908"/>
    </row>
    <row r="47">
      <c r="A47" s="1282" t="s">
        <v>3864</v>
      </c>
      <c r="B47" s="1206" t="s">
        <v>534</v>
      </c>
      <c r="C47" s="1207" t="s">
        <v>1285</v>
      </c>
      <c r="D47" s="1208" t="s">
        <v>1285</v>
      </c>
      <c r="E47" s="1209" t="s">
        <v>1285</v>
      </c>
      <c r="F47" s="1210" t="s">
        <v>1285</v>
      </c>
      <c r="G47" s="1206" t="s">
        <v>724</v>
      </c>
      <c r="H47" s="1235"/>
      <c r="I47" s="1235"/>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8"/>
      <c r="AL47" s="908"/>
      <c r="AM47" s="908"/>
      <c r="AN47" s="908"/>
      <c r="AO47" s="908"/>
      <c r="AP47" s="908"/>
      <c r="AQ47" s="908"/>
      <c r="AR47" s="908"/>
      <c r="AS47" s="908"/>
      <c r="AT47" s="908"/>
      <c r="AU47" s="908"/>
      <c r="AV47" s="908"/>
      <c r="AW47" s="908"/>
      <c r="AX47" s="908"/>
      <c r="AY47" s="908"/>
      <c r="AZ47" s="908"/>
      <c r="BA47" s="908"/>
      <c r="BB47" s="908"/>
      <c r="BC47" s="917" t="s">
        <v>7189</v>
      </c>
      <c r="BD47" s="917" t="s">
        <v>7565</v>
      </c>
      <c r="BE47" s="917"/>
      <c r="BF47" s="917"/>
      <c r="BG47" s="908"/>
      <c r="BH47" s="908"/>
      <c r="BI47" s="908"/>
      <c r="BJ47" s="908"/>
      <c r="BK47" s="908"/>
      <c r="BL47" s="908"/>
      <c r="BM47" s="908"/>
      <c r="BN47" s="908"/>
      <c r="BO47" s="908"/>
      <c r="BP47" s="908"/>
      <c r="BQ47" s="908"/>
      <c r="BR47" s="908"/>
      <c r="BS47" s="908"/>
      <c r="BT47" s="908"/>
      <c r="BU47" s="908"/>
      <c r="BV47" s="908"/>
      <c r="BW47" s="908"/>
      <c r="BX47" s="908"/>
      <c r="BY47" s="908"/>
      <c r="BZ47" s="908"/>
      <c r="CA47" s="908"/>
      <c r="CB47" s="908"/>
      <c r="CC47" s="908"/>
      <c r="CD47" s="908"/>
      <c r="CE47" s="908"/>
      <c r="CF47" s="908"/>
      <c r="CG47" s="908"/>
      <c r="CH47" s="908"/>
      <c r="CI47" s="908"/>
      <c r="CJ47" s="908"/>
      <c r="CK47" s="908"/>
      <c r="CL47" s="908"/>
      <c r="CM47" s="908"/>
      <c r="CN47" s="908"/>
      <c r="CO47" s="908"/>
      <c r="CP47" s="908"/>
      <c r="CQ47" s="908"/>
      <c r="CR47" s="908"/>
      <c r="CS47" s="908"/>
      <c r="CT47" s="908"/>
    </row>
    <row r="48">
      <c r="A48" s="1283" t="s">
        <v>7620</v>
      </c>
      <c r="B48" s="1206" t="s">
        <v>903</v>
      </c>
      <c r="C48" s="1207" t="s">
        <v>1285</v>
      </c>
      <c r="D48" s="1208" t="s">
        <v>1285</v>
      </c>
      <c r="E48" s="1209" t="s">
        <v>1285</v>
      </c>
      <c r="F48" s="1210" t="s">
        <v>1285</v>
      </c>
      <c r="G48" s="1206" t="s">
        <v>1586</v>
      </c>
      <c r="H48" s="1275"/>
      <c r="I48" s="1275"/>
      <c r="J48" s="908"/>
      <c r="K48" s="908"/>
      <c r="L48" s="908"/>
      <c r="M48" s="908"/>
      <c r="N48" s="908"/>
      <c r="O48" s="908"/>
      <c r="P48" s="908"/>
      <c r="Q48" s="908"/>
      <c r="R48" s="908"/>
      <c r="S48" s="908"/>
      <c r="T48" s="908"/>
      <c r="U48" s="920" t="s">
        <v>3166</v>
      </c>
      <c r="V48" s="908"/>
      <c r="W48" s="908"/>
      <c r="X48" s="908"/>
      <c r="Y48" s="908"/>
      <c r="Z48" s="908"/>
      <c r="AA48" s="908"/>
      <c r="AB48" s="908"/>
      <c r="AC48" s="908"/>
      <c r="AD48" s="908"/>
      <c r="AE48" s="908"/>
      <c r="AF48" s="908"/>
      <c r="AG48" s="908"/>
      <c r="AH48" s="908"/>
      <c r="AI48" s="908"/>
      <c r="AJ48" s="908"/>
      <c r="AK48" s="908"/>
      <c r="AL48" s="908"/>
      <c r="AM48" s="908"/>
      <c r="AN48" s="908"/>
      <c r="AO48" s="908"/>
      <c r="AP48" s="908"/>
      <c r="AQ48" s="908"/>
      <c r="AR48" s="908"/>
      <c r="AS48" s="908"/>
      <c r="AT48" s="908"/>
      <c r="AU48" s="908"/>
      <c r="AV48" s="908"/>
      <c r="AW48" s="908"/>
      <c r="AX48" s="908"/>
      <c r="AY48" s="908"/>
      <c r="AZ48" s="908"/>
      <c r="BA48" s="908"/>
      <c r="BB48" s="908"/>
      <c r="BC48" s="908"/>
      <c r="BD48" s="908"/>
      <c r="BE48" s="908"/>
      <c r="BF48" s="908"/>
      <c r="BG48" s="1253"/>
      <c r="BH48" s="1253"/>
      <c r="BI48" s="1253"/>
      <c r="BJ48" s="1253"/>
      <c r="BK48" s="1253"/>
      <c r="BL48" s="1253"/>
      <c r="BM48" s="1253"/>
      <c r="BN48" s="1253"/>
      <c r="BO48" s="1253"/>
      <c r="BP48" s="1253"/>
      <c r="BQ48" s="908"/>
      <c r="BR48" s="908"/>
      <c r="BS48" s="908"/>
      <c r="BT48" s="908"/>
      <c r="BU48" s="908"/>
      <c r="BV48" s="908"/>
      <c r="BW48" s="908"/>
      <c r="BX48" s="908"/>
      <c r="BY48" s="908"/>
      <c r="BZ48" s="908"/>
      <c r="CA48" s="908"/>
      <c r="CB48" s="908"/>
      <c r="CC48" s="908"/>
      <c r="CD48" s="908"/>
      <c r="CE48" s="1231"/>
      <c r="CF48" s="1231"/>
      <c r="CG48" s="1231"/>
      <c r="CH48" s="1231"/>
      <c r="CI48" s="1231"/>
      <c r="CJ48" s="1231"/>
      <c r="CK48" s="1231"/>
      <c r="CL48" s="1231"/>
      <c r="CM48" s="908"/>
      <c r="CN48" s="908"/>
      <c r="CO48" s="908"/>
      <c r="CP48" s="908"/>
      <c r="CQ48" s="908"/>
      <c r="CR48" s="908"/>
      <c r="CS48" s="908"/>
      <c r="CT48" s="908"/>
    </row>
    <row r="49">
      <c r="A49" s="1284" t="s">
        <v>3437</v>
      </c>
      <c r="B49" s="1206" t="s">
        <v>724</v>
      </c>
      <c r="C49" s="1207" t="s">
        <v>1285</v>
      </c>
      <c r="D49" s="1208" t="s">
        <v>1285</v>
      </c>
      <c r="E49" s="1209" t="s">
        <v>1285</v>
      </c>
      <c r="F49" s="1210" t="s">
        <v>1285</v>
      </c>
      <c r="G49" s="1206" t="s">
        <v>1586</v>
      </c>
      <c r="H49" s="1235"/>
      <c r="I49" s="1235"/>
      <c r="J49" s="908"/>
      <c r="K49" s="908"/>
      <c r="L49" s="908"/>
      <c r="M49" s="908"/>
      <c r="N49" s="908"/>
      <c r="O49" s="908"/>
      <c r="P49" s="908"/>
      <c r="Q49" s="908"/>
      <c r="R49" s="920"/>
      <c r="S49" s="908"/>
      <c r="T49" s="908"/>
      <c r="U49" s="908"/>
      <c r="V49" s="908"/>
      <c r="W49" s="908"/>
      <c r="X49" s="908"/>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908"/>
      <c r="BC49" s="917"/>
      <c r="BD49" s="908"/>
      <c r="BE49" s="908"/>
      <c r="BF49" s="908"/>
      <c r="BG49" s="908"/>
      <c r="BH49" s="908"/>
      <c r="BI49" s="908"/>
      <c r="BJ49" s="908"/>
      <c r="BK49" s="908"/>
      <c r="BL49" s="908"/>
      <c r="BM49" s="908"/>
      <c r="BN49" s="908"/>
      <c r="BO49" s="908"/>
      <c r="BP49" s="908"/>
      <c r="BQ49" s="908"/>
      <c r="BR49" s="908"/>
      <c r="BS49" s="908"/>
      <c r="BT49" s="908"/>
      <c r="BU49" s="908"/>
      <c r="BV49" s="917"/>
      <c r="BW49" s="920" t="s">
        <v>2453</v>
      </c>
      <c r="BX49" s="908"/>
      <c r="BY49" s="908"/>
      <c r="BZ49" s="908"/>
      <c r="CA49" s="908"/>
      <c r="CB49" s="908"/>
      <c r="CC49" s="908"/>
      <c r="CD49" s="908"/>
      <c r="CE49" s="908"/>
      <c r="CF49" s="908"/>
      <c r="CG49" s="908"/>
      <c r="CH49" s="908"/>
      <c r="CI49" s="908"/>
      <c r="CJ49" s="908"/>
      <c r="CK49" s="908"/>
      <c r="CL49" s="908"/>
      <c r="CM49" s="908"/>
      <c r="CN49" s="908"/>
      <c r="CO49" s="908"/>
      <c r="CP49" s="908"/>
      <c r="CQ49" s="908"/>
      <c r="CR49" s="908"/>
      <c r="CS49" s="908"/>
      <c r="CT49" s="143"/>
    </row>
    <row r="50">
      <c r="A50" s="1212" t="s">
        <v>7621</v>
      </c>
      <c r="B50" s="1206" t="s">
        <v>724</v>
      </c>
      <c r="C50" s="1207" t="s">
        <v>1285</v>
      </c>
      <c r="D50" s="1208" t="s">
        <v>1285</v>
      </c>
      <c r="E50" s="1209" t="s">
        <v>1285</v>
      </c>
      <c r="F50" s="1210" t="s">
        <v>1285</v>
      </c>
      <c r="G50" s="1206" t="s">
        <v>1586</v>
      </c>
      <c r="H50" s="1235"/>
      <c r="I50" s="1235"/>
      <c r="J50" s="908"/>
      <c r="K50" s="908"/>
      <c r="L50" s="908"/>
      <c r="M50" s="908"/>
      <c r="N50" s="908"/>
      <c r="O50" s="908"/>
      <c r="P50" s="908"/>
      <c r="Q50" s="908"/>
      <c r="R50" s="908"/>
      <c r="S50" s="908"/>
      <c r="T50" s="908"/>
      <c r="U50" s="908"/>
      <c r="V50" s="917" t="s">
        <v>7342</v>
      </c>
      <c r="W50" s="908"/>
      <c r="X50" s="908"/>
      <c r="Y50" s="908"/>
      <c r="Z50" s="908"/>
      <c r="AA50" s="908"/>
      <c r="AB50" s="908"/>
      <c r="AC50" s="908"/>
      <c r="AD50" s="908"/>
      <c r="AE50" s="908"/>
      <c r="AF50" s="908"/>
      <c r="AG50" s="908"/>
      <c r="AH50" s="908"/>
      <c r="AI50" s="908"/>
      <c r="AJ50" s="908"/>
      <c r="AK50" s="908"/>
      <c r="AL50" s="908"/>
      <c r="AM50" s="908"/>
      <c r="AN50" s="908"/>
      <c r="AO50" s="908"/>
      <c r="AP50" s="908"/>
      <c r="AQ50" s="908"/>
      <c r="AR50" s="908"/>
      <c r="AS50" s="908"/>
      <c r="AT50" s="908"/>
      <c r="AU50" s="908"/>
      <c r="AV50" s="908"/>
      <c r="AW50" s="908"/>
      <c r="AX50" s="908"/>
      <c r="AY50" s="908"/>
      <c r="AZ50" s="908"/>
      <c r="BA50" s="908"/>
      <c r="BB50" s="908"/>
      <c r="BC50" s="908"/>
      <c r="BD50" s="908"/>
      <c r="BE50" s="908"/>
      <c r="BF50" s="908"/>
      <c r="BG50" s="1253"/>
      <c r="BH50" s="1253"/>
      <c r="BI50" s="1253"/>
      <c r="BJ50" s="1253"/>
      <c r="BK50" s="1253"/>
      <c r="BL50" s="1253"/>
      <c r="BM50" s="1253"/>
      <c r="BN50" s="1253"/>
      <c r="BO50" s="1253"/>
      <c r="BP50" s="1253"/>
      <c r="BQ50" s="908"/>
      <c r="BR50" s="908"/>
      <c r="BS50" s="908"/>
      <c r="BT50" s="908"/>
      <c r="BU50" s="908"/>
      <c r="BV50" s="908"/>
      <c r="BW50" s="908"/>
      <c r="BX50" s="908"/>
      <c r="BY50" s="920"/>
      <c r="BZ50" s="908"/>
      <c r="CA50" s="908"/>
      <c r="CB50" s="908"/>
      <c r="CC50" s="908"/>
      <c r="CD50" s="908"/>
      <c r="CE50" s="1231"/>
      <c r="CF50" s="1231"/>
      <c r="CG50" s="1231"/>
      <c r="CH50" s="1231"/>
      <c r="CI50" s="1231"/>
      <c r="CJ50" s="1231"/>
      <c r="CK50" s="1231"/>
      <c r="CL50" s="1231"/>
      <c r="CM50" s="1231"/>
      <c r="CN50" s="1231"/>
      <c r="CO50" s="1231"/>
      <c r="CP50" s="1231"/>
      <c r="CQ50" s="1231"/>
      <c r="CR50" s="1231"/>
      <c r="CS50" s="1231"/>
      <c r="CT50" s="143"/>
    </row>
    <row r="51">
      <c r="A51" s="1259" t="s">
        <v>7622</v>
      </c>
      <c r="B51" s="1206" t="s">
        <v>724</v>
      </c>
      <c r="C51" s="1207" t="s">
        <v>1586</v>
      </c>
      <c r="D51" s="1208" t="s">
        <v>1285</v>
      </c>
      <c r="E51" s="1209" t="s">
        <v>1285</v>
      </c>
      <c r="F51" s="1210" t="s">
        <v>1586</v>
      </c>
      <c r="G51" s="1206" t="s">
        <v>1586</v>
      </c>
      <c r="H51" s="1275"/>
      <c r="I51" s="1275"/>
      <c r="J51" s="908"/>
      <c r="K51" s="908"/>
      <c r="L51" s="908"/>
      <c r="M51" s="908"/>
      <c r="N51" s="908"/>
      <c r="O51" s="908"/>
      <c r="P51" s="908"/>
      <c r="Q51" s="908"/>
      <c r="R51" s="908"/>
      <c r="S51" s="908"/>
      <c r="T51" s="908"/>
      <c r="U51" s="908"/>
      <c r="V51" s="908"/>
      <c r="W51" s="908"/>
      <c r="X51" s="908"/>
      <c r="Y51" s="908"/>
      <c r="Z51" s="908"/>
      <c r="AA51" s="908"/>
      <c r="AB51" s="908"/>
      <c r="AC51" s="908"/>
      <c r="AD51" s="908"/>
      <c r="AE51" s="909" t="s">
        <v>2378</v>
      </c>
      <c r="AF51" s="908"/>
      <c r="AG51" s="908"/>
      <c r="AH51" s="908"/>
      <c r="AI51" s="908"/>
      <c r="AJ51" s="908"/>
      <c r="AK51" s="908"/>
      <c r="AL51" s="908"/>
      <c r="AM51" s="908"/>
      <c r="AN51" s="908"/>
      <c r="AO51" s="908"/>
      <c r="AP51" s="908"/>
      <c r="AQ51" s="908"/>
      <c r="AR51" s="908"/>
      <c r="AS51" s="908"/>
      <c r="AT51" s="908"/>
      <c r="AU51" s="908"/>
      <c r="AV51" s="908"/>
      <c r="AW51" s="908"/>
      <c r="AX51" s="908"/>
      <c r="AY51" s="908"/>
      <c r="AZ51" s="908"/>
      <c r="BA51" s="908"/>
      <c r="BB51" s="908"/>
      <c r="BC51" s="908"/>
      <c r="BD51" s="908"/>
      <c r="BE51" s="908"/>
      <c r="BF51" s="908"/>
      <c r="BG51" s="908"/>
      <c r="BH51" s="908"/>
      <c r="BI51" s="908"/>
      <c r="BJ51" s="908"/>
      <c r="BK51" s="908"/>
      <c r="BL51" s="908"/>
      <c r="BM51" s="908"/>
      <c r="BN51" s="908"/>
      <c r="BO51" s="908"/>
      <c r="BP51" s="908"/>
      <c r="BQ51" s="908"/>
      <c r="BR51" s="908"/>
      <c r="BS51" s="908"/>
      <c r="BT51" s="908"/>
      <c r="BU51" s="908"/>
      <c r="BV51" s="908"/>
      <c r="BW51" s="908"/>
      <c r="BX51" s="908"/>
      <c r="BY51" s="908"/>
      <c r="BZ51" s="908"/>
      <c r="CA51" s="908"/>
      <c r="CB51" s="908"/>
      <c r="CC51" s="908"/>
      <c r="CD51" s="908"/>
      <c r="CE51" s="908"/>
      <c r="CF51" s="908"/>
      <c r="CG51" s="908"/>
      <c r="CH51" s="908"/>
      <c r="CI51" s="908"/>
      <c r="CJ51" s="908"/>
      <c r="CK51" s="908"/>
      <c r="CL51" s="908"/>
      <c r="CM51" s="908"/>
      <c r="CN51" s="908"/>
      <c r="CO51" s="908"/>
      <c r="CP51" s="908"/>
      <c r="CQ51" s="908"/>
      <c r="CR51" s="908"/>
      <c r="CS51" s="908"/>
      <c r="CT51" s="908"/>
    </row>
    <row r="52">
      <c r="A52" s="1212"/>
      <c r="B52" s="1206"/>
      <c r="C52" s="1207"/>
      <c r="D52" s="1208"/>
      <c r="E52" s="1209"/>
      <c r="F52" s="1210"/>
      <c r="G52" s="1206"/>
      <c r="H52" s="1275"/>
      <c r="I52" s="1285"/>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8"/>
      <c r="BD52" s="908"/>
      <c r="BE52" s="908"/>
      <c r="BF52" s="908"/>
      <c r="BG52" s="908"/>
      <c r="BH52" s="908"/>
      <c r="BI52" s="908"/>
      <c r="BJ52" s="908"/>
      <c r="BK52" s="908"/>
      <c r="BL52" s="908"/>
      <c r="BM52" s="908"/>
      <c r="BN52" s="908"/>
      <c r="BO52" s="908"/>
      <c r="BP52" s="908"/>
      <c r="BQ52" s="908"/>
      <c r="BR52" s="908"/>
      <c r="BS52" s="908"/>
      <c r="BT52" s="908"/>
      <c r="BU52" s="908"/>
      <c r="BV52" s="908"/>
      <c r="BW52" s="908"/>
      <c r="BX52" s="908"/>
      <c r="BY52" s="908"/>
      <c r="BZ52" s="908"/>
      <c r="CA52" s="908"/>
      <c r="CB52" s="908"/>
      <c r="CC52" s="908"/>
      <c r="CD52" s="908"/>
      <c r="CE52" s="908"/>
      <c r="CF52" s="908"/>
      <c r="CG52" s="908"/>
      <c r="CH52" s="908"/>
      <c r="CI52" s="908"/>
      <c r="CJ52" s="908"/>
      <c r="CK52" s="908"/>
      <c r="CL52" s="908"/>
      <c r="CM52" s="908"/>
      <c r="CN52" s="908"/>
      <c r="CO52" s="908"/>
      <c r="CP52" s="908"/>
      <c r="CQ52" s="908"/>
      <c r="CR52" s="908"/>
      <c r="CS52" s="908"/>
      <c r="CT52" s="908"/>
    </row>
    <row r="53">
      <c r="A53" s="1212"/>
      <c r="B53" s="1206"/>
      <c r="C53" s="1207"/>
      <c r="D53" s="1208"/>
      <c r="E53" s="1209"/>
      <c r="F53" s="1210"/>
      <c r="G53" s="1206"/>
      <c r="H53" s="1275"/>
      <c r="I53" s="1285"/>
      <c r="J53" s="908"/>
      <c r="K53" s="908"/>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08"/>
      <c r="AN53" s="908"/>
      <c r="AO53" s="908"/>
      <c r="AP53" s="908"/>
      <c r="AQ53" s="908"/>
      <c r="AR53" s="908"/>
      <c r="AS53" s="908"/>
      <c r="AT53" s="908"/>
      <c r="AU53" s="908"/>
      <c r="AV53" s="908"/>
      <c r="AW53" s="908"/>
      <c r="AX53" s="908"/>
      <c r="AY53" s="908"/>
      <c r="AZ53" s="908"/>
      <c r="BA53" s="908"/>
      <c r="BB53" s="908"/>
      <c r="BC53" s="908"/>
      <c r="BD53" s="908"/>
      <c r="BE53" s="908"/>
      <c r="BF53" s="908"/>
      <c r="BG53" s="1253"/>
      <c r="BH53" s="1253"/>
      <c r="BI53" s="1253"/>
      <c r="BJ53" s="1253"/>
      <c r="BK53" s="1253"/>
      <c r="BL53" s="1253"/>
      <c r="BM53" s="1253"/>
      <c r="BN53" s="1253"/>
      <c r="BO53" s="1253"/>
      <c r="BP53" s="1253"/>
      <c r="BQ53" s="908"/>
      <c r="BR53" s="908"/>
      <c r="BS53" s="908"/>
      <c r="BT53" s="908"/>
      <c r="BU53" s="908"/>
      <c r="BV53" s="908"/>
      <c r="BW53" s="908"/>
      <c r="BX53" s="908"/>
      <c r="BY53" s="908"/>
      <c r="BZ53" s="908"/>
      <c r="CA53" s="908"/>
      <c r="CB53" s="908"/>
      <c r="CC53" s="908"/>
      <c r="CD53" s="908"/>
      <c r="CE53" s="908"/>
      <c r="CF53" s="908"/>
      <c r="CG53" s="908"/>
      <c r="CH53" s="908"/>
      <c r="CI53" s="908"/>
      <c r="CJ53" s="908"/>
      <c r="CK53" s="908"/>
      <c r="CL53" s="908"/>
      <c r="CM53" s="908"/>
      <c r="CN53" s="908"/>
      <c r="CO53" s="908"/>
      <c r="CP53" s="908"/>
      <c r="CQ53" s="908"/>
      <c r="CR53" s="908"/>
      <c r="CS53" s="908"/>
      <c r="CT53" s="908"/>
    </row>
    <row r="54">
      <c r="A54" s="1212"/>
      <c r="B54" s="1206"/>
      <c r="C54" s="1207"/>
      <c r="D54" s="1208"/>
      <c r="E54" s="1209"/>
      <c r="F54" s="1210"/>
      <c r="G54" s="1206"/>
      <c r="H54" s="1235"/>
      <c r="I54" s="1209"/>
      <c r="J54" s="908"/>
      <c r="K54" s="908"/>
      <c r="L54" s="908"/>
      <c r="M54" s="908"/>
      <c r="N54" s="908"/>
      <c r="O54" s="908"/>
      <c r="P54" s="908"/>
      <c r="Q54" s="908"/>
      <c r="R54" s="908"/>
      <c r="S54" s="908"/>
      <c r="T54" s="908"/>
      <c r="U54" s="908"/>
      <c r="V54" s="908"/>
      <c r="W54" s="908"/>
      <c r="X54" s="908"/>
      <c r="Y54" s="908"/>
      <c r="Z54" s="908"/>
      <c r="AA54" s="908"/>
      <c r="AB54" s="908"/>
      <c r="AC54" s="908"/>
      <c r="AD54" s="908"/>
      <c r="AE54" s="908"/>
      <c r="AF54" s="908"/>
      <c r="AG54" s="908"/>
      <c r="AH54" s="908"/>
      <c r="AI54" s="908"/>
      <c r="AJ54" s="908"/>
      <c r="AK54" s="908"/>
      <c r="AL54" s="908"/>
      <c r="AM54" s="908"/>
      <c r="AN54" s="908"/>
      <c r="AO54" s="908"/>
      <c r="AP54" s="908"/>
      <c r="AQ54" s="908"/>
      <c r="AR54" s="908"/>
      <c r="AS54" s="908"/>
      <c r="AT54" s="908"/>
      <c r="AU54" s="908"/>
      <c r="AV54" s="908"/>
      <c r="AW54" s="908"/>
      <c r="AX54" s="908"/>
      <c r="AY54" s="908"/>
      <c r="AZ54" s="908"/>
      <c r="BA54" s="908"/>
      <c r="BB54" s="908"/>
      <c r="BC54" s="908"/>
      <c r="BD54" s="908"/>
      <c r="BE54" s="908"/>
      <c r="BF54" s="908"/>
      <c r="BG54" s="908"/>
      <c r="BH54" s="908"/>
      <c r="BI54" s="908"/>
      <c r="BJ54" s="908"/>
      <c r="BK54" s="908"/>
      <c r="BL54" s="908"/>
      <c r="BM54" s="908"/>
      <c r="BN54" s="908"/>
      <c r="BO54" s="908"/>
      <c r="BP54" s="908"/>
      <c r="BQ54" s="908"/>
      <c r="BR54" s="908"/>
      <c r="BS54" s="908"/>
      <c r="BT54" s="908"/>
      <c r="BU54" s="908"/>
      <c r="BV54" s="908"/>
      <c r="BW54" s="908"/>
      <c r="BX54" s="908"/>
      <c r="BY54" s="908"/>
      <c r="BZ54" s="908"/>
      <c r="CA54" s="908"/>
      <c r="CB54" s="908"/>
      <c r="CC54" s="908"/>
      <c r="CD54" s="908"/>
      <c r="CE54" s="908"/>
      <c r="CF54" s="908"/>
      <c r="CG54" s="908"/>
      <c r="CH54" s="908"/>
      <c r="CI54" s="908"/>
      <c r="CJ54" s="908"/>
      <c r="CK54" s="908"/>
      <c r="CL54" s="908"/>
      <c r="CM54" s="908"/>
      <c r="CN54" s="908"/>
      <c r="CO54" s="908"/>
      <c r="CP54" s="908"/>
      <c r="CQ54" s="908"/>
      <c r="CR54" s="908"/>
      <c r="CS54" s="908"/>
      <c r="CT54" s="908"/>
    </row>
    <row r="55">
      <c r="A55" s="1212"/>
      <c r="B55" s="1206"/>
      <c r="C55" s="1207"/>
      <c r="D55" s="1208"/>
      <c r="E55" s="1209"/>
      <c r="F55" s="1210"/>
      <c r="G55" s="1206"/>
      <c r="H55" s="1235"/>
      <c r="I55" s="1209"/>
      <c r="J55" s="908"/>
      <c r="K55" s="908"/>
      <c r="L55" s="908"/>
      <c r="M55" s="908"/>
      <c r="N55" s="908"/>
      <c r="O55" s="908"/>
      <c r="P55" s="908"/>
      <c r="Q55" s="908"/>
      <c r="R55" s="908"/>
      <c r="S55" s="908"/>
      <c r="T55" s="908"/>
      <c r="U55" s="908"/>
      <c r="V55" s="908"/>
      <c r="W55" s="908"/>
      <c r="X55" s="908"/>
      <c r="Y55" s="908"/>
      <c r="Z55" s="908"/>
      <c r="AA55" s="908"/>
      <c r="AB55" s="908"/>
      <c r="AC55" s="908"/>
      <c r="AD55" s="908"/>
      <c r="AE55" s="908"/>
      <c r="AF55" s="908"/>
      <c r="AG55" s="908"/>
      <c r="AH55" s="908"/>
      <c r="AI55" s="908"/>
      <c r="AJ55" s="908"/>
      <c r="AK55" s="908"/>
      <c r="AL55" s="908"/>
      <c r="AM55" s="908"/>
      <c r="AN55" s="908"/>
      <c r="AO55" s="908"/>
      <c r="AP55" s="908"/>
      <c r="AQ55" s="908"/>
      <c r="AR55" s="908"/>
      <c r="AS55" s="908"/>
      <c r="AT55" s="908"/>
      <c r="AU55" s="908"/>
      <c r="AV55" s="908"/>
      <c r="AW55" s="908"/>
      <c r="AX55" s="908"/>
      <c r="AY55" s="908"/>
      <c r="AZ55" s="908"/>
      <c r="BA55" s="908"/>
      <c r="BB55" s="908"/>
      <c r="BC55" s="908"/>
      <c r="BD55" s="908"/>
      <c r="BE55" s="908"/>
      <c r="BF55" s="908"/>
      <c r="BG55" s="1253"/>
      <c r="BH55" s="1253"/>
      <c r="BI55" s="1253"/>
      <c r="BJ55" s="1253"/>
      <c r="BK55" s="1253"/>
      <c r="BL55" s="1253"/>
      <c r="BM55" s="1253"/>
      <c r="BN55" s="1253"/>
      <c r="BO55" s="1253"/>
      <c r="BP55" s="1253"/>
      <c r="BQ55" s="908"/>
      <c r="BR55" s="908"/>
      <c r="BS55" s="908"/>
      <c r="BT55" s="908"/>
      <c r="BU55" s="908"/>
      <c r="BV55" s="908"/>
      <c r="BW55" s="908"/>
      <c r="BX55" s="908"/>
      <c r="BY55" s="908"/>
      <c r="BZ55" s="908"/>
      <c r="CA55" s="908"/>
      <c r="CB55" s="908"/>
      <c r="CC55" s="908"/>
      <c r="CD55" s="908"/>
      <c r="CE55" s="908"/>
      <c r="CF55" s="908"/>
      <c r="CG55" s="908"/>
      <c r="CH55" s="908"/>
      <c r="CI55" s="908"/>
      <c r="CJ55" s="908"/>
      <c r="CK55" s="908"/>
      <c r="CL55" s="908"/>
      <c r="CM55" s="908"/>
      <c r="CN55" s="908"/>
      <c r="CO55" s="908"/>
      <c r="CP55" s="908"/>
      <c r="CQ55" s="908"/>
      <c r="CR55" s="908"/>
      <c r="CS55" s="908"/>
      <c r="CT55" s="908"/>
    </row>
    <row r="56">
      <c r="A56" s="1212"/>
      <c r="B56" s="1206"/>
      <c r="C56" s="1207"/>
      <c r="D56" s="1208"/>
      <c r="E56" s="1209"/>
      <c r="F56" s="1210"/>
      <c r="G56" s="1206"/>
      <c r="H56" s="1235"/>
      <c r="I56" s="1209"/>
      <c r="J56" s="908"/>
      <c r="K56" s="908"/>
      <c r="L56" s="908"/>
      <c r="M56" s="908"/>
      <c r="N56" s="908"/>
      <c r="O56" s="908"/>
      <c r="P56" s="908"/>
      <c r="Q56" s="908"/>
      <c r="R56" s="908"/>
      <c r="S56" s="908"/>
      <c r="T56" s="908"/>
      <c r="U56" s="908"/>
      <c r="V56" s="908"/>
      <c r="W56" s="908"/>
      <c r="X56" s="908"/>
      <c r="Y56" s="908"/>
      <c r="Z56" s="908"/>
      <c r="AA56" s="908"/>
      <c r="AB56" s="908"/>
      <c r="AC56" s="908"/>
      <c r="AD56" s="908"/>
      <c r="AE56" s="908"/>
      <c r="AF56" s="908"/>
      <c r="AG56" s="908"/>
      <c r="AH56" s="908"/>
      <c r="AI56" s="908"/>
      <c r="AJ56" s="908"/>
      <c r="AK56" s="908"/>
      <c r="AL56" s="908"/>
      <c r="AM56" s="908"/>
      <c r="AN56" s="908"/>
      <c r="AO56" s="908"/>
      <c r="AP56" s="908"/>
      <c r="AQ56" s="908"/>
      <c r="AR56" s="908"/>
      <c r="AS56" s="908"/>
      <c r="AT56" s="908"/>
      <c r="AU56" s="908"/>
      <c r="AV56" s="908"/>
      <c r="AW56" s="908"/>
      <c r="AX56" s="908"/>
      <c r="AY56" s="908"/>
      <c r="AZ56" s="908"/>
      <c r="BA56" s="908"/>
      <c r="BB56" s="908"/>
      <c r="BC56" s="908"/>
      <c r="BD56" s="908"/>
      <c r="BE56" s="908"/>
      <c r="BF56" s="908"/>
      <c r="BG56" s="908"/>
      <c r="BH56" s="908"/>
      <c r="BI56" s="908"/>
      <c r="BJ56" s="908"/>
      <c r="BK56" s="908"/>
      <c r="BL56" s="908"/>
      <c r="BM56" s="908"/>
      <c r="BN56" s="908"/>
      <c r="BO56" s="908"/>
      <c r="BP56" s="908"/>
      <c r="BQ56" s="908"/>
      <c r="BR56" s="908"/>
      <c r="BS56" s="908"/>
      <c r="BT56" s="908"/>
      <c r="BU56" s="908"/>
      <c r="BV56" s="908"/>
      <c r="BW56" s="908"/>
      <c r="BX56" s="908"/>
      <c r="BY56" s="908"/>
      <c r="BZ56" s="908"/>
      <c r="CA56" s="908"/>
      <c r="CB56" s="908"/>
      <c r="CC56" s="908"/>
      <c r="CD56" s="908"/>
      <c r="CE56" s="908"/>
      <c r="CF56" s="908"/>
      <c r="CG56" s="908"/>
      <c r="CH56" s="908"/>
      <c r="CI56" s="908"/>
      <c r="CJ56" s="908"/>
      <c r="CK56" s="908"/>
      <c r="CL56" s="908"/>
      <c r="CM56" s="908"/>
      <c r="CN56" s="908"/>
      <c r="CO56" s="908"/>
      <c r="CP56" s="908"/>
      <c r="CQ56" s="908"/>
      <c r="CR56" s="908"/>
      <c r="CS56" s="908"/>
      <c r="CT56" s="908"/>
    </row>
    <row r="57">
      <c r="A57" s="1212"/>
      <c r="B57" s="1206"/>
      <c r="C57" s="1207"/>
      <c r="D57" s="1208"/>
      <c r="E57" s="1209"/>
      <c r="F57" s="1210"/>
      <c r="G57" s="1206"/>
      <c r="H57" s="1235"/>
      <c r="I57" s="1209"/>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c r="AG57" s="908"/>
      <c r="AH57" s="908"/>
      <c r="AI57" s="908"/>
      <c r="AJ57" s="908"/>
      <c r="AK57" s="908"/>
      <c r="AL57" s="908"/>
      <c r="AM57" s="908"/>
      <c r="AN57" s="908"/>
      <c r="AO57" s="908"/>
      <c r="AP57" s="908"/>
      <c r="AQ57" s="908"/>
      <c r="AR57" s="908"/>
      <c r="AS57" s="908"/>
      <c r="AT57" s="908"/>
      <c r="AU57" s="908"/>
      <c r="AV57" s="908"/>
      <c r="AW57" s="908"/>
      <c r="AX57" s="908"/>
      <c r="AY57" s="908"/>
      <c r="AZ57" s="908"/>
      <c r="BA57" s="908"/>
      <c r="BB57" s="908"/>
      <c r="BC57" s="908"/>
      <c r="BD57" s="908"/>
      <c r="BE57" s="908"/>
      <c r="BF57" s="908"/>
      <c r="BG57" s="908"/>
      <c r="BH57" s="908"/>
      <c r="BI57" s="908"/>
      <c r="BJ57" s="908"/>
      <c r="BK57" s="908"/>
      <c r="BL57" s="908"/>
      <c r="BM57" s="908"/>
      <c r="BN57" s="908"/>
      <c r="BO57" s="908"/>
      <c r="BP57" s="908"/>
      <c r="BQ57" s="908"/>
      <c r="BR57" s="908"/>
      <c r="BS57" s="908"/>
      <c r="BT57" s="908"/>
      <c r="BU57" s="908"/>
      <c r="BV57" s="908"/>
      <c r="BW57" s="908"/>
      <c r="BX57" s="908"/>
      <c r="BY57" s="908"/>
      <c r="BZ57" s="908"/>
      <c r="CA57" s="908"/>
      <c r="CB57" s="908"/>
      <c r="CC57" s="908"/>
      <c r="CD57" s="908"/>
      <c r="CE57" s="908"/>
      <c r="CF57" s="908"/>
      <c r="CG57" s="908"/>
      <c r="CH57" s="908"/>
      <c r="CI57" s="908"/>
      <c r="CJ57" s="908"/>
      <c r="CK57" s="908"/>
      <c r="CL57" s="908"/>
      <c r="CM57" s="908"/>
      <c r="CN57" s="908"/>
      <c r="CO57" s="908"/>
      <c r="CP57" s="908"/>
      <c r="CQ57" s="908"/>
      <c r="CR57" s="908"/>
      <c r="CS57" s="908"/>
      <c r="CT57" s="908"/>
    </row>
    <row r="58">
      <c r="A58" s="1212"/>
      <c r="B58" s="1206"/>
      <c r="C58" s="1207"/>
      <c r="D58" s="1208"/>
      <c r="E58" s="1209"/>
      <c r="F58" s="1210"/>
      <c r="G58" s="1206"/>
      <c r="H58" s="1208"/>
      <c r="I58" s="1209"/>
      <c r="J58" s="908"/>
      <c r="K58" s="908"/>
      <c r="L58" s="908"/>
      <c r="M58" s="908"/>
      <c r="N58" s="908"/>
      <c r="O58" s="908"/>
      <c r="P58" s="908"/>
      <c r="Q58" s="908"/>
      <c r="R58" s="908"/>
      <c r="S58" s="908"/>
      <c r="T58" s="908"/>
      <c r="U58" s="908"/>
      <c r="V58" s="908"/>
      <c r="W58" s="908"/>
      <c r="X58" s="908"/>
      <c r="Y58" s="908"/>
      <c r="Z58" s="908"/>
      <c r="AA58" s="908"/>
      <c r="AB58" s="908"/>
      <c r="AC58" s="908"/>
      <c r="AD58" s="908"/>
      <c r="AE58" s="908"/>
      <c r="AF58" s="908"/>
      <c r="AG58" s="908"/>
      <c r="AH58" s="908"/>
      <c r="AI58" s="908"/>
      <c r="AJ58" s="908"/>
      <c r="AK58" s="908"/>
      <c r="AL58" s="908"/>
      <c r="AM58" s="908"/>
      <c r="AN58" s="908"/>
      <c r="AO58" s="908"/>
      <c r="AP58" s="908"/>
      <c r="AQ58" s="908"/>
      <c r="AR58" s="908"/>
      <c r="AS58" s="908"/>
      <c r="AT58" s="908"/>
      <c r="AU58" s="908"/>
      <c r="AV58" s="908"/>
      <c r="AW58" s="908"/>
      <c r="AX58" s="908"/>
      <c r="AY58" s="908"/>
      <c r="AZ58" s="908"/>
      <c r="BA58" s="908"/>
      <c r="BB58" s="908"/>
      <c r="BC58" s="908"/>
      <c r="BD58" s="908"/>
      <c r="BE58" s="908"/>
      <c r="BF58" s="908"/>
      <c r="BG58" s="908"/>
      <c r="BH58" s="908"/>
      <c r="BI58" s="908"/>
      <c r="BJ58" s="908"/>
      <c r="BK58" s="908"/>
      <c r="BL58" s="908"/>
      <c r="BM58" s="908"/>
      <c r="BN58" s="908"/>
      <c r="BO58" s="908"/>
      <c r="BP58" s="908"/>
      <c r="BQ58" s="908"/>
      <c r="BR58" s="908"/>
      <c r="BS58" s="908"/>
      <c r="BT58" s="908"/>
      <c r="BU58" s="908"/>
      <c r="BV58" s="908"/>
      <c r="BW58" s="908"/>
      <c r="BX58" s="908"/>
      <c r="BY58" s="908"/>
      <c r="BZ58" s="908"/>
      <c r="CA58" s="908"/>
      <c r="CB58" s="908"/>
      <c r="CC58" s="908"/>
      <c r="CD58" s="908"/>
      <c r="CE58" s="908"/>
      <c r="CF58" s="908"/>
      <c r="CG58" s="908"/>
      <c r="CH58" s="908"/>
      <c r="CI58" s="908"/>
      <c r="CJ58" s="908"/>
      <c r="CK58" s="908"/>
      <c r="CL58" s="908"/>
      <c r="CM58" s="908"/>
      <c r="CN58" s="908"/>
      <c r="CO58" s="908"/>
      <c r="CP58" s="908"/>
      <c r="CQ58" s="908"/>
      <c r="CR58" s="908"/>
      <c r="CS58" s="908"/>
      <c r="CT58" s="908"/>
    </row>
    <row r="59">
      <c r="A59" s="1212"/>
      <c r="B59" s="1206"/>
      <c r="C59" s="1207"/>
      <c r="D59" s="1208"/>
      <c r="E59" s="1209"/>
      <c r="F59" s="1210"/>
      <c r="G59" s="1206"/>
      <c r="H59" s="1208"/>
      <c r="I59" s="1209"/>
      <c r="J59" s="908"/>
      <c r="K59" s="908"/>
      <c r="L59" s="908"/>
      <c r="M59" s="908"/>
      <c r="N59" s="908"/>
      <c r="O59" s="908"/>
      <c r="P59" s="908"/>
      <c r="Q59" s="908"/>
      <c r="R59" s="908"/>
      <c r="S59" s="908"/>
      <c r="T59" s="908"/>
      <c r="U59" s="908"/>
      <c r="V59" s="908"/>
      <c r="W59" s="908"/>
      <c r="X59" s="908"/>
      <c r="Y59" s="908"/>
      <c r="Z59" s="908"/>
      <c r="AA59" s="908"/>
      <c r="AB59" s="908"/>
      <c r="AC59" s="908"/>
      <c r="AD59" s="908"/>
      <c r="AE59" s="908"/>
      <c r="AF59" s="908"/>
      <c r="AG59" s="908"/>
      <c r="AH59" s="908"/>
      <c r="AI59" s="908"/>
      <c r="AJ59" s="908"/>
      <c r="AK59" s="908"/>
      <c r="AL59" s="908"/>
      <c r="AM59" s="908"/>
      <c r="AN59" s="908"/>
      <c r="AO59" s="908"/>
      <c r="AP59" s="908"/>
      <c r="AQ59" s="908"/>
      <c r="AR59" s="908"/>
      <c r="AS59" s="908"/>
      <c r="AT59" s="908"/>
      <c r="AU59" s="908"/>
      <c r="AV59" s="908"/>
      <c r="AW59" s="908"/>
      <c r="AX59" s="908"/>
      <c r="AY59" s="908"/>
      <c r="AZ59" s="908"/>
      <c r="BA59" s="908"/>
      <c r="BB59" s="908"/>
      <c r="BC59" s="908"/>
      <c r="BD59" s="908"/>
      <c r="BE59" s="908"/>
      <c r="BF59" s="908"/>
      <c r="BG59" s="908"/>
      <c r="BH59" s="908"/>
      <c r="BI59" s="908"/>
      <c r="BJ59" s="908"/>
      <c r="BK59" s="908"/>
      <c r="BL59" s="908"/>
      <c r="BM59" s="908"/>
      <c r="BN59" s="908"/>
      <c r="BO59" s="908"/>
      <c r="BP59" s="908"/>
      <c r="BQ59" s="908"/>
      <c r="BR59" s="908"/>
      <c r="BS59" s="908"/>
      <c r="BT59" s="908"/>
      <c r="BU59" s="908"/>
      <c r="BV59" s="908"/>
      <c r="BW59" s="908"/>
      <c r="BX59" s="908"/>
      <c r="BY59" s="908"/>
      <c r="BZ59" s="908"/>
      <c r="CA59" s="908"/>
      <c r="CB59" s="908"/>
      <c r="CC59" s="908"/>
      <c r="CD59" s="908"/>
      <c r="CE59" s="908"/>
      <c r="CF59" s="908"/>
      <c r="CG59" s="908"/>
      <c r="CH59" s="908"/>
      <c r="CI59" s="908"/>
      <c r="CJ59" s="908"/>
      <c r="CK59" s="908"/>
      <c r="CL59" s="908"/>
      <c r="CM59" s="908"/>
      <c r="CN59" s="908"/>
      <c r="CO59" s="908"/>
      <c r="CP59" s="908"/>
      <c r="CQ59" s="908"/>
      <c r="CR59" s="908"/>
      <c r="CS59" s="908"/>
      <c r="CT59" s="908"/>
    </row>
    <row r="60">
      <c r="A60" s="1212"/>
      <c r="B60" s="1206"/>
      <c r="C60" s="1207"/>
      <c r="D60" s="1208"/>
      <c r="E60" s="1209"/>
      <c r="F60" s="1210"/>
      <c r="G60" s="1206"/>
      <c r="H60" s="1208"/>
      <c r="I60" s="1209"/>
      <c r="J60" s="908"/>
      <c r="K60" s="908"/>
      <c r="L60" s="908"/>
      <c r="M60" s="908"/>
      <c r="N60" s="908"/>
      <c r="O60" s="908"/>
      <c r="P60" s="908"/>
      <c r="Q60" s="908"/>
      <c r="R60" s="908"/>
      <c r="S60" s="908"/>
      <c r="T60" s="908"/>
      <c r="U60" s="908"/>
      <c r="V60" s="908"/>
      <c r="W60" s="908"/>
      <c r="X60" s="908"/>
      <c r="Y60" s="908"/>
      <c r="Z60" s="908"/>
      <c r="AA60" s="908"/>
      <c r="AB60" s="908"/>
      <c r="AC60" s="908"/>
      <c r="AD60" s="908"/>
      <c r="AE60" s="908"/>
      <c r="AF60" s="908"/>
      <c r="AG60" s="908"/>
      <c r="AH60" s="908"/>
      <c r="AI60" s="908"/>
      <c r="AJ60" s="908"/>
      <c r="AK60" s="908"/>
      <c r="AL60" s="908"/>
      <c r="AM60" s="908"/>
      <c r="AN60" s="908"/>
      <c r="AO60" s="908"/>
      <c r="AP60" s="908"/>
      <c r="AQ60" s="908"/>
      <c r="AR60" s="908"/>
      <c r="AS60" s="908"/>
      <c r="AT60" s="908"/>
      <c r="AU60" s="908"/>
      <c r="AV60" s="908"/>
      <c r="AW60" s="908"/>
      <c r="AX60" s="908"/>
      <c r="AY60" s="908"/>
      <c r="AZ60" s="908"/>
      <c r="BA60" s="908"/>
      <c r="BB60" s="908"/>
      <c r="BC60" s="908"/>
      <c r="BD60" s="908"/>
      <c r="BE60" s="908"/>
      <c r="BF60" s="908"/>
      <c r="BG60" s="908"/>
      <c r="BH60" s="908"/>
      <c r="BI60" s="908"/>
      <c r="BJ60" s="908"/>
      <c r="BK60" s="908"/>
      <c r="BL60" s="908"/>
      <c r="BM60" s="908"/>
      <c r="BN60" s="908"/>
      <c r="BO60" s="908"/>
      <c r="BP60" s="908"/>
      <c r="BQ60" s="908"/>
      <c r="BR60" s="908"/>
      <c r="BS60" s="908"/>
      <c r="BT60" s="908"/>
      <c r="BU60" s="908"/>
      <c r="BV60" s="908"/>
      <c r="BW60" s="908"/>
      <c r="BX60" s="908"/>
      <c r="BY60" s="908"/>
      <c r="BZ60" s="908"/>
      <c r="CA60" s="908"/>
      <c r="CB60" s="908"/>
      <c r="CC60" s="908"/>
      <c r="CD60" s="908"/>
      <c r="CE60" s="908"/>
      <c r="CF60" s="908"/>
      <c r="CG60" s="908"/>
      <c r="CH60" s="908"/>
      <c r="CI60" s="908"/>
      <c r="CJ60" s="908"/>
      <c r="CK60" s="908"/>
      <c r="CL60" s="908"/>
      <c r="CM60" s="908"/>
      <c r="CN60" s="908"/>
      <c r="CO60" s="908"/>
      <c r="CP60" s="908"/>
      <c r="CQ60" s="908"/>
      <c r="CR60" s="908"/>
      <c r="CS60" s="908"/>
      <c r="CT60" s="908"/>
    </row>
    <row r="61">
      <c r="A61" s="1212"/>
      <c r="B61" s="1206"/>
      <c r="C61" s="1207"/>
      <c r="D61" s="1208"/>
      <c r="E61" s="1209"/>
      <c r="F61" s="1210"/>
      <c r="G61" s="1206"/>
      <c r="H61" s="1208"/>
      <c r="I61" s="12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08"/>
      <c r="AN61" s="908"/>
      <c r="AO61" s="908"/>
      <c r="AP61" s="908"/>
      <c r="AQ61" s="908"/>
      <c r="AR61" s="908"/>
      <c r="AS61" s="908"/>
      <c r="AT61" s="908"/>
      <c r="AU61" s="908"/>
      <c r="AV61" s="908"/>
      <c r="AW61" s="908"/>
      <c r="AX61" s="908"/>
      <c r="AY61" s="908"/>
      <c r="AZ61" s="908"/>
      <c r="BA61" s="908"/>
      <c r="BB61" s="908"/>
      <c r="BC61" s="908"/>
      <c r="BD61" s="908"/>
      <c r="BE61" s="908"/>
      <c r="BF61" s="908"/>
      <c r="BG61" s="908"/>
      <c r="BH61" s="908"/>
      <c r="BI61" s="908"/>
      <c r="BJ61" s="908"/>
      <c r="BK61" s="908"/>
      <c r="BL61" s="908"/>
      <c r="BM61" s="908"/>
      <c r="BN61" s="908"/>
      <c r="BO61" s="908"/>
      <c r="BP61" s="908"/>
      <c r="BQ61" s="908"/>
      <c r="BR61" s="908"/>
      <c r="BS61" s="908"/>
      <c r="BT61" s="908"/>
      <c r="BU61" s="908"/>
      <c r="BV61" s="908"/>
      <c r="BW61" s="908"/>
      <c r="BX61" s="908"/>
      <c r="BY61" s="908"/>
      <c r="BZ61" s="908"/>
      <c r="CA61" s="908"/>
      <c r="CB61" s="908"/>
      <c r="CC61" s="908"/>
      <c r="CD61" s="908"/>
      <c r="CE61" s="908"/>
      <c r="CF61" s="908"/>
      <c r="CG61" s="908"/>
      <c r="CH61" s="908"/>
      <c r="CI61" s="908"/>
      <c r="CJ61" s="908"/>
      <c r="CK61" s="908"/>
      <c r="CL61" s="908"/>
      <c r="CM61" s="908"/>
      <c r="CN61" s="908"/>
      <c r="CO61" s="908"/>
      <c r="CP61" s="908"/>
      <c r="CQ61" s="908"/>
      <c r="CR61" s="908"/>
      <c r="CS61" s="908"/>
      <c r="CT61" s="908"/>
    </row>
    <row r="62">
      <c r="A62" s="1212"/>
      <c r="B62" s="1206"/>
      <c r="C62" s="1207"/>
      <c r="D62" s="1208"/>
      <c r="E62" s="1209"/>
      <c r="F62" s="1210"/>
      <c r="G62" s="1206"/>
      <c r="H62" s="1208"/>
      <c r="I62" s="1209"/>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c r="AL62" s="908"/>
      <c r="AM62" s="908"/>
      <c r="AN62" s="908"/>
      <c r="AO62" s="908"/>
      <c r="AP62" s="908"/>
      <c r="AQ62" s="908"/>
      <c r="AR62" s="908"/>
      <c r="AS62" s="908"/>
      <c r="AT62" s="908"/>
      <c r="AU62" s="908"/>
      <c r="AV62" s="908"/>
      <c r="AW62" s="908"/>
      <c r="AX62" s="908"/>
      <c r="AY62" s="908"/>
      <c r="AZ62" s="908"/>
      <c r="BA62" s="908"/>
      <c r="BB62" s="908"/>
      <c r="BC62" s="908"/>
      <c r="BD62" s="908"/>
      <c r="BE62" s="908"/>
      <c r="BF62" s="908"/>
      <c r="BG62" s="908"/>
      <c r="BH62" s="908"/>
      <c r="BI62" s="908"/>
      <c r="BJ62" s="908"/>
      <c r="BK62" s="908"/>
      <c r="BL62" s="908"/>
      <c r="BM62" s="908"/>
      <c r="BN62" s="908"/>
      <c r="BO62" s="908"/>
      <c r="BP62" s="908"/>
      <c r="BQ62" s="908"/>
      <c r="BR62" s="908"/>
      <c r="BS62" s="908"/>
      <c r="BT62" s="908"/>
      <c r="BU62" s="908"/>
      <c r="BV62" s="908"/>
      <c r="BW62" s="908"/>
      <c r="BX62" s="908"/>
      <c r="BY62" s="908"/>
      <c r="BZ62" s="908"/>
      <c r="CA62" s="908"/>
      <c r="CB62" s="908"/>
      <c r="CC62" s="908"/>
      <c r="CD62" s="908"/>
      <c r="CE62" s="908"/>
      <c r="CF62" s="908"/>
      <c r="CG62" s="908"/>
      <c r="CH62" s="908"/>
      <c r="CI62" s="908"/>
      <c r="CJ62" s="908"/>
      <c r="CK62" s="908"/>
      <c r="CL62" s="908"/>
      <c r="CM62" s="908"/>
      <c r="CN62" s="908"/>
      <c r="CO62" s="908"/>
      <c r="CP62" s="908"/>
      <c r="CQ62" s="908"/>
      <c r="CR62" s="908"/>
      <c r="CS62" s="908"/>
      <c r="CT62" s="908"/>
    </row>
    <row r="63">
      <c r="A63" s="1212"/>
      <c r="B63" s="1206"/>
      <c r="C63" s="1207"/>
      <c r="D63" s="1208"/>
      <c r="E63" s="1209"/>
      <c r="F63" s="1210"/>
      <c r="G63" s="1206"/>
      <c r="H63" s="1208"/>
      <c r="I63" s="1209"/>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8"/>
      <c r="AI63" s="908"/>
      <c r="AJ63" s="908"/>
      <c r="AK63" s="908"/>
      <c r="AL63" s="908"/>
      <c r="AM63" s="908"/>
      <c r="AN63" s="908"/>
      <c r="AO63" s="908"/>
      <c r="AP63" s="908"/>
      <c r="AQ63" s="908"/>
      <c r="AR63" s="908"/>
      <c r="AS63" s="908"/>
      <c r="AT63" s="908"/>
      <c r="AU63" s="908"/>
      <c r="AV63" s="908"/>
      <c r="AW63" s="908"/>
      <c r="AX63" s="908"/>
      <c r="AY63" s="908"/>
      <c r="AZ63" s="908"/>
      <c r="BA63" s="908"/>
      <c r="BB63" s="908"/>
      <c r="BC63" s="908"/>
      <c r="BD63" s="908"/>
      <c r="BE63" s="908"/>
      <c r="BF63" s="908"/>
      <c r="BG63" s="908"/>
      <c r="BH63" s="908"/>
      <c r="BI63" s="908"/>
      <c r="BJ63" s="908"/>
      <c r="BK63" s="908"/>
      <c r="BL63" s="908"/>
      <c r="BM63" s="908"/>
      <c r="BN63" s="908"/>
      <c r="BO63" s="908"/>
      <c r="BP63" s="908"/>
      <c r="BQ63" s="908"/>
      <c r="BR63" s="908"/>
      <c r="BS63" s="908"/>
      <c r="BT63" s="908"/>
      <c r="BU63" s="908"/>
      <c r="BV63" s="908"/>
      <c r="BW63" s="908"/>
      <c r="BX63" s="908"/>
      <c r="BY63" s="908"/>
      <c r="BZ63" s="908"/>
      <c r="CA63" s="908"/>
      <c r="CB63" s="908"/>
      <c r="CC63" s="908"/>
      <c r="CD63" s="908"/>
      <c r="CE63" s="908"/>
      <c r="CF63" s="908"/>
      <c r="CG63" s="908"/>
      <c r="CH63" s="908"/>
      <c r="CI63" s="908"/>
      <c r="CJ63" s="908"/>
      <c r="CK63" s="908"/>
      <c r="CL63" s="908"/>
      <c r="CM63" s="908"/>
      <c r="CN63" s="908"/>
      <c r="CO63" s="908"/>
      <c r="CP63" s="908"/>
      <c r="CQ63" s="908"/>
      <c r="CR63" s="908"/>
      <c r="CS63" s="908"/>
      <c r="CT63" s="908"/>
    </row>
    <row r="64">
      <c r="A64" s="1212"/>
      <c r="B64" s="1206"/>
      <c r="C64" s="1207"/>
      <c r="D64" s="1208"/>
      <c r="E64" s="1209"/>
      <c r="F64" s="1210"/>
      <c r="G64" s="1206"/>
      <c r="H64" s="1208"/>
      <c r="I64" s="1209"/>
      <c r="J64" s="908"/>
      <c r="K64" s="908"/>
      <c r="L64" s="908"/>
      <c r="M64" s="908"/>
      <c r="N64" s="908"/>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08"/>
      <c r="AN64" s="908"/>
      <c r="AO64" s="908"/>
      <c r="AP64" s="908"/>
      <c r="AQ64" s="908"/>
      <c r="AR64" s="908"/>
      <c r="AS64" s="908"/>
      <c r="AT64" s="908"/>
      <c r="AU64" s="908"/>
      <c r="AV64" s="908"/>
      <c r="AW64" s="908"/>
      <c r="AX64" s="908"/>
      <c r="AY64" s="908"/>
      <c r="AZ64" s="908"/>
      <c r="BA64" s="908"/>
      <c r="BB64" s="908"/>
      <c r="BC64" s="908"/>
      <c r="BD64" s="908"/>
      <c r="BE64" s="908"/>
      <c r="BF64" s="908"/>
      <c r="BG64" s="908"/>
      <c r="BH64" s="908"/>
      <c r="BI64" s="908"/>
      <c r="BJ64" s="908"/>
      <c r="BK64" s="908"/>
      <c r="BL64" s="908"/>
      <c r="BM64" s="908"/>
      <c r="BN64" s="908"/>
      <c r="BO64" s="908"/>
      <c r="BP64" s="908"/>
      <c r="BQ64" s="908"/>
      <c r="BR64" s="908"/>
      <c r="BS64" s="908"/>
      <c r="BT64" s="908"/>
      <c r="BU64" s="908"/>
      <c r="BV64" s="908"/>
      <c r="BW64" s="908"/>
      <c r="BX64" s="908"/>
      <c r="BY64" s="908"/>
      <c r="BZ64" s="908"/>
      <c r="CA64" s="908"/>
      <c r="CB64" s="908"/>
      <c r="CC64" s="908"/>
      <c r="CD64" s="908"/>
      <c r="CE64" s="908"/>
      <c r="CF64" s="908"/>
      <c r="CG64" s="908"/>
      <c r="CH64" s="908"/>
      <c r="CI64" s="908"/>
      <c r="CJ64" s="908"/>
      <c r="CK64" s="908"/>
      <c r="CL64" s="908"/>
      <c r="CM64" s="908"/>
      <c r="CN64" s="908"/>
      <c r="CO64" s="908"/>
      <c r="CP64" s="908"/>
      <c r="CQ64" s="908"/>
      <c r="CR64" s="908"/>
      <c r="CS64" s="908"/>
      <c r="CT64" s="908"/>
    </row>
    <row r="65">
      <c r="A65" s="1212"/>
      <c r="B65" s="1206"/>
      <c r="C65" s="1207"/>
      <c r="D65" s="1208"/>
      <c r="E65" s="1209"/>
      <c r="F65" s="1210"/>
      <c r="G65" s="1206"/>
      <c r="H65" s="1208"/>
      <c r="I65" s="1209"/>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8"/>
      <c r="AO65" s="908"/>
      <c r="AP65" s="908"/>
      <c r="AQ65" s="908"/>
      <c r="AR65" s="908"/>
      <c r="AS65" s="908"/>
      <c r="AT65" s="908"/>
      <c r="AU65" s="908"/>
      <c r="AV65" s="908"/>
      <c r="AW65" s="908"/>
      <c r="AX65" s="908"/>
      <c r="AY65" s="908"/>
      <c r="AZ65" s="908"/>
      <c r="BA65" s="908"/>
      <c r="BB65" s="908"/>
      <c r="BC65" s="908"/>
      <c r="BD65" s="908"/>
      <c r="BE65" s="908"/>
      <c r="BF65" s="908"/>
      <c r="BG65" s="908"/>
      <c r="BH65" s="908"/>
      <c r="BI65" s="908"/>
      <c r="BJ65" s="908"/>
      <c r="BK65" s="908"/>
      <c r="BL65" s="908"/>
      <c r="BM65" s="908"/>
      <c r="BN65" s="908"/>
      <c r="BO65" s="908"/>
      <c r="BP65" s="908"/>
      <c r="BQ65" s="908"/>
      <c r="BR65" s="908"/>
      <c r="BS65" s="908"/>
      <c r="BT65" s="908"/>
      <c r="BU65" s="908"/>
      <c r="BV65" s="908"/>
      <c r="BW65" s="908"/>
      <c r="BX65" s="908"/>
      <c r="BY65" s="908"/>
      <c r="BZ65" s="908"/>
      <c r="CA65" s="908"/>
      <c r="CB65" s="908"/>
      <c r="CC65" s="908"/>
      <c r="CD65" s="908"/>
      <c r="CE65" s="908"/>
      <c r="CF65" s="908"/>
      <c r="CG65" s="908"/>
      <c r="CH65" s="908"/>
      <c r="CI65" s="908"/>
      <c r="CJ65" s="908"/>
      <c r="CK65" s="908"/>
      <c r="CL65" s="908"/>
      <c r="CM65" s="908"/>
      <c r="CN65" s="908"/>
      <c r="CO65" s="908"/>
      <c r="CP65" s="908"/>
      <c r="CQ65" s="908"/>
      <c r="CR65" s="908"/>
      <c r="CS65" s="908"/>
      <c r="CT65" s="908"/>
    </row>
    <row r="66">
      <c r="A66" s="1212"/>
      <c r="B66" s="1206"/>
      <c r="C66" s="1207"/>
      <c r="D66" s="1208"/>
      <c r="E66" s="1209"/>
      <c r="F66" s="1210"/>
      <c r="G66" s="1206"/>
      <c r="H66" s="1208"/>
      <c r="I66" s="1209"/>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8"/>
      <c r="AO66" s="908"/>
      <c r="AP66" s="908"/>
      <c r="AQ66" s="908"/>
      <c r="AR66" s="908"/>
      <c r="AS66" s="908"/>
      <c r="AT66" s="908"/>
      <c r="AU66" s="908"/>
      <c r="AV66" s="908"/>
      <c r="AW66" s="908"/>
      <c r="AX66" s="908"/>
      <c r="AY66" s="908"/>
      <c r="AZ66" s="908"/>
      <c r="BA66" s="908"/>
      <c r="BB66" s="908"/>
      <c r="BC66" s="908"/>
      <c r="BD66" s="908"/>
      <c r="BE66" s="908"/>
      <c r="BF66" s="908"/>
      <c r="BG66" s="908"/>
      <c r="BH66" s="908"/>
      <c r="BI66" s="908"/>
      <c r="BJ66" s="908"/>
      <c r="BK66" s="908"/>
      <c r="BL66" s="908"/>
      <c r="BM66" s="908"/>
      <c r="BN66" s="908"/>
      <c r="BO66" s="908"/>
      <c r="BP66" s="908"/>
      <c r="BQ66" s="908"/>
      <c r="BR66" s="908"/>
      <c r="BS66" s="908"/>
      <c r="BT66" s="908"/>
      <c r="BU66" s="908"/>
      <c r="BV66" s="908"/>
      <c r="BW66" s="908"/>
      <c r="BX66" s="908"/>
      <c r="BY66" s="908"/>
      <c r="BZ66" s="908"/>
      <c r="CA66" s="908"/>
      <c r="CB66" s="908"/>
      <c r="CC66" s="908"/>
      <c r="CD66" s="908"/>
      <c r="CE66" s="908"/>
      <c r="CF66" s="908"/>
      <c r="CG66" s="908"/>
      <c r="CH66" s="908"/>
      <c r="CI66" s="908"/>
      <c r="CJ66" s="908"/>
      <c r="CK66" s="908"/>
      <c r="CL66" s="908"/>
      <c r="CM66" s="908"/>
      <c r="CN66" s="908"/>
      <c r="CO66" s="908"/>
      <c r="CP66" s="908"/>
      <c r="CQ66" s="908"/>
      <c r="CR66" s="908"/>
      <c r="CS66" s="908"/>
      <c r="CT66" s="908"/>
    </row>
    <row r="67">
      <c r="A67" s="1212"/>
      <c r="B67" s="1206"/>
      <c r="C67" s="1207"/>
      <c r="D67" s="1208"/>
      <c r="E67" s="1209"/>
      <c r="F67" s="1210"/>
      <c r="G67" s="1206"/>
      <c r="H67" s="1208"/>
      <c r="I67" s="1209"/>
      <c r="J67" s="908"/>
      <c r="K67" s="908"/>
      <c r="L67" s="908"/>
      <c r="M67" s="908"/>
      <c r="N67" s="908"/>
      <c r="O67" s="908"/>
      <c r="P67" s="908"/>
      <c r="Q67" s="908"/>
      <c r="R67" s="908"/>
      <c r="S67" s="908"/>
      <c r="T67" s="908"/>
      <c r="U67" s="908"/>
      <c r="V67" s="908"/>
      <c r="W67" s="908"/>
      <c r="X67" s="908"/>
      <c r="Y67" s="908"/>
      <c r="Z67" s="908"/>
      <c r="AA67" s="908"/>
      <c r="AB67" s="908"/>
      <c r="AC67" s="908"/>
      <c r="AD67" s="908"/>
      <c r="AE67" s="908"/>
      <c r="AF67" s="908"/>
      <c r="AG67" s="908"/>
      <c r="AH67" s="908"/>
      <c r="AI67" s="908"/>
      <c r="AJ67" s="908"/>
      <c r="AK67" s="908"/>
      <c r="AL67" s="908"/>
      <c r="AM67" s="908"/>
      <c r="AN67" s="908"/>
      <c r="AO67" s="908"/>
      <c r="AP67" s="908"/>
      <c r="AQ67" s="908"/>
      <c r="AR67" s="908"/>
      <c r="AS67" s="908"/>
      <c r="AT67" s="908"/>
      <c r="AU67" s="908"/>
      <c r="AV67" s="908"/>
      <c r="AW67" s="908"/>
      <c r="AX67" s="908"/>
      <c r="AY67" s="908"/>
      <c r="AZ67" s="908"/>
      <c r="BA67" s="908"/>
      <c r="BB67" s="908"/>
      <c r="BC67" s="908"/>
      <c r="BD67" s="908"/>
      <c r="BE67" s="908"/>
      <c r="BF67" s="908"/>
      <c r="BG67" s="908"/>
      <c r="BH67" s="908"/>
      <c r="BI67" s="908"/>
      <c r="BJ67" s="908"/>
      <c r="BK67" s="908"/>
      <c r="BL67" s="908"/>
      <c r="BM67" s="908"/>
      <c r="BN67" s="908"/>
      <c r="BO67" s="908"/>
      <c r="BP67" s="908"/>
      <c r="BQ67" s="908"/>
      <c r="BR67" s="908"/>
      <c r="BS67" s="908"/>
      <c r="BT67" s="908"/>
      <c r="BU67" s="908"/>
      <c r="BV67" s="908"/>
      <c r="BW67" s="908"/>
      <c r="BX67" s="908"/>
      <c r="BY67" s="908"/>
      <c r="BZ67" s="908"/>
      <c r="CA67" s="908"/>
      <c r="CB67" s="908"/>
      <c r="CC67" s="908"/>
      <c r="CD67" s="908"/>
      <c r="CE67" s="908"/>
      <c r="CF67" s="908"/>
      <c r="CG67" s="908"/>
      <c r="CH67" s="908"/>
      <c r="CI67" s="908"/>
      <c r="CJ67" s="908"/>
      <c r="CK67" s="908"/>
      <c r="CL67" s="908"/>
      <c r="CM67" s="908"/>
      <c r="CN67" s="908"/>
      <c r="CO67" s="908"/>
      <c r="CP67" s="908"/>
      <c r="CQ67" s="908"/>
      <c r="CR67" s="908"/>
      <c r="CS67" s="908"/>
      <c r="CT67" s="908"/>
    </row>
    <row r="68">
      <c r="A68" s="1212"/>
      <c r="B68" s="1206"/>
      <c r="C68" s="1207"/>
      <c r="D68" s="1208"/>
      <c r="E68" s="1209"/>
      <c r="F68" s="1210"/>
      <c r="G68" s="1206"/>
      <c r="H68" s="1208"/>
      <c r="I68" s="1209"/>
      <c r="J68" s="908"/>
      <c r="K68" s="908"/>
      <c r="L68" s="908"/>
      <c r="M68" s="908"/>
      <c r="N68" s="908"/>
      <c r="O68" s="908"/>
      <c r="P68" s="908"/>
      <c r="Q68" s="908"/>
      <c r="R68" s="908"/>
      <c r="S68" s="908"/>
      <c r="T68" s="908"/>
      <c r="U68" s="908"/>
      <c r="V68" s="908"/>
      <c r="W68" s="908"/>
      <c r="X68" s="908"/>
      <c r="Y68" s="908"/>
      <c r="Z68" s="908"/>
      <c r="AA68" s="908"/>
      <c r="AB68" s="908"/>
      <c r="AC68" s="908"/>
      <c r="AD68" s="908"/>
      <c r="AE68" s="908"/>
      <c r="AF68" s="908"/>
      <c r="AG68" s="908"/>
      <c r="AH68" s="908"/>
      <c r="AI68" s="908"/>
      <c r="AJ68" s="908"/>
      <c r="AK68" s="908"/>
      <c r="AL68" s="908"/>
      <c r="AM68" s="908"/>
      <c r="AN68" s="908"/>
      <c r="AO68" s="908"/>
      <c r="AP68" s="908"/>
      <c r="AQ68" s="908"/>
      <c r="AR68" s="908"/>
      <c r="AS68" s="908"/>
      <c r="AT68" s="908"/>
      <c r="AU68" s="908"/>
      <c r="AV68" s="908"/>
      <c r="AW68" s="908"/>
      <c r="AX68" s="908"/>
      <c r="AY68" s="908"/>
      <c r="AZ68" s="908"/>
      <c r="BA68" s="908"/>
      <c r="BB68" s="908"/>
      <c r="BC68" s="908"/>
      <c r="BD68" s="908"/>
      <c r="BE68" s="908"/>
      <c r="BF68" s="908"/>
      <c r="BG68" s="908"/>
      <c r="BH68" s="908"/>
      <c r="BI68" s="908"/>
      <c r="BJ68" s="908"/>
      <c r="BK68" s="908"/>
      <c r="BL68" s="908"/>
      <c r="BM68" s="908"/>
      <c r="BN68" s="908"/>
      <c r="BO68" s="908"/>
      <c r="BP68" s="908"/>
      <c r="BQ68" s="908"/>
      <c r="BR68" s="908"/>
      <c r="BS68" s="908"/>
      <c r="BT68" s="908"/>
      <c r="BU68" s="908"/>
      <c r="BV68" s="908"/>
      <c r="BW68" s="908"/>
      <c r="BX68" s="908"/>
      <c r="BY68" s="908"/>
      <c r="BZ68" s="908"/>
      <c r="CA68" s="908"/>
      <c r="CB68" s="908"/>
      <c r="CC68" s="908"/>
      <c r="CD68" s="908"/>
      <c r="CE68" s="908"/>
      <c r="CF68" s="908"/>
      <c r="CG68" s="908"/>
      <c r="CH68" s="908"/>
      <c r="CI68" s="908"/>
      <c r="CJ68" s="908"/>
      <c r="CK68" s="908"/>
      <c r="CL68" s="908"/>
      <c r="CM68" s="908"/>
      <c r="CN68" s="908"/>
      <c r="CO68" s="908"/>
      <c r="CP68" s="908"/>
      <c r="CQ68" s="908"/>
      <c r="CR68" s="908"/>
      <c r="CS68" s="908"/>
      <c r="CT68" s="908"/>
    </row>
    <row r="69">
      <c r="A69" s="1212"/>
      <c r="B69" s="1206"/>
      <c r="C69" s="1207"/>
      <c r="D69" s="1208"/>
      <c r="E69" s="1209"/>
      <c r="F69" s="1210"/>
      <c r="G69" s="1206"/>
      <c r="H69" s="1208"/>
      <c r="I69" s="1209"/>
      <c r="J69" s="908"/>
      <c r="K69" s="908"/>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08"/>
      <c r="AM69" s="908"/>
      <c r="AN69" s="908"/>
      <c r="AO69" s="908"/>
      <c r="AP69" s="908"/>
      <c r="AQ69" s="908"/>
      <c r="AR69" s="908"/>
      <c r="AS69" s="908"/>
      <c r="AT69" s="908"/>
      <c r="AU69" s="908"/>
      <c r="AV69" s="908"/>
      <c r="AW69" s="908"/>
      <c r="AX69" s="908"/>
      <c r="AY69" s="908"/>
      <c r="AZ69" s="908"/>
      <c r="BA69" s="908"/>
      <c r="BB69" s="908"/>
      <c r="BC69" s="908"/>
      <c r="BD69" s="908"/>
      <c r="BE69" s="908"/>
      <c r="BF69" s="908"/>
      <c r="BG69" s="908"/>
      <c r="BH69" s="908"/>
      <c r="BI69" s="908"/>
      <c r="BJ69" s="908"/>
      <c r="BK69" s="908"/>
      <c r="BL69" s="908"/>
      <c r="BM69" s="908"/>
      <c r="BN69" s="908"/>
      <c r="BO69" s="908"/>
      <c r="BP69" s="908"/>
      <c r="BQ69" s="908"/>
      <c r="BR69" s="908"/>
      <c r="BS69" s="908"/>
      <c r="BT69" s="908"/>
      <c r="BU69" s="908"/>
      <c r="BV69" s="908"/>
      <c r="BW69" s="908"/>
      <c r="BX69" s="908"/>
      <c r="BY69" s="908"/>
      <c r="BZ69" s="908"/>
      <c r="CA69" s="908"/>
      <c r="CB69" s="908"/>
      <c r="CC69" s="908"/>
      <c r="CD69" s="908"/>
      <c r="CE69" s="908"/>
      <c r="CF69" s="908"/>
      <c r="CG69" s="908"/>
      <c r="CH69" s="908"/>
      <c r="CI69" s="908"/>
      <c r="CJ69" s="908"/>
      <c r="CK69" s="908"/>
      <c r="CL69" s="908"/>
      <c r="CM69" s="908"/>
      <c r="CN69" s="908"/>
      <c r="CO69" s="908"/>
      <c r="CP69" s="908"/>
      <c r="CQ69" s="908"/>
      <c r="CR69" s="908"/>
      <c r="CS69" s="908"/>
      <c r="CT69" s="908"/>
    </row>
    <row r="70">
      <c r="A70" s="1212"/>
      <c r="B70" s="1206"/>
      <c r="C70" s="1207"/>
      <c r="D70" s="1208"/>
      <c r="E70" s="1209"/>
      <c r="F70" s="1210"/>
      <c r="G70" s="1206"/>
      <c r="H70" s="1208"/>
      <c r="I70" s="1209"/>
      <c r="J70" s="908"/>
      <c r="K70" s="908"/>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08"/>
      <c r="AN70" s="908"/>
      <c r="AO70" s="908"/>
      <c r="AP70" s="908"/>
      <c r="AQ70" s="908"/>
      <c r="AR70" s="908"/>
      <c r="AS70" s="908"/>
      <c r="AT70" s="908"/>
      <c r="AU70" s="908"/>
      <c r="AV70" s="908"/>
      <c r="AW70" s="908"/>
      <c r="AX70" s="908"/>
      <c r="AY70" s="908"/>
      <c r="AZ70" s="908"/>
      <c r="BA70" s="908"/>
      <c r="BB70" s="908"/>
      <c r="BC70" s="908"/>
      <c r="BD70" s="908"/>
      <c r="BE70" s="908"/>
      <c r="BF70" s="908"/>
      <c r="BG70" s="908"/>
      <c r="BH70" s="908"/>
      <c r="BI70" s="908"/>
      <c r="BJ70" s="908"/>
      <c r="BK70" s="908"/>
      <c r="BL70" s="908"/>
      <c r="BM70" s="908"/>
      <c r="BN70" s="908"/>
      <c r="BO70" s="908"/>
      <c r="BP70" s="908"/>
      <c r="BQ70" s="908"/>
      <c r="BR70" s="908"/>
      <c r="BS70" s="908"/>
      <c r="BT70" s="908"/>
      <c r="BU70" s="908"/>
      <c r="BV70" s="908"/>
      <c r="BW70" s="908"/>
      <c r="BX70" s="908"/>
      <c r="BY70" s="908"/>
      <c r="BZ70" s="908"/>
      <c r="CA70" s="908"/>
      <c r="CB70" s="908"/>
      <c r="CC70" s="908"/>
      <c r="CD70" s="908"/>
      <c r="CE70" s="908"/>
      <c r="CF70" s="908"/>
      <c r="CG70" s="908"/>
      <c r="CH70" s="908"/>
      <c r="CI70" s="908"/>
      <c r="CJ70" s="908"/>
      <c r="CK70" s="908"/>
      <c r="CL70" s="908"/>
      <c r="CM70" s="908"/>
      <c r="CN70" s="908"/>
      <c r="CO70" s="908"/>
      <c r="CP70" s="908"/>
      <c r="CQ70" s="908"/>
      <c r="CR70" s="908"/>
      <c r="CS70" s="908"/>
      <c r="CT70" s="908"/>
    </row>
    <row r="71">
      <c r="A71" s="1212"/>
      <c r="B71" s="1206"/>
      <c r="C71" s="1207"/>
      <c r="D71" s="1208"/>
      <c r="E71" s="1209"/>
      <c r="F71" s="1210"/>
      <c r="G71" s="1206"/>
      <c r="H71" s="1208"/>
      <c r="I71" s="1209"/>
      <c r="J71" s="908"/>
      <c r="K71" s="908"/>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8"/>
      <c r="BQ71" s="908"/>
      <c r="BR71" s="908"/>
      <c r="BS71" s="908"/>
      <c r="BT71" s="908"/>
      <c r="BU71" s="908"/>
      <c r="BV71" s="908"/>
      <c r="BW71" s="908"/>
      <c r="BX71" s="908"/>
      <c r="BY71" s="908"/>
      <c r="BZ71" s="908"/>
      <c r="CA71" s="908"/>
      <c r="CB71" s="908"/>
      <c r="CC71" s="908"/>
      <c r="CD71" s="908"/>
      <c r="CE71" s="908"/>
      <c r="CF71" s="908"/>
      <c r="CG71" s="908"/>
      <c r="CH71" s="908"/>
      <c r="CI71" s="908"/>
      <c r="CJ71" s="908"/>
      <c r="CK71" s="908"/>
      <c r="CL71" s="908"/>
      <c r="CM71" s="908"/>
      <c r="CN71" s="908"/>
      <c r="CO71" s="908"/>
      <c r="CP71" s="908"/>
      <c r="CQ71" s="908"/>
      <c r="CR71" s="908"/>
      <c r="CS71" s="908"/>
      <c r="CT71" s="908"/>
    </row>
    <row r="72">
      <c r="A72" s="1212"/>
      <c r="B72" s="1206"/>
      <c r="C72" s="1207"/>
      <c r="D72" s="1208"/>
      <c r="E72" s="1209"/>
      <c r="F72" s="1210"/>
      <c r="G72" s="1206"/>
      <c r="H72" s="1208"/>
      <c r="I72" s="1209"/>
      <c r="J72" s="908"/>
      <c r="K72" s="908"/>
      <c r="L72" s="908"/>
      <c r="M72" s="908"/>
      <c r="N72" s="908"/>
      <c r="O72" s="908"/>
      <c r="P72" s="908"/>
      <c r="Q72" s="908"/>
      <c r="R72" s="908"/>
      <c r="S72" s="908"/>
      <c r="T72" s="908"/>
      <c r="U72" s="908"/>
      <c r="V72" s="908"/>
      <c r="W72" s="908"/>
      <c r="X72" s="908"/>
      <c r="Y72" s="908"/>
      <c r="Z72" s="908"/>
      <c r="AA72" s="908"/>
      <c r="AB72" s="908"/>
      <c r="AC72" s="908"/>
      <c r="AD72" s="908"/>
      <c r="AE72" s="908"/>
      <c r="AF72" s="908"/>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8"/>
      <c r="BQ72" s="908"/>
      <c r="BR72" s="908"/>
      <c r="BS72" s="908"/>
      <c r="BT72" s="908"/>
      <c r="BU72" s="908"/>
      <c r="BV72" s="908"/>
      <c r="BW72" s="908"/>
      <c r="BX72" s="908"/>
      <c r="BY72" s="908"/>
      <c r="BZ72" s="908"/>
      <c r="CA72" s="908"/>
      <c r="CB72" s="908"/>
      <c r="CC72" s="908"/>
      <c r="CD72" s="908"/>
      <c r="CE72" s="908"/>
      <c r="CF72" s="908"/>
      <c r="CG72" s="908"/>
      <c r="CH72" s="908"/>
      <c r="CI72" s="908"/>
      <c r="CJ72" s="908"/>
      <c r="CK72" s="908"/>
      <c r="CL72" s="908"/>
      <c r="CM72" s="908"/>
      <c r="CN72" s="908"/>
      <c r="CO72" s="908"/>
      <c r="CP72" s="908"/>
      <c r="CQ72" s="908"/>
      <c r="CR72" s="908"/>
      <c r="CS72" s="908"/>
      <c r="CT72" s="908"/>
    </row>
    <row r="73">
      <c r="A73" s="1212"/>
      <c r="B73" s="1206"/>
      <c r="C73" s="1207"/>
      <c r="D73" s="1208"/>
      <c r="E73" s="1209"/>
      <c r="F73" s="1210"/>
      <c r="G73" s="1206"/>
      <c r="H73" s="1208"/>
      <c r="I73" s="1209"/>
      <c r="J73" s="908"/>
      <c r="K73" s="908"/>
      <c r="L73" s="908"/>
      <c r="M73" s="908"/>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08"/>
      <c r="AN73" s="908"/>
      <c r="AO73" s="908"/>
      <c r="AP73" s="908"/>
      <c r="AQ73" s="908"/>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8"/>
      <c r="BQ73" s="908"/>
      <c r="BR73" s="908"/>
      <c r="BS73" s="908"/>
      <c r="BT73" s="908"/>
      <c r="BU73" s="908"/>
      <c r="BV73" s="908"/>
      <c r="BW73" s="908"/>
      <c r="BX73" s="908"/>
      <c r="BY73" s="908"/>
      <c r="BZ73" s="908"/>
      <c r="CA73" s="908"/>
      <c r="CB73" s="908"/>
      <c r="CC73" s="908"/>
      <c r="CD73" s="908"/>
      <c r="CE73" s="908"/>
      <c r="CF73" s="908"/>
      <c r="CG73" s="908"/>
      <c r="CH73" s="908"/>
      <c r="CI73" s="908"/>
      <c r="CJ73" s="908"/>
      <c r="CK73" s="908"/>
      <c r="CL73" s="908"/>
      <c r="CM73" s="908"/>
      <c r="CN73" s="908"/>
      <c r="CO73" s="908"/>
      <c r="CP73" s="908"/>
      <c r="CQ73" s="908"/>
      <c r="CR73" s="908"/>
      <c r="CS73" s="908"/>
      <c r="CT73" s="908"/>
    </row>
    <row r="74">
      <c r="A74" s="1212"/>
      <c r="B74" s="1206"/>
      <c r="C74" s="1207"/>
      <c r="D74" s="1208"/>
      <c r="E74" s="1209"/>
      <c r="F74" s="1210"/>
      <c r="G74" s="1206"/>
      <c r="H74" s="1208"/>
      <c r="I74" s="1209"/>
      <c r="J74" s="908"/>
      <c r="K74" s="908"/>
      <c r="L74" s="908"/>
      <c r="M74" s="908"/>
      <c r="N74" s="908"/>
      <c r="O74" s="908"/>
      <c r="P74" s="908"/>
      <c r="Q74" s="908"/>
      <c r="R74" s="908"/>
      <c r="S74" s="908"/>
      <c r="T74" s="908"/>
      <c r="U74" s="908"/>
      <c r="V74" s="908"/>
      <c r="W74" s="908"/>
      <c r="X74" s="908"/>
      <c r="Y74" s="908"/>
      <c r="Z74" s="908"/>
      <c r="AA74" s="908"/>
      <c r="AB74" s="908"/>
      <c r="AC74" s="908"/>
      <c r="AD74" s="908"/>
      <c r="AE74" s="908"/>
      <c r="AF74" s="908"/>
      <c r="AG74" s="908"/>
      <c r="AH74" s="908"/>
      <c r="AI74" s="908"/>
      <c r="AJ74" s="908"/>
      <c r="AK74" s="908"/>
      <c r="AL74" s="908"/>
      <c r="AM74" s="908"/>
      <c r="AN74" s="908"/>
      <c r="AO74" s="908"/>
      <c r="AP74" s="908"/>
      <c r="AQ74" s="908"/>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8"/>
      <c r="BQ74" s="908"/>
      <c r="BR74" s="908"/>
      <c r="BS74" s="908"/>
      <c r="BT74" s="908"/>
      <c r="BU74" s="908"/>
      <c r="BV74" s="908"/>
      <c r="BW74" s="908"/>
      <c r="BX74" s="908"/>
      <c r="BY74" s="908"/>
      <c r="BZ74" s="908"/>
      <c r="CA74" s="908"/>
      <c r="CB74" s="908"/>
      <c r="CC74" s="908"/>
      <c r="CD74" s="908"/>
      <c r="CE74" s="908"/>
      <c r="CF74" s="908"/>
      <c r="CG74" s="908"/>
      <c r="CH74" s="908"/>
      <c r="CI74" s="908"/>
      <c r="CJ74" s="908"/>
      <c r="CK74" s="908"/>
      <c r="CL74" s="908"/>
      <c r="CM74" s="908"/>
      <c r="CN74" s="908"/>
      <c r="CO74" s="908"/>
      <c r="CP74" s="908"/>
      <c r="CQ74" s="908"/>
      <c r="CR74" s="908"/>
      <c r="CS74" s="908"/>
      <c r="CT74" s="908"/>
    </row>
    <row r="75">
      <c r="A75" s="1212"/>
      <c r="B75" s="1206"/>
      <c r="C75" s="1207"/>
      <c r="D75" s="1208"/>
      <c r="E75" s="1209"/>
      <c r="F75" s="1210"/>
      <c r="G75" s="1206"/>
      <c r="H75" s="1208"/>
      <c r="I75" s="1209"/>
      <c r="J75" s="908"/>
      <c r="K75" s="908"/>
      <c r="L75" s="908"/>
      <c r="M75" s="908"/>
      <c r="N75" s="908"/>
      <c r="O75" s="908"/>
      <c r="P75" s="908"/>
      <c r="Q75" s="908"/>
      <c r="R75" s="908"/>
      <c r="S75" s="908"/>
      <c r="T75" s="908"/>
      <c r="U75" s="908"/>
      <c r="V75" s="908"/>
      <c r="W75" s="908"/>
      <c r="X75" s="908"/>
      <c r="Y75" s="908"/>
      <c r="Z75" s="908"/>
      <c r="AA75" s="908"/>
      <c r="AB75" s="908"/>
      <c r="AC75" s="908"/>
      <c r="AD75" s="908"/>
      <c r="AE75" s="908"/>
      <c r="AF75" s="908"/>
      <c r="AG75" s="908"/>
      <c r="AH75" s="908"/>
      <c r="AI75" s="908"/>
      <c r="AJ75" s="908"/>
      <c r="AK75" s="908"/>
      <c r="AL75" s="908"/>
      <c r="AM75" s="908"/>
      <c r="AN75" s="908"/>
      <c r="AO75" s="908"/>
      <c r="AP75" s="908"/>
      <c r="AQ75" s="908"/>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8"/>
      <c r="BQ75" s="908"/>
      <c r="BR75" s="908"/>
      <c r="BS75" s="908"/>
      <c r="BT75" s="908"/>
      <c r="BU75" s="908"/>
      <c r="BV75" s="908"/>
      <c r="BW75" s="908"/>
      <c r="BX75" s="908"/>
      <c r="BY75" s="908"/>
      <c r="BZ75" s="908"/>
      <c r="CA75" s="908"/>
      <c r="CB75" s="908"/>
      <c r="CC75" s="908"/>
      <c r="CD75" s="908"/>
      <c r="CE75" s="908"/>
      <c r="CF75" s="908"/>
      <c r="CG75" s="908"/>
      <c r="CH75" s="908"/>
      <c r="CI75" s="908"/>
      <c r="CJ75" s="908"/>
      <c r="CK75" s="908"/>
      <c r="CL75" s="908"/>
      <c r="CM75" s="908"/>
      <c r="CN75" s="908"/>
      <c r="CO75" s="908"/>
      <c r="CP75" s="908"/>
      <c r="CQ75" s="908"/>
      <c r="CR75" s="908"/>
      <c r="CS75" s="908"/>
      <c r="CT75" s="908"/>
    </row>
    <row r="76">
      <c r="A76" s="1212"/>
      <c r="B76" s="1206"/>
      <c r="C76" s="1207"/>
      <c r="D76" s="1208"/>
      <c r="E76" s="1209"/>
      <c r="F76" s="1210"/>
      <c r="G76" s="1206"/>
      <c r="H76" s="1208"/>
      <c r="I76" s="1209"/>
      <c r="J76" s="908"/>
      <c r="K76" s="908"/>
      <c r="L76" s="908"/>
      <c r="M76" s="908"/>
      <c r="N76" s="908"/>
      <c r="O76" s="908"/>
      <c r="P76" s="908"/>
      <c r="Q76" s="908"/>
      <c r="R76" s="908"/>
      <c r="S76" s="908"/>
      <c r="T76" s="908"/>
      <c r="U76" s="908"/>
      <c r="V76" s="908"/>
      <c r="W76" s="908"/>
      <c r="X76" s="908"/>
      <c r="Y76" s="908"/>
      <c r="Z76" s="908"/>
      <c r="AA76" s="908"/>
      <c r="AB76" s="908"/>
      <c r="AC76" s="908"/>
      <c r="AD76" s="908"/>
      <c r="AE76" s="908"/>
      <c r="AF76" s="908"/>
      <c r="AG76" s="908"/>
      <c r="AH76" s="908"/>
      <c r="AI76" s="908"/>
      <c r="AJ76" s="908"/>
      <c r="AK76" s="908"/>
      <c r="AL76" s="908"/>
      <c r="AM76" s="908"/>
      <c r="AN76" s="908"/>
      <c r="AO76" s="908"/>
      <c r="AP76" s="908"/>
      <c r="AQ76" s="908"/>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8"/>
      <c r="BQ76" s="908"/>
      <c r="BR76" s="908"/>
      <c r="BS76" s="908"/>
      <c r="BT76" s="908"/>
      <c r="BU76" s="908"/>
      <c r="BV76" s="908"/>
      <c r="BW76" s="908"/>
      <c r="BX76" s="908"/>
      <c r="BY76" s="908"/>
      <c r="BZ76" s="908"/>
      <c r="CA76" s="908"/>
      <c r="CB76" s="908"/>
      <c r="CC76" s="908"/>
      <c r="CD76" s="908"/>
      <c r="CE76" s="908"/>
      <c r="CF76" s="908"/>
      <c r="CG76" s="908"/>
      <c r="CH76" s="908"/>
      <c r="CI76" s="908"/>
      <c r="CJ76" s="908"/>
      <c r="CK76" s="908"/>
      <c r="CL76" s="908"/>
      <c r="CM76" s="908"/>
      <c r="CN76" s="908"/>
      <c r="CO76" s="908"/>
      <c r="CP76" s="908"/>
      <c r="CQ76" s="908"/>
      <c r="CR76" s="908"/>
      <c r="CS76" s="908"/>
      <c r="CT76" s="908"/>
    </row>
    <row r="77">
      <c r="A77" s="1212"/>
      <c r="B77" s="1206"/>
      <c r="C77" s="1207"/>
      <c r="D77" s="1208"/>
      <c r="E77" s="1209"/>
      <c r="F77" s="1210"/>
      <c r="G77" s="1206"/>
      <c r="H77" s="1208"/>
      <c r="I77" s="1209"/>
      <c r="J77" s="908"/>
      <c r="K77" s="908"/>
      <c r="L77" s="908"/>
      <c r="M77" s="908"/>
      <c r="N77" s="908"/>
      <c r="O77" s="908"/>
      <c r="P77" s="908"/>
      <c r="Q77" s="908"/>
      <c r="R77" s="908"/>
      <c r="S77" s="908"/>
      <c r="T77" s="908"/>
      <c r="U77" s="908"/>
      <c r="V77" s="908"/>
      <c r="W77" s="908"/>
      <c r="X77" s="908"/>
      <c r="Y77" s="908"/>
      <c r="Z77" s="908"/>
      <c r="AA77" s="908"/>
      <c r="AB77" s="908"/>
      <c r="AC77" s="908"/>
      <c r="AD77" s="908"/>
      <c r="AE77" s="908"/>
      <c r="AF77" s="908"/>
      <c r="AG77" s="908"/>
      <c r="AH77" s="908"/>
      <c r="AI77" s="908"/>
      <c r="AJ77" s="908"/>
      <c r="AK77" s="908"/>
      <c r="AL77" s="908"/>
      <c r="AM77" s="908"/>
      <c r="AN77" s="908"/>
      <c r="AO77" s="908"/>
      <c r="AP77" s="908"/>
      <c r="AQ77" s="908"/>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8"/>
      <c r="BQ77" s="908"/>
      <c r="BR77" s="908"/>
      <c r="BS77" s="908"/>
      <c r="BT77" s="908"/>
      <c r="BU77" s="908"/>
      <c r="BV77" s="908"/>
      <c r="BW77" s="908"/>
      <c r="BX77" s="908"/>
      <c r="BY77" s="908"/>
      <c r="BZ77" s="908"/>
      <c r="CA77" s="908"/>
      <c r="CB77" s="908"/>
      <c r="CC77" s="908"/>
      <c r="CD77" s="908"/>
      <c r="CE77" s="908"/>
      <c r="CF77" s="908"/>
      <c r="CG77" s="908"/>
      <c r="CH77" s="908"/>
      <c r="CI77" s="908"/>
      <c r="CJ77" s="908"/>
      <c r="CK77" s="908"/>
      <c r="CL77" s="908"/>
      <c r="CM77" s="908"/>
      <c r="CN77" s="908"/>
      <c r="CO77" s="908"/>
      <c r="CP77" s="908"/>
      <c r="CQ77" s="908"/>
      <c r="CR77" s="908"/>
      <c r="CS77" s="908"/>
      <c r="CT77" s="908"/>
    </row>
    <row r="78">
      <c r="A78" s="1212"/>
      <c r="B78" s="1206"/>
      <c r="C78" s="1207"/>
      <c r="D78" s="1208"/>
      <c r="E78" s="1209"/>
      <c r="F78" s="1210"/>
      <c r="G78" s="1206"/>
      <c r="H78" s="1208"/>
      <c r="I78" s="1209"/>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08"/>
      <c r="AN78" s="908"/>
      <c r="AO78" s="908"/>
      <c r="AP78" s="908"/>
      <c r="AQ78" s="908"/>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8"/>
      <c r="BQ78" s="908"/>
      <c r="BR78" s="908"/>
      <c r="BS78" s="908"/>
      <c r="BT78" s="908"/>
      <c r="BU78" s="908"/>
      <c r="BV78" s="908"/>
      <c r="BW78" s="908"/>
      <c r="BX78" s="908"/>
      <c r="BY78" s="908"/>
      <c r="BZ78" s="908"/>
      <c r="CA78" s="908"/>
      <c r="CB78" s="908"/>
      <c r="CC78" s="908"/>
      <c r="CD78" s="908"/>
      <c r="CE78" s="908"/>
      <c r="CF78" s="908"/>
      <c r="CG78" s="908"/>
      <c r="CH78" s="908"/>
      <c r="CI78" s="908"/>
      <c r="CJ78" s="908"/>
      <c r="CK78" s="908"/>
      <c r="CL78" s="908"/>
      <c r="CM78" s="908"/>
      <c r="CN78" s="908"/>
      <c r="CO78" s="908"/>
      <c r="CP78" s="908"/>
      <c r="CQ78" s="908"/>
      <c r="CR78" s="908"/>
      <c r="CS78" s="908"/>
      <c r="CT78" s="908"/>
    </row>
    <row r="79">
      <c r="A79" s="1212"/>
      <c r="B79" s="1206"/>
      <c r="C79" s="1207"/>
      <c r="D79" s="1208"/>
      <c r="E79" s="1209"/>
      <c r="F79" s="1210"/>
      <c r="G79" s="1206"/>
      <c r="H79" s="1208"/>
      <c r="I79" s="1209"/>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908"/>
      <c r="AI79" s="908"/>
      <c r="AJ79" s="908"/>
      <c r="AK79" s="908"/>
      <c r="AL79" s="908"/>
      <c r="AM79" s="908"/>
      <c r="AN79" s="908"/>
      <c r="AO79" s="908"/>
      <c r="AP79" s="908"/>
      <c r="AQ79" s="908"/>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8"/>
      <c r="BQ79" s="908"/>
      <c r="BR79" s="908"/>
      <c r="BS79" s="908"/>
      <c r="BT79" s="908"/>
      <c r="BU79" s="908"/>
      <c r="BV79" s="908"/>
      <c r="BW79" s="908"/>
      <c r="BX79" s="908"/>
      <c r="BY79" s="908"/>
      <c r="BZ79" s="908"/>
      <c r="CA79" s="908"/>
      <c r="CB79" s="908"/>
      <c r="CC79" s="908"/>
      <c r="CD79" s="908"/>
      <c r="CE79" s="908"/>
      <c r="CF79" s="908"/>
      <c r="CG79" s="908"/>
      <c r="CH79" s="908"/>
      <c r="CI79" s="908"/>
      <c r="CJ79" s="908"/>
      <c r="CK79" s="908"/>
      <c r="CL79" s="908"/>
      <c r="CM79" s="908"/>
      <c r="CN79" s="908"/>
      <c r="CO79" s="908"/>
      <c r="CP79" s="908"/>
      <c r="CQ79" s="908"/>
      <c r="CR79" s="908"/>
      <c r="CS79" s="908"/>
      <c r="CT79" s="908"/>
    </row>
    <row r="80">
      <c r="A80" s="1212"/>
      <c r="B80" s="1206"/>
      <c r="C80" s="1207"/>
      <c r="D80" s="1208"/>
      <c r="E80" s="1209"/>
      <c r="F80" s="1210"/>
      <c r="G80" s="1206"/>
      <c r="H80" s="1208"/>
      <c r="I80" s="1209"/>
      <c r="J80" s="908"/>
      <c r="K80" s="908"/>
      <c r="L80" s="908"/>
      <c r="M80" s="908"/>
      <c r="N80" s="908"/>
      <c r="O80" s="908"/>
      <c r="P80" s="908"/>
      <c r="Q80" s="908"/>
      <c r="R80" s="908"/>
      <c r="S80" s="908"/>
      <c r="T80" s="908"/>
      <c r="U80" s="908"/>
      <c r="V80" s="908"/>
      <c r="W80" s="908"/>
      <c r="X80" s="908"/>
      <c r="Y80" s="908"/>
      <c r="Z80" s="908"/>
      <c r="AA80" s="908"/>
      <c r="AB80" s="908"/>
      <c r="AC80" s="908"/>
      <c r="AD80" s="908"/>
      <c r="AE80" s="908"/>
      <c r="AF80" s="908"/>
      <c r="AG80" s="908"/>
      <c r="AH80" s="908"/>
      <c r="AI80" s="908"/>
      <c r="AJ80" s="908"/>
      <c r="AK80" s="908"/>
      <c r="AL80" s="908"/>
      <c r="AM80" s="908"/>
      <c r="AN80" s="908"/>
      <c r="AO80" s="908"/>
      <c r="AP80" s="908"/>
      <c r="AQ80" s="908"/>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8"/>
      <c r="BQ80" s="908"/>
      <c r="BR80" s="908"/>
      <c r="BS80" s="908"/>
      <c r="BT80" s="908"/>
      <c r="BU80" s="908"/>
      <c r="BV80" s="908"/>
      <c r="BW80" s="908"/>
      <c r="BX80" s="908"/>
      <c r="BY80" s="908"/>
      <c r="BZ80" s="908"/>
      <c r="CA80" s="908"/>
      <c r="CB80" s="908"/>
      <c r="CC80" s="908"/>
      <c r="CD80" s="908"/>
      <c r="CE80" s="908"/>
      <c r="CF80" s="908"/>
      <c r="CG80" s="908"/>
      <c r="CH80" s="908"/>
      <c r="CI80" s="908"/>
      <c r="CJ80" s="908"/>
      <c r="CK80" s="908"/>
      <c r="CL80" s="908"/>
      <c r="CM80" s="908"/>
      <c r="CN80" s="908"/>
      <c r="CO80" s="908"/>
      <c r="CP80" s="908"/>
      <c r="CQ80" s="908"/>
      <c r="CR80" s="908"/>
      <c r="CS80" s="908"/>
      <c r="CT80" s="908"/>
    </row>
    <row r="81">
      <c r="A81" s="1212"/>
      <c r="B81" s="1206"/>
      <c r="C81" s="1207"/>
      <c r="D81" s="1208"/>
      <c r="E81" s="1209"/>
      <c r="F81" s="1210"/>
      <c r="G81" s="1206"/>
      <c r="H81" s="1208"/>
      <c r="I81" s="1209"/>
      <c r="J81" s="908"/>
      <c r="K81" s="908"/>
      <c r="L81" s="908"/>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08"/>
      <c r="AN81" s="908"/>
      <c r="AO81" s="908"/>
      <c r="AP81" s="908"/>
      <c r="AQ81" s="908"/>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8"/>
      <c r="BQ81" s="908"/>
      <c r="BR81" s="908"/>
      <c r="BS81" s="908"/>
      <c r="BT81" s="908"/>
      <c r="BU81" s="908"/>
      <c r="BV81" s="908"/>
      <c r="BW81" s="908"/>
      <c r="BX81" s="908"/>
      <c r="BY81" s="908"/>
      <c r="BZ81" s="908"/>
      <c r="CA81" s="908"/>
      <c r="CB81" s="908"/>
      <c r="CC81" s="908"/>
      <c r="CD81" s="908"/>
      <c r="CE81" s="908"/>
      <c r="CF81" s="908"/>
      <c r="CG81" s="908"/>
      <c r="CH81" s="908"/>
      <c r="CI81" s="908"/>
      <c r="CJ81" s="908"/>
      <c r="CK81" s="908"/>
      <c r="CL81" s="908"/>
      <c r="CM81" s="908"/>
      <c r="CN81" s="908"/>
      <c r="CO81" s="908"/>
      <c r="CP81" s="908"/>
      <c r="CQ81" s="908"/>
      <c r="CR81" s="908"/>
      <c r="CS81" s="908"/>
      <c r="CT81" s="908"/>
    </row>
    <row r="82">
      <c r="A82" s="1212"/>
      <c r="B82" s="1206"/>
      <c r="C82" s="1207"/>
      <c r="D82" s="1208"/>
      <c r="E82" s="1209"/>
      <c r="F82" s="1210"/>
      <c r="G82" s="1206"/>
      <c r="H82" s="1208"/>
      <c r="I82" s="1209"/>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08"/>
      <c r="AN82" s="908"/>
      <c r="AO82" s="908"/>
      <c r="AP82" s="908"/>
      <c r="AQ82" s="908"/>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8"/>
      <c r="BQ82" s="908"/>
      <c r="BR82" s="908"/>
      <c r="BS82" s="908"/>
      <c r="BT82" s="908"/>
      <c r="BU82" s="908"/>
      <c r="BV82" s="908"/>
      <c r="BW82" s="908"/>
      <c r="BX82" s="908"/>
      <c r="BY82" s="908"/>
      <c r="BZ82" s="908"/>
      <c r="CA82" s="908"/>
      <c r="CB82" s="908"/>
      <c r="CC82" s="908"/>
      <c r="CD82" s="908"/>
      <c r="CE82" s="908"/>
      <c r="CF82" s="908"/>
      <c r="CG82" s="908"/>
      <c r="CH82" s="908"/>
      <c r="CI82" s="908"/>
      <c r="CJ82" s="908"/>
      <c r="CK82" s="908"/>
      <c r="CL82" s="908"/>
      <c r="CM82" s="908"/>
      <c r="CN82" s="908"/>
      <c r="CO82" s="908"/>
      <c r="CP82" s="908"/>
      <c r="CQ82" s="908"/>
      <c r="CR82" s="908"/>
      <c r="CS82" s="908"/>
      <c r="CT82" s="908"/>
    </row>
    <row r="83">
      <c r="A83" s="1212"/>
      <c r="B83" s="1206"/>
      <c r="C83" s="1207"/>
      <c r="D83" s="1208"/>
      <c r="E83" s="1209"/>
      <c r="F83" s="1210"/>
      <c r="G83" s="1206"/>
      <c r="H83" s="1208"/>
      <c r="I83" s="1209"/>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8"/>
      <c r="AN83" s="908"/>
      <c r="AO83" s="908"/>
      <c r="AP83" s="908"/>
      <c r="AQ83" s="908"/>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8"/>
      <c r="BQ83" s="908"/>
      <c r="BR83" s="908"/>
      <c r="BS83" s="908"/>
      <c r="BT83" s="908"/>
      <c r="BU83" s="908"/>
      <c r="BV83" s="908"/>
      <c r="BW83" s="908"/>
      <c r="BX83" s="908"/>
      <c r="BY83" s="908"/>
      <c r="BZ83" s="908"/>
      <c r="CA83" s="908"/>
      <c r="CB83" s="908"/>
      <c r="CC83" s="908"/>
      <c r="CD83" s="908"/>
      <c r="CE83" s="908"/>
      <c r="CF83" s="908"/>
      <c r="CG83" s="908"/>
      <c r="CH83" s="908"/>
      <c r="CI83" s="908"/>
      <c r="CJ83" s="908"/>
      <c r="CK83" s="908"/>
      <c r="CL83" s="908"/>
      <c r="CM83" s="908"/>
      <c r="CN83" s="908"/>
      <c r="CO83" s="908"/>
      <c r="CP83" s="908"/>
      <c r="CQ83" s="908"/>
      <c r="CR83" s="908"/>
      <c r="CS83" s="908"/>
      <c r="CT83" s="908"/>
    </row>
    <row r="84">
      <c r="A84" s="1212"/>
      <c r="B84" s="1206"/>
      <c r="C84" s="1207"/>
      <c r="D84" s="1208"/>
      <c r="E84" s="1209"/>
      <c r="F84" s="1210"/>
      <c r="G84" s="1206"/>
      <c r="H84" s="1208"/>
      <c r="I84" s="1209"/>
      <c r="J84" s="908"/>
      <c r="K84" s="908"/>
      <c r="L84" s="908"/>
      <c r="M84" s="908"/>
      <c r="N84" s="908"/>
      <c r="O84" s="908"/>
      <c r="P84" s="908"/>
      <c r="Q84" s="908"/>
      <c r="R84" s="908"/>
      <c r="S84" s="908"/>
      <c r="T84" s="908"/>
      <c r="U84" s="908"/>
      <c r="V84" s="908"/>
      <c r="W84" s="908"/>
      <c r="X84" s="908"/>
      <c r="Y84" s="908"/>
      <c r="Z84" s="908"/>
      <c r="AA84" s="908"/>
      <c r="AB84" s="908"/>
      <c r="AC84" s="908"/>
      <c r="AD84" s="908"/>
      <c r="AE84" s="908"/>
      <c r="AF84" s="908"/>
      <c r="AG84" s="908"/>
      <c r="AH84" s="908"/>
      <c r="AI84" s="908"/>
      <c r="AJ84" s="908"/>
      <c r="AK84" s="908"/>
      <c r="AL84" s="908"/>
      <c r="AM84" s="908"/>
      <c r="AN84" s="908"/>
      <c r="AO84" s="908"/>
      <c r="AP84" s="908"/>
      <c r="AQ84" s="908"/>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8"/>
      <c r="BQ84" s="908"/>
      <c r="BR84" s="908"/>
      <c r="BS84" s="908"/>
      <c r="BT84" s="908"/>
      <c r="BU84" s="908"/>
      <c r="BV84" s="908"/>
      <c r="BW84" s="908"/>
      <c r="BX84" s="908"/>
      <c r="BY84" s="908"/>
      <c r="BZ84" s="908"/>
      <c r="CA84" s="908"/>
      <c r="CB84" s="908"/>
      <c r="CC84" s="908"/>
      <c r="CD84" s="908"/>
      <c r="CE84" s="908"/>
      <c r="CF84" s="908"/>
      <c r="CG84" s="908"/>
      <c r="CH84" s="908"/>
      <c r="CI84" s="908"/>
      <c r="CJ84" s="908"/>
      <c r="CK84" s="908"/>
      <c r="CL84" s="908"/>
      <c r="CM84" s="908"/>
      <c r="CN84" s="908"/>
      <c r="CO84" s="908"/>
      <c r="CP84" s="908"/>
      <c r="CQ84" s="908"/>
      <c r="CR84" s="908"/>
      <c r="CS84" s="908"/>
      <c r="CT84" s="908"/>
    </row>
    <row r="85">
      <c r="A85" s="1212"/>
      <c r="B85" s="1206"/>
      <c r="C85" s="1207"/>
      <c r="D85" s="1208"/>
      <c r="E85" s="1209"/>
      <c r="F85" s="1210"/>
      <c r="G85" s="1206"/>
      <c r="H85" s="1208"/>
      <c r="I85" s="1209"/>
      <c r="J85" s="908"/>
      <c r="K85" s="908"/>
      <c r="L85" s="908"/>
      <c r="M85" s="908"/>
      <c r="N85" s="908"/>
      <c r="O85" s="908"/>
      <c r="P85" s="908"/>
      <c r="Q85" s="908"/>
      <c r="R85" s="908"/>
      <c r="S85" s="908"/>
      <c r="T85" s="908"/>
      <c r="U85" s="908"/>
      <c r="V85" s="908"/>
      <c r="W85" s="908"/>
      <c r="X85" s="908"/>
      <c r="Y85" s="908"/>
      <c r="Z85" s="908"/>
      <c r="AA85" s="908"/>
      <c r="AB85" s="908"/>
      <c r="AC85" s="908"/>
      <c r="AD85" s="908"/>
      <c r="AE85" s="908"/>
      <c r="AF85" s="908"/>
      <c r="AG85" s="908"/>
      <c r="AH85" s="908"/>
      <c r="AI85" s="908"/>
      <c r="AJ85" s="908"/>
      <c r="AK85" s="908"/>
      <c r="AL85" s="908"/>
      <c r="AM85" s="908"/>
      <c r="AN85" s="908"/>
      <c r="AO85" s="908"/>
      <c r="AP85" s="908"/>
      <c r="AQ85" s="908"/>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8"/>
      <c r="BQ85" s="908"/>
      <c r="BR85" s="908"/>
      <c r="BS85" s="908"/>
      <c r="BT85" s="908"/>
      <c r="BU85" s="908"/>
      <c r="BV85" s="908"/>
      <c r="BW85" s="908"/>
      <c r="BX85" s="908"/>
      <c r="BY85" s="908"/>
      <c r="BZ85" s="908"/>
      <c r="CA85" s="908"/>
      <c r="CB85" s="908"/>
      <c r="CC85" s="908"/>
      <c r="CD85" s="908"/>
      <c r="CE85" s="908"/>
      <c r="CF85" s="908"/>
      <c r="CG85" s="908"/>
      <c r="CH85" s="908"/>
      <c r="CI85" s="908"/>
      <c r="CJ85" s="908"/>
      <c r="CK85" s="908"/>
      <c r="CL85" s="908"/>
      <c r="CM85" s="908"/>
      <c r="CN85" s="908"/>
      <c r="CO85" s="908"/>
      <c r="CP85" s="908"/>
      <c r="CQ85" s="908"/>
      <c r="CR85" s="908"/>
      <c r="CS85" s="908"/>
      <c r="CT85" s="908"/>
    </row>
    <row r="86">
      <c r="A86" s="1212"/>
      <c r="B86" s="1206"/>
      <c r="C86" s="1207"/>
      <c r="D86" s="1208"/>
      <c r="E86" s="1209"/>
      <c r="F86" s="1210"/>
      <c r="G86" s="1206"/>
      <c r="H86" s="1208"/>
      <c r="I86" s="1209"/>
      <c r="J86" s="908"/>
      <c r="K86" s="908"/>
      <c r="L86" s="908"/>
      <c r="M86" s="908"/>
      <c r="N86" s="908"/>
      <c r="O86" s="908"/>
      <c r="P86" s="908"/>
      <c r="Q86" s="908"/>
      <c r="R86" s="908"/>
      <c r="S86" s="908"/>
      <c r="T86" s="908"/>
      <c r="U86" s="908"/>
      <c r="V86" s="908"/>
      <c r="W86" s="908"/>
      <c r="X86" s="908"/>
      <c r="Y86" s="908"/>
      <c r="Z86" s="908"/>
      <c r="AA86" s="908"/>
      <c r="AB86" s="908"/>
      <c r="AC86" s="908"/>
      <c r="AD86" s="908"/>
      <c r="AE86" s="908"/>
      <c r="AF86" s="908"/>
      <c r="AG86" s="908"/>
      <c r="AH86" s="908"/>
      <c r="AI86" s="908"/>
      <c r="AJ86" s="908"/>
      <c r="AK86" s="908"/>
      <c r="AL86" s="908"/>
      <c r="AM86" s="908"/>
      <c r="AN86" s="908"/>
      <c r="AO86" s="908"/>
      <c r="AP86" s="908"/>
      <c r="AQ86" s="908"/>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8"/>
      <c r="BQ86" s="908"/>
      <c r="BR86" s="908"/>
      <c r="BS86" s="908"/>
      <c r="BT86" s="908"/>
      <c r="BU86" s="908"/>
      <c r="BV86" s="908"/>
      <c r="BW86" s="908"/>
      <c r="BX86" s="908"/>
      <c r="BY86" s="908"/>
      <c r="BZ86" s="908"/>
      <c r="CA86" s="908"/>
      <c r="CB86" s="908"/>
      <c r="CC86" s="908"/>
      <c r="CD86" s="908"/>
      <c r="CE86" s="908"/>
      <c r="CF86" s="908"/>
      <c r="CG86" s="908"/>
      <c r="CH86" s="908"/>
      <c r="CI86" s="908"/>
      <c r="CJ86" s="908"/>
      <c r="CK86" s="908"/>
      <c r="CL86" s="908"/>
      <c r="CM86" s="908"/>
      <c r="CN86" s="908"/>
      <c r="CO86" s="908"/>
      <c r="CP86" s="908"/>
      <c r="CQ86" s="908"/>
      <c r="CR86" s="908"/>
      <c r="CS86" s="908"/>
      <c r="CT86" s="908"/>
    </row>
    <row r="87">
      <c r="A87" s="1212"/>
      <c r="B87" s="1206"/>
      <c r="C87" s="1207"/>
      <c r="D87" s="1208"/>
      <c r="E87" s="1209"/>
      <c r="F87" s="1210"/>
      <c r="G87" s="1206"/>
      <c r="H87" s="1208"/>
      <c r="I87" s="1209"/>
      <c r="J87" s="908"/>
      <c r="K87" s="908"/>
      <c r="L87" s="908"/>
      <c r="M87" s="908"/>
      <c r="N87" s="908"/>
      <c r="O87" s="908"/>
      <c r="P87" s="908"/>
      <c r="Q87" s="908"/>
      <c r="R87" s="908"/>
      <c r="S87" s="908"/>
      <c r="T87" s="908"/>
      <c r="U87" s="908"/>
      <c r="V87" s="908"/>
      <c r="W87" s="908"/>
      <c r="X87" s="908"/>
      <c r="Y87" s="908"/>
      <c r="Z87" s="908"/>
      <c r="AA87" s="908"/>
      <c r="AB87" s="908"/>
      <c r="AC87" s="908"/>
      <c r="AD87" s="908"/>
      <c r="AE87" s="908"/>
      <c r="AF87" s="908"/>
      <c r="AG87" s="908"/>
      <c r="AH87" s="908"/>
      <c r="AI87" s="908"/>
      <c r="AJ87" s="908"/>
      <c r="AK87" s="908"/>
      <c r="AL87" s="908"/>
      <c r="AM87" s="908"/>
      <c r="AN87" s="908"/>
      <c r="AO87" s="908"/>
      <c r="AP87" s="908"/>
      <c r="AQ87" s="908"/>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8"/>
      <c r="BQ87" s="908"/>
      <c r="BR87" s="908"/>
      <c r="BS87" s="908"/>
      <c r="BT87" s="908"/>
      <c r="BU87" s="908"/>
      <c r="BV87" s="908"/>
      <c r="BW87" s="908"/>
      <c r="BX87" s="908"/>
      <c r="BY87" s="908"/>
      <c r="BZ87" s="908"/>
      <c r="CA87" s="908"/>
      <c r="CB87" s="908"/>
      <c r="CC87" s="908"/>
      <c r="CD87" s="908"/>
      <c r="CE87" s="908"/>
      <c r="CF87" s="908"/>
      <c r="CG87" s="908"/>
      <c r="CH87" s="908"/>
      <c r="CI87" s="908"/>
      <c r="CJ87" s="908"/>
      <c r="CK87" s="908"/>
      <c r="CL87" s="908"/>
      <c r="CM87" s="908"/>
      <c r="CN87" s="908"/>
      <c r="CO87" s="908"/>
      <c r="CP87" s="908"/>
      <c r="CQ87" s="908"/>
      <c r="CR87" s="908"/>
      <c r="CS87" s="908"/>
      <c r="CT87" s="908"/>
    </row>
    <row r="88">
      <c r="A88" s="1212"/>
      <c r="B88" s="1206"/>
      <c r="C88" s="1207"/>
      <c r="D88" s="1208"/>
      <c r="E88" s="1209"/>
      <c r="F88" s="1210"/>
      <c r="G88" s="1206"/>
      <c r="H88" s="1208"/>
      <c r="I88" s="1209"/>
      <c r="J88" s="908"/>
      <c r="K88" s="908"/>
      <c r="L88" s="908"/>
      <c r="M88" s="908"/>
      <c r="N88" s="908"/>
      <c r="O88" s="908"/>
      <c r="P88" s="908"/>
      <c r="Q88" s="908"/>
      <c r="R88" s="908"/>
      <c r="S88" s="908"/>
      <c r="T88" s="908"/>
      <c r="U88" s="908"/>
      <c r="V88" s="908"/>
      <c r="W88" s="908"/>
      <c r="X88" s="908"/>
      <c r="Y88" s="908"/>
      <c r="Z88" s="908"/>
      <c r="AA88" s="908"/>
      <c r="AB88" s="908"/>
      <c r="AC88" s="908"/>
      <c r="AD88" s="908"/>
      <c r="AE88" s="908"/>
      <c r="AF88" s="908"/>
      <c r="AG88" s="908"/>
      <c r="AH88" s="908"/>
      <c r="AI88" s="908"/>
      <c r="AJ88" s="908"/>
      <c r="AK88" s="908"/>
      <c r="AL88" s="908"/>
      <c r="AM88" s="908"/>
      <c r="AN88" s="908"/>
      <c r="AO88" s="908"/>
      <c r="AP88" s="908"/>
      <c r="AQ88" s="908"/>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8"/>
      <c r="BQ88" s="908"/>
      <c r="BR88" s="908"/>
      <c r="BS88" s="908"/>
      <c r="BT88" s="908"/>
      <c r="BU88" s="908"/>
      <c r="BV88" s="908"/>
      <c r="BW88" s="908"/>
      <c r="BX88" s="908"/>
      <c r="BY88" s="908"/>
      <c r="BZ88" s="908"/>
      <c r="CA88" s="908"/>
      <c r="CB88" s="908"/>
      <c r="CC88" s="908"/>
      <c r="CD88" s="908"/>
      <c r="CE88" s="908"/>
      <c r="CF88" s="908"/>
      <c r="CG88" s="908"/>
      <c r="CH88" s="908"/>
      <c r="CI88" s="908"/>
      <c r="CJ88" s="908"/>
      <c r="CK88" s="908"/>
      <c r="CL88" s="908"/>
      <c r="CM88" s="908"/>
      <c r="CN88" s="908"/>
      <c r="CO88" s="908"/>
      <c r="CP88" s="908"/>
      <c r="CQ88" s="908"/>
      <c r="CR88" s="908"/>
      <c r="CS88" s="908"/>
      <c r="CT88" s="908"/>
    </row>
    <row r="89">
      <c r="A89" s="1212"/>
      <c r="B89" s="1206"/>
      <c r="C89" s="1207"/>
      <c r="D89" s="1208"/>
      <c r="E89" s="1209"/>
      <c r="F89" s="1210"/>
      <c r="G89" s="1206"/>
      <c r="H89" s="1208"/>
      <c r="I89" s="1209"/>
      <c r="J89" s="908"/>
      <c r="K89" s="908"/>
      <c r="L89" s="908"/>
      <c r="M89" s="908"/>
      <c r="N89" s="908"/>
      <c r="O89" s="908"/>
      <c r="P89" s="908"/>
      <c r="Q89" s="908"/>
      <c r="R89" s="908"/>
      <c r="S89" s="908"/>
      <c r="T89" s="908"/>
      <c r="U89" s="908"/>
      <c r="V89" s="908"/>
      <c r="W89" s="908"/>
      <c r="X89" s="908"/>
      <c r="Y89" s="908"/>
      <c r="Z89" s="908"/>
      <c r="AA89" s="908"/>
      <c r="AB89" s="908"/>
      <c r="AC89" s="908"/>
      <c r="AD89" s="908"/>
      <c r="AE89" s="908"/>
      <c r="AF89" s="908"/>
      <c r="AG89" s="908"/>
      <c r="AH89" s="908"/>
      <c r="AI89" s="908"/>
      <c r="AJ89" s="908"/>
      <c r="AK89" s="908"/>
      <c r="AL89" s="908"/>
      <c r="AM89" s="908"/>
      <c r="AN89" s="908"/>
      <c r="AO89" s="908"/>
      <c r="AP89" s="908"/>
      <c r="AQ89" s="908"/>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8"/>
      <c r="BQ89" s="908"/>
      <c r="BR89" s="908"/>
      <c r="BS89" s="908"/>
      <c r="BT89" s="908"/>
      <c r="BU89" s="908"/>
      <c r="BV89" s="908"/>
      <c r="BW89" s="908"/>
      <c r="BX89" s="908"/>
      <c r="BY89" s="908"/>
      <c r="BZ89" s="908"/>
      <c r="CA89" s="908"/>
      <c r="CB89" s="908"/>
      <c r="CC89" s="908"/>
      <c r="CD89" s="908"/>
      <c r="CE89" s="908"/>
      <c r="CF89" s="908"/>
      <c r="CG89" s="908"/>
      <c r="CH89" s="908"/>
      <c r="CI89" s="908"/>
      <c r="CJ89" s="908"/>
      <c r="CK89" s="908"/>
      <c r="CL89" s="908"/>
      <c r="CM89" s="908"/>
      <c r="CN89" s="908"/>
      <c r="CO89" s="908"/>
      <c r="CP89" s="908"/>
      <c r="CQ89" s="908"/>
      <c r="CR89" s="908"/>
      <c r="CS89" s="908"/>
      <c r="CT89" s="908"/>
    </row>
    <row r="90">
      <c r="A90" s="1212"/>
      <c r="B90" s="1206"/>
      <c r="C90" s="1207"/>
      <c r="D90" s="1208"/>
      <c r="E90" s="1209"/>
      <c r="F90" s="1210"/>
      <c r="G90" s="1206"/>
      <c r="H90" s="1208"/>
      <c r="I90" s="1209"/>
      <c r="J90" s="908"/>
      <c r="K90" s="908"/>
      <c r="L90" s="908"/>
      <c r="M90" s="908"/>
      <c r="N90" s="908"/>
      <c r="O90" s="908"/>
      <c r="P90" s="908"/>
      <c r="Q90" s="908"/>
      <c r="R90" s="908"/>
      <c r="S90" s="908"/>
      <c r="T90" s="908"/>
      <c r="U90" s="908"/>
      <c r="V90" s="908"/>
      <c r="W90" s="908"/>
      <c r="X90" s="908"/>
      <c r="Y90" s="908"/>
      <c r="Z90" s="908"/>
      <c r="AA90" s="908"/>
      <c r="AB90" s="908"/>
      <c r="AC90" s="908"/>
      <c r="AD90" s="908"/>
      <c r="AE90" s="908"/>
      <c r="AF90" s="908"/>
      <c r="AG90" s="908"/>
      <c r="AH90" s="908"/>
      <c r="AI90" s="908"/>
      <c r="AJ90" s="908"/>
      <c r="AK90" s="908"/>
      <c r="AL90" s="908"/>
      <c r="AM90" s="908"/>
      <c r="AN90" s="908"/>
      <c r="AO90" s="908"/>
      <c r="AP90" s="908"/>
      <c r="AQ90" s="908"/>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8"/>
      <c r="BQ90" s="908"/>
      <c r="BR90" s="908"/>
      <c r="BS90" s="908"/>
      <c r="BT90" s="908"/>
      <c r="BU90" s="908"/>
      <c r="BV90" s="908"/>
      <c r="BW90" s="908"/>
      <c r="BX90" s="908"/>
      <c r="BY90" s="908"/>
      <c r="BZ90" s="908"/>
      <c r="CA90" s="908"/>
      <c r="CB90" s="908"/>
      <c r="CC90" s="908"/>
      <c r="CD90" s="908"/>
      <c r="CE90" s="908"/>
      <c r="CF90" s="908"/>
      <c r="CG90" s="908"/>
      <c r="CH90" s="908"/>
      <c r="CI90" s="908"/>
      <c r="CJ90" s="908"/>
      <c r="CK90" s="908"/>
      <c r="CL90" s="908"/>
      <c r="CM90" s="908"/>
      <c r="CN90" s="908"/>
      <c r="CO90" s="908"/>
      <c r="CP90" s="908"/>
      <c r="CQ90" s="908"/>
      <c r="CR90" s="908"/>
      <c r="CS90" s="908"/>
      <c r="CT90" s="908"/>
    </row>
    <row r="91">
      <c r="A91" s="1212"/>
      <c r="B91" s="1206"/>
      <c r="C91" s="1207"/>
      <c r="D91" s="1208"/>
      <c r="E91" s="1209"/>
      <c r="F91" s="1210"/>
      <c r="G91" s="1206"/>
      <c r="H91" s="1208"/>
      <c r="I91" s="1209"/>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08"/>
      <c r="AJ91" s="908"/>
      <c r="AK91" s="908"/>
      <c r="AL91" s="908"/>
      <c r="AM91" s="908"/>
      <c r="AN91" s="908"/>
      <c r="AO91" s="908"/>
      <c r="AP91" s="908"/>
      <c r="AQ91" s="908"/>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8"/>
      <c r="BQ91" s="908"/>
      <c r="BR91" s="908"/>
      <c r="BS91" s="908"/>
      <c r="BT91" s="908"/>
      <c r="BU91" s="908"/>
      <c r="BV91" s="908"/>
      <c r="BW91" s="908"/>
      <c r="BX91" s="908"/>
      <c r="BY91" s="908"/>
      <c r="BZ91" s="908"/>
      <c r="CA91" s="908"/>
      <c r="CB91" s="908"/>
      <c r="CC91" s="908"/>
      <c r="CD91" s="908"/>
      <c r="CE91" s="908"/>
      <c r="CF91" s="908"/>
      <c r="CG91" s="908"/>
      <c r="CH91" s="908"/>
      <c r="CI91" s="908"/>
      <c r="CJ91" s="908"/>
      <c r="CK91" s="908"/>
      <c r="CL91" s="908"/>
      <c r="CM91" s="908"/>
      <c r="CN91" s="908"/>
      <c r="CO91" s="908"/>
      <c r="CP91" s="908"/>
      <c r="CQ91" s="908"/>
      <c r="CR91" s="908"/>
      <c r="CS91" s="908"/>
      <c r="CT91" s="908"/>
    </row>
    <row r="92">
      <c r="A92" s="1212"/>
      <c r="B92" s="1206"/>
      <c r="C92" s="1207"/>
      <c r="D92" s="1208"/>
      <c r="E92" s="1209"/>
      <c r="F92" s="1210"/>
      <c r="G92" s="1206"/>
      <c r="H92" s="1208"/>
      <c r="I92" s="1209"/>
      <c r="J92" s="908"/>
      <c r="K92" s="908"/>
      <c r="L92" s="908"/>
      <c r="M92" s="908"/>
      <c r="N92" s="908"/>
      <c r="O92" s="908"/>
      <c r="P92" s="908"/>
      <c r="Q92" s="908"/>
      <c r="R92" s="908"/>
      <c r="S92" s="908"/>
      <c r="T92" s="908"/>
      <c r="U92" s="908"/>
      <c r="V92" s="908"/>
      <c r="W92" s="908"/>
      <c r="X92" s="908"/>
      <c r="Y92" s="908"/>
      <c r="Z92" s="908"/>
      <c r="AA92" s="908"/>
      <c r="AB92" s="908"/>
      <c r="AC92" s="908"/>
      <c r="AD92" s="908"/>
      <c r="AE92" s="908"/>
      <c r="AF92" s="908"/>
      <c r="AG92" s="908"/>
      <c r="AH92" s="908"/>
      <c r="AI92" s="908"/>
      <c r="AJ92" s="908"/>
      <c r="AK92" s="908"/>
      <c r="AL92" s="908"/>
      <c r="AM92" s="908"/>
      <c r="AN92" s="908"/>
      <c r="AO92" s="908"/>
      <c r="AP92" s="908"/>
      <c r="AQ92" s="908"/>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8"/>
      <c r="BQ92" s="908"/>
      <c r="BR92" s="908"/>
      <c r="BS92" s="908"/>
      <c r="BT92" s="908"/>
      <c r="BU92" s="908"/>
      <c r="BV92" s="908"/>
      <c r="BW92" s="908"/>
      <c r="BX92" s="908"/>
      <c r="BY92" s="908"/>
      <c r="BZ92" s="908"/>
      <c r="CA92" s="908"/>
      <c r="CB92" s="908"/>
      <c r="CC92" s="908"/>
      <c r="CD92" s="908"/>
      <c r="CE92" s="908"/>
      <c r="CF92" s="908"/>
      <c r="CG92" s="908"/>
      <c r="CH92" s="908"/>
      <c r="CI92" s="908"/>
      <c r="CJ92" s="908"/>
      <c r="CK92" s="908"/>
      <c r="CL92" s="908"/>
      <c r="CM92" s="908"/>
      <c r="CN92" s="908"/>
      <c r="CO92" s="908"/>
      <c r="CP92" s="908"/>
      <c r="CQ92" s="908"/>
      <c r="CR92" s="908"/>
      <c r="CS92" s="908"/>
      <c r="CT92" s="908"/>
    </row>
    <row r="93">
      <c r="A93" s="1212"/>
      <c r="B93" s="1206"/>
      <c r="C93" s="1207"/>
      <c r="D93" s="1208"/>
      <c r="E93" s="1209"/>
      <c r="F93" s="1210"/>
      <c r="G93" s="1206"/>
      <c r="H93" s="1208"/>
      <c r="I93" s="1209"/>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08"/>
      <c r="AJ93" s="908"/>
      <c r="AK93" s="908"/>
      <c r="AL93" s="908"/>
      <c r="AM93" s="908"/>
      <c r="AN93" s="908"/>
      <c r="AO93" s="908"/>
      <c r="AP93" s="908"/>
      <c r="AQ93" s="908"/>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8"/>
      <c r="BQ93" s="908"/>
      <c r="BR93" s="908"/>
      <c r="BS93" s="908"/>
      <c r="BT93" s="908"/>
      <c r="BU93" s="908"/>
      <c r="BV93" s="908"/>
      <c r="BW93" s="908"/>
      <c r="BX93" s="908"/>
      <c r="BY93" s="908"/>
      <c r="BZ93" s="908"/>
      <c r="CA93" s="908"/>
      <c r="CB93" s="908"/>
      <c r="CC93" s="908"/>
      <c r="CD93" s="908"/>
      <c r="CE93" s="908"/>
      <c r="CF93" s="908"/>
      <c r="CG93" s="908"/>
      <c r="CH93" s="908"/>
      <c r="CI93" s="908"/>
      <c r="CJ93" s="908"/>
      <c r="CK93" s="908"/>
      <c r="CL93" s="908"/>
      <c r="CM93" s="908"/>
      <c r="CN93" s="908"/>
      <c r="CO93" s="908"/>
      <c r="CP93" s="908"/>
      <c r="CQ93" s="908"/>
      <c r="CR93" s="908"/>
      <c r="CS93" s="908"/>
      <c r="CT93" s="908"/>
    </row>
    <row r="94">
      <c r="A94" s="1212"/>
      <c r="B94" s="1206"/>
      <c r="C94" s="1207"/>
      <c r="D94" s="1208"/>
      <c r="E94" s="1209"/>
      <c r="F94" s="1210"/>
      <c r="G94" s="1206"/>
      <c r="H94" s="1208"/>
      <c r="I94" s="1209"/>
      <c r="J94" s="908"/>
      <c r="K94" s="908"/>
      <c r="L94" s="908"/>
      <c r="M94" s="908"/>
      <c r="N94" s="908"/>
      <c r="O94" s="908"/>
      <c r="P94" s="908"/>
      <c r="Q94" s="908"/>
      <c r="R94" s="908"/>
      <c r="S94" s="908"/>
      <c r="T94" s="908"/>
      <c r="U94" s="908"/>
      <c r="V94" s="908"/>
      <c r="W94" s="908"/>
      <c r="X94" s="908"/>
      <c r="Y94" s="908"/>
      <c r="Z94" s="908"/>
      <c r="AA94" s="908"/>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8"/>
      <c r="BQ94" s="908"/>
      <c r="BR94" s="908"/>
      <c r="BS94" s="908"/>
      <c r="BT94" s="908"/>
      <c r="BU94" s="908"/>
      <c r="BV94" s="908"/>
      <c r="BW94" s="908"/>
      <c r="BX94" s="908"/>
      <c r="BY94" s="908"/>
      <c r="BZ94" s="908"/>
      <c r="CA94" s="908"/>
      <c r="CB94" s="908"/>
      <c r="CC94" s="908"/>
      <c r="CD94" s="908"/>
      <c r="CE94" s="908"/>
      <c r="CF94" s="908"/>
      <c r="CG94" s="908"/>
      <c r="CH94" s="908"/>
      <c r="CI94" s="908"/>
      <c r="CJ94" s="908"/>
      <c r="CK94" s="908"/>
      <c r="CL94" s="908"/>
      <c r="CM94" s="908"/>
      <c r="CN94" s="908"/>
      <c r="CO94" s="908"/>
      <c r="CP94" s="908"/>
      <c r="CQ94" s="908"/>
      <c r="CR94" s="908"/>
      <c r="CS94" s="908"/>
      <c r="CT94" s="908"/>
    </row>
    <row r="95">
      <c r="A95" s="1212"/>
      <c r="B95" s="1206"/>
      <c r="C95" s="1207"/>
      <c r="D95" s="1208"/>
      <c r="E95" s="1209"/>
      <c r="F95" s="1210"/>
      <c r="G95" s="1206"/>
      <c r="H95" s="1208"/>
      <c r="I95" s="1209"/>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08"/>
      <c r="AJ95" s="908"/>
      <c r="AK95" s="908"/>
      <c r="AL95" s="908"/>
      <c r="AM95" s="908"/>
      <c r="AN95" s="908"/>
      <c r="AO95" s="908"/>
      <c r="AP95" s="908"/>
      <c r="AQ95" s="908"/>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8"/>
      <c r="BQ95" s="908"/>
      <c r="BR95" s="908"/>
      <c r="BS95" s="908"/>
      <c r="BT95" s="908"/>
      <c r="BU95" s="908"/>
      <c r="BV95" s="908"/>
      <c r="BW95" s="908"/>
      <c r="BX95" s="908"/>
      <c r="BY95" s="908"/>
      <c r="BZ95" s="908"/>
      <c r="CA95" s="908"/>
      <c r="CB95" s="908"/>
      <c r="CC95" s="908"/>
      <c r="CD95" s="908"/>
      <c r="CE95" s="908"/>
      <c r="CF95" s="908"/>
      <c r="CG95" s="908"/>
      <c r="CH95" s="908"/>
      <c r="CI95" s="908"/>
      <c r="CJ95" s="908"/>
      <c r="CK95" s="908"/>
      <c r="CL95" s="908"/>
      <c r="CM95" s="908"/>
      <c r="CN95" s="908"/>
      <c r="CO95" s="908"/>
      <c r="CP95" s="908"/>
      <c r="CQ95" s="908"/>
      <c r="CR95" s="908"/>
      <c r="CS95" s="908"/>
      <c r="CT95" s="908"/>
    </row>
    <row r="96">
      <c r="A96" s="1212"/>
      <c r="B96" s="1206"/>
      <c r="C96" s="1207"/>
      <c r="D96" s="1208"/>
      <c r="E96" s="1209"/>
      <c r="F96" s="1210"/>
      <c r="G96" s="1206"/>
      <c r="H96" s="1208"/>
      <c r="I96" s="1209"/>
      <c r="J96" s="908"/>
      <c r="K96" s="908"/>
      <c r="L96" s="908"/>
      <c r="M96" s="908"/>
      <c r="N96" s="908"/>
      <c r="O96" s="908"/>
      <c r="P96" s="908"/>
      <c r="Q96" s="908"/>
      <c r="R96" s="908"/>
      <c r="S96" s="908"/>
      <c r="T96" s="908"/>
      <c r="U96" s="908"/>
      <c r="V96" s="908"/>
      <c r="W96" s="908"/>
      <c r="X96" s="908"/>
      <c r="Y96" s="908"/>
      <c r="Z96" s="908"/>
      <c r="AA96" s="908"/>
      <c r="AB96" s="908"/>
      <c r="AC96" s="908"/>
      <c r="AD96" s="908"/>
      <c r="AE96" s="908"/>
      <c r="AF96" s="908"/>
      <c r="AG96" s="908"/>
      <c r="AH96" s="908"/>
      <c r="AI96" s="908"/>
      <c r="AJ96" s="908"/>
      <c r="AK96" s="908"/>
      <c r="AL96" s="908"/>
      <c r="AM96" s="908"/>
      <c r="AN96" s="908"/>
      <c r="AO96" s="908"/>
      <c r="AP96" s="908"/>
      <c r="AQ96" s="908"/>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8"/>
      <c r="BQ96" s="908"/>
      <c r="BR96" s="908"/>
      <c r="BS96" s="908"/>
      <c r="BT96" s="908"/>
      <c r="BU96" s="908"/>
      <c r="BV96" s="908"/>
      <c r="BW96" s="908"/>
      <c r="BX96" s="908"/>
      <c r="BY96" s="908"/>
      <c r="BZ96" s="908"/>
      <c r="CA96" s="908"/>
      <c r="CB96" s="908"/>
      <c r="CC96" s="908"/>
      <c r="CD96" s="908"/>
      <c r="CE96" s="908"/>
      <c r="CF96" s="908"/>
      <c r="CG96" s="908"/>
      <c r="CH96" s="908"/>
      <c r="CI96" s="908"/>
      <c r="CJ96" s="908"/>
      <c r="CK96" s="908"/>
      <c r="CL96" s="908"/>
      <c r="CM96" s="908"/>
      <c r="CN96" s="908"/>
      <c r="CO96" s="908"/>
      <c r="CP96" s="908"/>
      <c r="CQ96" s="908"/>
      <c r="CR96" s="908"/>
      <c r="CS96" s="908"/>
      <c r="CT96" s="908"/>
    </row>
    <row r="97">
      <c r="A97" s="1212"/>
      <c r="B97" s="1206"/>
      <c r="C97" s="1207"/>
      <c r="D97" s="1208"/>
      <c r="E97" s="1209"/>
      <c r="F97" s="1210"/>
      <c r="G97" s="1206"/>
      <c r="H97" s="1208"/>
      <c r="I97" s="1209"/>
      <c r="J97" s="908"/>
      <c r="K97" s="908"/>
      <c r="L97" s="908"/>
      <c r="M97" s="908"/>
      <c r="N97" s="908"/>
      <c r="O97" s="908"/>
      <c r="P97" s="908"/>
      <c r="Q97" s="908"/>
      <c r="R97" s="908"/>
      <c r="S97" s="908"/>
      <c r="T97" s="908"/>
      <c r="U97" s="908"/>
      <c r="V97" s="908"/>
      <c r="W97" s="908"/>
      <c r="X97" s="908"/>
      <c r="Y97" s="908"/>
      <c r="Z97" s="908"/>
      <c r="AA97" s="908"/>
      <c r="AB97" s="908"/>
      <c r="AC97" s="908"/>
      <c r="AD97" s="908"/>
      <c r="AE97" s="908"/>
      <c r="AF97" s="908"/>
      <c r="AG97" s="908"/>
      <c r="AH97" s="908"/>
      <c r="AI97" s="908"/>
      <c r="AJ97" s="908"/>
      <c r="AK97" s="908"/>
      <c r="AL97" s="908"/>
      <c r="AM97" s="908"/>
      <c r="AN97" s="908"/>
      <c r="AO97" s="908"/>
      <c r="AP97" s="908"/>
      <c r="AQ97" s="908"/>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8"/>
      <c r="BQ97" s="908"/>
      <c r="BR97" s="908"/>
      <c r="BS97" s="908"/>
      <c r="BT97" s="908"/>
      <c r="BU97" s="908"/>
      <c r="BV97" s="908"/>
      <c r="BW97" s="908"/>
      <c r="BX97" s="908"/>
      <c r="BY97" s="908"/>
      <c r="BZ97" s="908"/>
      <c r="CA97" s="908"/>
      <c r="CB97" s="908"/>
      <c r="CC97" s="908"/>
      <c r="CD97" s="908"/>
      <c r="CE97" s="908"/>
      <c r="CF97" s="908"/>
      <c r="CG97" s="908"/>
      <c r="CH97" s="908"/>
      <c r="CI97" s="908"/>
      <c r="CJ97" s="908"/>
      <c r="CK97" s="908"/>
      <c r="CL97" s="908"/>
      <c r="CM97" s="908"/>
      <c r="CN97" s="908"/>
      <c r="CO97" s="908"/>
      <c r="CP97" s="908"/>
      <c r="CQ97" s="908"/>
      <c r="CR97" s="908"/>
      <c r="CS97" s="908"/>
      <c r="CT97" s="908"/>
    </row>
    <row r="98">
      <c r="A98" s="1212"/>
      <c r="B98" s="1206"/>
      <c r="C98" s="1207"/>
      <c r="D98" s="1208"/>
      <c r="E98" s="1209"/>
      <c r="F98" s="1210"/>
      <c r="G98" s="1206"/>
      <c r="H98" s="1208"/>
      <c r="I98" s="1209"/>
      <c r="J98" s="908"/>
      <c r="K98" s="908"/>
      <c r="L98" s="908"/>
      <c r="M98" s="908"/>
      <c r="N98" s="908"/>
      <c r="O98" s="908"/>
      <c r="P98" s="908"/>
      <c r="Q98" s="908"/>
      <c r="R98" s="908"/>
      <c r="S98" s="908"/>
      <c r="T98" s="908"/>
      <c r="U98" s="908"/>
      <c r="V98" s="908"/>
      <c r="W98" s="908"/>
      <c r="X98" s="908"/>
      <c r="Y98" s="908"/>
      <c r="Z98" s="908"/>
      <c r="AA98" s="908"/>
      <c r="AB98" s="908"/>
      <c r="AC98" s="908"/>
      <c r="AD98" s="908"/>
      <c r="AE98" s="908"/>
      <c r="AF98" s="908"/>
      <c r="AG98" s="908"/>
      <c r="AH98" s="908"/>
      <c r="AI98" s="908"/>
      <c r="AJ98" s="908"/>
      <c r="AK98" s="908"/>
      <c r="AL98" s="908"/>
      <c r="AM98" s="908"/>
      <c r="AN98" s="908"/>
      <c r="AO98" s="908"/>
      <c r="AP98" s="908"/>
      <c r="AQ98" s="908"/>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8"/>
      <c r="BQ98" s="908"/>
      <c r="BR98" s="908"/>
      <c r="BS98" s="908"/>
      <c r="BT98" s="908"/>
      <c r="BU98" s="908"/>
      <c r="BV98" s="908"/>
      <c r="BW98" s="908"/>
      <c r="BX98" s="908"/>
      <c r="BY98" s="908"/>
      <c r="BZ98" s="908"/>
      <c r="CA98" s="908"/>
      <c r="CB98" s="908"/>
      <c r="CC98" s="908"/>
      <c r="CD98" s="908"/>
      <c r="CE98" s="908"/>
      <c r="CF98" s="908"/>
      <c r="CG98" s="908"/>
      <c r="CH98" s="908"/>
      <c r="CI98" s="908"/>
      <c r="CJ98" s="908"/>
      <c r="CK98" s="908"/>
      <c r="CL98" s="908"/>
      <c r="CM98" s="908"/>
      <c r="CN98" s="908"/>
      <c r="CO98" s="908"/>
      <c r="CP98" s="908"/>
      <c r="CQ98" s="908"/>
      <c r="CR98" s="908"/>
      <c r="CS98" s="908"/>
      <c r="CT98" s="908"/>
    </row>
    <row r="99">
      <c r="A99" s="1212"/>
      <c r="B99" s="1206"/>
      <c r="C99" s="1207"/>
      <c r="D99" s="1208"/>
      <c r="E99" s="1209"/>
      <c r="F99" s="1210"/>
      <c r="G99" s="1206"/>
      <c r="H99" s="1208"/>
      <c r="I99" s="1209"/>
      <c r="J99" s="908"/>
      <c r="K99" s="908"/>
      <c r="L99" s="908"/>
      <c r="M99" s="908"/>
      <c r="N99" s="908"/>
      <c r="O99" s="908"/>
      <c r="P99" s="908"/>
      <c r="Q99" s="908"/>
      <c r="R99" s="908"/>
      <c r="S99" s="908"/>
      <c r="T99" s="908"/>
      <c r="U99" s="908"/>
      <c r="V99" s="908"/>
      <c r="W99" s="908"/>
      <c r="X99" s="908"/>
      <c r="Y99" s="908"/>
      <c r="Z99" s="908"/>
      <c r="AA99" s="908"/>
      <c r="AB99" s="908"/>
      <c r="AC99" s="908"/>
      <c r="AD99" s="908"/>
      <c r="AE99" s="908"/>
      <c r="AF99" s="908"/>
      <c r="AG99" s="908"/>
      <c r="AH99" s="908"/>
      <c r="AI99" s="908"/>
      <c r="AJ99" s="908"/>
      <c r="AK99" s="908"/>
      <c r="AL99" s="908"/>
      <c r="AM99" s="908"/>
      <c r="AN99" s="908"/>
      <c r="AO99" s="908"/>
      <c r="AP99" s="908"/>
      <c r="AQ99" s="908"/>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8"/>
      <c r="BQ99" s="908"/>
      <c r="BR99" s="908"/>
      <c r="BS99" s="908"/>
      <c r="BT99" s="908"/>
      <c r="BU99" s="908"/>
      <c r="BV99" s="908"/>
      <c r="BW99" s="908"/>
      <c r="BX99" s="908"/>
      <c r="BY99" s="908"/>
      <c r="BZ99" s="908"/>
      <c r="CA99" s="908"/>
      <c r="CB99" s="908"/>
      <c r="CC99" s="908"/>
      <c r="CD99" s="908"/>
      <c r="CE99" s="908"/>
      <c r="CF99" s="908"/>
      <c r="CG99" s="908"/>
      <c r="CH99" s="908"/>
      <c r="CI99" s="908"/>
      <c r="CJ99" s="908"/>
      <c r="CK99" s="908"/>
      <c r="CL99" s="908"/>
      <c r="CM99" s="908"/>
      <c r="CN99" s="908"/>
      <c r="CO99" s="908"/>
      <c r="CP99" s="908"/>
      <c r="CQ99" s="908"/>
      <c r="CR99" s="908"/>
      <c r="CS99" s="908"/>
      <c r="CT99" s="908"/>
    </row>
    <row r="100">
      <c r="A100" s="1212"/>
      <c r="B100" s="1206"/>
      <c r="C100" s="1207"/>
      <c r="D100" s="1208"/>
      <c r="E100" s="1209"/>
      <c r="F100" s="1210"/>
      <c r="G100" s="1206"/>
      <c r="H100" s="1208"/>
      <c r="I100" s="1209"/>
      <c r="J100" s="908"/>
      <c r="K100" s="908"/>
      <c r="L100" s="908"/>
      <c r="M100" s="908"/>
      <c r="N100" s="908"/>
      <c r="O100" s="908"/>
      <c r="P100" s="908"/>
      <c r="Q100" s="908"/>
      <c r="R100" s="908"/>
      <c r="S100" s="908"/>
      <c r="T100" s="908"/>
      <c r="U100" s="908"/>
      <c r="V100" s="908"/>
      <c r="W100" s="908"/>
      <c r="X100" s="908"/>
      <c r="Y100" s="908"/>
      <c r="Z100" s="908"/>
      <c r="AA100" s="908"/>
      <c r="AB100" s="908"/>
      <c r="AC100" s="908"/>
      <c r="AD100" s="908"/>
      <c r="AE100" s="908"/>
      <c r="AF100" s="908"/>
      <c r="AG100" s="908"/>
      <c r="AH100" s="908"/>
      <c r="AI100" s="908"/>
      <c r="AJ100" s="908"/>
      <c r="AK100" s="908"/>
      <c r="AL100" s="908"/>
      <c r="AM100" s="908"/>
      <c r="AN100" s="908"/>
      <c r="AO100" s="908"/>
      <c r="AP100" s="908"/>
      <c r="AQ100" s="908"/>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8"/>
      <c r="BQ100" s="908"/>
      <c r="BR100" s="908"/>
      <c r="BS100" s="908"/>
      <c r="BT100" s="908"/>
      <c r="BU100" s="908"/>
      <c r="BV100" s="908"/>
      <c r="BW100" s="908"/>
      <c r="BX100" s="908"/>
      <c r="BY100" s="908"/>
      <c r="BZ100" s="908"/>
      <c r="CA100" s="908"/>
      <c r="CB100" s="908"/>
      <c r="CC100" s="908"/>
      <c r="CD100" s="908"/>
      <c r="CE100" s="908"/>
      <c r="CF100" s="908"/>
      <c r="CG100" s="908"/>
      <c r="CH100" s="908"/>
      <c r="CI100" s="908"/>
      <c r="CJ100" s="908"/>
      <c r="CK100" s="908"/>
      <c r="CL100" s="908"/>
      <c r="CM100" s="908"/>
      <c r="CN100" s="908"/>
      <c r="CO100" s="908"/>
      <c r="CP100" s="908"/>
      <c r="CQ100" s="908"/>
      <c r="CR100" s="908"/>
      <c r="CS100" s="908"/>
      <c r="CT100" s="908"/>
    </row>
    <row r="101">
      <c r="A101" s="1212"/>
      <c r="B101" s="1206"/>
      <c r="C101" s="1207"/>
      <c r="D101" s="1208"/>
      <c r="E101" s="1209"/>
      <c r="F101" s="1210"/>
      <c r="G101" s="1206"/>
      <c r="H101" s="1208"/>
      <c r="I101" s="1209"/>
      <c r="J101" s="908"/>
      <c r="K101" s="908"/>
      <c r="L101" s="908"/>
      <c r="M101" s="908"/>
      <c r="N101" s="908"/>
      <c r="O101" s="908"/>
      <c r="P101" s="908"/>
      <c r="Q101" s="908"/>
      <c r="R101" s="908"/>
      <c r="S101" s="908"/>
      <c r="T101" s="908"/>
      <c r="U101" s="908"/>
      <c r="V101" s="908"/>
      <c r="W101" s="908"/>
      <c r="X101" s="908"/>
      <c r="Y101" s="908"/>
      <c r="Z101" s="908"/>
      <c r="AA101" s="908"/>
      <c r="AB101" s="908"/>
      <c r="AC101" s="908"/>
      <c r="AD101" s="908"/>
      <c r="AE101" s="908"/>
      <c r="AF101" s="908"/>
      <c r="AG101" s="908"/>
      <c r="AH101" s="908"/>
      <c r="AI101" s="908"/>
      <c r="AJ101" s="908"/>
      <c r="AK101" s="908"/>
      <c r="AL101" s="908"/>
      <c r="AM101" s="908"/>
      <c r="AN101" s="908"/>
      <c r="AO101" s="908"/>
      <c r="AP101" s="908"/>
      <c r="AQ101" s="908"/>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8"/>
      <c r="BQ101" s="908"/>
      <c r="BR101" s="908"/>
      <c r="BS101" s="908"/>
      <c r="BT101" s="908"/>
      <c r="BU101" s="908"/>
      <c r="BV101" s="908"/>
      <c r="BW101" s="908"/>
      <c r="BX101" s="908"/>
      <c r="BY101" s="908"/>
      <c r="BZ101" s="908"/>
      <c r="CA101" s="908"/>
      <c r="CB101" s="908"/>
      <c r="CC101" s="908"/>
      <c r="CD101" s="908"/>
      <c r="CE101" s="908"/>
      <c r="CF101" s="908"/>
      <c r="CG101" s="908"/>
      <c r="CH101" s="908"/>
      <c r="CI101" s="908"/>
      <c r="CJ101" s="908"/>
      <c r="CK101" s="908"/>
      <c r="CL101" s="908"/>
      <c r="CM101" s="908"/>
      <c r="CN101" s="908"/>
      <c r="CO101" s="908"/>
      <c r="CP101" s="908"/>
      <c r="CQ101" s="908"/>
      <c r="CR101" s="908"/>
      <c r="CS101" s="908"/>
      <c r="CT101" s="908"/>
    </row>
    <row r="102">
      <c r="A102" s="1212"/>
      <c r="B102" s="1206"/>
      <c r="C102" s="1207"/>
      <c r="D102" s="1208"/>
      <c r="E102" s="1209"/>
      <c r="F102" s="1210"/>
      <c r="G102" s="1206"/>
      <c r="H102" s="1208"/>
      <c r="I102" s="1209"/>
      <c r="J102" s="908"/>
      <c r="K102" s="908"/>
      <c r="L102" s="908"/>
      <c r="M102" s="908"/>
      <c r="N102" s="908"/>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08"/>
      <c r="AJ102" s="908"/>
      <c r="AK102" s="908"/>
      <c r="AL102" s="908"/>
      <c r="AM102" s="908"/>
      <c r="AN102" s="908"/>
      <c r="AO102" s="908"/>
      <c r="AP102" s="908"/>
      <c r="AQ102" s="908"/>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8"/>
      <c r="BQ102" s="908"/>
      <c r="BR102" s="908"/>
      <c r="BS102" s="908"/>
      <c r="BT102" s="908"/>
      <c r="BU102" s="908"/>
      <c r="BV102" s="908"/>
      <c r="BW102" s="908"/>
      <c r="BX102" s="908"/>
      <c r="BY102" s="908"/>
      <c r="BZ102" s="908"/>
      <c r="CA102" s="908"/>
      <c r="CB102" s="908"/>
      <c r="CC102" s="908"/>
      <c r="CD102" s="908"/>
      <c r="CE102" s="908"/>
      <c r="CF102" s="908"/>
      <c r="CG102" s="908"/>
      <c r="CH102" s="908"/>
      <c r="CI102" s="908"/>
      <c r="CJ102" s="908"/>
      <c r="CK102" s="908"/>
      <c r="CL102" s="908"/>
      <c r="CM102" s="908"/>
      <c r="CN102" s="908"/>
      <c r="CO102" s="908"/>
      <c r="CP102" s="908"/>
      <c r="CQ102" s="908"/>
      <c r="CR102" s="908"/>
      <c r="CS102" s="908"/>
      <c r="CT102" s="908"/>
    </row>
    <row r="103">
      <c r="A103" s="1212"/>
      <c r="B103" s="1206"/>
      <c r="C103" s="1207"/>
      <c r="D103" s="1208"/>
      <c r="E103" s="1209"/>
      <c r="F103" s="1210"/>
      <c r="G103" s="1206"/>
      <c r="H103" s="1208"/>
      <c r="I103" s="1209"/>
      <c r="J103" s="908"/>
      <c r="K103" s="908"/>
      <c r="L103" s="908"/>
      <c r="M103" s="908"/>
      <c r="N103" s="908"/>
      <c r="O103" s="908"/>
      <c r="P103" s="908"/>
      <c r="Q103" s="908"/>
      <c r="R103" s="908"/>
      <c r="S103" s="908"/>
      <c r="T103" s="908"/>
      <c r="U103" s="908"/>
      <c r="V103" s="908"/>
      <c r="W103" s="908"/>
      <c r="X103" s="908"/>
      <c r="Y103" s="908"/>
      <c r="Z103" s="908"/>
      <c r="AA103" s="908"/>
      <c r="AB103" s="908"/>
      <c r="AC103" s="908"/>
      <c r="AD103" s="908"/>
      <c r="AE103" s="908"/>
      <c r="AF103" s="908"/>
      <c r="AG103" s="908"/>
      <c r="AH103" s="908"/>
      <c r="AI103" s="908"/>
      <c r="AJ103" s="908"/>
      <c r="AK103" s="908"/>
      <c r="AL103" s="908"/>
      <c r="AM103" s="908"/>
      <c r="AN103" s="908"/>
      <c r="AO103" s="908"/>
      <c r="AP103" s="908"/>
      <c r="AQ103" s="908"/>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8"/>
      <c r="BQ103" s="908"/>
      <c r="BR103" s="908"/>
      <c r="BS103" s="908"/>
      <c r="BT103" s="908"/>
      <c r="BU103" s="908"/>
      <c r="BV103" s="908"/>
      <c r="BW103" s="908"/>
      <c r="BX103" s="908"/>
      <c r="BY103" s="908"/>
      <c r="BZ103" s="908"/>
      <c r="CA103" s="908"/>
      <c r="CB103" s="908"/>
      <c r="CC103" s="908"/>
      <c r="CD103" s="908"/>
      <c r="CE103" s="908"/>
      <c r="CF103" s="908"/>
      <c r="CG103" s="908"/>
      <c r="CH103" s="908"/>
      <c r="CI103" s="908"/>
      <c r="CJ103" s="908"/>
      <c r="CK103" s="908"/>
      <c r="CL103" s="908"/>
      <c r="CM103" s="908"/>
      <c r="CN103" s="908"/>
      <c r="CO103" s="908"/>
      <c r="CP103" s="908"/>
      <c r="CQ103" s="908"/>
      <c r="CR103" s="908"/>
      <c r="CS103" s="908"/>
      <c r="CT103" s="908"/>
    </row>
    <row r="104">
      <c r="A104" s="1212"/>
      <c r="B104" s="1206"/>
      <c r="C104" s="1207"/>
      <c r="D104" s="1208"/>
      <c r="E104" s="1209"/>
      <c r="F104" s="1210"/>
      <c r="G104" s="1206"/>
      <c r="H104" s="1208"/>
      <c r="I104" s="1209"/>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08"/>
      <c r="AJ104" s="908"/>
      <c r="AK104" s="908"/>
      <c r="AL104" s="908"/>
      <c r="AM104" s="908"/>
      <c r="AN104" s="908"/>
      <c r="AO104" s="908"/>
      <c r="AP104" s="908"/>
      <c r="AQ104" s="908"/>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8"/>
      <c r="BQ104" s="908"/>
      <c r="BR104" s="908"/>
      <c r="BS104" s="908"/>
      <c r="BT104" s="908"/>
      <c r="BU104" s="908"/>
      <c r="BV104" s="908"/>
      <c r="BW104" s="908"/>
      <c r="BX104" s="908"/>
      <c r="BY104" s="908"/>
      <c r="BZ104" s="908"/>
      <c r="CA104" s="908"/>
      <c r="CB104" s="908"/>
      <c r="CC104" s="908"/>
      <c r="CD104" s="908"/>
      <c r="CE104" s="908"/>
      <c r="CF104" s="908"/>
      <c r="CG104" s="908"/>
      <c r="CH104" s="908"/>
      <c r="CI104" s="908"/>
      <c r="CJ104" s="908"/>
      <c r="CK104" s="908"/>
      <c r="CL104" s="908"/>
      <c r="CM104" s="908"/>
      <c r="CN104" s="908"/>
      <c r="CO104" s="908"/>
      <c r="CP104" s="908"/>
      <c r="CQ104" s="908"/>
      <c r="CR104" s="908"/>
      <c r="CS104" s="908"/>
      <c r="CT104" s="908"/>
    </row>
    <row r="105">
      <c r="A105" s="1212"/>
      <c r="B105" s="1206"/>
      <c r="C105" s="1207"/>
      <c r="D105" s="1208"/>
      <c r="E105" s="1209"/>
      <c r="F105" s="1210"/>
      <c r="G105" s="1206"/>
      <c r="H105" s="1208"/>
      <c r="I105" s="1209"/>
      <c r="J105" s="908"/>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08"/>
      <c r="AJ105" s="908"/>
      <c r="AK105" s="908"/>
      <c r="AL105" s="908"/>
      <c r="AM105" s="908"/>
      <c r="AN105" s="908"/>
      <c r="AO105" s="908"/>
      <c r="AP105" s="908"/>
      <c r="AQ105" s="908"/>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8"/>
      <c r="BQ105" s="908"/>
      <c r="BR105" s="908"/>
      <c r="BS105" s="908"/>
      <c r="BT105" s="908"/>
      <c r="BU105" s="908"/>
      <c r="BV105" s="908"/>
      <c r="BW105" s="908"/>
      <c r="BX105" s="908"/>
      <c r="BY105" s="908"/>
      <c r="BZ105" s="908"/>
      <c r="CA105" s="908"/>
      <c r="CB105" s="908"/>
      <c r="CC105" s="908"/>
      <c r="CD105" s="908"/>
      <c r="CE105" s="908"/>
      <c r="CF105" s="908"/>
      <c r="CG105" s="908"/>
      <c r="CH105" s="908"/>
      <c r="CI105" s="908"/>
      <c r="CJ105" s="908"/>
      <c r="CK105" s="908"/>
      <c r="CL105" s="908"/>
      <c r="CM105" s="908"/>
      <c r="CN105" s="908"/>
      <c r="CO105" s="908"/>
      <c r="CP105" s="908"/>
      <c r="CQ105" s="908"/>
      <c r="CR105" s="908"/>
      <c r="CS105" s="908"/>
      <c r="CT105" s="908"/>
    </row>
    <row r="106">
      <c r="A106" s="1212"/>
      <c r="B106" s="1206"/>
      <c r="C106" s="1207"/>
      <c r="D106" s="1208"/>
      <c r="E106" s="1209"/>
      <c r="F106" s="1210"/>
      <c r="G106" s="1206"/>
      <c r="H106" s="1208"/>
      <c r="I106" s="1209"/>
      <c r="J106" s="908"/>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08"/>
      <c r="AJ106" s="908"/>
      <c r="AK106" s="908"/>
      <c r="AL106" s="908"/>
      <c r="AM106" s="908"/>
      <c r="AN106" s="908"/>
      <c r="AO106" s="908"/>
      <c r="AP106" s="908"/>
      <c r="AQ106" s="908"/>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908"/>
      <c r="BQ106" s="908"/>
      <c r="BR106" s="908"/>
      <c r="BS106" s="908"/>
      <c r="BT106" s="908"/>
      <c r="BU106" s="908"/>
      <c r="BV106" s="908"/>
      <c r="BW106" s="908"/>
      <c r="BX106" s="908"/>
      <c r="BY106" s="908"/>
      <c r="BZ106" s="908"/>
      <c r="CA106" s="908"/>
      <c r="CB106" s="908"/>
      <c r="CC106" s="908"/>
      <c r="CD106" s="908"/>
      <c r="CE106" s="908"/>
      <c r="CF106" s="908"/>
      <c r="CG106" s="908"/>
      <c r="CH106" s="908"/>
      <c r="CI106" s="908"/>
      <c r="CJ106" s="908"/>
      <c r="CK106" s="908"/>
      <c r="CL106" s="908"/>
      <c r="CM106" s="908"/>
      <c r="CN106" s="908"/>
      <c r="CO106" s="908"/>
      <c r="CP106" s="908"/>
      <c r="CQ106" s="908"/>
      <c r="CR106" s="908"/>
      <c r="CS106" s="908"/>
      <c r="CT106" s="908"/>
    </row>
    <row r="107">
      <c r="A107" s="1212"/>
      <c r="B107" s="1206"/>
      <c r="C107" s="1207"/>
      <c r="D107" s="1208"/>
      <c r="E107" s="1209"/>
      <c r="F107" s="1210"/>
      <c r="G107" s="1206"/>
      <c r="H107" s="1208"/>
      <c r="I107" s="1209"/>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8"/>
      <c r="AJ107" s="908"/>
      <c r="AK107" s="908"/>
      <c r="AL107" s="908"/>
      <c r="AM107" s="908"/>
      <c r="AN107" s="908"/>
      <c r="AO107" s="908"/>
      <c r="AP107" s="908"/>
      <c r="AQ107" s="908"/>
      <c r="AR107" s="908"/>
      <c r="AS107" s="908"/>
      <c r="AT107" s="908"/>
      <c r="AU107" s="908"/>
      <c r="AV107" s="908"/>
      <c r="AW107" s="908"/>
      <c r="AX107" s="908"/>
      <c r="AY107" s="908"/>
      <c r="AZ107" s="908"/>
      <c r="BA107" s="908"/>
      <c r="BB107" s="908"/>
      <c r="BC107" s="908"/>
      <c r="BD107" s="908"/>
      <c r="BE107" s="908"/>
      <c r="BF107" s="908"/>
      <c r="BG107" s="908"/>
      <c r="BH107" s="908"/>
      <c r="BI107" s="908"/>
      <c r="BJ107" s="908"/>
      <c r="BK107" s="908"/>
      <c r="BL107" s="908"/>
      <c r="BM107" s="908"/>
      <c r="BN107" s="908"/>
      <c r="BO107" s="908"/>
      <c r="BP107" s="908"/>
      <c r="BQ107" s="908"/>
      <c r="BR107" s="908"/>
      <c r="BS107" s="908"/>
      <c r="BT107" s="908"/>
      <c r="BU107" s="908"/>
      <c r="BV107" s="908"/>
      <c r="BW107" s="908"/>
      <c r="BX107" s="908"/>
      <c r="BY107" s="908"/>
      <c r="BZ107" s="908"/>
      <c r="CA107" s="908"/>
      <c r="CB107" s="908"/>
      <c r="CC107" s="908"/>
      <c r="CD107" s="908"/>
      <c r="CE107" s="908"/>
      <c r="CF107" s="908"/>
      <c r="CG107" s="908"/>
      <c r="CH107" s="908"/>
      <c r="CI107" s="908"/>
      <c r="CJ107" s="908"/>
      <c r="CK107" s="908"/>
      <c r="CL107" s="908"/>
      <c r="CM107" s="908"/>
      <c r="CN107" s="908"/>
      <c r="CO107" s="908"/>
      <c r="CP107" s="908"/>
      <c r="CQ107" s="908"/>
      <c r="CR107" s="908"/>
      <c r="CS107" s="908"/>
      <c r="CT107" s="908"/>
    </row>
    <row r="108">
      <c r="A108" s="1212"/>
      <c r="B108" s="1206"/>
      <c r="C108" s="1207"/>
      <c r="D108" s="1208"/>
      <c r="E108" s="1209"/>
      <c r="F108" s="1210"/>
      <c r="G108" s="1206"/>
      <c r="H108" s="1208"/>
      <c r="I108" s="1209"/>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c r="BC108" s="908"/>
      <c r="BD108" s="908"/>
      <c r="BE108" s="908"/>
      <c r="BF108" s="908"/>
      <c r="BG108" s="908"/>
      <c r="BH108" s="908"/>
      <c r="BI108" s="908"/>
      <c r="BJ108" s="908"/>
      <c r="BK108" s="908"/>
      <c r="BL108" s="908"/>
      <c r="BM108" s="908"/>
      <c r="BN108" s="908"/>
      <c r="BO108" s="908"/>
      <c r="BP108" s="908"/>
      <c r="BQ108" s="908"/>
      <c r="BR108" s="908"/>
      <c r="BS108" s="908"/>
      <c r="BT108" s="908"/>
      <c r="BU108" s="908"/>
      <c r="BV108" s="908"/>
      <c r="BW108" s="908"/>
      <c r="BX108" s="908"/>
      <c r="BY108" s="908"/>
      <c r="BZ108" s="908"/>
      <c r="CA108" s="908"/>
      <c r="CB108" s="908"/>
      <c r="CC108" s="908"/>
      <c r="CD108" s="908"/>
      <c r="CE108" s="908"/>
      <c r="CF108" s="908"/>
      <c r="CG108" s="908"/>
      <c r="CH108" s="908"/>
      <c r="CI108" s="908"/>
      <c r="CJ108" s="908"/>
      <c r="CK108" s="908"/>
      <c r="CL108" s="908"/>
      <c r="CM108" s="908"/>
      <c r="CN108" s="908"/>
      <c r="CO108" s="908"/>
      <c r="CP108" s="908"/>
      <c r="CQ108" s="908"/>
      <c r="CR108" s="908"/>
      <c r="CS108" s="908"/>
      <c r="CT108" s="908"/>
    </row>
    <row r="109">
      <c r="A109" s="1212"/>
      <c r="B109" s="1206"/>
      <c r="C109" s="1207"/>
      <c r="D109" s="1208"/>
      <c r="E109" s="1209"/>
      <c r="F109" s="1210"/>
      <c r="G109" s="1206"/>
      <c r="H109" s="1208"/>
      <c r="I109" s="1209"/>
      <c r="J109" s="908"/>
      <c r="K109" s="908"/>
      <c r="L109" s="908"/>
      <c r="M109" s="908"/>
      <c r="N109" s="908"/>
      <c r="O109" s="908"/>
      <c r="P109" s="908"/>
      <c r="Q109" s="908"/>
      <c r="R109" s="908"/>
      <c r="S109" s="908"/>
      <c r="T109" s="908"/>
      <c r="U109" s="908"/>
      <c r="V109" s="908"/>
      <c r="W109" s="908"/>
      <c r="X109" s="908"/>
      <c r="Y109" s="908"/>
      <c r="Z109" s="908"/>
      <c r="AA109" s="908"/>
      <c r="AB109" s="908"/>
      <c r="AC109" s="908"/>
      <c r="AD109" s="908"/>
      <c r="AE109" s="908"/>
      <c r="AF109" s="908"/>
      <c r="AG109" s="908"/>
      <c r="AH109" s="908"/>
      <c r="AI109" s="908"/>
      <c r="AJ109" s="908"/>
      <c r="AK109" s="908"/>
      <c r="AL109" s="908"/>
      <c r="AM109" s="908"/>
      <c r="AN109" s="908"/>
      <c r="AO109" s="908"/>
      <c r="AP109" s="908"/>
      <c r="AQ109" s="908"/>
      <c r="AR109" s="908"/>
      <c r="AS109" s="908"/>
      <c r="AT109" s="908"/>
      <c r="AU109" s="908"/>
      <c r="AV109" s="908"/>
      <c r="AW109" s="908"/>
      <c r="AX109" s="908"/>
      <c r="AY109" s="908"/>
      <c r="AZ109" s="908"/>
      <c r="BA109" s="908"/>
      <c r="BB109" s="908"/>
      <c r="BC109" s="908"/>
      <c r="BD109" s="908"/>
      <c r="BE109" s="908"/>
      <c r="BF109" s="908"/>
      <c r="BG109" s="908"/>
      <c r="BH109" s="908"/>
      <c r="BI109" s="908"/>
      <c r="BJ109" s="908"/>
      <c r="BK109" s="908"/>
      <c r="BL109" s="908"/>
      <c r="BM109" s="908"/>
      <c r="BN109" s="908"/>
      <c r="BO109" s="908"/>
      <c r="BP109" s="908"/>
      <c r="BQ109" s="908"/>
      <c r="BR109" s="908"/>
      <c r="BS109" s="908"/>
      <c r="BT109" s="908"/>
      <c r="BU109" s="908"/>
      <c r="BV109" s="908"/>
      <c r="BW109" s="908"/>
      <c r="BX109" s="908"/>
      <c r="BY109" s="908"/>
      <c r="BZ109" s="908"/>
      <c r="CA109" s="908"/>
      <c r="CB109" s="908"/>
      <c r="CC109" s="908"/>
      <c r="CD109" s="908"/>
      <c r="CE109" s="908"/>
      <c r="CF109" s="908"/>
      <c r="CG109" s="908"/>
      <c r="CH109" s="908"/>
      <c r="CI109" s="908"/>
      <c r="CJ109" s="908"/>
      <c r="CK109" s="908"/>
      <c r="CL109" s="908"/>
      <c r="CM109" s="908"/>
      <c r="CN109" s="908"/>
      <c r="CO109" s="908"/>
      <c r="CP109" s="908"/>
      <c r="CQ109" s="908"/>
      <c r="CR109" s="908"/>
      <c r="CS109" s="908"/>
      <c r="CT109" s="908"/>
    </row>
    <row r="110">
      <c r="A110" s="1212"/>
      <c r="B110" s="1206"/>
      <c r="C110" s="1207"/>
      <c r="D110" s="1208"/>
      <c r="E110" s="1209"/>
      <c r="F110" s="1210"/>
      <c r="G110" s="1206"/>
      <c r="H110" s="1208"/>
      <c r="I110" s="1209"/>
      <c r="J110" s="908"/>
      <c r="K110" s="908"/>
      <c r="L110" s="908"/>
      <c r="M110" s="908"/>
      <c r="N110" s="908"/>
      <c r="O110" s="908"/>
      <c r="P110" s="908"/>
      <c r="Q110" s="908"/>
      <c r="R110" s="908"/>
      <c r="S110" s="908"/>
      <c r="T110" s="908"/>
      <c r="U110" s="908"/>
      <c r="V110" s="908"/>
      <c r="W110" s="908"/>
      <c r="X110" s="908"/>
      <c r="Y110" s="908"/>
      <c r="Z110" s="908"/>
      <c r="AA110" s="908"/>
      <c r="AB110" s="908"/>
      <c r="AC110" s="908"/>
      <c r="AD110" s="908"/>
      <c r="AE110" s="908"/>
      <c r="AF110" s="908"/>
      <c r="AG110" s="908"/>
      <c r="AH110" s="908"/>
      <c r="AI110" s="908"/>
      <c r="AJ110" s="908"/>
      <c r="AK110" s="908"/>
      <c r="AL110" s="908"/>
      <c r="AM110" s="908"/>
      <c r="AN110" s="908"/>
      <c r="AO110" s="908"/>
      <c r="AP110" s="908"/>
      <c r="AQ110" s="908"/>
      <c r="AR110" s="908"/>
      <c r="AS110" s="908"/>
      <c r="AT110" s="908"/>
      <c r="AU110" s="908"/>
      <c r="AV110" s="908"/>
      <c r="AW110" s="908"/>
      <c r="AX110" s="908"/>
      <c r="AY110" s="908"/>
      <c r="AZ110" s="908"/>
      <c r="BA110" s="908"/>
      <c r="BB110" s="908"/>
      <c r="BC110" s="908"/>
      <c r="BD110" s="908"/>
      <c r="BE110" s="908"/>
      <c r="BF110" s="908"/>
      <c r="BG110" s="908"/>
      <c r="BH110" s="908"/>
      <c r="BI110" s="908"/>
      <c r="BJ110" s="908"/>
      <c r="BK110" s="908"/>
      <c r="BL110" s="908"/>
      <c r="BM110" s="908"/>
      <c r="BN110" s="908"/>
      <c r="BO110" s="908"/>
      <c r="BP110" s="908"/>
      <c r="BQ110" s="908"/>
      <c r="BR110" s="908"/>
      <c r="BS110" s="908"/>
      <c r="BT110" s="908"/>
      <c r="BU110" s="908"/>
      <c r="BV110" s="908"/>
      <c r="BW110" s="908"/>
      <c r="BX110" s="908"/>
      <c r="BY110" s="908"/>
      <c r="BZ110" s="908"/>
      <c r="CA110" s="908"/>
      <c r="CB110" s="908"/>
      <c r="CC110" s="908"/>
      <c r="CD110" s="908"/>
      <c r="CE110" s="908"/>
      <c r="CF110" s="908"/>
      <c r="CG110" s="908"/>
      <c r="CH110" s="908"/>
      <c r="CI110" s="908"/>
      <c r="CJ110" s="908"/>
      <c r="CK110" s="908"/>
      <c r="CL110" s="908"/>
      <c r="CM110" s="908"/>
      <c r="CN110" s="908"/>
      <c r="CO110" s="908"/>
      <c r="CP110" s="908"/>
      <c r="CQ110" s="908"/>
      <c r="CR110" s="908"/>
      <c r="CS110" s="908"/>
      <c r="CT110" s="908"/>
    </row>
    <row r="111">
      <c r="A111" s="1212"/>
      <c r="B111" s="1206"/>
      <c r="C111" s="1207"/>
      <c r="D111" s="1208"/>
      <c r="E111" s="1209"/>
      <c r="F111" s="1210"/>
      <c r="G111" s="1206"/>
      <c r="H111" s="1208"/>
      <c r="I111" s="1209"/>
      <c r="J111" s="908"/>
      <c r="K111" s="908"/>
      <c r="L111" s="908"/>
      <c r="M111" s="908"/>
      <c r="N111" s="908"/>
      <c r="O111" s="908"/>
      <c r="P111" s="908"/>
      <c r="Q111" s="908"/>
      <c r="R111" s="908"/>
      <c r="S111" s="908"/>
      <c r="T111" s="908"/>
      <c r="U111" s="908"/>
      <c r="V111" s="908"/>
      <c r="W111" s="908"/>
      <c r="X111" s="908"/>
      <c r="Y111" s="908"/>
      <c r="Z111" s="908"/>
      <c r="AA111" s="908"/>
      <c r="AB111" s="908"/>
      <c r="AC111" s="908"/>
      <c r="AD111" s="908"/>
      <c r="AE111" s="908"/>
      <c r="AF111" s="908"/>
      <c r="AG111" s="908"/>
      <c r="AH111" s="908"/>
      <c r="AI111" s="908"/>
      <c r="AJ111" s="908"/>
      <c r="AK111" s="908"/>
      <c r="AL111" s="908"/>
      <c r="AM111" s="908"/>
      <c r="AN111" s="908"/>
      <c r="AO111" s="908"/>
      <c r="AP111" s="908"/>
      <c r="AQ111" s="908"/>
      <c r="AR111" s="908"/>
      <c r="AS111" s="908"/>
      <c r="AT111" s="908"/>
      <c r="AU111" s="908"/>
      <c r="AV111" s="908"/>
      <c r="AW111" s="908"/>
      <c r="AX111" s="908"/>
      <c r="AY111" s="908"/>
      <c r="AZ111" s="908"/>
      <c r="BA111" s="908"/>
      <c r="BB111" s="908"/>
      <c r="BC111" s="908"/>
      <c r="BD111" s="908"/>
      <c r="BE111" s="908"/>
      <c r="BF111" s="908"/>
      <c r="BG111" s="908"/>
      <c r="BH111" s="908"/>
      <c r="BI111" s="908"/>
      <c r="BJ111" s="908"/>
      <c r="BK111" s="908"/>
      <c r="BL111" s="908"/>
      <c r="BM111" s="908"/>
      <c r="BN111" s="908"/>
      <c r="BO111" s="908"/>
      <c r="BP111" s="908"/>
      <c r="BQ111" s="908"/>
      <c r="BR111" s="908"/>
      <c r="BS111" s="908"/>
      <c r="BT111" s="908"/>
      <c r="BU111" s="908"/>
      <c r="BV111" s="908"/>
      <c r="BW111" s="908"/>
      <c r="BX111" s="908"/>
      <c r="BY111" s="908"/>
      <c r="BZ111" s="908"/>
      <c r="CA111" s="908"/>
      <c r="CB111" s="908"/>
      <c r="CC111" s="908"/>
      <c r="CD111" s="908"/>
      <c r="CE111" s="908"/>
      <c r="CF111" s="908"/>
      <c r="CG111" s="908"/>
      <c r="CH111" s="908"/>
      <c r="CI111" s="908"/>
      <c r="CJ111" s="908"/>
      <c r="CK111" s="908"/>
      <c r="CL111" s="908"/>
      <c r="CM111" s="908"/>
      <c r="CN111" s="908"/>
      <c r="CO111" s="908"/>
      <c r="CP111" s="908"/>
      <c r="CQ111" s="908"/>
      <c r="CR111" s="908"/>
      <c r="CS111" s="908"/>
      <c r="CT111" s="908"/>
    </row>
    <row r="112">
      <c r="A112" s="1212"/>
      <c r="B112" s="1206"/>
      <c r="C112" s="1207"/>
      <c r="D112" s="1208"/>
      <c r="E112" s="1209"/>
      <c r="F112" s="1210"/>
      <c r="G112" s="1206"/>
      <c r="H112" s="1208"/>
      <c r="I112" s="1209"/>
      <c r="J112" s="908"/>
      <c r="K112" s="908"/>
      <c r="L112" s="908"/>
      <c r="M112" s="908"/>
      <c r="N112" s="908"/>
      <c r="O112" s="908"/>
      <c r="P112" s="908"/>
      <c r="Q112" s="908"/>
      <c r="R112" s="908"/>
      <c r="S112" s="908"/>
      <c r="T112" s="908"/>
      <c r="U112" s="908"/>
      <c r="V112" s="908"/>
      <c r="W112" s="908"/>
      <c r="X112" s="908"/>
      <c r="Y112" s="908"/>
      <c r="Z112" s="908"/>
      <c r="AA112" s="908"/>
      <c r="AB112" s="908"/>
      <c r="AC112" s="908"/>
      <c r="AD112" s="908"/>
      <c r="AE112" s="908"/>
      <c r="AF112" s="908"/>
      <c r="AG112" s="908"/>
      <c r="AH112" s="908"/>
      <c r="AI112" s="908"/>
      <c r="AJ112" s="908"/>
      <c r="AK112" s="908"/>
      <c r="AL112" s="908"/>
      <c r="AM112" s="908"/>
      <c r="AN112" s="908"/>
      <c r="AO112" s="908"/>
      <c r="AP112" s="908"/>
      <c r="AQ112" s="908"/>
      <c r="AR112" s="908"/>
      <c r="AS112" s="908"/>
      <c r="AT112" s="908"/>
      <c r="AU112" s="908"/>
      <c r="AV112" s="908"/>
      <c r="AW112" s="908"/>
      <c r="AX112" s="908"/>
      <c r="AY112" s="908"/>
      <c r="AZ112" s="908"/>
      <c r="BA112" s="908"/>
      <c r="BB112" s="908"/>
      <c r="BC112" s="908"/>
      <c r="BD112" s="908"/>
      <c r="BE112" s="908"/>
      <c r="BF112" s="908"/>
      <c r="BG112" s="908"/>
      <c r="BH112" s="908"/>
      <c r="BI112" s="908"/>
      <c r="BJ112" s="908"/>
      <c r="BK112" s="908"/>
      <c r="BL112" s="908"/>
      <c r="BM112" s="908"/>
      <c r="BN112" s="908"/>
      <c r="BO112" s="908"/>
      <c r="BP112" s="908"/>
      <c r="BQ112" s="908"/>
      <c r="BR112" s="908"/>
      <c r="BS112" s="908"/>
      <c r="BT112" s="908"/>
      <c r="BU112" s="908"/>
      <c r="BV112" s="908"/>
      <c r="BW112" s="908"/>
      <c r="BX112" s="908"/>
      <c r="BY112" s="908"/>
      <c r="BZ112" s="908"/>
      <c r="CA112" s="908"/>
      <c r="CB112" s="908"/>
      <c r="CC112" s="908"/>
      <c r="CD112" s="908"/>
      <c r="CE112" s="908"/>
      <c r="CF112" s="908"/>
      <c r="CG112" s="908"/>
      <c r="CH112" s="908"/>
      <c r="CI112" s="908"/>
      <c r="CJ112" s="908"/>
      <c r="CK112" s="908"/>
      <c r="CL112" s="908"/>
      <c r="CM112" s="908"/>
      <c r="CN112" s="908"/>
      <c r="CO112" s="908"/>
      <c r="CP112" s="908"/>
      <c r="CQ112" s="908"/>
      <c r="CR112" s="908"/>
      <c r="CS112" s="908"/>
      <c r="CT112" s="908"/>
    </row>
    <row r="113">
      <c r="A113" s="1212"/>
      <c r="B113" s="1206"/>
      <c r="C113" s="1207"/>
      <c r="D113" s="1208"/>
      <c r="E113" s="1209"/>
      <c r="F113" s="1210"/>
      <c r="G113" s="1206"/>
      <c r="H113" s="1208"/>
      <c r="I113" s="1209"/>
      <c r="J113" s="908"/>
      <c r="K113" s="908"/>
      <c r="L113" s="908"/>
      <c r="M113" s="908"/>
      <c r="N113" s="908"/>
      <c r="O113" s="908"/>
      <c r="P113" s="908"/>
      <c r="Q113" s="908"/>
      <c r="R113" s="908"/>
      <c r="S113" s="908"/>
      <c r="T113" s="908"/>
      <c r="U113" s="908"/>
      <c r="V113" s="908"/>
      <c r="W113" s="908"/>
      <c r="X113" s="908"/>
      <c r="Y113" s="908"/>
      <c r="Z113" s="908"/>
      <c r="AA113" s="908"/>
      <c r="AB113" s="908"/>
      <c r="AC113" s="908"/>
      <c r="AD113" s="908"/>
      <c r="AE113" s="908"/>
      <c r="AF113" s="908"/>
      <c r="AG113" s="908"/>
      <c r="AH113" s="908"/>
      <c r="AI113" s="908"/>
      <c r="AJ113" s="908"/>
      <c r="AK113" s="908"/>
      <c r="AL113" s="908"/>
      <c r="AM113" s="908"/>
      <c r="AN113" s="908"/>
      <c r="AO113" s="908"/>
      <c r="AP113" s="908"/>
      <c r="AQ113" s="908"/>
      <c r="AR113" s="908"/>
      <c r="AS113" s="908"/>
      <c r="AT113" s="908"/>
      <c r="AU113" s="908"/>
      <c r="AV113" s="908"/>
      <c r="AW113" s="908"/>
      <c r="AX113" s="908"/>
      <c r="AY113" s="908"/>
      <c r="AZ113" s="908"/>
      <c r="BA113" s="908"/>
      <c r="BB113" s="908"/>
      <c r="BC113" s="908"/>
      <c r="BD113" s="908"/>
      <c r="BE113" s="908"/>
      <c r="BF113" s="908"/>
      <c r="BG113" s="908"/>
      <c r="BH113" s="908"/>
      <c r="BI113" s="908"/>
      <c r="BJ113" s="908"/>
      <c r="BK113" s="908"/>
      <c r="BL113" s="908"/>
      <c r="BM113" s="908"/>
      <c r="BN113" s="908"/>
      <c r="BO113" s="908"/>
      <c r="BP113" s="908"/>
      <c r="BQ113" s="908"/>
      <c r="BR113" s="908"/>
      <c r="BS113" s="908"/>
      <c r="BT113" s="908"/>
      <c r="BU113" s="908"/>
      <c r="BV113" s="908"/>
      <c r="BW113" s="908"/>
      <c r="BX113" s="908"/>
      <c r="BY113" s="908"/>
      <c r="BZ113" s="908"/>
      <c r="CA113" s="908"/>
      <c r="CB113" s="908"/>
      <c r="CC113" s="908"/>
      <c r="CD113" s="908"/>
      <c r="CE113" s="908"/>
      <c r="CF113" s="908"/>
      <c r="CG113" s="908"/>
      <c r="CH113" s="908"/>
      <c r="CI113" s="908"/>
      <c r="CJ113" s="908"/>
      <c r="CK113" s="908"/>
      <c r="CL113" s="908"/>
      <c r="CM113" s="908"/>
      <c r="CN113" s="908"/>
      <c r="CO113" s="908"/>
      <c r="CP113" s="908"/>
      <c r="CQ113" s="908"/>
      <c r="CR113" s="908"/>
      <c r="CS113" s="908"/>
      <c r="CT113" s="908"/>
    </row>
    <row r="114">
      <c r="A114" s="1212"/>
      <c r="B114" s="1206"/>
      <c r="C114" s="1207"/>
      <c r="D114" s="1208"/>
      <c r="E114" s="1209"/>
      <c r="F114" s="1210"/>
      <c r="G114" s="1206"/>
      <c r="H114" s="1208"/>
      <c r="I114" s="1209"/>
      <c r="J114" s="908"/>
      <c r="K114" s="908"/>
      <c r="L114" s="908"/>
      <c r="M114" s="908"/>
      <c r="N114" s="908"/>
      <c r="O114" s="908"/>
      <c r="P114" s="908"/>
      <c r="Q114" s="908"/>
      <c r="R114" s="908"/>
      <c r="S114" s="908"/>
      <c r="T114" s="908"/>
      <c r="U114" s="908"/>
      <c r="V114" s="908"/>
      <c r="W114" s="908"/>
      <c r="X114" s="908"/>
      <c r="Y114" s="908"/>
      <c r="Z114" s="908"/>
      <c r="AA114" s="908"/>
      <c r="AB114" s="908"/>
      <c r="AC114" s="908"/>
      <c r="AD114" s="908"/>
      <c r="AE114" s="908"/>
      <c r="AF114" s="908"/>
      <c r="AG114" s="908"/>
      <c r="AH114" s="908"/>
      <c r="AI114" s="908"/>
      <c r="AJ114" s="908"/>
      <c r="AK114" s="908"/>
      <c r="AL114" s="908"/>
      <c r="AM114" s="908"/>
      <c r="AN114" s="908"/>
      <c r="AO114" s="908"/>
      <c r="AP114" s="908"/>
      <c r="AQ114" s="908"/>
      <c r="AR114" s="908"/>
      <c r="AS114" s="908"/>
      <c r="AT114" s="908"/>
      <c r="AU114" s="908"/>
      <c r="AV114" s="908"/>
      <c r="AW114" s="908"/>
      <c r="AX114" s="908"/>
      <c r="AY114" s="908"/>
      <c r="AZ114" s="908"/>
      <c r="BA114" s="908"/>
      <c r="BB114" s="908"/>
      <c r="BC114" s="908"/>
      <c r="BD114" s="908"/>
      <c r="BE114" s="908"/>
      <c r="BF114" s="908"/>
      <c r="BG114" s="908"/>
      <c r="BH114" s="908"/>
      <c r="BI114" s="908"/>
      <c r="BJ114" s="908"/>
      <c r="BK114" s="908"/>
      <c r="BL114" s="908"/>
      <c r="BM114" s="908"/>
      <c r="BN114" s="908"/>
      <c r="BO114" s="908"/>
      <c r="BP114" s="908"/>
      <c r="BQ114" s="908"/>
      <c r="BR114" s="908"/>
      <c r="BS114" s="908"/>
      <c r="BT114" s="908"/>
      <c r="BU114" s="908"/>
      <c r="BV114" s="908"/>
      <c r="BW114" s="908"/>
      <c r="BX114" s="908"/>
      <c r="BY114" s="908"/>
      <c r="BZ114" s="908"/>
      <c r="CA114" s="908"/>
      <c r="CB114" s="908"/>
      <c r="CC114" s="908"/>
      <c r="CD114" s="908"/>
      <c r="CE114" s="908"/>
      <c r="CF114" s="908"/>
      <c r="CG114" s="908"/>
      <c r="CH114" s="908"/>
      <c r="CI114" s="908"/>
      <c r="CJ114" s="908"/>
      <c r="CK114" s="908"/>
      <c r="CL114" s="908"/>
      <c r="CM114" s="908"/>
      <c r="CN114" s="908"/>
      <c r="CO114" s="908"/>
      <c r="CP114" s="908"/>
      <c r="CQ114" s="908"/>
      <c r="CR114" s="908"/>
      <c r="CS114" s="908"/>
      <c r="CT114" s="908"/>
    </row>
    <row r="115">
      <c r="A115" s="1212"/>
      <c r="B115" s="1206"/>
      <c r="C115" s="1207"/>
      <c r="D115" s="1208"/>
      <c r="E115" s="1209"/>
      <c r="F115" s="1210"/>
      <c r="G115" s="1206"/>
      <c r="H115" s="1208"/>
      <c r="I115" s="1209"/>
      <c r="J115" s="908"/>
      <c r="K115" s="908"/>
      <c r="L115" s="908"/>
      <c r="M115" s="908"/>
      <c r="N115" s="908"/>
      <c r="O115" s="908"/>
      <c r="P115" s="908"/>
      <c r="Q115" s="908"/>
      <c r="R115" s="908"/>
      <c r="S115" s="908"/>
      <c r="T115" s="908"/>
      <c r="U115" s="908"/>
      <c r="V115" s="908"/>
      <c r="W115" s="908"/>
      <c r="X115" s="908"/>
      <c r="Y115" s="908"/>
      <c r="Z115" s="908"/>
      <c r="AA115" s="908"/>
      <c r="AB115" s="908"/>
      <c r="AC115" s="908"/>
      <c r="AD115" s="908"/>
      <c r="AE115" s="908"/>
      <c r="AF115" s="908"/>
      <c r="AG115" s="908"/>
      <c r="AH115" s="908"/>
      <c r="AI115" s="908"/>
      <c r="AJ115" s="908"/>
      <c r="AK115" s="908"/>
      <c r="AL115" s="908"/>
      <c r="AM115" s="908"/>
      <c r="AN115" s="908"/>
      <c r="AO115" s="908"/>
      <c r="AP115" s="908"/>
      <c r="AQ115" s="908"/>
      <c r="AR115" s="908"/>
      <c r="AS115" s="908"/>
      <c r="AT115" s="908"/>
      <c r="AU115" s="908"/>
      <c r="AV115" s="908"/>
      <c r="AW115" s="908"/>
      <c r="AX115" s="908"/>
      <c r="AY115" s="908"/>
      <c r="AZ115" s="908"/>
      <c r="BA115" s="908"/>
      <c r="BB115" s="908"/>
      <c r="BC115" s="908"/>
      <c r="BD115" s="908"/>
      <c r="BE115" s="908"/>
      <c r="BF115" s="908"/>
      <c r="BG115" s="908"/>
      <c r="BH115" s="908"/>
      <c r="BI115" s="908"/>
      <c r="BJ115" s="908"/>
      <c r="BK115" s="908"/>
      <c r="BL115" s="908"/>
      <c r="BM115" s="908"/>
      <c r="BN115" s="908"/>
      <c r="BO115" s="908"/>
      <c r="BP115" s="908"/>
      <c r="BQ115" s="908"/>
      <c r="BR115" s="908"/>
      <c r="BS115" s="908"/>
      <c r="BT115" s="908"/>
      <c r="BU115" s="908"/>
      <c r="BV115" s="908"/>
      <c r="BW115" s="908"/>
      <c r="BX115" s="908"/>
      <c r="BY115" s="908"/>
      <c r="BZ115" s="908"/>
      <c r="CA115" s="908"/>
      <c r="CB115" s="908"/>
      <c r="CC115" s="908"/>
      <c r="CD115" s="908"/>
      <c r="CE115" s="908"/>
      <c r="CF115" s="908"/>
      <c r="CG115" s="908"/>
      <c r="CH115" s="908"/>
      <c r="CI115" s="908"/>
      <c r="CJ115" s="908"/>
      <c r="CK115" s="908"/>
      <c r="CL115" s="908"/>
      <c r="CM115" s="908"/>
      <c r="CN115" s="908"/>
      <c r="CO115" s="908"/>
      <c r="CP115" s="908"/>
      <c r="CQ115" s="908"/>
      <c r="CR115" s="908"/>
      <c r="CS115" s="908"/>
      <c r="CT115" s="908"/>
    </row>
    <row r="116">
      <c r="A116" s="1212"/>
      <c r="B116" s="1206"/>
      <c r="C116" s="1207"/>
      <c r="D116" s="1208"/>
      <c r="E116" s="1209"/>
      <c r="F116" s="1210"/>
      <c r="G116" s="1206"/>
      <c r="H116" s="1208"/>
      <c r="I116" s="1209"/>
      <c r="J116" s="908"/>
      <c r="K116" s="908"/>
      <c r="L116" s="908"/>
      <c r="M116" s="908"/>
      <c r="N116" s="908"/>
      <c r="O116" s="908"/>
      <c r="P116" s="908"/>
      <c r="Q116" s="908"/>
      <c r="R116" s="908"/>
      <c r="S116" s="908"/>
      <c r="T116" s="908"/>
      <c r="U116" s="908"/>
      <c r="V116" s="908"/>
      <c r="W116" s="908"/>
      <c r="X116" s="908"/>
      <c r="Y116" s="908"/>
      <c r="Z116" s="908"/>
      <c r="AA116" s="908"/>
      <c r="AB116" s="908"/>
      <c r="AC116" s="908"/>
      <c r="AD116" s="908"/>
      <c r="AE116" s="908"/>
      <c r="AF116" s="908"/>
      <c r="AG116" s="908"/>
      <c r="AH116" s="908"/>
      <c r="AI116" s="908"/>
      <c r="AJ116" s="908"/>
      <c r="AK116" s="908"/>
      <c r="AL116" s="908"/>
      <c r="AM116" s="908"/>
      <c r="AN116" s="908"/>
      <c r="AO116" s="908"/>
      <c r="AP116" s="908"/>
      <c r="AQ116" s="908"/>
      <c r="AR116" s="908"/>
      <c r="AS116" s="908"/>
      <c r="AT116" s="908"/>
      <c r="AU116" s="908"/>
      <c r="AV116" s="908"/>
      <c r="AW116" s="908"/>
      <c r="AX116" s="908"/>
      <c r="AY116" s="908"/>
      <c r="AZ116" s="908"/>
      <c r="BA116" s="908"/>
      <c r="BB116" s="908"/>
      <c r="BC116" s="908"/>
      <c r="BD116" s="908"/>
      <c r="BE116" s="908"/>
      <c r="BF116" s="908"/>
      <c r="BG116" s="908"/>
      <c r="BH116" s="908"/>
      <c r="BI116" s="908"/>
      <c r="BJ116" s="908"/>
      <c r="BK116" s="908"/>
      <c r="BL116" s="908"/>
      <c r="BM116" s="908"/>
      <c r="BN116" s="908"/>
      <c r="BO116" s="908"/>
      <c r="BP116" s="908"/>
      <c r="BQ116" s="908"/>
      <c r="BR116" s="908"/>
      <c r="BS116" s="908"/>
      <c r="BT116" s="908"/>
      <c r="BU116" s="908"/>
      <c r="BV116" s="908"/>
      <c r="BW116" s="908"/>
      <c r="BX116" s="908"/>
      <c r="BY116" s="908"/>
      <c r="BZ116" s="908"/>
      <c r="CA116" s="908"/>
      <c r="CB116" s="908"/>
      <c r="CC116" s="908"/>
      <c r="CD116" s="908"/>
      <c r="CE116" s="908"/>
      <c r="CF116" s="908"/>
      <c r="CG116" s="908"/>
      <c r="CH116" s="908"/>
      <c r="CI116" s="908"/>
      <c r="CJ116" s="908"/>
      <c r="CK116" s="908"/>
      <c r="CL116" s="908"/>
      <c r="CM116" s="908"/>
      <c r="CN116" s="908"/>
      <c r="CO116" s="908"/>
      <c r="CP116" s="908"/>
      <c r="CQ116" s="908"/>
      <c r="CR116" s="908"/>
      <c r="CS116" s="908"/>
      <c r="CT116" s="908"/>
    </row>
    <row r="117">
      <c r="A117" s="1212"/>
      <c r="B117" s="1206"/>
      <c r="C117" s="1207"/>
      <c r="D117" s="1208"/>
      <c r="E117" s="1209"/>
      <c r="F117" s="1210"/>
      <c r="G117" s="1206"/>
      <c r="H117" s="1208"/>
      <c r="I117" s="1209"/>
      <c r="J117" s="908"/>
      <c r="K117" s="908"/>
      <c r="L117" s="908"/>
      <c r="M117" s="908"/>
      <c r="N117" s="908"/>
      <c r="O117" s="908"/>
      <c r="P117" s="908"/>
      <c r="Q117" s="908"/>
      <c r="R117" s="908"/>
      <c r="S117" s="908"/>
      <c r="T117" s="908"/>
      <c r="U117" s="908"/>
      <c r="V117" s="908"/>
      <c r="W117" s="908"/>
      <c r="X117" s="908"/>
      <c r="Y117" s="908"/>
      <c r="Z117" s="908"/>
      <c r="AA117" s="908"/>
      <c r="AB117" s="908"/>
      <c r="AC117" s="908"/>
      <c r="AD117" s="908"/>
      <c r="AE117" s="908"/>
      <c r="AF117" s="908"/>
      <c r="AG117" s="908"/>
      <c r="AH117" s="908"/>
      <c r="AI117" s="908"/>
      <c r="AJ117" s="908"/>
      <c r="AK117" s="908"/>
      <c r="AL117" s="908"/>
      <c r="AM117" s="908"/>
      <c r="AN117" s="908"/>
      <c r="AO117" s="908"/>
      <c r="AP117" s="908"/>
      <c r="AQ117" s="908"/>
      <c r="AR117" s="908"/>
      <c r="AS117" s="908"/>
      <c r="AT117" s="908"/>
      <c r="AU117" s="908"/>
      <c r="AV117" s="908"/>
      <c r="AW117" s="908"/>
      <c r="AX117" s="908"/>
      <c r="AY117" s="908"/>
      <c r="AZ117" s="908"/>
      <c r="BA117" s="908"/>
      <c r="BB117" s="908"/>
      <c r="BC117" s="908"/>
      <c r="BD117" s="908"/>
      <c r="BE117" s="908"/>
      <c r="BF117" s="908"/>
      <c r="BG117" s="908"/>
      <c r="BH117" s="908"/>
      <c r="BI117" s="908"/>
      <c r="BJ117" s="908"/>
      <c r="BK117" s="908"/>
      <c r="BL117" s="908"/>
      <c r="BM117" s="908"/>
      <c r="BN117" s="908"/>
      <c r="BO117" s="908"/>
      <c r="BP117" s="908"/>
      <c r="BQ117" s="908"/>
      <c r="BR117" s="908"/>
      <c r="BS117" s="908"/>
      <c r="BT117" s="908"/>
      <c r="BU117" s="908"/>
      <c r="BV117" s="908"/>
      <c r="BW117" s="908"/>
      <c r="BX117" s="908"/>
      <c r="BY117" s="908"/>
      <c r="BZ117" s="908"/>
      <c r="CA117" s="908"/>
      <c r="CB117" s="908"/>
      <c r="CC117" s="908"/>
      <c r="CD117" s="908"/>
      <c r="CE117" s="908"/>
      <c r="CF117" s="908"/>
      <c r="CG117" s="908"/>
      <c r="CH117" s="908"/>
      <c r="CI117" s="908"/>
      <c r="CJ117" s="908"/>
      <c r="CK117" s="908"/>
      <c r="CL117" s="908"/>
      <c r="CM117" s="908"/>
      <c r="CN117" s="908"/>
      <c r="CO117" s="908"/>
      <c r="CP117" s="908"/>
      <c r="CQ117" s="908"/>
      <c r="CR117" s="908"/>
      <c r="CS117" s="908"/>
      <c r="CT117" s="908"/>
    </row>
    <row r="118">
      <c r="A118" s="1212"/>
      <c r="B118" s="1206"/>
      <c r="C118" s="1207"/>
      <c r="D118" s="1208"/>
      <c r="E118" s="1209"/>
      <c r="F118" s="1210"/>
      <c r="G118" s="1206"/>
      <c r="H118" s="1208"/>
      <c r="I118" s="1209"/>
      <c r="J118" s="908"/>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08"/>
      <c r="AJ118" s="908"/>
      <c r="AK118" s="908"/>
      <c r="AL118" s="908"/>
      <c r="AM118" s="908"/>
      <c r="AN118" s="908"/>
      <c r="AO118" s="908"/>
      <c r="AP118" s="908"/>
      <c r="AQ118" s="908"/>
      <c r="AR118" s="908"/>
      <c r="AS118" s="908"/>
      <c r="AT118" s="908"/>
      <c r="AU118" s="908"/>
      <c r="AV118" s="908"/>
      <c r="AW118" s="908"/>
      <c r="AX118" s="908"/>
      <c r="AY118" s="908"/>
      <c r="AZ118" s="908"/>
      <c r="BA118" s="908"/>
      <c r="BB118" s="908"/>
      <c r="BC118" s="908"/>
      <c r="BD118" s="908"/>
      <c r="BE118" s="908"/>
      <c r="BF118" s="908"/>
      <c r="BG118" s="908"/>
      <c r="BH118" s="908"/>
      <c r="BI118" s="908"/>
      <c r="BJ118" s="908"/>
      <c r="BK118" s="908"/>
      <c r="BL118" s="908"/>
      <c r="BM118" s="908"/>
      <c r="BN118" s="908"/>
      <c r="BO118" s="908"/>
      <c r="BP118" s="908"/>
      <c r="BQ118" s="908"/>
      <c r="BR118" s="908"/>
      <c r="BS118" s="908"/>
      <c r="BT118" s="908"/>
      <c r="BU118" s="908"/>
      <c r="BV118" s="908"/>
      <c r="BW118" s="908"/>
      <c r="BX118" s="908"/>
      <c r="BY118" s="908"/>
      <c r="BZ118" s="908"/>
      <c r="CA118" s="908"/>
      <c r="CB118" s="908"/>
      <c r="CC118" s="908"/>
      <c r="CD118" s="908"/>
      <c r="CE118" s="908"/>
      <c r="CF118" s="908"/>
      <c r="CG118" s="908"/>
      <c r="CH118" s="908"/>
      <c r="CI118" s="908"/>
      <c r="CJ118" s="908"/>
      <c r="CK118" s="908"/>
      <c r="CL118" s="908"/>
      <c r="CM118" s="908"/>
      <c r="CN118" s="908"/>
      <c r="CO118" s="908"/>
      <c r="CP118" s="908"/>
      <c r="CQ118" s="908"/>
      <c r="CR118" s="908"/>
      <c r="CS118" s="908"/>
      <c r="CT118" s="908"/>
    </row>
    <row r="119">
      <c r="A119" s="1212"/>
      <c r="B119" s="1206"/>
      <c r="C119" s="1207"/>
      <c r="D119" s="1208"/>
      <c r="E119" s="1209"/>
      <c r="F119" s="1210"/>
      <c r="G119" s="1206"/>
      <c r="H119" s="1208"/>
      <c r="I119" s="1209"/>
      <c r="J119" s="908"/>
      <c r="K119" s="908"/>
      <c r="L119" s="908"/>
      <c r="M119" s="908"/>
      <c r="N119" s="908"/>
      <c r="O119" s="908"/>
      <c r="P119" s="908"/>
      <c r="Q119" s="908"/>
      <c r="R119" s="908"/>
      <c r="S119" s="908"/>
      <c r="T119" s="908"/>
      <c r="U119" s="908"/>
      <c r="V119" s="908"/>
      <c r="W119" s="908"/>
      <c r="X119" s="908"/>
      <c r="Y119" s="908"/>
      <c r="Z119" s="908"/>
      <c r="AA119" s="908"/>
      <c r="AB119" s="908"/>
      <c r="AC119" s="908"/>
      <c r="AD119" s="908"/>
      <c r="AE119" s="908"/>
      <c r="AF119" s="908"/>
      <c r="AG119" s="908"/>
      <c r="AH119" s="908"/>
      <c r="AI119" s="908"/>
      <c r="AJ119" s="908"/>
      <c r="AK119" s="908"/>
      <c r="AL119" s="908"/>
      <c r="AM119" s="908"/>
      <c r="AN119" s="908"/>
      <c r="AO119" s="908"/>
      <c r="AP119" s="908"/>
      <c r="AQ119" s="908"/>
      <c r="AR119" s="908"/>
      <c r="AS119" s="908"/>
      <c r="AT119" s="908"/>
      <c r="AU119" s="908"/>
      <c r="AV119" s="908"/>
      <c r="AW119" s="908"/>
      <c r="AX119" s="908"/>
      <c r="AY119" s="908"/>
      <c r="AZ119" s="908"/>
      <c r="BA119" s="908"/>
      <c r="BB119" s="908"/>
      <c r="BC119" s="908"/>
      <c r="BD119" s="908"/>
      <c r="BE119" s="908"/>
      <c r="BF119" s="908"/>
      <c r="BG119" s="908"/>
      <c r="BH119" s="908"/>
      <c r="BI119" s="908"/>
      <c r="BJ119" s="908"/>
      <c r="BK119" s="908"/>
      <c r="BL119" s="908"/>
      <c r="BM119" s="908"/>
      <c r="BN119" s="908"/>
      <c r="BO119" s="908"/>
      <c r="BP119" s="908"/>
      <c r="BQ119" s="908"/>
      <c r="BR119" s="908"/>
      <c r="BS119" s="908"/>
      <c r="BT119" s="908"/>
      <c r="BU119" s="908"/>
      <c r="BV119" s="908"/>
      <c r="BW119" s="908"/>
      <c r="BX119" s="908"/>
      <c r="BY119" s="908"/>
      <c r="BZ119" s="908"/>
      <c r="CA119" s="908"/>
      <c r="CB119" s="908"/>
      <c r="CC119" s="908"/>
      <c r="CD119" s="908"/>
      <c r="CE119" s="908"/>
      <c r="CF119" s="908"/>
      <c r="CG119" s="908"/>
      <c r="CH119" s="908"/>
      <c r="CI119" s="908"/>
      <c r="CJ119" s="908"/>
      <c r="CK119" s="908"/>
      <c r="CL119" s="908"/>
      <c r="CM119" s="908"/>
      <c r="CN119" s="908"/>
      <c r="CO119" s="908"/>
      <c r="CP119" s="908"/>
      <c r="CQ119" s="908"/>
      <c r="CR119" s="908"/>
      <c r="CS119" s="908"/>
      <c r="CT119" s="908"/>
    </row>
    <row r="120">
      <c r="A120" s="1212"/>
      <c r="B120" s="1206"/>
      <c r="C120" s="1207"/>
      <c r="D120" s="1208"/>
      <c r="E120" s="1209"/>
      <c r="F120" s="1210"/>
      <c r="G120" s="1206"/>
      <c r="H120" s="1208"/>
      <c r="I120" s="1209"/>
      <c r="J120" s="908"/>
      <c r="K120" s="908"/>
      <c r="L120" s="908"/>
      <c r="M120" s="908"/>
      <c r="N120" s="908"/>
      <c r="O120" s="908"/>
      <c r="P120" s="908"/>
      <c r="Q120" s="908"/>
      <c r="R120" s="908"/>
      <c r="S120" s="908"/>
      <c r="T120" s="908"/>
      <c r="U120" s="908"/>
      <c r="V120" s="908"/>
      <c r="W120" s="908"/>
      <c r="X120" s="908"/>
      <c r="Y120" s="908"/>
      <c r="Z120" s="908"/>
      <c r="AA120" s="908"/>
      <c r="AB120" s="908"/>
      <c r="AC120" s="908"/>
      <c r="AD120" s="908"/>
      <c r="AE120" s="908"/>
      <c r="AF120" s="908"/>
      <c r="AG120" s="908"/>
      <c r="AH120" s="908"/>
      <c r="AI120" s="908"/>
      <c r="AJ120" s="908"/>
      <c r="AK120" s="908"/>
      <c r="AL120" s="908"/>
      <c r="AM120" s="908"/>
      <c r="AN120" s="908"/>
      <c r="AO120" s="908"/>
      <c r="AP120" s="908"/>
      <c r="AQ120" s="908"/>
      <c r="AR120" s="908"/>
      <c r="AS120" s="908"/>
      <c r="AT120" s="908"/>
      <c r="AU120" s="908"/>
      <c r="AV120" s="908"/>
      <c r="AW120" s="908"/>
      <c r="AX120" s="908"/>
      <c r="AY120" s="908"/>
      <c r="AZ120" s="908"/>
      <c r="BA120" s="908"/>
      <c r="BB120" s="908"/>
      <c r="BC120" s="908"/>
      <c r="BD120" s="908"/>
      <c r="BE120" s="908"/>
      <c r="BF120" s="908"/>
      <c r="BG120" s="908"/>
      <c r="BH120" s="908"/>
      <c r="BI120" s="908"/>
      <c r="BJ120" s="908"/>
      <c r="BK120" s="908"/>
      <c r="BL120" s="908"/>
      <c r="BM120" s="908"/>
      <c r="BN120" s="908"/>
      <c r="BO120" s="908"/>
      <c r="BP120" s="908"/>
      <c r="BQ120" s="908"/>
      <c r="BR120" s="908"/>
      <c r="BS120" s="908"/>
      <c r="BT120" s="908"/>
      <c r="BU120" s="908"/>
      <c r="BV120" s="908"/>
      <c r="BW120" s="908"/>
      <c r="BX120" s="908"/>
      <c r="BY120" s="908"/>
      <c r="BZ120" s="908"/>
      <c r="CA120" s="908"/>
      <c r="CB120" s="908"/>
      <c r="CC120" s="908"/>
      <c r="CD120" s="908"/>
      <c r="CE120" s="908"/>
      <c r="CF120" s="908"/>
      <c r="CG120" s="908"/>
      <c r="CH120" s="908"/>
      <c r="CI120" s="908"/>
      <c r="CJ120" s="908"/>
      <c r="CK120" s="908"/>
      <c r="CL120" s="908"/>
      <c r="CM120" s="908"/>
      <c r="CN120" s="908"/>
      <c r="CO120" s="908"/>
      <c r="CP120" s="908"/>
      <c r="CQ120" s="908"/>
      <c r="CR120" s="908"/>
      <c r="CS120" s="908"/>
      <c r="CT120" s="908"/>
    </row>
    <row r="121">
      <c r="A121" s="1212"/>
      <c r="B121" s="1206"/>
      <c r="C121" s="1207"/>
      <c r="D121" s="1208"/>
      <c r="E121" s="1209"/>
      <c r="F121" s="1210"/>
      <c r="G121" s="1206"/>
      <c r="H121" s="1208"/>
      <c r="I121" s="1209"/>
      <c r="J121" s="908"/>
      <c r="K121" s="908"/>
      <c r="L121" s="908"/>
      <c r="M121" s="908"/>
      <c r="N121" s="908"/>
      <c r="O121" s="908"/>
      <c r="P121" s="908"/>
      <c r="Q121" s="908"/>
      <c r="R121" s="908"/>
      <c r="S121" s="908"/>
      <c r="T121" s="908"/>
      <c r="U121" s="908"/>
      <c r="V121" s="908"/>
      <c r="W121" s="908"/>
      <c r="X121" s="908"/>
      <c r="Y121" s="908"/>
      <c r="Z121" s="908"/>
      <c r="AA121" s="908"/>
      <c r="AB121" s="908"/>
      <c r="AC121" s="908"/>
      <c r="AD121" s="908"/>
      <c r="AE121" s="908"/>
      <c r="AF121" s="908"/>
      <c r="AG121" s="908"/>
      <c r="AH121" s="908"/>
      <c r="AI121" s="908"/>
      <c r="AJ121" s="908"/>
      <c r="AK121" s="908"/>
      <c r="AL121" s="908"/>
      <c r="AM121" s="908"/>
      <c r="AN121" s="908"/>
      <c r="AO121" s="908"/>
      <c r="AP121" s="908"/>
      <c r="AQ121" s="908"/>
      <c r="AR121" s="908"/>
      <c r="AS121" s="908"/>
      <c r="AT121" s="908"/>
      <c r="AU121" s="908"/>
      <c r="AV121" s="908"/>
      <c r="AW121" s="908"/>
      <c r="AX121" s="908"/>
      <c r="AY121" s="908"/>
      <c r="AZ121" s="908"/>
      <c r="BA121" s="908"/>
      <c r="BB121" s="908"/>
      <c r="BC121" s="908"/>
      <c r="BD121" s="908"/>
      <c r="BE121" s="908"/>
      <c r="BF121" s="908"/>
      <c r="BG121" s="908"/>
      <c r="BH121" s="908"/>
      <c r="BI121" s="908"/>
      <c r="BJ121" s="908"/>
      <c r="BK121" s="908"/>
      <c r="BL121" s="908"/>
      <c r="BM121" s="908"/>
      <c r="BN121" s="908"/>
      <c r="BO121" s="908"/>
      <c r="BP121" s="908"/>
      <c r="BQ121" s="908"/>
      <c r="BR121" s="908"/>
      <c r="BS121" s="908"/>
      <c r="BT121" s="908"/>
      <c r="BU121" s="908"/>
      <c r="BV121" s="908"/>
      <c r="BW121" s="908"/>
      <c r="BX121" s="908"/>
      <c r="BY121" s="908"/>
      <c r="BZ121" s="908"/>
      <c r="CA121" s="908"/>
      <c r="CB121" s="908"/>
      <c r="CC121" s="908"/>
      <c r="CD121" s="908"/>
      <c r="CE121" s="908"/>
      <c r="CF121" s="908"/>
      <c r="CG121" s="908"/>
      <c r="CH121" s="908"/>
      <c r="CI121" s="908"/>
      <c r="CJ121" s="908"/>
      <c r="CK121" s="908"/>
      <c r="CL121" s="908"/>
      <c r="CM121" s="908"/>
      <c r="CN121" s="908"/>
      <c r="CO121" s="908"/>
      <c r="CP121" s="908"/>
      <c r="CQ121" s="908"/>
      <c r="CR121" s="908"/>
      <c r="CS121" s="908"/>
      <c r="CT121" s="908"/>
    </row>
    <row r="122">
      <c r="A122" s="1212"/>
      <c r="B122" s="1206"/>
      <c r="C122" s="1207"/>
      <c r="D122" s="1208"/>
      <c r="E122" s="1209"/>
      <c r="F122" s="1210"/>
      <c r="G122" s="1206"/>
      <c r="H122" s="1208"/>
      <c r="I122" s="1209"/>
      <c r="J122" s="908"/>
      <c r="K122" s="908"/>
      <c r="L122" s="908"/>
      <c r="M122" s="908"/>
      <c r="N122" s="908"/>
      <c r="O122" s="908"/>
      <c r="P122" s="908"/>
      <c r="Q122" s="908"/>
      <c r="R122" s="908"/>
      <c r="S122" s="908"/>
      <c r="T122" s="908"/>
      <c r="U122" s="908"/>
      <c r="V122" s="908"/>
      <c r="W122" s="908"/>
      <c r="X122" s="908"/>
      <c r="Y122" s="908"/>
      <c r="Z122" s="908"/>
      <c r="AA122" s="908"/>
      <c r="AB122" s="908"/>
      <c r="AC122" s="908"/>
      <c r="AD122" s="908"/>
      <c r="AE122" s="908"/>
      <c r="AF122" s="908"/>
      <c r="AG122" s="908"/>
      <c r="AH122" s="908"/>
      <c r="AI122" s="908"/>
      <c r="AJ122" s="908"/>
      <c r="AK122" s="908"/>
      <c r="AL122" s="908"/>
      <c r="AM122" s="908"/>
      <c r="AN122" s="908"/>
      <c r="AO122" s="908"/>
      <c r="AP122" s="908"/>
      <c r="AQ122" s="908"/>
      <c r="AR122" s="908"/>
      <c r="AS122" s="908"/>
      <c r="AT122" s="908"/>
      <c r="AU122" s="908"/>
      <c r="AV122" s="908"/>
      <c r="AW122" s="908"/>
      <c r="AX122" s="908"/>
      <c r="AY122" s="908"/>
      <c r="AZ122" s="908"/>
      <c r="BA122" s="908"/>
      <c r="BB122" s="908"/>
      <c r="BC122" s="908"/>
      <c r="BD122" s="908"/>
      <c r="BE122" s="908"/>
      <c r="BF122" s="908"/>
      <c r="BG122" s="908"/>
      <c r="BH122" s="908"/>
      <c r="BI122" s="908"/>
      <c r="BJ122" s="908"/>
      <c r="BK122" s="908"/>
      <c r="BL122" s="908"/>
      <c r="BM122" s="908"/>
      <c r="BN122" s="908"/>
      <c r="BO122" s="908"/>
      <c r="BP122" s="908"/>
      <c r="BQ122" s="908"/>
      <c r="BR122" s="908"/>
      <c r="BS122" s="908"/>
      <c r="BT122" s="908"/>
      <c r="BU122" s="908"/>
      <c r="BV122" s="908"/>
      <c r="BW122" s="908"/>
      <c r="BX122" s="908"/>
      <c r="BY122" s="908"/>
      <c r="BZ122" s="908"/>
      <c r="CA122" s="908"/>
      <c r="CB122" s="908"/>
      <c r="CC122" s="908"/>
      <c r="CD122" s="908"/>
      <c r="CE122" s="908"/>
      <c r="CF122" s="908"/>
      <c r="CG122" s="908"/>
      <c r="CH122" s="908"/>
      <c r="CI122" s="908"/>
      <c r="CJ122" s="908"/>
      <c r="CK122" s="908"/>
      <c r="CL122" s="908"/>
      <c r="CM122" s="908"/>
      <c r="CN122" s="908"/>
      <c r="CO122" s="908"/>
      <c r="CP122" s="908"/>
      <c r="CQ122" s="908"/>
      <c r="CR122" s="908"/>
      <c r="CS122" s="908"/>
      <c r="CT122" s="908"/>
    </row>
    <row r="123">
      <c r="A123" s="1212"/>
      <c r="B123" s="1206"/>
      <c r="C123" s="1207"/>
      <c r="D123" s="1208"/>
      <c r="E123" s="1209"/>
      <c r="F123" s="1210"/>
      <c r="G123" s="1206"/>
      <c r="H123" s="1208"/>
      <c r="I123" s="1209"/>
      <c r="J123" s="908"/>
      <c r="K123" s="908"/>
      <c r="L123" s="908"/>
      <c r="M123" s="908"/>
      <c r="N123" s="908"/>
      <c r="O123" s="908"/>
      <c r="P123" s="908"/>
      <c r="Q123" s="908"/>
      <c r="R123" s="908"/>
      <c r="S123" s="908"/>
      <c r="T123" s="908"/>
      <c r="U123" s="908"/>
      <c r="V123" s="908"/>
      <c r="W123" s="908"/>
      <c r="X123" s="908"/>
      <c r="Y123" s="908"/>
      <c r="Z123" s="908"/>
      <c r="AA123" s="908"/>
      <c r="AB123" s="908"/>
      <c r="AC123" s="908"/>
      <c r="AD123" s="908"/>
      <c r="AE123" s="908"/>
      <c r="AF123" s="908"/>
      <c r="AG123" s="908"/>
      <c r="AH123" s="908"/>
      <c r="AI123" s="908"/>
      <c r="AJ123" s="908"/>
      <c r="AK123" s="908"/>
      <c r="AL123" s="908"/>
      <c r="AM123" s="908"/>
      <c r="AN123" s="908"/>
      <c r="AO123" s="908"/>
      <c r="AP123" s="908"/>
      <c r="AQ123" s="908"/>
      <c r="AR123" s="908"/>
      <c r="AS123" s="908"/>
      <c r="AT123" s="908"/>
      <c r="AU123" s="908"/>
      <c r="AV123" s="908"/>
      <c r="AW123" s="908"/>
      <c r="AX123" s="908"/>
      <c r="AY123" s="908"/>
      <c r="AZ123" s="908"/>
      <c r="BA123" s="908"/>
      <c r="BB123" s="908"/>
      <c r="BC123" s="908"/>
      <c r="BD123" s="908"/>
      <c r="BE123" s="908"/>
      <c r="BF123" s="908"/>
      <c r="BG123" s="908"/>
      <c r="BH123" s="908"/>
      <c r="BI123" s="908"/>
      <c r="BJ123" s="908"/>
      <c r="BK123" s="908"/>
      <c r="BL123" s="908"/>
      <c r="BM123" s="908"/>
      <c r="BN123" s="908"/>
      <c r="BO123" s="908"/>
      <c r="BP123" s="908"/>
      <c r="BQ123" s="908"/>
      <c r="BR123" s="908"/>
      <c r="BS123" s="908"/>
      <c r="BT123" s="908"/>
      <c r="BU123" s="908"/>
      <c r="BV123" s="908"/>
      <c r="BW123" s="908"/>
      <c r="BX123" s="908"/>
      <c r="BY123" s="908"/>
      <c r="BZ123" s="908"/>
      <c r="CA123" s="908"/>
      <c r="CB123" s="908"/>
      <c r="CC123" s="908"/>
      <c r="CD123" s="908"/>
      <c r="CE123" s="908"/>
      <c r="CF123" s="908"/>
      <c r="CG123" s="908"/>
      <c r="CH123" s="908"/>
      <c r="CI123" s="908"/>
      <c r="CJ123" s="908"/>
      <c r="CK123" s="908"/>
      <c r="CL123" s="908"/>
      <c r="CM123" s="908"/>
      <c r="CN123" s="908"/>
      <c r="CO123" s="908"/>
      <c r="CP123" s="908"/>
      <c r="CQ123" s="908"/>
      <c r="CR123" s="908"/>
      <c r="CS123" s="908"/>
      <c r="CT123" s="908"/>
    </row>
    <row r="124">
      <c r="A124" s="1212"/>
      <c r="B124" s="1206"/>
      <c r="C124" s="1207"/>
      <c r="D124" s="1208"/>
      <c r="E124" s="1209"/>
      <c r="F124" s="1210"/>
      <c r="G124" s="1206"/>
      <c r="H124" s="1208"/>
      <c r="I124" s="1209"/>
      <c r="J124" s="908"/>
      <c r="K124" s="908"/>
      <c r="L124" s="908"/>
      <c r="M124" s="908"/>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08"/>
      <c r="AJ124" s="908"/>
      <c r="AK124" s="908"/>
      <c r="AL124" s="908"/>
      <c r="AM124" s="908"/>
      <c r="AN124" s="908"/>
      <c r="AO124" s="908"/>
      <c r="AP124" s="908"/>
      <c r="AQ124" s="908"/>
      <c r="AR124" s="908"/>
      <c r="AS124" s="908"/>
      <c r="AT124" s="908"/>
      <c r="AU124" s="908"/>
      <c r="AV124" s="908"/>
      <c r="AW124" s="908"/>
      <c r="AX124" s="908"/>
      <c r="AY124" s="908"/>
      <c r="AZ124" s="908"/>
      <c r="BA124" s="908"/>
      <c r="BB124" s="908"/>
      <c r="BC124" s="908"/>
      <c r="BD124" s="908"/>
      <c r="BE124" s="908"/>
      <c r="BF124" s="908"/>
      <c r="BG124" s="908"/>
      <c r="BH124" s="908"/>
      <c r="BI124" s="908"/>
      <c r="BJ124" s="908"/>
      <c r="BK124" s="908"/>
      <c r="BL124" s="908"/>
      <c r="BM124" s="908"/>
      <c r="BN124" s="908"/>
      <c r="BO124" s="908"/>
      <c r="BP124" s="908"/>
      <c r="BQ124" s="908"/>
      <c r="BR124" s="908"/>
      <c r="BS124" s="908"/>
      <c r="BT124" s="908"/>
      <c r="BU124" s="908"/>
      <c r="BV124" s="908"/>
      <c r="BW124" s="908"/>
      <c r="BX124" s="908"/>
      <c r="BY124" s="908"/>
      <c r="BZ124" s="908"/>
      <c r="CA124" s="908"/>
      <c r="CB124" s="908"/>
      <c r="CC124" s="908"/>
      <c r="CD124" s="908"/>
      <c r="CE124" s="908"/>
      <c r="CF124" s="908"/>
      <c r="CG124" s="908"/>
      <c r="CH124" s="908"/>
      <c r="CI124" s="908"/>
      <c r="CJ124" s="908"/>
      <c r="CK124" s="908"/>
      <c r="CL124" s="908"/>
      <c r="CM124" s="908"/>
      <c r="CN124" s="908"/>
      <c r="CO124" s="908"/>
      <c r="CP124" s="908"/>
      <c r="CQ124" s="908"/>
      <c r="CR124" s="908"/>
      <c r="CS124" s="908"/>
      <c r="CT124" s="908"/>
    </row>
    <row r="125">
      <c r="A125" s="1212"/>
      <c r="B125" s="1206"/>
      <c r="C125" s="1207"/>
      <c r="D125" s="1208"/>
      <c r="E125" s="1209"/>
      <c r="F125" s="1210"/>
      <c r="G125" s="1206"/>
      <c r="H125" s="1208"/>
      <c r="I125" s="1209"/>
      <c r="J125" s="908"/>
      <c r="K125" s="908"/>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08"/>
      <c r="AJ125" s="908"/>
      <c r="AK125" s="908"/>
      <c r="AL125" s="908"/>
      <c r="AM125" s="908"/>
      <c r="AN125" s="908"/>
      <c r="AO125" s="908"/>
      <c r="AP125" s="908"/>
      <c r="AQ125" s="908"/>
      <c r="AR125" s="908"/>
      <c r="AS125" s="908"/>
      <c r="AT125" s="908"/>
      <c r="AU125" s="908"/>
      <c r="AV125" s="908"/>
      <c r="AW125" s="908"/>
      <c r="AX125" s="908"/>
      <c r="AY125" s="908"/>
      <c r="AZ125" s="908"/>
      <c r="BA125" s="908"/>
      <c r="BB125" s="908"/>
      <c r="BC125" s="908"/>
      <c r="BD125" s="908"/>
      <c r="BE125" s="908"/>
      <c r="BF125" s="908"/>
      <c r="BG125" s="908"/>
      <c r="BH125" s="908"/>
      <c r="BI125" s="908"/>
      <c r="BJ125" s="908"/>
      <c r="BK125" s="908"/>
      <c r="BL125" s="908"/>
      <c r="BM125" s="908"/>
      <c r="BN125" s="908"/>
      <c r="BO125" s="908"/>
      <c r="BP125" s="908"/>
      <c r="BQ125" s="908"/>
      <c r="BR125" s="908"/>
      <c r="BS125" s="908"/>
      <c r="BT125" s="908"/>
      <c r="BU125" s="908"/>
      <c r="BV125" s="908"/>
      <c r="BW125" s="908"/>
      <c r="BX125" s="908"/>
      <c r="BY125" s="908"/>
      <c r="BZ125" s="908"/>
      <c r="CA125" s="908"/>
      <c r="CB125" s="908"/>
      <c r="CC125" s="908"/>
      <c r="CD125" s="908"/>
      <c r="CE125" s="908"/>
      <c r="CF125" s="908"/>
      <c r="CG125" s="908"/>
      <c r="CH125" s="908"/>
      <c r="CI125" s="908"/>
      <c r="CJ125" s="908"/>
      <c r="CK125" s="908"/>
      <c r="CL125" s="908"/>
      <c r="CM125" s="908"/>
      <c r="CN125" s="908"/>
      <c r="CO125" s="908"/>
      <c r="CP125" s="908"/>
      <c r="CQ125" s="908"/>
      <c r="CR125" s="908"/>
      <c r="CS125" s="908"/>
      <c r="CT125" s="908"/>
    </row>
    <row r="126">
      <c r="A126" s="1212"/>
      <c r="B126" s="1206"/>
      <c r="C126" s="1207"/>
      <c r="D126" s="1208"/>
      <c r="E126" s="1209"/>
      <c r="F126" s="1210"/>
      <c r="G126" s="1206"/>
      <c r="H126" s="1208"/>
      <c r="I126" s="1209"/>
      <c r="J126" s="908"/>
      <c r="K126" s="908"/>
      <c r="L126" s="908"/>
      <c r="M126" s="908"/>
      <c r="N126" s="908"/>
      <c r="O126" s="908"/>
      <c r="P126" s="908"/>
      <c r="Q126" s="908"/>
      <c r="R126" s="908"/>
      <c r="S126" s="908"/>
      <c r="T126" s="908"/>
      <c r="U126" s="908"/>
      <c r="V126" s="908"/>
      <c r="W126" s="908"/>
      <c r="X126" s="908"/>
      <c r="Y126" s="908"/>
      <c r="Z126" s="908"/>
      <c r="AA126" s="908"/>
      <c r="AB126" s="908"/>
      <c r="AC126" s="908"/>
      <c r="AD126" s="908"/>
      <c r="AE126" s="908"/>
      <c r="AF126" s="908"/>
      <c r="AG126" s="908"/>
      <c r="AH126" s="908"/>
      <c r="AI126" s="908"/>
      <c r="AJ126" s="908"/>
      <c r="AK126" s="908"/>
      <c r="AL126" s="908"/>
      <c r="AM126" s="908"/>
      <c r="AN126" s="908"/>
      <c r="AO126" s="908"/>
      <c r="AP126" s="908"/>
      <c r="AQ126" s="908"/>
      <c r="AR126" s="908"/>
      <c r="AS126" s="908"/>
      <c r="AT126" s="908"/>
      <c r="AU126" s="908"/>
      <c r="AV126" s="908"/>
      <c r="AW126" s="908"/>
      <c r="AX126" s="908"/>
      <c r="AY126" s="908"/>
      <c r="AZ126" s="908"/>
      <c r="BA126" s="908"/>
      <c r="BB126" s="908"/>
      <c r="BC126" s="908"/>
      <c r="BD126" s="908"/>
      <c r="BE126" s="908"/>
      <c r="BF126" s="908"/>
      <c r="BG126" s="908"/>
      <c r="BH126" s="908"/>
      <c r="BI126" s="908"/>
      <c r="BJ126" s="908"/>
      <c r="BK126" s="908"/>
      <c r="BL126" s="908"/>
      <c r="BM126" s="908"/>
      <c r="BN126" s="908"/>
      <c r="BO126" s="908"/>
      <c r="BP126" s="908"/>
      <c r="BQ126" s="908"/>
      <c r="BR126" s="908"/>
      <c r="BS126" s="908"/>
      <c r="BT126" s="908"/>
      <c r="BU126" s="908"/>
      <c r="BV126" s="908"/>
      <c r="BW126" s="908"/>
      <c r="BX126" s="908"/>
      <c r="BY126" s="908"/>
      <c r="BZ126" s="908"/>
      <c r="CA126" s="908"/>
      <c r="CB126" s="908"/>
      <c r="CC126" s="908"/>
      <c r="CD126" s="908"/>
      <c r="CE126" s="908"/>
      <c r="CF126" s="908"/>
      <c r="CG126" s="908"/>
      <c r="CH126" s="908"/>
      <c r="CI126" s="908"/>
      <c r="CJ126" s="908"/>
      <c r="CK126" s="908"/>
      <c r="CL126" s="908"/>
      <c r="CM126" s="908"/>
      <c r="CN126" s="908"/>
      <c r="CO126" s="908"/>
      <c r="CP126" s="908"/>
      <c r="CQ126" s="908"/>
      <c r="CR126" s="908"/>
      <c r="CS126" s="908"/>
      <c r="CT126" s="908"/>
    </row>
    <row r="127">
      <c r="A127" s="1212"/>
      <c r="B127" s="1206"/>
      <c r="C127" s="1207"/>
      <c r="D127" s="1208"/>
      <c r="E127" s="1209"/>
      <c r="F127" s="1210"/>
      <c r="G127" s="1206"/>
      <c r="H127" s="1208"/>
      <c r="I127" s="1209"/>
      <c r="J127" s="908"/>
      <c r="K127" s="908"/>
      <c r="L127" s="908"/>
      <c r="M127" s="908"/>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08"/>
      <c r="AJ127" s="908"/>
      <c r="AK127" s="908"/>
      <c r="AL127" s="908"/>
      <c r="AM127" s="908"/>
      <c r="AN127" s="908"/>
      <c r="AO127" s="908"/>
      <c r="AP127" s="908"/>
      <c r="AQ127" s="908"/>
      <c r="AR127" s="908"/>
      <c r="AS127" s="908"/>
      <c r="AT127" s="908"/>
      <c r="AU127" s="908"/>
      <c r="AV127" s="908"/>
      <c r="AW127" s="908"/>
      <c r="AX127" s="908"/>
      <c r="AY127" s="908"/>
      <c r="AZ127" s="908"/>
      <c r="BA127" s="908"/>
      <c r="BB127" s="908"/>
      <c r="BC127" s="908"/>
      <c r="BD127" s="908"/>
      <c r="BE127" s="908"/>
      <c r="BF127" s="908"/>
      <c r="BG127" s="908"/>
      <c r="BH127" s="908"/>
      <c r="BI127" s="908"/>
      <c r="BJ127" s="908"/>
      <c r="BK127" s="908"/>
      <c r="BL127" s="908"/>
      <c r="BM127" s="908"/>
      <c r="BN127" s="908"/>
      <c r="BO127" s="908"/>
      <c r="BP127" s="908"/>
      <c r="BQ127" s="908"/>
      <c r="BR127" s="908"/>
      <c r="BS127" s="908"/>
      <c r="BT127" s="908"/>
      <c r="BU127" s="908"/>
      <c r="BV127" s="908"/>
      <c r="BW127" s="908"/>
      <c r="BX127" s="908"/>
      <c r="BY127" s="908"/>
      <c r="BZ127" s="908"/>
      <c r="CA127" s="908"/>
      <c r="CB127" s="908"/>
      <c r="CC127" s="908"/>
      <c r="CD127" s="908"/>
      <c r="CE127" s="908"/>
      <c r="CF127" s="908"/>
      <c r="CG127" s="908"/>
      <c r="CH127" s="908"/>
      <c r="CI127" s="908"/>
      <c r="CJ127" s="908"/>
      <c r="CK127" s="908"/>
      <c r="CL127" s="908"/>
      <c r="CM127" s="908"/>
      <c r="CN127" s="908"/>
      <c r="CO127" s="908"/>
      <c r="CP127" s="908"/>
      <c r="CQ127" s="908"/>
      <c r="CR127" s="908"/>
      <c r="CS127" s="908"/>
      <c r="CT127" s="908"/>
    </row>
    <row r="128">
      <c r="A128" s="1212"/>
      <c r="B128" s="1206"/>
      <c r="C128" s="1207"/>
      <c r="D128" s="1208"/>
      <c r="E128" s="1209"/>
      <c r="F128" s="1210"/>
      <c r="G128" s="1206"/>
      <c r="H128" s="1208"/>
      <c r="I128" s="1209"/>
      <c r="J128" s="908"/>
      <c r="K128" s="908"/>
      <c r="L128" s="908"/>
      <c r="M128" s="908"/>
      <c r="N128" s="908"/>
      <c r="O128" s="908"/>
      <c r="P128" s="908"/>
      <c r="Q128" s="908"/>
      <c r="R128" s="908"/>
      <c r="S128" s="908"/>
      <c r="T128" s="908"/>
      <c r="U128" s="908"/>
      <c r="V128" s="908"/>
      <c r="W128" s="908"/>
      <c r="X128" s="908"/>
      <c r="Y128" s="908"/>
      <c r="Z128" s="908"/>
      <c r="AA128" s="908"/>
      <c r="AB128" s="908"/>
      <c r="AC128" s="908"/>
      <c r="AD128" s="908"/>
      <c r="AE128" s="908"/>
      <c r="AF128" s="908"/>
      <c r="AG128" s="908"/>
      <c r="AH128" s="908"/>
      <c r="AI128" s="908"/>
      <c r="AJ128" s="908"/>
      <c r="AK128" s="908"/>
      <c r="AL128" s="908"/>
      <c r="AM128" s="908"/>
      <c r="AN128" s="908"/>
      <c r="AO128" s="908"/>
      <c r="AP128" s="908"/>
      <c r="AQ128" s="908"/>
      <c r="AR128" s="908"/>
      <c r="AS128" s="908"/>
      <c r="AT128" s="908"/>
      <c r="AU128" s="908"/>
      <c r="AV128" s="908"/>
      <c r="AW128" s="908"/>
      <c r="AX128" s="908"/>
      <c r="AY128" s="908"/>
      <c r="AZ128" s="908"/>
      <c r="BA128" s="908"/>
      <c r="BB128" s="908"/>
      <c r="BC128" s="908"/>
      <c r="BD128" s="908"/>
      <c r="BE128" s="908"/>
      <c r="BF128" s="908"/>
      <c r="BG128" s="908"/>
      <c r="BH128" s="908"/>
      <c r="BI128" s="908"/>
      <c r="BJ128" s="908"/>
      <c r="BK128" s="908"/>
      <c r="BL128" s="908"/>
      <c r="BM128" s="908"/>
      <c r="BN128" s="908"/>
      <c r="BO128" s="908"/>
      <c r="BP128" s="908"/>
      <c r="BQ128" s="908"/>
      <c r="BR128" s="908"/>
      <c r="BS128" s="908"/>
      <c r="BT128" s="908"/>
      <c r="BU128" s="908"/>
      <c r="BV128" s="908"/>
      <c r="BW128" s="908"/>
      <c r="BX128" s="908"/>
      <c r="BY128" s="908"/>
      <c r="BZ128" s="908"/>
      <c r="CA128" s="908"/>
      <c r="CB128" s="908"/>
      <c r="CC128" s="908"/>
      <c r="CD128" s="908"/>
      <c r="CE128" s="908"/>
      <c r="CF128" s="908"/>
      <c r="CG128" s="908"/>
      <c r="CH128" s="908"/>
      <c r="CI128" s="908"/>
      <c r="CJ128" s="908"/>
      <c r="CK128" s="908"/>
      <c r="CL128" s="908"/>
      <c r="CM128" s="908"/>
      <c r="CN128" s="908"/>
      <c r="CO128" s="908"/>
      <c r="CP128" s="908"/>
      <c r="CQ128" s="908"/>
      <c r="CR128" s="908"/>
      <c r="CS128" s="908"/>
      <c r="CT128" s="908"/>
    </row>
    <row r="129">
      <c r="A129" s="1212"/>
      <c r="B129" s="1206"/>
      <c r="C129" s="1207"/>
      <c r="D129" s="1208"/>
      <c r="E129" s="1209"/>
      <c r="F129" s="1210"/>
      <c r="G129" s="1206"/>
      <c r="H129" s="1208"/>
      <c r="I129" s="1209"/>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08"/>
      <c r="AJ129" s="908"/>
      <c r="AK129" s="908"/>
      <c r="AL129" s="908"/>
      <c r="AM129" s="908"/>
      <c r="AN129" s="908"/>
      <c r="AO129" s="908"/>
      <c r="AP129" s="908"/>
      <c r="AQ129" s="908"/>
      <c r="AR129" s="908"/>
      <c r="AS129" s="908"/>
      <c r="AT129" s="908"/>
      <c r="AU129" s="908"/>
      <c r="AV129" s="908"/>
      <c r="AW129" s="908"/>
      <c r="AX129" s="908"/>
      <c r="AY129" s="908"/>
      <c r="AZ129" s="908"/>
      <c r="BA129" s="908"/>
      <c r="BB129" s="908"/>
      <c r="BC129" s="908"/>
      <c r="BD129" s="908"/>
      <c r="BE129" s="908"/>
      <c r="BF129" s="908"/>
      <c r="BG129" s="908"/>
      <c r="BH129" s="908"/>
      <c r="BI129" s="908"/>
      <c r="BJ129" s="908"/>
      <c r="BK129" s="908"/>
      <c r="BL129" s="908"/>
      <c r="BM129" s="908"/>
      <c r="BN129" s="908"/>
      <c r="BO129" s="908"/>
      <c r="BP129" s="908"/>
      <c r="BQ129" s="908"/>
      <c r="BR129" s="908"/>
      <c r="BS129" s="908"/>
      <c r="BT129" s="908"/>
      <c r="BU129" s="908"/>
      <c r="BV129" s="908"/>
      <c r="BW129" s="908"/>
      <c r="BX129" s="908"/>
      <c r="BY129" s="908"/>
      <c r="BZ129" s="908"/>
      <c r="CA129" s="908"/>
      <c r="CB129" s="908"/>
      <c r="CC129" s="908"/>
      <c r="CD129" s="908"/>
      <c r="CE129" s="908"/>
      <c r="CF129" s="908"/>
      <c r="CG129" s="908"/>
      <c r="CH129" s="908"/>
      <c r="CI129" s="908"/>
      <c r="CJ129" s="908"/>
      <c r="CK129" s="908"/>
      <c r="CL129" s="908"/>
      <c r="CM129" s="908"/>
      <c r="CN129" s="908"/>
      <c r="CO129" s="908"/>
      <c r="CP129" s="908"/>
      <c r="CQ129" s="908"/>
      <c r="CR129" s="908"/>
      <c r="CS129" s="908"/>
      <c r="CT129" s="908"/>
    </row>
    <row r="130">
      <c r="A130" s="1212"/>
      <c r="B130" s="1206"/>
      <c r="C130" s="1207"/>
      <c r="D130" s="1208"/>
      <c r="E130" s="1209"/>
      <c r="F130" s="1210"/>
      <c r="G130" s="1206"/>
      <c r="H130" s="1208"/>
      <c r="I130" s="1209"/>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8"/>
      <c r="AO130" s="908"/>
      <c r="AP130" s="908"/>
      <c r="AQ130" s="908"/>
      <c r="AR130" s="908"/>
      <c r="AS130" s="908"/>
      <c r="AT130" s="908"/>
      <c r="AU130" s="908"/>
      <c r="AV130" s="908"/>
      <c r="AW130" s="908"/>
      <c r="AX130" s="908"/>
      <c r="AY130" s="908"/>
      <c r="AZ130" s="908"/>
      <c r="BA130" s="908"/>
      <c r="BB130" s="908"/>
      <c r="BC130" s="908"/>
      <c r="BD130" s="908"/>
      <c r="BE130" s="908"/>
      <c r="BF130" s="908"/>
      <c r="BG130" s="908"/>
      <c r="BH130" s="908"/>
      <c r="BI130" s="908"/>
      <c r="BJ130" s="908"/>
      <c r="BK130" s="908"/>
      <c r="BL130" s="908"/>
      <c r="BM130" s="908"/>
      <c r="BN130" s="908"/>
      <c r="BO130" s="908"/>
      <c r="BP130" s="908"/>
      <c r="BQ130" s="908"/>
      <c r="BR130" s="908"/>
      <c r="BS130" s="908"/>
      <c r="BT130" s="908"/>
      <c r="BU130" s="908"/>
      <c r="BV130" s="908"/>
      <c r="BW130" s="908"/>
      <c r="BX130" s="908"/>
      <c r="BY130" s="908"/>
      <c r="BZ130" s="908"/>
      <c r="CA130" s="908"/>
      <c r="CB130" s="908"/>
      <c r="CC130" s="908"/>
      <c r="CD130" s="908"/>
      <c r="CE130" s="908"/>
      <c r="CF130" s="908"/>
      <c r="CG130" s="908"/>
      <c r="CH130" s="908"/>
      <c r="CI130" s="908"/>
      <c r="CJ130" s="908"/>
      <c r="CK130" s="908"/>
      <c r="CL130" s="908"/>
      <c r="CM130" s="908"/>
      <c r="CN130" s="908"/>
      <c r="CO130" s="908"/>
      <c r="CP130" s="908"/>
      <c r="CQ130" s="908"/>
      <c r="CR130" s="908"/>
      <c r="CS130" s="908"/>
      <c r="CT130" s="908"/>
    </row>
    <row r="131">
      <c r="A131" s="1212"/>
      <c r="B131" s="1206"/>
      <c r="C131" s="1207"/>
      <c r="D131" s="1208"/>
      <c r="E131" s="1209"/>
      <c r="F131" s="1210"/>
      <c r="G131" s="1206"/>
      <c r="H131" s="1208"/>
      <c r="I131" s="1209"/>
      <c r="J131" s="908"/>
      <c r="K131" s="908"/>
      <c r="L131" s="908"/>
      <c r="M131" s="908"/>
      <c r="N131" s="908"/>
      <c r="O131" s="908"/>
      <c r="P131" s="908"/>
      <c r="Q131" s="908"/>
      <c r="R131" s="908"/>
      <c r="S131" s="908"/>
      <c r="T131" s="908"/>
      <c r="U131" s="908"/>
      <c r="V131" s="908"/>
      <c r="W131" s="908"/>
      <c r="X131" s="908"/>
      <c r="Y131" s="908"/>
      <c r="Z131" s="908"/>
      <c r="AA131" s="908"/>
      <c r="AB131" s="908"/>
      <c r="AC131" s="908"/>
      <c r="AD131" s="908"/>
      <c r="AE131" s="908"/>
      <c r="AF131" s="908"/>
      <c r="AG131" s="908"/>
      <c r="AH131" s="908"/>
      <c r="AI131" s="908"/>
      <c r="AJ131" s="908"/>
      <c r="AK131" s="908"/>
      <c r="AL131" s="908"/>
      <c r="AM131" s="908"/>
      <c r="AN131" s="908"/>
      <c r="AO131" s="908"/>
      <c r="AP131" s="908"/>
      <c r="AQ131" s="908"/>
      <c r="AR131" s="908"/>
      <c r="AS131" s="908"/>
      <c r="AT131" s="908"/>
      <c r="AU131" s="908"/>
      <c r="AV131" s="908"/>
      <c r="AW131" s="908"/>
      <c r="AX131" s="908"/>
      <c r="AY131" s="908"/>
      <c r="AZ131" s="908"/>
      <c r="BA131" s="908"/>
      <c r="BB131" s="908"/>
      <c r="BC131" s="908"/>
      <c r="BD131" s="908"/>
      <c r="BE131" s="908"/>
      <c r="BF131" s="908"/>
      <c r="BG131" s="908"/>
      <c r="BH131" s="908"/>
      <c r="BI131" s="908"/>
      <c r="BJ131" s="908"/>
      <c r="BK131" s="908"/>
      <c r="BL131" s="908"/>
      <c r="BM131" s="908"/>
      <c r="BN131" s="908"/>
      <c r="BO131" s="908"/>
      <c r="BP131" s="908"/>
      <c r="BQ131" s="908"/>
      <c r="BR131" s="908"/>
      <c r="BS131" s="908"/>
      <c r="BT131" s="908"/>
      <c r="BU131" s="908"/>
      <c r="BV131" s="908"/>
      <c r="BW131" s="908"/>
      <c r="BX131" s="908"/>
      <c r="BY131" s="908"/>
      <c r="BZ131" s="908"/>
      <c r="CA131" s="908"/>
      <c r="CB131" s="908"/>
      <c r="CC131" s="908"/>
      <c r="CD131" s="908"/>
      <c r="CE131" s="908"/>
      <c r="CF131" s="908"/>
      <c r="CG131" s="908"/>
      <c r="CH131" s="908"/>
      <c r="CI131" s="908"/>
      <c r="CJ131" s="908"/>
      <c r="CK131" s="908"/>
      <c r="CL131" s="908"/>
      <c r="CM131" s="908"/>
      <c r="CN131" s="908"/>
      <c r="CO131" s="908"/>
      <c r="CP131" s="908"/>
      <c r="CQ131" s="908"/>
      <c r="CR131" s="908"/>
      <c r="CS131" s="908"/>
      <c r="CT131" s="908"/>
    </row>
    <row r="132">
      <c r="A132" s="1212"/>
      <c r="B132" s="1206"/>
      <c r="C132" s="1207"/>
      <c r="D132" s="1208"/>
      <c r="E132" s="1209"/>
      <c r="F132" s="1210"/>
      <c r="G132" s="1206"/>
      <c r="H132" s="1208"/>
      <c r="I132" s="1209"/>
      <c r="J132" s="908"/>
      <c r="K132" s="908"/>
      <c r="L132" s="908"/>
      <c r="M132" s="908"/>
      <c r="N132" s="908"/>
      <c r="O132" s="908"/>
      <c r="P132" s="908"/>
      <c r="Q132" s="908"/>
      <c r="R132" s="908"/>
      <c r="S132" s="908"/>
      <c r="T132" s="908"/>
      <c r="U132" s="908"/>
      <c r="V132" s="908"/>
      <c r="W132" s="908"/>
      <c r="X132" s="908"/>
      <c r="Y132" s="908"/>
      <c r="Z132" s="908"/>
      <c r="AA132" s="908"/>
      <c r="AB132" s="908"/>
      <c r="AC132" s="908"/>
      <c r="AD132" s="908"/>
      <c r="AE132" s="908"/>
      <c r="AF132" s="908"/>
      <c r="AG132" s="908"/>
      <c r="AH132" s="908"/>
      <c r="AI132" s="908"/>
      <c r="AJ132" s="908"/>
      <c r="AK132" s="908"/>
      <c r="AL132" s="908"/>
      <c r="AM132" s="908"/>
      <c r="AN132" s="908"/>
      <c r="AO132" s="908"/>
      <c r="AP132" s="908"/>
      <c r="AQ132" s="908"/>
      <c r="AR132" s="908"/>
      <c r="AS132" s="908"/>
      <c r="AT132" s="908"/>
      <c r="AU132" s="908"/>
      <c r="AV132" s="908"/>
      <c r="AW132" s="908"/>
      <c r="AX132" s="908"/>
      <c r="AY132" s="908"/>
      <c r="AZ132" s="908"/>
      <c r="BA132" s="908"/>
      <c r="BB132" s="908"/>
      <c r="BC132" s="908"/>
      <c r="BD132" s="908"/>
      <c r="BE132" s="908"/>
      <c r="BF132" s="908"/>
      <c r="BG132" s="908"/>
      <c r="BH132" s="908"/>
      <c r="BI132" s="908"/>
      <c r="BJ132" s="908"/>
      <c r="BK132" s="908"/>
      <c r="BL132" s="908"/>
      <c r="BM132" s="908"/>
      <c r="BN132" s="908"/>
      <c r="BO132" s="908"/>
      <c r="BP132" s="908"/>
      <c r="BQ132" s="908"/>
      <c r="BR132" s="908"/>
      <c r="BS132" s="908"/>
      <c r="BT132" s="908"/>
      <c r="BU132" s="908"/>
      <c r="BV132" s="908"/>
      <c r="BW132" s="908"/>
      <c r="BX132" s="908"/>
      <c r="BY132" s="908"/>
      <c r="BZ132" s="908"/>
      <c r="CA132" s="908"/>
      <c r="CB132" s="908"/>
      <c r="CC132" s="908"/>
      <c r="CD132" s="908"/>
      <c r="CE132" s="908"/>
      <c r="CF132" s="908"/>
      <c r="CG132" s="908"/>
      <c r="CH132" s="908"/>
      <c r="CI132" s="908"/>
      <c r="CJ132" s="908"/>
      <c r="CK132" s="908"/>
      <c r="CL132" s="908"/>
      <c r="CM132" s="908"/>
      <c r="CN132" s="908"/>
      <c r="CO132" s="908"/>
      <c r="CP132" s="908"/>
      <c r="CQ132" s="908"/>
      <c r="CR132" s="908"/>
      <c r="CS132" s="908"/>
      <c r="CT132" s="908"/>
    </row>
    <row r="133">
      <c r="A133" s="1212"/>
      <c r="B133" s="1206"/>
      <c r="C133" s="1207"/>
      <c r="D133" s="1208"/>
      <c r="E133" s="1209"/>
      <c r="F133" s="1210"/>
      <c r="G133" s="1206"/>
      <c r="H133" s="1208"/>
      <c r="I133" s="1209"/>
      <c r="J133" s="908"/>
      <c r="K133" s="908"/>
      <c r="L133" s="908"/>
      <c r="M133" s="908"/>
      <c r="N133" s="908"/>
      <c r="O133" s="908"/>
      <c r="P133" s="908"/>
      <c r="Q133" s="908"/>
      <c r="R133" s="908"/>
      <c r="S133" s="908"/>
      <c r="T133" s="908"/>
      <c r="U133" s="908"/>
      <c r="V133" s="908"/>
      <c r="W133" s="908"/>
      <c r="X133" s="908"/>
      <c r="Y133" s="908"/>
      <c r="Z133" s="908"/>
      <c r="AA133" s="908"/>
      <c r="AB133" s="908"/>
      <c r="AC133" s="908"/>
      <c r="AD133" s="908"/>
      <c r="AE133" s="908"/>
      <c r="AF133" s="908"/>
      <c r="AG133" s="908"/>
      <c r="AH133" s="908"/>
      <c r="AI133" s="908"/>
      <c r="AJ133" s="908"/>
      <c r="AK133" s="908"/>
      <c r="AL133" s="908"/>
      <c r="AM133" s="908"/>
      <c r="AN133" s="908"/>
      <c r="AO133" s="908"/>
      <c r="AP133" s="908"/>
      <c r="AQ133" s="908"/>
      <c r="AR133" s="908"/>
      <c r="AS133" s="908"/>
      <c r="AT133" s="908"/>
      <c r="AU133" s="908"/>
      <c r="AV133" s="908"/>
      <c r="AW133" s="908"/>
      <c r="AX133" s="908"/>
      <c r="AY133" s="908"/>
      <c r="AZ133" s="908"/>
      <c r="BA133" s="908"/>
      <c r="BB133" s="908"/>
      <c r="BC133" s="908"/>
      <c r="BD133" s="908"/>
      <c r="BE133" s="908"/>
      <c r="BF133" s="908"/>
      <c r="BG133" s="908"/>
      <c r="BH133" s="908"/>
      <c r="BI133" s="908"/>
      <c r="BJ133" s="908"/>
      <c r="BK133" s="908"/>
      <c r="BL133" s="908"/>
      <c r="BM133" s="908"/>
      <c r="BN133" s="908"/>
      <c r="BO133" s="908"/>
      <c r="BP133" s="908"/>
      <c r="BQ133" s="908"/>
      <c r="BR133" s="908"/>
      <c r="BS133" s="908"/>
      <c r="BT133" s="908"/>
      <c r="BU133" s="908"/>
      <c r="BV133" s="908"/>
      <c r="BW133" s="908"/>
      <c r="BX133" s="908"/>
      <c r="BY133" s="908"/>
      <c r="BZ133" s="908"/>
      <c r="CA133" s="908"/>
      <c r="CB133" s="908"/>
      <c r="CC133" s="908"/>
      <c r="CD133" s="908"/>
      <c r="CE133" s="908"/>
      <c r="CF133" s="908"/>
      <c r="CG133" s="908"/>
      <c r="CH133" s="908"/>
      <c r="CI133" s="908"/>
      <c r="CJ133" s="908"/>
      <c r="CK133" s="908"/>
      <c r="CL133" s="908"/>
      <c r="CM133" s="908"/>
      <c r="CN133" s="908"/>
      <c r="CO133" s="908"/>
      <c r="CP133" s="908"/>
      <c r="CQ133" s="908"/>
      <c r="CR133" s="908"/>
      <c r="CS133" s="908"/>
      <c r="CT133" s="908"/>
    </row>
    <row r="134">
      <c r="A134" s="1212"/>
      <c r="B134" s="1206"/>
      <c r="C134" s="1207"/>
      <c r="D134" s="1208"/>
      <c r="E134" s="1209"/>
      <c r="F134" s="1210"/>
      <c r="G134" s="1206"/>
      <c r="H134" s="1208"/>
      <c r="I134" s="1209"/>
      <c r="J134" s="908"/>
      <c r="K134" s="908"/>
      <c r="L134" s="908"/>
      <c r="M134" s="908"/>
      <c r="N134" s="908"/>
      <c r="O134" s="908"/>
      <c r="P134" s="908"/>
      <c r="Q134" s="908"/>
      <c r="R134" s="908"/>
      <c r="S134" s="908"/>
      <c r="T134" s="908"/>
      <c r="U134" s="908"/>
      <c r="V134" s="908"/>
      <c r="W134" s="908"/>
      <c r="X134" s="908"/>
      <c r="Y134" s="908"/>
      <c r="Z134" s="908"/>
      <c r="AA134" s="908"/>
      <c r="AB134" s="908"/>
      <c r="AC134" s="908"/>
      <c r="AD134" s="908"/>
      <c r="AE134" s="908"/>
      <c r="AF134" s="908"/>
      <c r="AG134" s="908"/>
      <c r="AH134" s="908"/>
      <c r="AI134" s="908"/>
      <c r="AJ134" s="908"/>
      <c r="AK134" s="908"/>
      <c r="AL134" s="908"/>
      <c r="AM134" s="908"/>
      <c r="AN134" s="908"/>
      <c r="AO134" s="908"/>
      <c r="AP134" s="908"/>
      <c r="AQ134" s="908"/>
      <c r="AR134" s="908"/>
      <c r="AS134" s="908"/>
      <c r="AT134" s="908"/>
      <c r="AU134" s="908"/>
      <c r="AV134" s="908"/>
      <c r="AW134" s="908"/>
      <c r="AX134" s="908"/>
      <c r="AY134" s="908"/>
      <c r="AZ134" s="908"/>
      <c r="BA134" s="908"/>
      <c r="BB134" s="908"/>
      <c r="BC134" s="908"/>
      <c r="BD134" s="908"/>
      <c r="BE134" s="908"/>
      <c r="BF134" s="908"/>
      <c r="BG134" s="908"/>
      <c r="BH134" s="908"/>
      <c r="BI134" s="908"/>
      <c r="BJ134" s="908"/>
      <c r="BK134" s="908"/>
      <c r="BL134" s="908"/>
      <c r="BM134" s="908"/>
      <c r="BN134" s="908"/>
      <c r="BO134" s="908"/>
      <c r="BP134" s="908"/>
      <c r="BQ134" s="908"/>
      <c r="BR134" s="908"/>
      <c r="BS134" s="908"/>
      <c r="BT134" s="908"/>
      <c r="BU134" s="908"/>
      <c r="BV134" s="908"/>
      <c r="BW134" s="908"/>
      <c r="BX134" s="908"/>
      <c r="BY134" s="908"/>
      <c r="BZ134" s="908"/>
      <c r="CA134" s="908"/>
      <c r="CB134" s="908"/>
      <c r="CC134" s="908"/>
      <c r="CD134" s="908"/>
      <c r="CE134" s="908"/>
      <c r="CF134" s="908"/>
      <c r="CG134" s="908"/>
      <c r="CH134" s="908"/>
      <c r="CI134" s="908"/>
      <c r="CJ134" s="908"/>
      <c r="CK134" s="908"/>
      <c r="CL134" s="908"/>
      <c r="CM134" s="908"/>
      <c r="CN134" s="908"/>
      <c r="CO134" s="908"/>
      <c r="CP134" s="908"/>
      <c r="CQ134" s="908"/>
      <c r="CR134" s="908"/>
      <c r="CS134" s="908"/>
      <c r="CT134" s="908"/>
    </row>
    <row r="135">
      <c r="A135" s="1212"/>
      <c r="B135" s="1206"/>
      <c r="C135" s="1207"/>
      <c r="D135" s="1208"/>
      <c r="E135" s="1209"/>
      <c r="F135" s="1210"/>
      <c r="G135" s="1206"/>
      <c r="H135" s="1208"/>
      <c r="I135" s="1209"/>
      <c r="J135" s="908"/>
      <c r="K135" s="908"/>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8"/>
      <c r="AH135" s="908"/>
      <c r="AI135" s="908"/>
      <c r="AJ135" s="908"/>
      <c r="AK135" s="908"/>
      <c r="AL135" s="908"/>
      <c r="AM135" s="908"/>
      <c r="AN135" s="908"/>
      <c r="AO135" s="908"/>
      <c r="AP135" s="908"/>
      <c r="AQ135" s="908"/>
      <c r="AR135" s="908"/>
      <c r="AS135" s="908"/>
      <c r="AT135" s="908"/>
      <c r="AU135" s="908"/>
      <c r="AV135" s="908"/>
      <c r="AW135" s="908"/>
      <c r="AX135" s="908"/>
      <c r="AY135" s="908"/>
      <c r="AZ135" s="908"/>
      <c r="BA135" s="908"/>
      <c r="BB135" s="908"/>
      <c r="BC135" s="908"/>
      <c r="BD135" s="908"/>
      <c r="BE135" s="908"/>
      <c r="BF135" s="908"/>
      <c r="BG135" s="908"/>
      <c r="BH135" s="908"/>
      <c r="BI135" s="908"/>
      <c r="BJ135" s="908"/>
      <c r="BK135" s="908"/>
      <c r="BL135" s="908"/>
      <c r="BM135" s="908"/>
      <c r="BN135" s="908"/>
      <c r="BO135" s="908"/>
      <c r="BP135" s="908"/>
      <c r="BQ135" s="908"/>
      <c r="BR135" s="908"/>
      <c r="BS135" s="908"/>
      <c r="BT135" s="908"/>
      <c r="BU135" s="908"/>
      <c r="BV135" s="908"/>
      <c r="BW135" s="908"/>
      <c r="BX135" s="908"/>
      <c r="BY135" s="908"/>
      <c r="BZ135" s="908"/>
      <c r="CA135" s="908"/>
      <c r="CB135" s="908"/>
      <c r="CC135" s="908"/>
      <c r="CD135" s="908"/>
      <c r="CE135" s="908"/>
      <c r="CF135" s="908"/>
      <c r="CG135" s="908"/>
      <c r="CH135" s="908"/>
      <c r="CI135" s="908"/>
      <c r="CJ135" s="908"/>
      <c r="CK135" s="908"/>
      <c r="CL135" s="908"/>
      <c r="CM135" s="908"/>
      <c r="CN135" s="908"/>
      <c r="CO135" s="908"/>
      <c r="CP135" s="908"/>
      <c r="CQ135" s="908"/>
      <c r="CR135" s="908"/>
      <c r="CS135" s="908"/>
      <c r="CT135" s="908"/>
    </row>
    <row r="136">
      <c r="A136" s="1212"/>
      <c r="B136" s="1206"/>
      <c r="C136" s="1207"/>
      <c r="D136" s="1208"/>
      <c r="E136" s="1209"/>
      <c r="F136" s="1210"/>
      <c r="G136" s="1206"/>
      <c r="H136" s="1208"/>
      <c r="I136" s="1209"/>
      <c r="J136" s="908"/>
      <c r="K136" s="908"/>
      <c r="L136" s="908"/>
      <c r="M136" s="908"/>
      <c r="N136" s="908"/>
      <c r="O136" s="908"/>
      <c r="P136" s="908"/>
      <c r="Q136" s="908"/>
      <c r="R136" s="908"/>
      <c r="S136" s="908"/>
      <c r="T136" s="908"/>
      <c r="U136" s="908"/>
      <c r="V136" s="908"/>
      <c r="W136" s="908"/>
      <c r="X136" s="908"/>
      <c r="Y136" s="908"/>
      <c r="Z136" s="908"/>
      <c r="AA136" s="908"/>
      <c r="AB136" s="908"/>
      <c r="AC136" s="908"/>
      <c r="AD136" s="908"/>
      <c r="AE136" s="908"/>
      <c r="AF136" s="908"/>
      <c r="AG136" s="908"/>
      <c r="AH136" s="908"/>
      <c r="AI136" s="908"/>
      <c r="AJ136" s="908"/>
      <c r="AK136" s="908"/>
      <c r="AL136" s="908"/>
      <c r="AM136" s="908"/>
      <c r="AN136" s="908"/>
      <c r="AO136" s="908"/>
      <c r="AP136" s="908"/>
      <c r="AQ136" s="908"/>
      <c r="AR136" s="908"/>
      <c r="AS136" s="908"/>
      <c r="AT136" s="908"/>
      <c r="AU136" s="908"/>
      <c r="AV136" s="908"/>
      <c r="AW136" s="908"/>
      <c r="AX136" s="908"/>
      <c r="AY136" s="908"/>
      <c r="AZ136" s="908"/>
      <c r="BA136" s="908"/>
      <c r="BB136" s="908"/>
      <c r="BC136" s="908"/>
      <c r="BD136" s="908"/>
      <c r="BE136" s="908"/>
      <c r="BF136" s="908"/>
      <c r="BG136" s="908"/>
      <c r="BH136" s="908"/>
      <c r="BI136" s="908"/>
      <c r="BJ136" s="908"/>
      <c r="BK136" s="908"/>
      <c r="BL136" s="908"/>
      <c r="BM136" s="908"/>
      <c r="BN136" s="908"/>
      <c r="BO136" s="908"/>
      <c r="BP136" s="908"/>
      <c r="BQ136" s="908"/>
      <c r="BR136" s="908"/>
      <c r="BS136" s="908"/>
      <c r="BT136" s="908"/>
      <c r="BU136" s="908"/>
      <c r="BV136" s="908"/>
      <c r="BW136" s="908"/>
      <c r="BX136" s="908"/>
      <c r="BY136" s="908"/>
      <c r="BZ136" s="908"/>
      <c r="CA136" s="908"/>
      <c r="CB136" s="908"/>
      <c r="CC136" s="908"/>
      <c r="CD136" s="908"/>
      <c r="CE136" s="908"/>
      <c r="CF136" s="908"/>
      <c r="CG136" s="908"/>
      <c r="CH136" s="908"/>
      <c r="CI136" s="908"/>
      <c r="CJ136" s="908"/>
      <c r="CK136" s="908"/>
      <c r="CL136" s="908"/>
      <c r="CM136" s="908"/>
      <c r="CN136" s="908"/>
      <c r="CO136" s="908"/>
      <c r="CP136" s="908"/>
      <c r="CQ136" s="908"/>
      <c r="CR136" s="908"/>
      <c r="CS136" s="908"/>
      <c r="CT136" s="908"/>
    </row>
    <row r="137">
      <c r="A137" s="1212"/>
      <c r="B137" s="1206"/>
      <c r="C137" s="1207"/>
      <c r="D137" s="1208"/>
      <c r="E137" s="1209"/>
      <c r="F137" s="1210"/>
      <c r="G137" s="1206"/>
      <c r="H137" s="1208"/>
      <c r="I137" s="1209"/>
      <c r="J137" s="908"/>
      <c r="K137" s="908"/>
      <c r="L137" s="908"/>
      <c r="M137" s="908"/>
      <c r="N137" s="908"/>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08"/>
      <c r="AJ137" s="908"/>
      <c r="AK137" s="908"/>
      <c r="AL137" s="908"/>
      <c r="AM137" s="908"/>
      <c r="AN137" s="908"/>
      <c r="AO137" s="908"/>
      <c r="AP137" s="908"/>
      <c r="AQ137" s="908"/>
      <c r="AR137" s="908"/>
      <c r="AS137" s="908"/>
      <c r="AT137" s="908"/>
      <c r="AU137" s="908"/>
      <c r="AV137" s="908"/>
      <c r="AW137" s="908"/>
      <c r="AX137" s="908"/>
      <c r="AY137" s="908"/>
      <c r="AZ137" s="908"/>
      <c r="BA137" s="908"/>
      <c r="BB137" s="908"/>
      <c r="BC137" s="908"/>
      <c r="BD137" s="908"/>
      <c r="BE137" s="908"/>
      <c r="BF137" s="908"/>
      <c r="BG137" s="908"/>
      <c r="BH137" s="908"/>
      <c r="BI137" s="908"/>
      <c r="BJ137" s="908"/>
      <c r="BK137" s="908"/>
      <c r="BL137" s="908"/>
      <c r="BM137" s="908"/>
      <c r="BN137" s="908"/>
      <c r="BO137" s="908"/>
      <c r="BP137" s="908"/>
      <c r="BQ137" s="908"/>
      <c r="BR137" s="908"/>
      <c r="BS137" s="908"/>
      <c r="BT137" s="908"/>
      <c r="BU137" s="908"/>
      <c r="BV137" s="908"/>
      <c r="BW137" s="908"/>
      <c r="BX137" s="908"/>
      <c r="BY137" s="908"/>
      <c r="BZ137" s="908"/>
      <c r="CA137" s="908"/>
      <c r="CB137" s="908"/>
      <c r="CC137" s="908"/>
      <c r="CD137" s="908"/>
      <c r="CE137" s="908"/>
      <c r="CF137" s="908"/>
      <c r="CG137" s="908"/>
      <c r="CH137" s="908"/>
      <c r="CI137" s="908"/>
      <c r="CJ137" s="908"/>
      <c r="CK137" s="908"/>
      <c r="CL137" s="908"/>
      <c r="CM137" s="908"/>
      <c r="CN137" s="908"/>
      <c r="CO137" s="908"/>
      <c r="CP137" s="908"/>
      <c r="CQ137" s="908"/>
      <c r="CR137" s="908"/>
      <c r="CS137" s="908"/>
      <c r="CT137" s="908"/>
    </row>
    <row r="138">
      <c r="A138" s="1212"/>
      <c r="B138" s="1206"/>
      <c r="C138" s="1207"/>
      <c r="D138" s="1208"/>
      <c r="E138" s="1209"/>
      <c r="F138" s="1210"/>
      <c r="G138" s="1206"/>
      <c r="H138" s="1208"/>
      <c r="I138" s="1209"/>
      <c r="J138" s="908"/>
      <c r="K138" s="908"/>
      <c r="L138" s="908"/>
      <c r="M138" s="908"/>
      <c r="N138" s="908"/>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08"/>
      <c r="AJ138" s="908"/>
      <c r="AK138" s="908"/>
      <c r="AL138" s="908"/>
      <c r="AM138" s="908"/>
      <c r="AN138" s="908"/>
      <c r="AO138" s="908"/>
      <c r="AP138" s="908"/>
      <c r="AQ138" s="908"/>
      <c r="AR138" s="908"/>
      <c r="AS138" s="908"/>
      <c r="AT138" s="908"/>
      <c r="AU138" s="908"/>
      <c r="AV138" s="908"/>
      <c r="AW138" s="908"/>
      <c r="AX138" s="908"/>
      <c r="AY138" s="908"/>
      <c r="AZ138" s="908"/>
      <c r="BA138" s="908"/>
      <c r="BB138" s="908"/>
      <c r="BC138" s="908"/>
      <c r="BD138" s="908"/>
      <c r="BE138" s="908"/>
      <c r="BF138" s="908"/>
      <c r="BG138" s="908"/>
      <c r="BH138" s="908"/>
      <c r="BI138" s="908"/>
      <c r="BJ138" s="908"/>
      <c r="BK138" s="908"/>
      <c r="BL138" s="908"/>
      <c r="BM138" s="908"/>
      <c r="BN138" s="908"/>
      <c r="BO138" s="908"/>
      <c r="BP138" s="908"/>
      <c r="BQ138" s="908"/>
      <c r="BR138" s="908"/>
      <c r="BS138" s="908"/>
      <c r="BT138" s="908"/>
      <c r="BU138" s="908"/>
      <c r="BV138" s="908"/>
      <c r="BW138" s="908"/>
      <c r="BX138" s="908"/>
      <c r="BY138" s="908"/>
      <c r="BZ138" s="908"/>
      <c r="CA138" s="908"/>
      <c r="CB138" s="908"/>
      <c r="CC138" s="908"/>
      <c r="CD138" s="908"/>
      <c r="CE138" s="908"/>
      <c r="CF138" s="908"/>
      <c r="CG138" s="908"/>
      <c r="CH138" s="908"/>
      <c r="CI138" s="908"/>
      <c r="CJ138" s="908"/>
      <c r="CK138" s="908"/>
      <c r="CL138" s="908"/>
      <c r="CM138" s="908"/>
      <c r="CN138" s="908"/>
      <c r="CO138" s="908"/>
      <c r="CP138" s="908"/>
      <c r="CQ138" s="908"/>
      <c r="CR138" s="908"/>
      <c r="CS138" s="908"/>
      <c r="CT138" s="908"/>
    </row>
    <row r="139">
      <c r="A139" s="1212"/>
      <c r="B139" s="1206"/>
      <c r="C139" s="1207"/>
      <c r="D139" s="1208"/>
      <c r="E139" s="1209"/>
      <c r="F139" s="1210"/>
      <c r="G139" s="1206"/>
      <c r="H139" s="1208"/>
      <c r="I139" s="1209"/>
      <c r="J139" s="908"/>
      <c r="K139" s="908"/>
      <c r="L139" s="908"/>
      <c r="M139" s="908"/>
      <c r="N139" s="908"/>
      <c r="O139" s="908"/>
      <c r="P139" s="908"/>
      <c r="Q139" s="908"/>
      <c r="R139" s="908"/>
      <c r="S139" s="908"/>
      <c r="T139" s="908"/>
      <c r="U139" s="908"/>
      <c r="V139" s="908"/>
      <c r="W139" s="908"/>
      <c r="X139" s="908"/>
      <c r="Y139" s="908"/>
      <c r="Z139" s="908"/>
      <c r="AA139" s="908"/>
      <c r="AB139" s="908"/>
      <c r="AC139" s="908"/>
      <c r="AD139" s="908"/>
      <c r="AE139" s="908"/>
      <c r="AF139" s="908"/>
      <c r="AG139" s="908"/>
      <c r="AH139" s="908"/>
      <c r="AI139" s="908"/>
      <c r="AJ139" s="908"/>
      <c r="AK139" s="908"/>
      <c r="AL139" s="908"/>
      <c r="AM139" s="908"/>
      <c r="AN139" s="908"/>
      <c r="AO139" s="908"/>
      <c r="AP139" s="908"/>
      <c r="AQ139" s="908"/>
      <c r="AR139" s="908"/>
      <c r="AS139" s="908"/>
      <c r="AT139" s="908"/>
      <c r="AU139" s="908"/>
      <c r="AV139" s="908"/>
      <c r="AW139" s="908"/>
      <c r="AX139" s="908"/>
      <c r="AY139" s="908"/>
      <c r="AZ139" s="908"/>
      <c r="BA139" s="908"/>
      <c r="BB139" s="908"/>
      <c r="BC139" s="908"/>
      <c r="BD139" s="908"/>
      <c r="BE139" s="908"/>
      <c r="BF139" s="908"/>
      <c r="BG139" s="908"/>
      <c r="BH139" s="908"/>
      <c r="BI139" s="908"/>
      <c r="BJ139" s="908"/>
      <c r="BK139" s="908"/>
      <c r="BL139" s="908"/>
      <c r="BM139" s="908"/>
      <c r="BN139" s="908"/>
      <c r="BO139" s="908"/>
      <c r="BP139" s="908"/>
      <c r="BQ139" s="908"/>
      <c r="BR139" s="908"/>
      <c r="BS139" s="908"/>
      <c r="BT139" s="908"/>
      <c r="BU139" s="908"/>
      <c r="BV139" s="908"/>
      <c r="BW139" s="908"/>
      <c r="BX139" s="908"/>
      <c r="BY139" s="908"/>
      <c r="BZ139" s="908"/>
      <c r="CA139" s="908"/>
      <c r="CB139" s="908"/>
      <c r="CC139" s="908"/>
      <c r="CD139" s="908"/>
      <c r="CE139" s="908"/>
      <c r="CF139" s="908"/>
      <c r="CG139" s="908"/>
      <c r="CH139" s="908"/>
      <c r="CI139" s="908"/>
      <c r="CJ139" s="908"/>
      <c r="CK139" s="908"/>
      <c r="CL139" s="908"/>
      <c r="CM139" s="908"/>
      <c r="CN139" s="908"/>
      <c r="CO139" s="908"/>
      <c r="CP139" s="908"/>
      <c r="CQ139" s="908"/>
      <c r="CR139" s="908"/>
      <c r="CS139" s="908"/>
      <c r="CT139" s="908"/>
    </row>
    <row r="140">
      <c r="A140" s="1212"/>
      <c r="B140" s="1206"/>
      <c r="C140" s="1207"/>
      <c r="D140" s="1208"/>
      <c r="E140" s="1209"/>
      <c r="F140" s="1210"/>
      <c r="G140" s="1206"/>
      <c r="H140" s="1208"/>
      <c r="I140" s="1209"/>
      <c r="J140" s="908"/>
      <c r="K140" s="908"/>
      <c r="L140" s="908"/>
      <c r="M140" s="908"/>
      <c r="N140" s="908"/>
      <c r="O140" s="908"/>
      <c r="P140" s="908"/>
      <c r="Q140" s="908"/>
      <c r="R140" s="908"/>
      <c r="S140" s="908"/>
      <c r="T140" s="908"/>
      <c r="U140" s="908"/>
      <c r="V140" s="908"/>
      <c r="W140" s="908"/>
      <c r="X140" s="908"/>
      <c r="Y140" s="908"/>
      <c r="Z140" s="908"/>
      <c r="AA140" s="908"/>
      <c r="AB140" s="908"/>
      <c r="AC140" s="908"/>
      <c r="AD140" s="908"/>
      <c r="AE140" s="908"/>
      <c r="AF140" s="908"/>
      <c r="AG140" s="908"/>
      <c r="AH140" s="908"/>
      <c r="AI140" s="908"/>
      <c r="AJ140" s="908"/>
      <c r="AK140" s="908"/>
      <c r="AL140" s="908"/>
      <c r="AM140" s="908"/>
      <c r="AN140" s="908"/>
      <c r="AO140" s="908"/>
      <c r="AP140" s="908"/>
      <c r="AQ140" s="908"/>
      <c r="AR140" s="908"/>
      <c r="AS140" s="908"/>
      <c r="AT140" s="908"/>
      <c r="AU140" s="908"/>
      <c r="AV140" s="908"/>
      <c r="AW140" s="908"/>
      <c r="AX140" s="908"/>
      <c r="AY140" s="908"/>
      <c r="AZ140" s="908"/>
      <c r="BA140" s="908"/>
      <c r="BB140" s="908"/>
      <c r="BC140" s="908"/>
      <c r="BD140" s="908"/>
      <c r="BE140" s="908"/>
      <c r="BF140" s="908"/>
      <c r="BG140" s="908"/>
      <c r="BH140" s="908"/>
      <c r="BI140" s="908"/>
      <c r="BJ140" s="908"/>
      <c r="BK140" s="908"/>
      <c r="BL140" s="908"/>
      <c r="BM140" s="908"/>
      <c r="BN140" s="908"/>
      <c r="BO140" s="908"/>
      <c r="BP140" s="908"/>
      <c r="BQ140" s="908"/>
      <c r="BR140" s="908"/>
      <c r="BS140" s="908"/>
      <c r="BT140" s="908"/>
      <c r="BU140" s="908"/>
      <c r="BV140" s="908"/>
      <c r="BW140" s="908"/>
      <c r="BX140" s="908"/>
      <c r="BY140" s="908"/>
      <c r="BZ140" s="908"/>
      <c r="CA140" s="908"/>
      <c r="CB140" s="908"/>
      <c r="CC140" s="908"/>
      <c r="CD140" s="908"/>
      <c r="CE140" s="908"/>
      <c r="CF140" s="908"/>
      <c r="CG140" s="908"/>
      <c r="CH140" s="908"/>
      <c r="CI140" s="908"/>
      <c r="CJ140" s="908"/>
      <c r="CK140" s="908"/>
      <c r="CL140" s="908"/>
      <c r="CM140" s="908"/>
      <c r="CN140" s="908"/>
      <c r="CO140" s="908"/>
      <c r="CP140" s="908"/>
      <c r="CQ140" s="908"/>
      <c r="CR140" s="908"/>
      <c r="CS140" s="908"/>
      <c r="CT140" s="908"/>
    </row>
    <row r="141">
      <c r="A141" s="1212"/>
      <c r="B141" s="1206"/>
      <c r="C141" s="1207"/>
      <c r="D141" s="1208"/>
      <c r="E141" s="1209"/>
      <c r="F141" s="1210"/>
      <c r="G141" s="1206"/>
      <c r="H141" s="1208"/>
      <c r="I141" s="1209"/>
      <c r="J141" s="908"/>
      <c r="K141" s="908"/>
      <c r="L141" s="908"/>
      <c r="M141" s="908"/>
      <c r="N141" s="908"/>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08"/>
      <c r="AJ141" s="908"/>
      <c r="AK141" s="908"/>
      <c r="AL141" s="908"/>
      <c r="AM141" s="908"/>
      <c r="AN141" s="908"/>
      <c r="AO141" s="908"/>
      <c r="AP141" s="908"/>
      <c r="AQ141" s="908"/>
      <c r="AR141" s="908"/>
      <c r="AS141" s="908"/>
      <c r="AT141" s="908"/>
      <c r="AU141" s="908"/>
      <c r="AV141" s="908"/>
      <c r="AW141" s="908"/>
      <c r="AX141" s="908"/>
      <c r="AY141" s="908"/>
      <c r="AZ141" s="908"/>
      <c r="BA141" s="908"/>
      <c r="BB141" s="908"/>
      <c r="BC141" s="908"/>
      <c r="BD141" s="908"/>
      <c r="BE141" s="908"/>
      <c r="BF141" s="908"/>
      <c r="BG141" s="908"/>
      <c r="BH141" s="908"/>
      <c r="BI141" s="908"/>
      <c r="BJ141" s="908"/>
      <c r="BK141" s="908"/>
      <c r="BL141" s="908"/>
      <c r="BM141" s="908"/>
      <c r="BN141" s="908"/>
      <c r="BO141" s="908"/>
      <c r="BP141" s="908"/>
      <c r="BQ141" s="908"/>
      <c r="BR141" s="908"/>
      <c r="BS141" s="908"/>
      <c r="BT141" s="908"/>
      <c r="BU141" s="908"/>
      <c r="BV141" s="908"/>
      <c r="BW141" s="908"/>
      <c r="BX141" s="908"/>
      <c r="BY141" s="908"/>
      <c r="BZ141" s="908"/>
      <c r="CA141" s="908"/>
      <c r="CB141" s="908"/>
      <c r="CC141" s="908"/>
      <c r="CD141" s="908"/>
      <c r="CE141" s="908"/>
      <c r="CF141" s="908"/>
      <c r="CG141" s="908"/>
      <c r="CH141" s="908"/>
      <c r="CI141" s="908"/>
      <c r="CJ141" s="908"/>
      <c r="CK141" s="908"/>
      <c r="CL141" s="908"/>
      <c r="CM141" s="908"/>
      <c r="CN141" s="908"/>
      <c r="CO141" s="908"/>
      <c r="CP141" s="908"/>
      <c r="CQ141" s="908"/>
      <c r="CR141" s="908"/>
      <c r="CS141" s="908"/>
      <c r="CT141" s="908"/>
    </row>
    <row r="142">
      <c r="A142" s="1212"/>
      <c r="B142" s="1206"/>
      <c r="C142" s="1207"/>
      <c r="D142" s="1208"/>
      <c r="E142" s="1209"/>
      <c r="F142" s="1210"/>
      <c r="G142" s="1206"/>
      <c r="H142" s="1208"/>
      <c r="I142" s="1209"/>
      <c r="J142" s="908"/>
      <c r="K142" s="908"/>
      <c r="L142" s="908"/>
      <c r="M142" s="908"/>
      <c r="N142" s="908"/>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08"/>
      <c r="AJ142" s="908"/>
      <c r="AK142" s="908"/>
      <c r="AL142" s="908"/>
      <c r="AM142" s="908"/>
      <c r="AN142" s="908"/>
      <c r="AO142" s="908"/>
      <c r="AP142" s="908"/>
      <c r="AQ142" s="908"/>
      <c r="AR142" s="908"/>
      <c r="AS142" s="908"/>
      <c r="AT142" s="908"/>
      <c r="AU142" s="908"/>
      <c r="AV142" s="908"/>
      <c r="AW142" s="908"/>
      <c r="AX142" s="908"/>
      <c r="AY142" s="908"/>
      <c r="AZ142" s="908"/>
      <c r="BA142" s="908"/>
      <c r="BB142" s="908"/>
      <c r="BC142" s="908"/>
      <c r="BD142" s="908"/>
      <c r="BE142" s="908"/>
      <c r="BF142" s="908"/>
      <c r="BG142" s="908"/>
      <c r="BH142" s="908"/>
      <c r="BI142" s="908"/>
      <c r="BJ142" s="908"/>
      <c r="BK142" s="908"/>
      <c r="BL142" s="908"/>
      <c r="BM142" s="908"/>
      <c r="BN142" s="908"/>
      <c r="BO142" s="908"/>
      <c r="BP142" s="908"/>
      <c r="BQ142" s="908"/>
      <c r="BR142" s="908"/>
      <c r="BS142" s="908"/>
      <c r="BT142" s="908"/>
      <c r="BU142" s="908"/>
      <c r="BV142" s="908"/>
      <c r="BW142" s="908"/>
      <c r="BX142" s="908"/>
      <c r="BY142" s="908"/>
      <c r="BZ142" s="908"/>
      <c r="CA142" s="908"/>
      <c r="CB142" s="908"/>
      <c r="CC142" s="908"/>
      <c r="CD142" s="908"/>
      <c r="CE142" s="908"/>
      <c r="CF142" s="908"/>
      <c r="CG142" s="908"/>
      <c r="CH142" s="908"/>
      <c r="CI142" s="908"/>
      <c r="CJ142" s="908"/>
      <c r="CK142" s="908"/>
      <c r="CL142" s="908"/>
      <c r="CM142" s="908"/>
      <c r="CN142" s="908"/>
      <c r="CO142" s="908"/>
      <c r="CP142" s="908"/>
      <c r="CQ142" s="908"/>
      <c r="CR142" s="908"/>
      <c r="CS142" s="908"/>
      <c r="CT142" s="908"/>
    </row>
    <row r="143">
      <c r="A143" s="1212"/>
      <c r="B143" s="1206"/>
      <c r="C143" s="1207"/>
      <c r="D143" s="1208"/>
      <c r="E143" s="1209"/>
      <c r="F143" s="1210"/>
      <c r="G143" s="1206"/>
      <c r="H143" s="1208"/>
      <c r="I143" s="1209"/>
      <c r="J143" s="908"/>
      <c r="K143" s="908"/>
      <c r="L143" s="908"/>
      <c r="M143" s="908"/>
      <c r="N143" s="908"/>
      <c r="O143" s="908"/>
      <c r="P143" s="908"/>
      <c r="Q143" s="908"/>
      <c r="R143" s="908"/>
      <c r="S143" s="908"/>
      <c r="T143" s="908"/>
      <c r="U143" s="908"/>
      <c r="V143" s="908"/>
      <c r="W143" s="908"/>
      <c r="X143" s="908"/>
      <c r="Y143" s="908"/>
      <c r="Z143" s="908"/>
      <c r="AA143" s="908"/>
      <c r="AB143" s="908"/>
      <c r="AC143" s="908"/>
      <c r="AD143" s="908"/>
      <c r="AE143" s="908"/>
      <c r="AF143" s="908"/>
      <c r="AG143" s="908"/>
      <c r="AH143" s="908"/>
      <c r="AI143" s="908"/>
      <c r="AJ143" s="908"/>
      <c r="AK143" s="908"/>
      <c r="AL143" s="908"/>
      <c r="AM143" s="908"/>
      <c r="AN143" s="908"/>
      <c r="AO143" s="908"/>
      <c r="AP143" s="908"/>
      <c r="AQ143" s="908"/>
      <c r="AR143" s="908"/>
      <c r="AS143" s="908"/>
      <c r="AT143" s="908"/>
      <c r="AU143" s="908"/>
      <c r="AV143" s="908"/>
      <c r="AW143" s="908"/>
      <c r="AX143" s="908"/>
      <c r="AY143" s="908"/>
      <c r="AZ143" s="908"/>
      <c r="BA143" s="908"/>
      <c r="BB143" s="908"/>
      <c r="BC143" s="908"/>
      <c r="BD143" s="908"/>
      <c r="BE143" s="908"/>
      <c r="BF143" s="908"/>
      <c r="BG143" s="908"/>
      <c r="BH143" s="908"/>
      <c r="BI143" s="908"/>
      <c r="BJ143" s="908"/>
      <c r="BK143" s="908"/>
      <c r="BL143" s="908"/>
      <c r="BM143" s="908"/>
      <c r="BN143" s="908"/>
      <c r="BO143" s="908"/>
      <c r="BP143" s="908"/>
      <c r="BQ143" s="908"/>
      <c r="BR143" s="908"/>
      <c r="BS143" s="908"/>
      <c r="BT143" s="908"/>
      <c r="BU143" s="908"/>
      <c r="BV143" s="908"/>
      <c r="BW143" s="908"/>
      <c r="BX143" s="908"/>
      <c r="BY143" s="908"/>
      <c r="BZ143" s="908"/>
      <c r="CA143" s="908"/>
      <c r="CB143" s="908"/>
      <c r="CC143" s="908"/>
      <c r="CD143" s="908"/>
      <c r="CE143" s="908"/>
      <c r="CF143" s="908"/>
      <c r="CG143" s="908"/>
      <c r="CH143" s="908"/>
      <c r="CI143" s="908"/>
      <c r="CJ143" s="908"/>
      <c r="CK143" s="908"/>
      <c r="CL143" s="908"/>
      <c r="CM143" s="908"/>
      <c r="CN143" s="908"/>
      <c r="CO143" s="908"/>
      <c r="CP143" s="908"/>
      <c r="CQ143" s="908"/>
      <c r="CR143" s="908"/>
      <c r="CS143" s="908"/>
      <c r="CT143" s="908"/>
    </row>
    <row r="144">
      <c r="A144" s="1212"/>
      <c r="B144" s="1206"/>
      <c r="C144" s="1207"/>
      <c r="D144" s="1208"/>
      <c r="E144" s="1209"/>
      <c r="F144" s="1210"/>
      <c r="G144" s="1206"/>
      <c r="H144" s="1208"/>
      <c r="I144" s="1209"/>
      <c r="J144" s="908"/>
      <c r="K144" s="908"/>
      <c r="L144" s="908"/>
      <c r="M144" s="908"/>
      <c r="N144" s="908"/>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08"/>
      <c r="AJ144" s="908"/>
      <c r="AK144" s="908"/>
      <c r="AL144" s="908"/>
      <c r="AM144" s="908"/>
      <c r="AN144" s="908"/>
      <c r="AO144" s="908"/>
      <c r="AP144" s="908"/>
      <c r="AQ144" s="908"/>
      <c r="AR144" s="908"/>
      <c r="AS144" s="908"/>
      <c r="AT144" s="908"/>
      <c r="AU144" s="908"/>
      <c r="AV144" s="908"/>
      <c r="AW144" s="908"/>
      <c r="AX144" s="908"/>
      <c r="AY144" s="908"/>
      <c r="AZ144" s="908"/>
      <c r="BA144" s="908"/>
      <c r="BB144" s="908"/>
      <c r="BC144" s="908"/>
      <c r="BD144" s="908"/>
      <c r="BE144" s="908"/>
      <c r="BF144" s="908"/>
      <c r="BG144" s="908"/>
      <c r="BH144" s="908"/>
      <c r="BI144" s="908"/>
      <c r="BJ144" s="908"/>
      <c r="BK144" s="908"/>
      <c r="BL144" s="908"/>
      <c r="BM144" s="908"/>
      <c r="BN144" s="908"/>
      <c r="BO144" s="908"/>
      <c r="BP144" s="908"/>
      <c r="BQ144" s="908"/>
      <c r="BR144" s="908"/>
      <c r="BS144" s="908"/>
      <c r="BT144" s="908"/>
      <c r="BU144" s="908"/>
      <c r="BV144" s="908"/>
      <c r="BW144" s="908"/>
      <c r="BX144" s="908"/>
      <c r="BY144" s="908"/>
      <c r="BZ144" s="908"/>
      <c r="CA144" s="908"/>
      <c r="CB144" s="908"/>
      <c r="CC144" s="908"/>
      <c r="CD144" s="908"/>
      <c r="CE144" s="908"/>
      <c r="CF144" s="908"/>
      <c r="CG144" s="908"/>
      <c r="CH144" s="908"/>
      <c r="CI144" s="908"/>
      <c r="CJ144" s="908"/>
      <c r="CK144" s="908"/>
      <c r="CL144" s="908"/>
      <c r="CM144" s="908"/>
      <c r="CN144" s="908"/>
      <c r="CO144" s="908"/>
      <c r="CP144" s="908"/>
      <c r="CQ144" s="908"/>
      <c r="CR144" s="908"/>
      <c r="CS144" s="908"/>
      <c r="CT144" s="908"/>
    </row>
    <row r="145">
      <c r="A145" s="1212"/>
      <c r="B145" s="1206"/>
      <c r="C145" s="1207"/>
      <c r="D145" s="1208"/>
      <c r="E145" s="1209"/>
      <c r="F145" s="1210"/>
      <c r="G145" s="1206"/>
      <c r="H145" s="1208"/>
      <c r="I145" s="1209"/>
      <c r="J145" s="908"/>
      <c r="K145" s="908"/>
      <c r="L145" s="908"/>
      <c r="M145" s="908"/>
      <c r="N145" s="908"/>
      <c r="O145" s="908"/>
      <c r="P145" s="908"/>
      <c r="Q145" s="908"/>
      <c r="R145" s="908"/>
      <c r="S145" s="908"/>
      <c r="T145" s="908"/>
      <c r="U145" s="908"/>
      <c r="V145" s="908"/>
      <c r="W145" s="908"/>
      <c r="X145" s="908"/>
      <c r="Y145" s="908"/>
      <c r="Z145" s="908"/>
      <c r="AA145" s="908"/>
      <c r="AB145" s="908"/>
      <c r="AC145" s="908"/>
      <c r="AD145" s="908"/>
      <c r="AE145" s="908"/>
      <c r="AF145" s="908"/>
      <c r="AG145" s="908"/>
      <c r="AH145" s="908"/>
      <c r="AI145" s="908"/>
      <c r="AJ145" s="908"/>
      <c r="AK145" s="908"/>
      <c r="AL145" s="908"/>
      <c r="AM145" s="908"/>
      <c r="AN145" s="908"/>
      <c r="AO145" s="908"/>
      <c r="AP145" s="908"/>
      <c r="AQ145" s="908"/>
      <c r="AR145" s="908"/>
      <c r="AS145" s="908"/>
      <c r="AT145" s="908"/>
      <c r="AU145" s="908"/>
      <c r="AV145" s="908"/>
      <c r="AW145" s="908"/>
      <c r="AX145" s="908"/>
      <c r="AY145" s="908"/>
      <c r="AZ145" s="908"/>
      <c r="BA145" s="908"/>
      <c r="BB145" s="908"/>
      <c r="BC145" s="908"/>
      <c r="BD145" s="908"/>
      <c r="BE145" s="908"/>
      <c r="BF145" s="908"/>
      <c r="BG145" s="908"/>
      <c r="BH145" s="908"/>
      <c r="BI145" s="908"/>
      <c r="BJ145" s="908"/>
      <c r="BK145" s="908"/>
      <c r="BL145" s="908"/>
      <c r="BM145" s="908"/>
      <c r="BN145" s="908"/>
      <c r="BO145" s="908"/>
      <c r="BP145" s="908"/>
      <c r="BQ145" s="908"/>
      <c r="BR145" s="908"/>
      <c r="BS145" s="908"/>
      <c r="BT145" s="908"/>
      <c r="BU145" s="908"/>
      <c r="BV145" s="908"/>
      <c r="BW145" s="908"/>
      <c r="BX145" s="908"/>
      <c r="BY145" s="908"/>
      <c r="BZ145" s="908"/>
      <c r="CA145" s="908"/>
      <c r="CB145" s="908"/>
      <c r="CC145" s="908"/>
      <c r="CD145" s="908"/>
      <c r="CE145" s="908"/>
      <c r="CF145" s="908"/>
      <c r="CG145" s="908"/>
      <c r="CH145" s="908"/>
      <c r="CI145" s="908"/>
      <c r="CJ145" s="908"/>
      <c r="CK145" s="908"/>
      <c r="CL145" s="908"/>
      <c r="CM145" s="908"/>
      <c r="CN145" s="908"/>
      <c r="CO145" s="908"/>
      <c r="CP145" s="908"/>
      <c r="CQ145" s="908"/>
      <c r="CR145" s="908"/>
      <c r="CS145" s="908"/>
      <c r="CT145" s="908"/>
    </row>
    <row r="146">
      <c r="A146" s="1212"/>
      <c r="B146" s="1206"/>
      <c r="C146" s="1207"/>
      <c r="D146" s="1208"/>
      <c r="E146" s="1209"/>
      <c r="F146" s="1210"/>
      <c r="G146" s="1206"/>
      <c r="H146" s="1208"/>
      <c r="I146" s="1209"/>
      <c r="J146" s="908"/>
      <c r="K146" s="908"/>
      <c r="L146" s="908"/>
      <c r="M146" s="908"/>
      <c r="N146" s="908"/>
      <c r="O146" s="908"/>
      <c r="P146" s="908"/>
      <c r="Q146" s="908"/>
      <c r="R146" s="908"/>
      <c r="S146" s="908"/>
      <c r="T146" s="908"/>
      <c r="U146" s="908"/>
      <c r="V146" s="908"/>
      <c r="W146" s="908"/>
      <c r="X146" s="908"/>
      <c r="Y146" s="908"/>
      <c r="Z146" s="908"/>
      <c r="AA146" s="908"/>
      <c r="AB146" s="908"/>
      <c r="AC146" s="908"/>
      <c r="AD146" s="908"/>
      <c r="AE146" s="908"/>
      <c r="AF146" s="908"/>
      <c r="AG146" s="908"/>
      <c r="AH146" s="908"/>
      <c r="AI146" s="908"/>
      <c r="AJ146" s="908"/>
      <c r="AK146" s="908"/>
      <c r="AL146" s="908"/>
      <c r="AM146" s="908"/>
      <c r="AN146" s="908"/>
      <c r="AO146" s="908"/>
      <c r="AP146" s="908"/>
      <c r="AQ146" s="908"/>
      <c r="AR146" s="908"/>
      <c r="AS146" s="908"/>
      <c r="AT146" s="908"/>
      <c r="AU146" s="908"/>
      <c r="AV146" s="908"/>
      <c r="AW146" s="908"/>
      <c r="AX146" s="908"/>
      <c r="AY146" s="908"/>
      <c r="AZ146" s="908"/>
      <c r="BA146" s="908"/>
      <c r="BB146" s="908"/>
      <c r="BC146" s="908"/>
      <c r="BD146" s="908"/>
      <c r="BE146" s="908"/>
      <c r="BF146" s="908"/>
      <c r="BG146" s="908"/>
      <c r="BH146" s="908"/>
      <c r="BI146" s="908"/>
      <c r="BJ146" s="908"/>
      <c r="BK146" s="908"/>
      <c r="BL146" s="908"/>
      <c r="BM146" s="908"/>
      <c r="BN146" s="908"/>
      <c r="BO146" s="908"/>
      <c r="BP146" s="908"/>
      <c r="BQ146" s="908"/>
      <c r="BR146" s="908"/>
      <c r="BS146" s="908"/>
      <c r="BT146" s="908"/>
      <c r="BU146" s="908"/>
      <c r="BV146" s="908"/>
      <c r="BW146" s="908"/>
      <c r="BX146" s="908"/>
      <c r="BY146" s="908"/>
      <c r="BZ146" s="908"/>
      <c r="CA146" s="908"/>
      <c r="CB146" s="908"/>
      <c r="CC146" s="908"/>
      <c r="CD146" s="908"/>
      <c r="CE146" s="908"/>
      <c r="CF146" s="908"/>
      <c r="CG146" s="908"/>
      <c r="CH146" s="908"/>
      <c r="CI146" s="908"/>
      <c r="CJ146" s="908"/>
      <c r="CK146" s="908"/>
      <c r="CL146" s="908"/>
      <c r="CM146" s="908"/>
      <c r="CN146" s="908"/>
      <c r="CO146" s="908"/>
      <c r="CP146" s="908"/>
      <c r="CQ146" s="908"/>
      <c r="CR146" s="908"/>
      <c r="CS146" s="908"/>
      <c r="CT146" s="908"/>
    </row>
    <row r="147">
      <c r="A147" s="1212"/>
      <c r="B147" s="1206"/>
      <c r="C147" s="1207"/>
      <c r="D147" s="1208"/>
      <c r="E147" s="1209"/>
      <c r="F147" s="1210"/>
      <c r="G147" s="1206"/>
      <c r="H147" s="1208"/>
      <c r="I147" s="1209"/>
      <c r="J147" s="908"/>
      <c r="K147" s="908"/>
      <c r="L147" s="908"/>
      <c r="M147" s="908"/>
      <c r="N147" s="908"/>
      <c r="O147" s="908"/>
      <c r="P147" s="908"/>
      <c r="Q147" s="908"/>
      <c r="R147" s="908"/>
      <c r="S147" s="908"/>
      <c r="T147" s="908"/>
      <c r="U147" s="908"/>
      <c r="V147" s="908"/>
      <c r="W147" s="908"/>
      <c r="X147" s="908"/>
      <c r="Y147" s="908"/>
      <c r="Z147" s="908"/>
      <c r="AA147" s="908"/>
      <c r="AB147" s="908"/>
      <c r="AC147" s="908"/>
      <c r="AD147" s="908"/>
      <c r="AE147" s="908"/>
      <c r="AF147" s="908"/>
      <c r="AG147" s="908"/>
      <c r="AH147" s="908"/>
      <c r="AI147" s="908"/>
      <c r="AJ147" s="908"/>
      <c r="AK147" s="908"/>
      <c r="AL147" s="908"/>
      <c r="AM147" s="908"/>
      <c r="AN147" s="908"/>
      <c r="AO147" s="908"/>
      <c r="AP147" s="908"/>
      <c r="AQ147" s="908"/>
      <c r="AR147" s="908"/>
      <c r="AS147" s="908"/>
      <c r="AT147" s="908"/>
      <c r="AU147" s="908"/>
      <c r="AV147" s="908"/>
      <c r="AW147" s="908"/>
      <c r="AX147" s="908"/>
      <c r="AY147" s="908"/>
      <c r="AZ147" s="908"/>
      <c r="BA147" s="908"/>
      <c r="BB147" s="908"/>
      <c r="BC147" s="908"/>
      <c r="BD147" s="908"/>
      <c r="BE147" s="908"/>
      <c r="BF147" s="908"/>
      <c r="BG147" s="908"/>
      <c r="BH147" s="908"/>
      <c r="BI147" s="908"/>
      <c r="BJ147" s="908"/>
      <c r="BK147" s="908"/>
      <c r="BL147" s="908"/>
      <c r="BM147" s="908"/>
      <c r="BN147" s="908"/>
      <c r="BO147" s="908"/>
      <c r="BP147" s="908"/>
      <c r="BQ147" s="908"/>
      <c r="BR147" s="908"/>
      <c r="BS147" s="908"/>
      <c r="BT147" s="908"/>
      <c r="BU147" s="908"/>
      <c r="BV147" s="908"/>
      <c r="BW147" s="908"/>
      <c r="BX147" s="908"/>
      <c r="BY147" s="908"/>
      <c r="BZ147" s="908"/>
      <c r="CA147" s="908"/>
      <c r="CB147" s="908"/>
      <c r="CC147" s="908"/>
      <c r="CD147" s="908"/>
      <c r="CE147" s="908"/>
      <c r="CF147" s="908"/>
      <c r="CG147" s="908"/>
      <c r="CH147" s="908"/>
      <c r="CI147" s="908"/>
      <c r="CJ147" s="908"/>
      <c r="CK147" s="908"/>
      <c r="CL147" s="908"/>
      <c r="CM147" s="908"/>
      <c r="CN147" s="908"/>
      <c r="CO147" s="908"/>
      <c r="CP147" s="908"/>
      <c r="CQ147" s="908"/>
      <c r="CR147" s="908"/>
      <c r="CS147" s="908"/>
      <c r="CT147" s="908"/>
    </row>
    <row r="148">
      <c r="A148" s="1212"/>
      <c r="B148" s="1206"/>
      <c r="C148" s="1207"/>
      <c r="D148" s="1208"/>
      <c r="E148" s="1209"/>
      <c r="F148" s="1210"/>
      <c r="G148" s="1206"/>
      <c r="H148" s="1208"/>
      <c r="I148" s="1209"/>
      <c r="J148" s="908"/>
      <c r="K148" s="908"/>
      <c r="L148" s="908"/>
      <c r="M148" s="908"/>
      <c r="N148" s="908"/>
      <c r="O148" s="908"/>
      <c r="P148" s="908"/>
      <c r="Q148" s="908"/>
      <c r="R148" s="908"/>
      <c r="S148" s="908"/>
      <c r="T148" s="908"/>
      <c r="U148" s="908"/>
      <c r="V148" s="908"/>
      <c r="W148" s="908"/>
      <c r="X148" s="908"/>
      <c r="Y148" s="908"/>
      <c r="Z148" s="908"/>
      <c r="AA148" s="908"/>
      <c r="AB148" s="908"/>
      <c r="AC148" s="908"/>
      <c r="AD148" s="908"/>
      <c r="AE148" s="908"/>
      <c r="AF148" s="908"/>
      <c r="AG148" s="908"/>
      <c r="AH148" s="908"/>
      <c r="AI148" s="908"/>
      <c r="AJ148" s="908"/>
      <c r="AK148" s="908"/>
      <c r="AL148" s="908"/>
      <c r="AM148" s="908"/>
      <c r="AN148" s="908"/>
      <c r="AO148" s="908"/>
      <c r="AP148" s="908"/>
      <c r="AQ148" s="908"/>
      <c r="AR148" s="908"/>
      <c r="AS148" s="908"/>
      <c r="AT148" s="908"/>
      <c r="AU148" s="908"/>
      <c r="AV148" s="908"/>
      <c r="AW148" s="908"/>
      <c r="AX148" s="908"/>
      <c r="AY148" s="908"/>
      <c r="AZ148" s="908"/>
      <c r="BA148" s="908"/>
      <c r="BB148" s="908"/>
      <c r="BC148" s="908"/>
      <c r="BD148" s="908"/>
      <c r="BE148" s="908"/>
      <c r="BF148" s="908"/>
      <c r="BG148" s="908"/>
      <c r="BH148" s="908"/>
      <c r="BI148" s="908"/>
      <c r="BJ148" s="908"/>
      <c r="BK148" s="908"/>
      <c r="BL148" s="908"/>
      <c r="BM148" s="908"/>
      <c r="BN148" s="908"/>
      <c r="BO148" s="908"/>
      <c r="BP148" s="908"/>
      <c r="BQ148" s="908"/>
      <c r="BR148" s="908"/>
      <c r="BS148" s="908"/>
      <c r="BT148" s="908"/>
      <c r="BU148" s="908"/>
      <c r="BV148" s="908"/>
      <c r="BW148" s="908"/>
      <c r="BX148" s="908"/>
      <c r="BY148" s="908"/>
      <c r="BZ148" s="908"/>
      <c r="CA148" s="908"/>
      <c r="CB148" s="908"/>
      <c r="CC148" s="908"/>
      <c r="CD148" s="908"/>
      <c r="CE148" s="908"/>
      <c r="CF148" s="908"/>
      <c r="CG148" s="908"/>
      <c r="CH148" s="908"/>
      <c r="CI148" s="908"/>
      <c r="CJ148" s="908"/>
      <c r="CK148" s="908"/>
      <c r="CL148" s="908"/>
      <c r="CM148" s="908"/>
      <c r="CN148" s="908"/>
      <c r="CO148" s="908"/>
      <c r="CP148" s="908"/>
      <c r="CQ148" s="908"/>
      <c r="CR148" s="908"/>
      <c r="CS148" s="908"/>
      <c r="CT148" s="908"/>
    </row>
    <row r="149">
      <c r="A149" s="1212"/>
      <c r="B149" s="1206"/>
      <c r="C149" s="1207"/>
      <c r="D149" s="1208"/>
      <c r="E149" s="1209"/>
      <c r="F149" s="1210"/>
      <c r="G149" s="1206"/>
      <c r="H149" s="1208"/>
      <c r="I149" s="1209"/>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c r="BC149" s="908"/>
      <c r="BD149" s="908"/>
      <c r="BE149" s="908"/>
      <c r="BF149" s="908"/>
      <c r="BG149" s="908"/>
      <c r="BH149" s="908"/>
      <c r="BI149" s="908"/>
      <c r="BJ149" s="908"/>
      <c r="BK149" s="908"/>
      <c r="BL149" s="908"/>
      <c r="BM149" s="908"/>
      <c r="BN149" s="908"/>
      <c r="BO149" s="908"/>
      <c r="BP149" s="908"/>
      <c r="BQ149" s="908"/>
      <c r="BR149" s="908"/>
      <c r="BS149" s="908"/>
      <c r="BT149" s="908"/>
      <c r="BU149" s="908"/>
      <c r="BV149" s="908"/>
      <c r="BW149" s="908"/>
      <c r="BX149" s="908"/>
      <c r="BY149" s="908"/>
      <c r="BZ149" s="908"/>
      <c r="CA149" s="908"/>
      <c r="CB149" s="908"/>
      <c r="CC149" s="908"/>
      <c r="CD149" s="908"/>
      <c r="CE149" s="908"/>
      <c r="CF149" s="908"/>
      <c r="CG149" s="908"/>
      <c r="CH149" s="908"/>
      <c r="CI149" s="908"/>
      <c r="CJ149" s="908"/>
      <c r="CK149" s="908"/>
      <c r="CL149" s="908"/>
      <c r="CM149" s="908"/>
      <c r="CN149" s="908"/>
      <c r="CO149" s="908"/>
      <c r="CP149" s="908"/>
      <c r="CQ149" s="908"/>
      <c r="CR149" s="908"/>
      <c r="CS149" s="908"/>
      <c r="CT149" s="908"/>
    </row>
    <row r="150">
      <c r="A150" s="1212"/>
      <c r="B150" s="1206"/>
      <c r="C150" s="1207"/>
      <c r="D150" s="1208"/>
      <c r="E150" s="1209"/>
      <c r="F150" s="1210"/>
      <c r="G150" s="1206"/>
      <c r="H150" s="1208"/>
      <c r="I150" s="1209"/>
      <c r="J150" s="908"/>
      <c r="K150" s="908"/>
      <c r="L150" s="908"/>
      <c r="M150" s="908"/>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08"/>
      <c r="AJ150" s="908"/>
      <c r="AK150" s="908"/>
      <c r="AL150" s="908"/>
      <c r="AM150" s="908"/>
      <c r="AN150" s="908"/>
      <c r="AO150" s="908"/>
      <c r="AP150" s="908"/>
      <c r="AQ150" s="908"/>
      <c r="AR150" s="908"/>
      <c r="AS150" s="908"/>
      <c r="AT150" s="908"/>
      <c r="AU150" s="908"/>
      <c r="AV150" s="908"/>
      <c r="AW150" s="908"/>
      <c r="AX150" s="908"/>
      <c r="AY150" s="908"/>
      <c r="AZ150" s="908"/>
      <c r="BA150" s="908"/>
      <c r="BB150" s="908"/>
      <c r="BC150" s="908"/>
      <c r="BD150" s="908"/>
      <c r="BE150" s="908"/>
      <c r="BF150" s="908"/>
      <c r="BG150" s="908"/>
      <c r="BH150" s="908"/>
      <c r="BI150" s="908"/>
      <c r="BJ150" s="908"/>
      <c r="BK150" s="908"/>
      <c r="BL150" s="908"/>
      <c r="BM150" s="908"/>
      <c r="BN150" s="908"/>
      <c r="BO150" s="908"/>
      <c r="BP150" s="908"/>
      <c r="BQ150" s="908"/>
      <c r="BR150" s="908"/>
      <c r="BS150" s="908"/>
      <c r="BT150" s="908"/>
      <c r="BU150" s="908"/>
      <c r="BV150" s="908"/>
      <c r="BW150" s="908"/>
      <c r="BX150" s="908"/>
      <c r="BY150" s="908"/>
      <c r="BZ150" s="908"/>
      <c r="CA150" s="908"/>
      <c r="CB150" s="908"/>
      <c r="CC150" s="908"/>
      <c r="CD150" s="908"/>
      <c r="CE150" s="908"/>
      <c r="CF150" s="908"/>
      <c r="CG150" s="908"/>
      <c r="CH150" s="908"/>
      <c r="CI150" s="908"/>
      <c r="CJ150" s="908"/>
      <c r="CK150" s="908"/>
      <c r="CL150" s="908"/>
      <c r="CM150" s="908"/>
      <c r="CN150" s="908"/>
      <c r="CO150" s="908"/>
      <c r="CP150" s="908"/>
      <c r="CQ150" s="908"/>
      <c r="CR150" s="908"/>
      <c r="CS150" s="908"/>
      <c r="CT150" s="908"/>
    </row>
    <row r="151">
      <c r="A151" s="1212"/>
      <c r="B151" s="1206"/>
      <c r="C151" s="1207"/>
      <c r="D151" s="1208"/>
      <c r="E151" s="1209"/>
      <c r="F151" s="1210"/>
      <c r="G151" s="1206"/>
      <c r="H151" s="1208"/>
      <c r="I151" s="1209"/>
      <c r="J151" s="908"/>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08"/>
      <c r="AJ151" s="908"/>
      <c r="AK151" s="908"/>
      <c r="AL151" s="908"/>
      <c r="AM151" s="908"/>
      <c r="AN151" s="908"/>
      <c r="AO151" s="908"/>
      <c r="AP151" s="908"/>
      <c r="AQ151" s="908"/>
      <c r="AR151" s="908"/>
      <c r="AS151" s="908"/>
      <c r="AT151" s="908"/>
      <c r="AU151" s="908"/>
      <c r="AV151" s="908"/>
      <c r="AW151" s="908"/>
      <c r="AX151" s="908"/>
      <c r="AY151" s="908"/>
      <c r="AZ151" s="908"/>
      <c r="BA151" s="908"/>
      <c r="BB151" s="908"/>
      <c r="BC151" s="908"/>
      <c r="BD151" s="908"/>
      <c r="BE151" s="908"/>
      <c r="BF151" s="908"/>
      <c r="BG151" s="908"/>
      <c r="BH151" s="908"/>
      <c r="BI151" s="908"/>
      <c r="BJ151" s="908"/>
      <c r="BK151" s="908"/>
      <c r="BL151" s="908"/>
      <c r="BM151" s="908"/>
      <c r="BN151" s="908"/>
      <c r="BO151" s="908"/>
      <c r="BP151" s="908"/>
      <c r="BQ151" s="908"/>
      <c r="BR151" s="908"/>
      <c r="BS151" s="908"/>
      <c r="BT151" s="908"/>
      <c r="BU151" s="908"/>
      <c r="BV151" s="908"/>
      <c r="BW151" s="908"/>
      <c r="BX151" s="908"/>
      <c r="BY151" s="908"/>
      <c r="BZ151" s="908"/>
      <c r="CA151" s="908"/>
      <c r="CB151" s="908"/>
      <c r="CC151" s="908"/>
      <c r="CD151" s="908"/>
      <c r="CE151" s="908"/>
      <c r="CF151" s="908"/>
      <c r="CG151" s="908"/>
      <c r="CH151" s="908"/>
      <c r="CI151" s="908"/>
      <c r="CJ151" s="908"/>
      <c r="CK151" s="908"/>
      <c r="CL151" s="908"/>
      <c r="CM151" s="908"/>
      <c r="CN151" s="908"/>
      <c r="CO151" s="908"/>
      <c r="CP151" s="908"/>
      <c r="CQ151" s="908"/>
      <c r="CR151" s="908"/>
      <c r="CS151" s="908"/>
      <c r="CT151" s="908"/>
    </row>
    <row r="152">
      <c r="A152" s="1212"/>
      <c r="B152" s="1206"/>
      <c r="C152" s="1207"/>
      <c r="D152" s="1208"/>
      <c r="E152" s="1209"/>
      <c r="F152" s="1210"/>
      <c r="G152" s="1206"/>
      <c r="H152" s="1208"/>
      <c r="I152" s="1209"/>
      <c r="J152" s="908"/>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08"/>
      <c r="AJ152" s="908"/>
      <c r="AK152" s="908"/>
      <c r="AL152" s="908"/>
      <c r="AM152" s="908"/>
      <c r="AN152" s="908"/>
      <c r="AO152" s="908"/>
      <c r="AP152" s="908"/>
      <c r="AQ152" s="908"/>
      <c r="AR152" s="908"/>
      <c r="AS152" s="908"/>
      <c r="AT152" s="908"/>
      <c r="AU152" s="908"/>
      <c r="AV152" s="908"/>
      <c r="AW152" s="908"/>
      <c r="AX152" s="908"/>
      <c r="AY152" s="908"/>
      <c r="AZ152" s="908"/>
      <c r="BA152" s="908"/>
      <c r="BB152" s="908"/>
      <c r="BC152" s="908"/>
      <c r="BD152" s="908"/>
      <c r="BE152" s="908"/>
      <c r="BF152" s="908"/>
      <c r="BG152" s="908"/>
      <c r="BH152" s="908"/>
      <c r="BI152" s="908"/>
      <c r="BJ152" s="908"/>
      <c r="BK152" s="908"/>
      <c r="BL152" s="908"/>
      <c r="BM152" s="908"/>
      <c r="BN152" s="908"/>
      <c r="BO152" s="908"/>
      <c r="BP152" s="908"/>
      <c r="BQ152" s="908"/>
      <c r="BR152" s="908"/>
      <c r="BS152" s="908"/>
      <c r="BT152" s="908"/>
      <c r="BU152" s="908"/>
      <c r="BV152" s="908"/>
      <c r="BW152" s="908"/>
      <c r="BX152" s="908"/>
      <c r="BY152" s="908"/>
      <c r="BZ152" s="908"/>
      <c r="CA152" s="908"/>
      <c r="CB152" s="908"/>
      <c r="CC152" s="908"/>
      <c r="CD152" s="908"/>
      <c r="CE152" s="908"/>
      <c r="CF152" s="908"/>
      <c r="CG152" s="908"/>
      <c r="CH152" s="908"/>
      <c r="CI152" s="908"/>
      <c r="CJ152" s="908"/>
      <c r="CK152" s="908"/>
      <c r="CL152" s="908"/>
      <c r="CM152" s="908"/>
      <c r="CN152" s="908"/>
      <c r="CO152" s="908"/>
      <c r="CP152" s="908"/>
      <c r="CQ152" s="908"/>
      <c r="CR152" s="908"/>
      <c r="CS152" s="908"/>
      <c r="CT152" s="908"/>
    </row>
    <row r="153">
      <c r="A153" s="1212"/>
      <c r="B153" s="1206"/>
      <c r="C153" s="1207"/>
      <c r="D153" s="1208"/>
      <c r="E153" s="1209"/>
      <c r="F153" s="1210"/>
      <c r="G153" s="1206"/>
      <c r="H153" s="1208"/>
      <c r="I153" s="1209"/>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8"/>
      <c r="AJ153" s="908"/>
      <c r="AK153" s="908"/>
      <c r="AL153" s="908"/>
      <c r="AM153" s="908"/>
      <c r="AN153" s="908"/>
      <c r="AO153" s="908"/>
      <c r="AP153" s="908"/>
      <c r="AQ153" s="908"/>
      <c r="AR153" s="908"/>
      <c r="AS153" s="908"/>
      <c r="AT153" s="908"/>
      <c r="AU153" s="908"/>
      <c r="AV153" s="908"/>
      <c r="AW153" s="908"/>
      <c r="AX153" s="908"/>
      <c r="AY153" s="908"/>
      <c r="AZ153" s="908"/>
      <c r="BA153" s="908"/>
      <c r="BB153" s="908"/>
      <c r="BC153" s="908"/>
      <c r="BD153" s="908"/>
      <c r="BE153" s="908"/>
      <c r="BF153" s="908"/>
      <c r="BG153" s="908"/>
      <c r="BH153" s="908"/>
      <c r="BI153" s="908"/>
      <c r="BJ153" s="908"/>
      <c r="BK153" s="908"/>
      <c r="BL153" s="908"/>
      <c r="BM153" s="908"/>
      <c r="BN153" s="908"/>
      <c r="BO153" s="908"/>
      <c r="BP153" s="908"/>
      <c r="BQ153" s="908"/>
      <c r="BR153" s="908"/>
      <c r="BS153" s="908"/>
      <c r="BT153" s="908"/>
      <c r="BU153" s="908"/>
      <c r="BV153" s="908"/>
      <c r="BW153" s="908"/>
      <c r="BX153" s="908"/>
      <c r="BY153" s="908"/>
      <c r="BZ153" s="908"/>
      <c r="CA153" s="908"/>
      <c r="CB153" s="908"/>
      <c r="CC153" s="908"/>
      <c r="CD153" s="908"/>
      <c r="CE153" s="908"/>
      <c r="CF153" s="908"/>
      <c r="CG153" s="908"/>
      <c r="CH153" s="908"/>
      <c r="CI153" s="908"/>
      <c r="CJ153" s="908"/>
      <c r="CK153" s="908"/>
      <c r="CL153" s="908"/>
      <c r="CM153" s="908"/>
      <c r="CN153" s="908"/>
      <c r="CO153" s="908"/>
      <c r="CP153" s="908"/>
      <c r="CQ153" s="908"/>
      <c r="CR153" s="908"/>
      <c r="CS153" s="908"/>
      <c r="CT153" s="908"/>
    </row>
    <row r="154">
      <c r="A154" s="1212"/>
      <c r="B154" s="1206"/>
      <c r="C154" s="1207"/>
      <c r="D154" s="1208"/>
      <c r="E154" s="1209"/>
      <c r="F154" s="1210"/>
      <c r="G154" s="1206"/>
      <c r="H154" s="1208"/>
      <c r="I154" s="1209"/>
      <c r="J154" s="908"/>
      <c r="K154" s="908"/>
      <c r="L154" s="908"/>
      <c r="M154" s="908"/>
      <c r="N154" s="908"/>
      <c r="O154" s="908"/>
      <c r="P154" s="908"/>
      <c r="Q154" s="908"/>
      <c r="R154" s="908"/>
      <c r="S154" s="908"/>
      <c r="T154" s="908"/>
      <c r="U154" s="908"/>
      <c r="V154" s="908"/>
      <c r="W154" s="908"/>
      <c r="X154" s="908"/>
      <c r="Y154" s="908"/>
      <c r="Z154" s="908"/>
      <c r="AA154" s="908"/>
      <c r="AB154" s="908"/>
      <c r="AC154" s="908"/>
      <c r="AD154" s="908"/>
      <c r="AE154" s="908"/>
      <c r="AF154" s="908"/>
      <c r="AG154" s="908"/>
      <c r="AH154" s="908"/>
      <c r="AI154" s="908"/>
      <c r="AJ154" s="908"/>
      <c r="AK154" s="908"/>
      <c r="AL154" s="908"/>
      <c r="AM154" s="908"/>
      <c r="AN154" s="908"/>
      <c r="AO154" s="908"/>
      <c r="AP154" s="908"/>
      <c r="AQ154" s="908"/>
      <c r="AR154" s="908"/>
      <c r="AS154" s="908"/>
      <c r="AT154" s="908"/>
      <c r="AU154" s="908"/>
      <c r="AV154" s="908"/>
      <c r="AW154" s="908"/>
      <c r="AX154" s="908"/>
      <c r="AY154" s="908"/>
      <c r="AZ154" s="908"/>
      <c r="BA154" s="908"/>
      <c r="BB154" s="908"/>
      <c r="BC154" s="908"/>
      <c r="BD154" s="908"/>
      <c r="BE154" s="908"/>
      <c r="BF154" s="908"/>
      <c r="BG154" s="908"/>
      <c r="BH154" s="908"/>
      <c r="BI154" s="908"/>
      <c r="BJ154" s="908"/>
      <c r="BK154" s="908"/>
      <c r="BL154" s="908"/>
      <c r="BM154" s="908"/>
      <c r="BN154" s="908"/>
      <c r="BO154" s="908"/>
      <c r="BP154" s="908"/>
      <c r="BQ154" s="908"/>
      <c r="BR154" s="908"/>
      <c r="BS154" s="908"/>
      <c r="BT154" s="908"/>
      <c r="BU154" s="908"/>
      <c r="BV154" s="908"/>
      <c r="BW154" s="908"/>
      <c r="BX154" s="908"/>
      <c r="BY154" s="908"/>
      <c r="BZ154" s="908"/>
      <c r="CA154" s="908"/>
      <c r="CB154" s="908"/>
      <c r="CC154" s="908"/>
      <c r="CD154" s="908"/>
      <c r="CE154" s="908"/>
      <c r="CF154" s="908"/>
      <c r="CG154" s="908"/>
      <c r="CH154" s="908"/>
      <c r="CI154" s="908"/>
      <c r="CJ154" s="908"/>
      <c r="CK154" s="908"/>
      <c r="CL154" s="908"/>
      <c r="CM154" s="908"/>
      <c r="CN154" s="908"/>
      <c r="CO154" s="908"/>
      <c r="CP154" s="908"/>
      <c r="CQ154" s="908"/>
      <c r="CR154" s="908"/>
      <c r="CS154" s="908"/>
      <c r="CT154" s="908"/>
    </row>
    <row r="155">
      <c r="A155" s="1212"/>
      <c r="B155" s="1206"/>
      <c r="C155" s="1207"/>
      <c r="D155" s="1208"/>
      <c r="E155" s="1209"/>
      <c r="F155" s="1210"/>
      <c r="G155" s="1206"/>
      <c r="H155" s="1208"/>
      <c r="I155" s="1209"/>
      <c r="J155" s="908"/>
      <c r="K155" s="908"/>
      <c r="L155" s="908"/>
      <c r="M155" s="908"/>
      <c r="N155" s="908"/>
      <c r="O155" s="908"/>
      <c r="P155" s="908"/>
      <c r="Q155" s="908"/>
      <c r="R155" s="908"/>
      <c r="S155" s="908"/>
      <c r="T155" s="908"/>
      <c r="U155" s="908"/>
      <c r="V155" s="908"/>
      <c r="W155" s="908"/>
      <c r="X155" s="908"/>
      <c r="Y155" s="908"/>
      <c r="Z155" s="908"/>
      <c r="AA155" s="908"/>
      <c r="AB155" s="908"/>
      <c r="AC155" s="908"/>
      <c r="AD155" s="908"/>
      <c r="AE155" s="908"/>
      <c r="AF155" s="908"/>
      <c r="AG155" s="908"/>
      <c r="AH155" s="908"/>
      <c r="AI155" s="908"/>
      <c r="AJ155" s="908"/>
      <c r="AK155" s="908"/>
      <c r="AL155" s="908"/>
      <c r="AM155" s="908"/>
      <c r="AN155" s="908"/>
      <c r="AO155" s="908"/>
      <c r="AP155" s="908"/>
      <c r="AQ155" s="908"/>
      <c r="AR155" s="908"/>
      <c r="AS155" s="908"/>
      <c r="AT155" s="908"/>
      <c r="AU155" s="908"/>
      <c r="AV155" s="908"/>
      <c r="AW155" s="908"/>
      <c r="AX155" s="908"/>
      <c r="AY155" s="908"/>
      <c r="AZ155" s="908"/>
      <c r="BA155" s="908"/>
      <c r="BB155" s="908"/>
      <c r="BC155" s="908"/>
      <c r="BD155" s="908"/>
      <c r="BE155" s="908"/>
      <c r="BF155" s="908"/>
      <c r="BG155" s="908"/>
      <c r="BH155" s="908"/>
      <c r="BI155" s="908"/>
      <c r="BJ155" s="908"/>
      <c r="BK155" s="908"/>
      <c r="BL155" s="908"/>
      <c r="BM155" s="908"/>
      <c r="BN155" s="908"/>
      <c r="BO155" s="908"/>
      <c r="BP155" s="908"/>
      <c r="BQ155" s="908"/>
      <c r="BR155" s="908"/>
      <c r="BS155" s="908"/>
      <c r="BT155" s="908"/>
      <c r="BU155" s="908"/>
      <c r="BV155" s="908"/>
      <c r="BW155" s="908"/>
      <c r="BX155" s="908"/>
      <c r="BY155" s="908"/>
      <c r="BZ155" s="908"/>
      <c r="CA155" s="908"/>
      <c r="CB155" s="908"/>
      <c r="CC155" s="908"/>
      <c r="CD155" s="908"/>
      <c r="CE155" s="908"/>
      <c r="CF155" s="908"/>
      <c r="CG155" s="908"/>
      <c r="CH155" s="908"/>
      <c r="CI155" s="908"/>
      <c r="CJ155" s="908"/>
      <c r="CK155" s="908"/>
      <c r="CL155" s="908"/>
      <c r="CM155" s="908"/>
      <c r="CN155" s="908"/>
      <c r="CO155" s="908"/>
      <c r="CP155" s="908"/>
      <c r="CQ155" s="908"/>
      <c r="CR155" s="908"/>
      <c r="CS155" s="908"/>
      <c r="CT155" s="908"/>
    </row>
    <row r="156">
      <c r="A156" s="1212"/>
      <c r="B156" s="1206"/>
      <c r="C156" s="1207"/>
      <c r="D156" s="1208"/>
      <c r="E156" s="1209"/>
      <c r="F156" s="1210"/>
      <c r="G156" s="1206"/>
      <c r="H156" s="1208"/>
      <c r="I156" s="1209"/>
      <c r="J156" s="908"/>
      <c r="K156" s="908"/>
      <c r="L156" s="908"/>
      <c r="M156" s="908"/>
      <c r="N156" s="908"/>
      <c r="O156" s="908"/>
      <c r="P156" s="908"/>
      <c r="Q156" s="908"/>
      <c r="R156" s="908"/>
      <c r="S156" s="908"/>
      <c r="T156" s="908"/>
      <c r="U156" s="908"/>
      <c r="V156" s="908"/>
      <c r="W156" s="908"/>
      <c r="X156" s="908"/>
      <c r="Y156" s="908"/>
      <c r="Z156" s="908"/>
      <c r="AA156" s="908"/>
      <c r="AB156" s="908"/>
      <c r="AC156" s="908"/>
      <c r="AD156" s="908"/>
      <c r="AE156" s="908"/>
      <c r="AF156" s="908"/>
      <c r="AG156" s="908"/>
      <c r="AH156" s="908"/>
      <c r="AI156" s="908"/>
      <c r="AJ156" s="908"/>
      <c r="AK156" s="908"/>
      <c r="AL156" s="908"/>
      <c r="AM156" s="908"/>
      <c r="AN156" s="908"/>
      <c r="AO156" s="908"/>
      <c r="AP156" s="908"/>
      <c r="AQ156" s="908"/>
      <c r="AR156" s="908"/>
      <c r="AS156" s="908"/>
      <c r="AT156" s="908"/>
      <c r="AU156" s="908"/>
      <c r="AV156" s="908"/>
      <c r="AW156" s="908"/>
      <c r="AX156" s="908"/>
      <c r="AY156" s="908"/>
      <c r="AZ156" s="908"/>
      <c r="BA156" s="908"/>
      <c r="BB156" s="908"/>
      <c r="BC156" s="908"/>
      <c r="BD156" s="908"/>
      <c r="BE156" s="908"/>
      <c r="BF156" s="908"/>
      <c r="BG156" s="908"/>
      <c r="BH156" s="908"/>
      <c r="BI156" s="908"/>
      <c r="BJ156" s="908"/>
      <c r="BK156" s="908"/>
      <c r="BL156" s="908"/>
      <c r="BM156" s="908"/>
      <c r="BN156" s="908"/>
      <c r="BO156" s="908"/>
      <c r="BP156" s="908"/>
      <c r="BQ156" s="908"/>
      <c r="BR156" s="908"/>
      <c r="BS156" s="908"/>
      <c r="BT156" s="908"/>
      <c r="BU156" s="908"/>
      <c r="BV156" s="908"/>
      <c r="BW156" s="908"/>
      <c r="BX156" s="908"/>
      <c r="BY156" s="908"/>
      <c r="BZ156" s="908"/>
      <c r="CA156" s="908"/>
      <c r="CB156" s="908"/>
      <c r="CC156" s="908"/>
      <c r="CD156" s="908"/>
      <c r="CE156" s="908"/>
      <c r="CF156" s="908"/>
      <c r="CG156" s="908"/>
      <c r="CH156" s="908"/>
      <c r="CI156" s="908"/>
      <c r="CJ156" s="908"/>
      <c r="CK156" s="908"/>
      <c r="CL156" s="908"/>
      <c r="CM156" s="908"/>
      <c r="CN156" s="908"/>
      <c r="CO156" s="908"/>
      <c r="CP156" s="908"/>
      <c r="CQ156" s="908"/>
      <c r="CR156" s="908"/>
      <c r="CS156" s="908"/>
      <c r="CT156" s="908"/>
    </row>
    <row r="157">
      <c r="A157" s="1212"/>
      <c r="B157" s="1206"/>
      <c r="C157" s="1207"/>
      <c r="D157" s="1208"/>
      <c r="E157" s="1209"/>
      <c r="F157" s="1210"/>
      <c r="G157" s="1206"/>
      <c r="H157" s="1208"/>
      <c r="I157" s="1209"/>
      <c r="J157" s="908"/>
      <c r="K157" s="908"/>
      <c r="L157" s="908"/>
      <c r="M157" s="908"/>
      <c r="N157" s="908"/>
      <c r="O157" s="908"/>
      <c r="P157" s="908"/>
      <c r="Q157" s="908"/>
      <c r="R157" s="908"/>
      <c r="S157" s="908"/>
      <c r="T157" s="908"/>
      <c r="U157" s="908"/>
      <c r="V157" s="908"/>
      <c r="W157" s="908"/>
      <c r="X157" s="908"/>
      <c r="Y157" s="908"/>
      <c r="Z157" s="908"/>
      <c r="AA157" s="908"/>
      <c r="AB157" s="908"/>
      <c r="AC157" s="908"/>
      <c r="AD157" s="908"/>
      <c r="AE157" s="908"/>
      <c r="AF157" s="908"/>
      <c r="AG157" s="908"/>
      <c r="AH157" s="908"/>
      <c r="AI157" s="908"/>
      <c r="AJ157" s="908"/>
      <c r="AK157" s="908"/>
      <c r="AL157" s="908"/>
      <c r="AM157" s="908"/>
      <c r="AN157" s="908"/>
      <c r="AO157" s="908"/>
      <c r="AP157" s="908"/>
      <c r="AQ157" s="908"/>
      <c r="AR157" s="908"/>
      <c r="AS157" s="908"/>
      <c r="AT157" s="908"/>
      <c r="AU157" s="908"/>
      <c r="AV157" s="908"/>
      <c r="AW157" s="908"/>
      <c r="AX157" s="908"/>
      <c r="AY157" s="908"/>
      <c r="AZ157" s="908"/>
      <c r="BA157" s="908"/>
      <c r="BB157" s="908"/>
      <c r="BC157" s="908"/>
      <c r="BD157" s="908"/>
      <c r="BE157" s="908"/>
      <c r="BF157" s="908"/>
      <c r="BG157" s="908"/>
      <c r="BH157" s="908"/>
      <c r="BI157" s="908"/>
      <c r="BJ157" s="908"/>
      <c r="BK157" s="908"/>
      <c r="BL157" s="908"/>
      <c r="BM157" s="908"/>
      <c r="BN157" s="908"/>
      <c r="BO157" s="908"/>
      <c r="BP157" s="908"/>
      <c r="BQ157" s="908"/>
      <c r="BR157" s="908"/>
      <c r="BS157" s="908"/>
      <c r="BT157" s="908"/>
      <c r="BU157" s="908"/>
      <c r="BV157" s="908"/>
      <c r="BW157" s="908"/>
      <c r="BX157" s="908"/>
      <c r="BY157" s="908"/>
      <c r="BZ157" s="908"/>
      <c r="CA157" s="908"/>
      <c r="CB157" s="908"/>
      <c r="CC157" s="908"/>
      <c r="CD157" s="908"/>
      <c r="CE157" s="908"/>
      <c r="CF157" s="908"/>
      <c r="CG157" s="908"/>
      <c r="CH157" s="908"/>
      <c r="CI157" s="908"/>
      <c r="CJ157" s="908"/>
      <c r="CK157" s="908"/>
      <c r="CL157" s="908"/>
      <c r="CM157" s="908"/>
      <c r="CN157" s="908"/>
      <c r="CO157" s="908"/>
      <c r="CP157" s="908"/>
      <c r="CQ157" s="908"/>
      <c r="CR157" s="908"/>
      <c r="CS157" s="908"/>
      <c r="CT157" s="908"/>
    </row>
    <row r="158">
      <c r="A158" s="1212"/>
      <c r="B158" s="1206"/>
      <c r="C158" s="1207"/>
      <c r="D158" s="1208"/>
      <c r="E158" s="1209"/>
      <c r="F158" s="1210"/>
      <c r="G158" s="1206"/>
      <c r="H158" s="1208"/>
      <c r="I158" s="1209"/>
      <c r="J158" s="908"/>
      <c r="K158" s="908"/>
      <c r="L158" s="908"/>
      <c r="M158" s="908"/>
      <c r="N158" s="908"/>
      <c r="O158" s="908"/>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08"/>
      <c r="AN158" s="908"/>
      <c r="AO158" s="908"/>
      <c r="AP158" s="908"/>
      <c r="AQ158" s="908"/>
      <c r="AR158" s="908"/>
      <c r="AS158" s="908"/>
      <c r="AT158" s="908"/>
      <c r="AU158" s="908"/>
      <c r="AV158" s="908"/>
      <c r="AW158" s="908"/>
      <c r="AX158" s="908"/>
      <c r="AY158" s="908"/>
      <c r="AZ158" s="908"/>
      <c r="BA158" s="908"/>
      <c r="BB158" s="908"/>
      <c r="BC158" s="908"/>
      <c r="BD158" s="908"/>
      <c r="BE158" s="908"/>
      <c r="BF158" s="908"/>
      <c r="BG158" s="908"/>
      <c r="BH158" s="908"/>
      <c r="BI158" s="908"/>
      <c r="BJ158" s="908"/>
      <c r="BK158" s="908"/>
      <c r="BL158" s="908"/>
      <c r="BM158" s="908"/>
      <c r="BN158" s="908"/>
      <c r="BO158" s="908"/>
      <c r="BP158" s="908"/>
      <c r="BQ158" s="908"/>
      <c r="BR158" s="908"/>
      <c r="BS158" s="908"/>
      <c r="BT158" s="908"/>
      <c r="BU158" s="908"/>
      <c r="BV158" s="908"/>
      <c r="BW158" s="908"/>
      <c r="BX158" s="908"/>
      <c r="BY158" s="908"/>
      <c r="BZ158" s="908"/>
      <c r="CA158" s="908"/>
      <c r="CB158" s="908"/>
      <c r="CC158" s="908"/>
      <c r="CD158" s="908"/>
      <c r="CE158" s="908"/>
      <c r="CF158" s="908"/>
      <c r="CG158" s="908"/>
      <c r="CH158" s="908"/>
      <c r="CI158" s="908"/>
      <c r="CJ158" s="908"/>
      <c r="CK158" s="908"/>
      <c r="CL158" s="908"/>
      <c r="CM158" s="908"/>
      <c r="CN158" s="908"/>
      <c r="CO158" s="908"/>
      <c r="CP158" s="908"/>
      <c r="CQ158" s="908"/>
      <c r="CR158" s="908"/>
      <c r="CS158" s="908"/>
      <c r="CT158" s="908"/>
    </row>
    <row r="159">
      <c r="A159" s="1212"/>
      <c r="B159" s="1206"/>
      <c r="C159" s="1207"/>
      <c r="D159" s="1208"/>
      <c r="E159" s="1209"/>
      <c r="F159" s="1210"/>
      <c r="G159" s="1206"/>
      <c r="H159" s="1208"/>
      <c r="I159" s="1209"/>
      <c r="J159" s="908"/>
      <c r="K159" s="908"/>
      <c r="L159" s="908"/>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08"/>
      <c r="AN159" s="908"/>
      <c r="AO159" s="908"/>
      <c r="AP159" s="908"/>
      <c r="AQ159" s="908"/>
      <c r="AR159" s="908"/>
      <c r="AS159" s="908"/>
      <c r="AT159" s="908"/>
      <c r="AU159" s="908"/>
      <c r="AV159" s="908"/>
      <c r="AW159" s="908"/>
      <c r="AX159" s="908"/>
      <c r="AY159" s="908"/>
      <c r="AZ159" s="908"/>
      <c r="BA159" s="908"/>
      <c r="BB159" s="908"/>
      <c r="BC159" s="908"/>
      <c r="BD159" s="908"/>
      <c r="BE159" s="908"/>
      <c r="BF159" s="908"/>
      <c r="BG159" s="908"/>
      <c r="BH159" s="908"/>
      <c r="BI159" s="908"/>
      <c r="BJ159" s="908"/>
      <c r="BK159" s="908"/>
      <c r="BL159" s="908"/>
      <c r="BM159" s="908"/>
      <c r="BN159" s="908"/>
      <c r="BO159" s="908"/>
      <c r="BP159" s="908"/>
      <c r="BQ159" s="908"/>
      <c r="BR159" s="908"/>
      <c r="BS159" s="908"/>
      <c r="BT159" s="908"/>
      <c r="BU159" s="908"/>
      <c r="BV159" s="908"/>
      <c r="BW159" s="908"/>
      <c r="BX159" s="908"/>
      <c r="BY159" s="908"/>
      <c r="BZ159" s="908"/>
      <c r="CA159" s="908"/>
      <c r="CB159" s="908"/>
      <c r="CC159" s="908"/>
      <c r="CD159" s="908"/>
      <c r="CE159" s="908"/>
      <c r="CF159" s="908"/>
      <c r="CG159" s="908"/>
      <c r="CH159" s="908"/>
      <c r="CI159" s="908"/>
      <c r="CJ159" s="908"/>
      <c r="CK159" s="908"/>
      <c r="CL159" s="908"/>
      <c r="CM159" s="908"/>
      <c r="CN159" s="908"/>
      <c r="CO159" s="908"/>
      <c r="CP159" s="908"/>
      <c r="CQ159" s="908"/>
      <c r="CR159" s="908"/>
      <c r="CS159" s="908"/>
      <c r="CT159" s="908"/>
    </row>
    <row r="160">
      <c r="A160" s="1212"/>
      <c r="B160" s="1206"/>
      <c r="C160" s="1207"/>
      <c r="D160" s="1208"/>
      <c r="E160" s="1209"/>
      <c r="F160" s="1210"/>
      <c r="G160" s="1206"/>
      <c r="H160" s="1208"/>
      <c r="I160" s="1209"/>
      <c r="J160" s="908"/>
      <c r="K160" s="908"/>
      <c r="L160" s="908"/>
      <c r="M160" s="908"/>
      <c r="N160" s="908"/>
      <c r="O160" s="908"/>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08"/>
      <c r="AN160" s="908"/>
      <c r="AO160" s="908"/>
      <c r="AP160" s="908"/>
      <c r="AQ160" s="908"/>
      <c r="AR160" s="908"/>
      <c r="AS160" s="908"/>
      <c r="AT160" s="908"/>
      <c r="AU160" s="908"/>
      <c r="AV160" s="908"/>
      <c r="AW160" s="908"/>
      <c r="AX160" s="908"/>
      <c r="AY160" s="908"/>
      <c r="AZ160" s="908"/>
      <c r="BA160" s="908"/>
      <c r="BB160" s="908"/>
      <c r="BC160" s="908"/>
      <c r="BD160" s="908"/>
      <c r="BE160" s="908"/>
      <c r="BF160" s="908"/>
      <c r="BG160" s="908"/>
      <c r="BH160" s="908"/>
      <c r="BI160" s="908"/>
      <c r="BJ160" s="908"/>
      <c r="BK160" s="908"/>
      <c r="BL160" s="908"/>
      <c r="BM160" s="908"/>
      <c r="BN160" s="908"/>
      <c r="BO160" s="908"/>
      <c r="BP160" s="908"/>
      <c r="BQ160" s="908"/>
      <c r="BR160" s="908"/>
      <c r="BS160" s="908"/>
      <c r="BT160" s="908"/>
      <c r="BU160" s="908"/>
      <c r="BV160" s="908"/>
      <c r="BW160" s="908"/>
      <c r="BX160" s="908"/>
      <c r="BY160" s="908"/>
      <c r="BZ160" s="908"/>
      <c r="CA160" s="908"/>
      <c r="CB160" s="908"/>
      <c r="CC160" s="908"/>
      <c r="CD160" s="908"/>
      <c r="CE160" s="908"/>
      <c r="CF160" s="908"/>
      <c r="CG160" s="908"/>
      <c r="CH160" s="908"/>
      <c r="CI160" s="908"/>
      <c r="CJ160" s="908"/>
      <c r="CK160" s="908"/>
      <c r="CL160" s="908"/>
      <c r="CM160" s="908"/>
      <c r="CN160" s="908"/>
      <c r="CO160" s="908"/>
      <c r="CP160" s="908"/>
      <c r="CQ160" s="908"/>
      <c r="CR160" s="908"/>
      <c r="CS160" s="908"/>
      <c r="CT160" s="908"/>
    </row>
    <row r="161">
      <c r="A161" s="1212"/>
      <c r="B161" s="1206"/>
      <c r="C161" s="1207"/>
      <c r="D161" s="1208"/>
      <c r="E161" s="1209"/>
      <c r="F161" s="1210"/>
      <c r="G161" s="1206"/>
      <c r="H161" s="1208"/>
      <c r="I161" s="1209"/>
      <c r="J161" s="908"/>
      <c r="K161" s="908"/>
      <c r="L161" s="908"/>
      <c r="M161" s="908"/>
      <c r="N161" s="908"/>
      <c r="O161" s="908"/>
      <c r="P161" s="908"/>
      <c r="Q161" s="908"/>
      <c r="R161" s="908"/>
      <c r="S161" s="908"/>
      <c r="T161" s="908"/>
      <c r="U161" s="908"/>
      <c r="V161" s="908"/>
      <c r="W161" s="908"/>
      <c r="X161" s="908"/>
      <c r="Y161" s="908"/>
      <c r="Z161" s="908"/>
      <c r="AA161" s="908"/>
      <c r="AB161" s="908"/>
      <c r="AC161" s="908"/>
      <c r="AD161" s="908"/>
      <c r="AE161" s="908"/>
      <c r="AF161" s="908"/>
      <c r="AG161" s="908"/>
      <c r="AH161" s="908"/>
      <c r="AI161" s="908"/>
      <c r="AJ161" s="908"/>
      <c r="AK161" s="908"/>
      <c r="AL161" s="908"/>
      <c r="AM161" s="908"/>
      <c r="AN161" s="908"/>
      <c r="AO161" s="908"/>
      <c r="AP161" s="908"/>
      <c r="AQ161" s="908"/>
      <c r="AR161" s="908"/>
      <c r="AS161" s="908"/>
      <c r="AT161" s="908"/>
      <c r="AU161" s="908"/>
      <c r="AV161" s="908"/>
      <c r="AW161" s="908"/>
      <c r="AX161" s="908"/>
      <c r="AY161" s="908"/>
      <c r="AZ161" s="908"/>
      <c r="BA161" s="908"/>
      <c r="BB161" s="908"/>
      <c r="BC161" s="908"/>
      <c r="BD161" s="908"/>
      <c r="BE161" s="908"/>
      <c r="BF161" s="908"/>
      <c r="BG161" s="908"/>
      <c r="BH161" s="908"/>
      <c r="BI161" s="908"/>
      <c r="BJ161" s="908"/>
      <c r="BK161" s="908"/>
      <c r="BL161" s="908"/>
      <c r="BM161" s="908"/>
      <c r="BN161" s="908"/>
      <c r="BO161" s="908"/>
      <c r="BP161" s="908"/>
      <c r="BQ161" s="908"/>
      <c r="BR161" s="908"/>
      <c r="BS161" s="908"/>
      <c r="BT161" s="908"/>
      <c r="BU161" s="908"/>
      <c r="BV161" s="908"/>
      <c r="BW161" s="908"/>
      <c r="BX161" s="908"/>
      <c r="BY161" s="908"/>
      <c r="BZ161" s="908"/>
      <c r="CA161" s="908"/>
      <c r="CB161" s="908"/>
      <c r="CC161" s="908"/>
      <c r="CD161" s="908"/>
      <c r="CE161" s="908"/>
      <c r="CF161" s="908"/>
      <c r="CG161" s="908"/>
      <c r="CH161" s="908"/>
      <c r="CI161" s="908"/>
      <c r="CJ161" s="908"/>
      <c r="CK161" s="908"/>
      <c r="CL161" s="908"/>
      <c r="CM161" s="908"/>
      <c r="CN161" s="908"/>
      <c r="CO161" s="908"/>
      <c r="CP161" s="908"/>
      <c r="CQ161" s="908"/>
      <c r="CR161" s="908"/>
      <c r="CS161" s="908"/>
      <c r="CT161" s="908"/>
    </row>
    <row r="162">
      <c r="A162" s="1212"/>
      <c r="B162" s="1206"/>
      <c r="C162" s="1207"/>
      <c r="D162" s="1208"/>
      <c r="E162" s="1209"/>
      <c r="F162" s="1210"/>
      <c r="G162" s="1206"/>
      <c r="H162" s="1208"/>
      <c r="I162" s="1209"/>
      <c r="J162" s="908"/>
      <c r="K162" s="908"/>
      <c r="L162" s="908"/>
      <c r="M162" s="908"/>
      <c r="N162" s="908"/>
      <c r="O162" s="908"/>
      <c r="P162" s="908"/>
      <c r="Q162" s="908"/>
      <c r="R162" s="908"/>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08"/>
      <c r="AN162" s="908"/>
      <c r="AO162" s="908"/>
      <c r="AP162" s="908"/>
      <c r="AQ162" s="908"/>
      <c r="AR162" s="908"/>
      <c r="AS162" s="908"/>
      <c r="AT162" s="908"/>
      <c r="AU162" s="908"/>
      <c r="AV162" s="908"/>
      <c r="AW162" s="908"/>
      <c r="AX162" s="908"/>
      <c r="AY162" s="908"/>
      <c r="AZ162" s="908"/>
      <c r="BA162" s="908"/>
      <c r="BB162" s="908"/>
      <c r="BC162" s="908"/>
      <c r="BD162" s="908"/>
      <c r="BE162" s="908"/>
      <c r="BF162" s="908"/>
      <c r="BG162" s="908"/>
      <c r="BH162" s="908"/>
      <c r="BI162" s="908"/>
      <c r="BJ162" s="908"/>
      <c r="BK162" s="908"/>
      <c r="BL162" s="908"/>
      <c r="BM162" s="908"/>
      <c r="BN162" s="908"/>
      <c r="BO162" s="908"/>
      <c r="BP162" s="908"/>
      <c r="BQ162" s="908"/>
      <c r="BR162" s="908"/>
      <c r="BS162" s="908"/>
      <c r="BT162" s="908"/>
      <c r="BU162" s="908"/>
      <c r="BV162" s="908"/>
      <c r="BW162" s="908"/>
      <c r="BX162" s="908"/>
      <c r="BY162" s="908"/>
      <c r="BZ162" s="908"/>
      <c r="CA162" s="908"/>
      <c r="CB162" s="908"/>
      <c r="CC162" s="908"/>
      <c r="CD162" s="908"/>
      <c r="CE162" s="908"/>
      <c r="CF162" s="908"/>
      <c r="CG162" s="908"/>
      <c r="CH162" s="908"/>
      <c r="CI162" s="908"/>
      <c r="CJ162" s="908"/>
      <c r="CK162" s="908"/>
      <c r="CL162" s="908"/>
      <c r="CM162" s="908"/>
      <c r="CN162" s="908"/>
      <c r="CO162" s="908"/>
      <c r="CP162" s="908"/>
      <c r="CQ162" s="908"/>
      <c r="CR162" s="908"/>
      <c r="CS162" s="908"/>
      <c r="CT162" s="908"/>
    </row>
    <row r="163">
      <c r="A163" s="1212"/>
      <c r="B163" s="1206"/>
      <c r="C163" s="1207"/>
      <c r="D163" s="1208"/>
      <c r="E163" s="1209"/>
      <c r="F163" s="1210"/>
      <c r="G163" s="1206"/>
      <c r="H163" s="1208"/>
      <c r="I163" s="1209"/>
      <c r="J163" s="908"/>
      <c r="K163" s="908"/>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08"/>
      <c r="AN163" s="908"/>
      <c r="AO163" s="908"/>
      <c r="AP163" s="908"/>
      <c r="AQ163" s="908"/>
      <c r="AR163" s="908"/>
      <c r="AS163" s="908"/>
      <c r="AT163" s="908"/>
      <c r="AU163" s="908"/>
      <c r="AV163" s="908"/>
      <c r="AW163" s="908"/>
      <c r="AX163" s="908"/>
      <c r="AY163" s="908"/>
      <c r="AZ163" s="908"/>
      <c r="BA163" s="908"/>
      <c r="BB163" s="908"/>
      <c r="BC163" s="908"/>
      <c r="BD163" s="908"/>
      <c r="BE163" s="908"/>
      <c r="BF163" s="908"/>
      <c r="BG163" s="908"/>
      <c r="BH163" s="908"/>
      <c r="BI163" s="908"/>
      <c r="BJ163" s="908"/>
      <c r="BK163" s="908"/>
      <c r="BL163" s="908"/>
      <c r="BM163" s="908"/>
      <c r="BN163" s="908"/>
      <c r="BO163" s="908"/>
      <c r="BP163" s="908"/>
      <c r="BQ163" s="908"/>
      <c r="BR163" s="908"/>
      <c r="BS163" s="908"/>
      <c r="BT163" s="908"/>
      <c r="BU163" s="908"/>
      <c r="BV163" s="908"/>
      <c r="BW163" s="908"/>
      <c r="BX163" s="908"/>
      <c r="BY163" s="908"/>
      <c r="BZ163" s="908"/>
      <c r="CA163" s="908"/>
      <c r="CB163" s="908"/>
      <c r="CC163" s="908"/>
      <c r="CD163" s="908"/>
      <c r="CE163" s="908"/>
      <c r="CF163" s="908"/>
      <c r="CG163" s="908"/>
      <c r="CH163" s="908"/>
      <c r="CI163" s="908"/>
      <c r="CJ163" s="908"/>
      <c r="CK163" s="908"/>
      <c r="CL163" s="908"/>
      <c r="CM163" s="908"/>
      <c r="CN163" s="908"/>
      <c r="CO163" s="908"/>
      <c r="CP163" s="908"/>
      <c r="CQ163" s="908"/>
      <c r="CR163" s="908"/>
      <c r="CS163" s="908"/>
      <c r="CT163" s="908"/>
    </row>
    <row r="164">
      <c r="A164" s="1212"/>
      <c r="B164" s="1206"/>
      <c r="C164" s="1207"/>
      <c r="D164" s="1208"/>
      <c r="E164" s="1209"/>
      <c r="F164" s="1210"/>
      <c r="G164" s="1206"/>
      <c r="H164" s="1208"/>
      <c r="I164" s="12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08"/>
      <c r="AN164" s="908"/>
      <c r="AO164" s="908"/>
      <c r="AP164" s="908"/>
      <c r="AQ164" s="908"/>
      <c r="AR164" s="908"/>
      <c r="AS164" s="908"/>
      <c r="AT164" s="908"/>
      <c r="AU164" s="908"/>
      <c r="AV164" s="908"/>
      <c r="AW164" s="908"/>
      <c r="AX164" s="908"/>
      <c r="AY164" s="908"/>
      <c r="AZ164" s="908"/>
      <c r="BA164" s="908"/>
      <c r="BB164" s="908"/>
      <c r="BC164" s="908"/>
      <c r="BD164" s="908"/>
      <c r="BE164" s="908"/>
      <c r="BF164" s="908"/>
      <c r="BG164" s="908"/>
      <c r="BH164" s="908"/>
      <c r="BI164" s="908"/>
      <c r="BJ164" s="908"/>
      <c r="BK164" s="908"/>
      <c r="BL164" s="908"/>
      <c r="BM164" s="908"/>
      <c r="BN164" s="908"/>
      <c r="BO164" s="908"/>
      <c r="BP164" s="908"/>
      <c r="BQ164" s="908"/>
      <c r="BR164" s="908"/>
      <c r="BS164" s="908"/>
      <c r="BT164" s="908"/>
      <c r="BU164" s="908"/>
      <c r="BV164" s="908"/>
      <c r="BW164" s="908"/>
      <c r="BX164" s="908"/>
      <c r="BY164" s="908"/>
      <c r="BZ164" s="908"/>
      <c r="CA164" s="908"/>
      <c r="CB164" s="908"/>
      <c r="CC164" s="908"/>
      <c r="CD164" s="908"/>
      <c r="CE164" s="908"/>
      <c r="CF164" s="908"/>
      <c r="CG164" s="908"/>
      <c r="CH164" s="908"/>
      <c r="CI164" s="908"/>
      <c r="CJ164" s="908"/>
      <c r="CK164" s="908"/>
      <c r="CL164" s="908"/>
      <c r="CM164" s="908"/>
      <c r="CN164" s="908"/>
      <c r="CO164" s="908"/>
      <c r="CP164" s="908"/>
      <c r="CQ164" s="908"/>
      <c r="CR164" s="908"/>
      <c r="CS164" s="908"/>
      <c r="CT164" s="908"/>
    </row>
    <row r="165">
      <c r="A165" s="1212"/>
      <c r="B165" s="1206"/>
      <c r="C165" s="1207"/>
      <c r="D165" s="1208"/>
      <c r="E165" s="1209"/>
      <c r="F165" s="1210"/>
      <c r="G165" s="1206"/>
      <c r="H165" s="1208"/>
      <c r="I165" s="1209"/>
      <c r="J165" s="908"/>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08"/>
      <c r="AJ165" s="908"/>
      <c r="AK165" s="908"/>
      <c r="AL165" s="908"/>
      <c r="AM165" s="908"/>
      <c r="AN165" s="908"/>
      <c r="AO165" s="908"/>
      <c r="AP165" s="908"/>
      <c r="AQ165" s="908"/>
      <c r="AR165" s="908"/>
      <c r="AS165" s="908"/>
      <c r="AT165" s="908"/>
      <c r="AU165" s="908"/>
      <c r="AV165" s="908"/>
      <c r="AW165" s="908"/>
      <c r="AX165" s="908"/>
      <c r="AY165" s="908"/>
      <c r="AZ165" s="908"/>
      <c r="BA165" s="908"/>
      <c r="BB165" s="908"/>
      <c r="BC165" s="908"/>
      <c r="BD165" s="908"/>
      <c r="BE165" s="908"/>
      <c r="BF165" s="908"/>
      <c r="BG165" s="908"/>
      <c r="BH165" s="908"/>
      <c r="BI165" s="908"/>
      <c r="BJ165" s="908"/>
      <c r="BK165" s="908"/>
      <c r="BL165" s="908"/>
      <c r="BM165" s="908"/>
      <c r="BN165" s="908"/>
      <c r="BO165" s="908"/>
      <c r="BP165" s="908"/>
      <c r="BQ165" s="908"/>
      <c r="BR165" s="908"/>
      <c r="BS165" s="908"/>
      <c r="BT165" s="908"/>
      <c r="BU165" s="908"/>
      <c r="BV165" s="908"/>
      <c r="BW165" s="908"/>
      <c r="BX165" s="908"/>
      <c r="BY165" s="908"/>
      <c r="BZ165" s="908"/>
      <c r="CA165" s="908"/>
      <c r="CB165" s="908"/>
      <c r="CC165" s="908"/>
      <c r="CD165" s="908"/>
      <c r="CE165" s="908"/>
      <c r="CF165" s="908"/>
      <c r="CG165" s="908"/>
      <c r="CH165" s="908"/>
      <c r="CI165" s="908"/>
      <c r="CJ165" s="908"/>
      <c r="CK165" s="908"/>
      <c r="CL165" s="908"/>
      <c r="CM165" s="908"/>
      <c r="CN165" s="908"/>
      <c r="CO165" s="908"/>
      <c r="CP165" s="908"/>
      <c r="CQ165" s="908"/>
      <c r="CR165" s="908"/>
      <c r="CS165" s="908"/>
      <c r="CT165" s="908"/>
    </row>
    <row r="166">
      <c r="A166" s="1212"/>
      <c r="B166" s="1206"/>
      <c r="C166" s="1207"/>
      <c r="D166" s="1208"/>
      <c r="E166" s="1209"/>
      <c r="F166" s="1210"/>
      <c r="G166" s="1206"/>
      <c r="H166" s="1208"/>
      <c r="I166" s="1209"/>
      <c r="J166" s="908"/>
      <c r="K166" s="908"/>
      <c r="L166" s="908"/>
      <c r="M166" s="908"/>
      <c r="N166" s="908"/>
      <c r="O166" s="908"/>
      <c r="P166" s="908"/>
      <c r="Q166" s="908"/>
      <c r="R166" s="908"/>
      <c r="S166" s="908"/>
      <c r="T166" s="908"/>
      <c r="U166" s="908"/>
      <c r="V166" s="908"/>
      <c r="W166" s="908"/>
      <c r="X166" s="908"/>
      <c r="Y166" s="908"/>
      <c r="Z166" s="908"/>
      <c r="AA166" s="908"/>
      <c r="AB166" s="908"/>
      <c r="AC166" s="908"/>
      <c r="AD166" s="908"/>
      <c r="AE166" s="908"/>
      <c r="AF166" s="908"/>
      <c r="AG166" s="908"/>
      <c r="AH166" s="908"/>
      <c r="AI166" s="908"/>
      <c r="AJ166" s="908"/>
      <c r="AK166" s="908"/>
      <c r="AL166" s="908"/>
      <c r="AM166" s="908"/>
      <c r="AN166" s="908"/>
      <c r="AO166" s="908"/>
      <c r="AP166" s="908"/>
      <c r="AQ166" s="908"/>
      <c r="AR166" s="908"/>
      <c r="AS166" s="908"/>
      <c r="AT166" s="908"/>
      <c r="AU166" s="908"/>
      <c r="AV166" s="908"/>
      <c r="AW166" s="908"/>
      <c r="AX166" s="908"/>
      <c r="AY166" s="908"/>
      <c r="AZ166" s="908"/>
      <c r="BA166" s="908"/>
      <c r="BB166" s="908"/>
      <c r="BC166" s="908"/>
      <c r="BD166" s="908"/>
      <c r="BE166" s="908"/>
      <c r="BF166" s="908"/>
      <c r="BG166" s="908"/>
      <c r="BH166" s="908"/>
      <c r="BI166" s="908"/>
      <c r="BJ166" s="908"/>
      <c r="BK166" s="908"/>
      <c r="BL166" s="908"/>
      <c r="BM166" s="908"/>
      <c r="BN166" s="908"/>
      <c r="BO166" s="908"/>
      <c r="BP166" s="908"/>
      <c r="BQ166" s="908"/>
      <c r="BR166" s="908"/>
      <c r="BS166" s="908"/>
      <c r="BT166" s="908"/>
      <c r="BU166" s="908"/>
      <c r="BV166" s="908"/>
      <c r="BW166" s="908"/>
      <c r="BX166" s="908"/>
      <c r="BY166" s="908"/>
      <c r="BZ166" s="908"/>
      <c r="CA166" s="908"/>
      <c r="CB166" s="908"/>
      <c r="CC166" s="908"/>
      <c r="CD166" s="908"/>
      <c r="CE166" s="908"/>
      <c r="CF166" s="908"/>
      <c r="CG166" s="908"/>
      <c r="CH166" s="908"/>
      <c r="CI166" s="908"/>
      <c r="CJ166" s="908"/>
      <c r="CK166" s="908"/>
      <c r="CL166" s="908"/>
      <c r="CM166" s="908"/>
      <c r="CN166" s="908"/>
      <c r="CO166" s="908"/>
      <c r="CP166" s="908"/>
      <c r="CQ166" s="908"/>
      <c r="CR166" s="908"/>
      <c r="CS166" s="908"/>
      <c r="CT166" s="908"/>
    </row>
    <row r="167">
      <c r="A167" s="1212"/>
      <c r="B167" s="1206"/>
      <c r="C167" s="1207"/>
      <c r="D167" s="1208"/>
      <c r="E167" s="1209"/>
      <c r="F167" s="1210"/>
      <c r="G167" s="1206"/>
      <c r="H167" s="1208"/>
      <c r="I167" s="1209"/>
      <c r="J167" s="908"/>
      <c r="K167" s="908"/>
      <c r="L167" s="908"/>
      <c r="M167" s="908"/>
      <c r="N167" s="908"/>
      <c r="O167" s="908"/>
      <c r="P167" s="908"/>
      <c r="Q167" s="908"/>
      <c r="R167" s="908"/>
      <c r="S167" s="908"/>
      <c r="T167" s="908"/>
      <c r="U167" s="908"/>
      <c r="V167" s="908"/>
      <c r="W167" s="908"/>
      <c r="X167" s="908"/>
      <c r="Y167" s="908"/>
      <c r="Z167" s="908"/>
      <c r="AA167" s="908"/>
      <c r="AB167" s="908"/>
      <c r="AC167" s="908"/>
      <c r="AD167" s="908"/>
      <c r="AE167" s="908"/>
      <c r="AF167" s="908"/>
      <c r="AG167" s="908"/>
      <c r="AH167" s="908"/>
      <c r="AI167" s="908"/>
      <c r="AJ167" s="908"/>
      <c r="AK167" s="908"/>
      <c r="AL167" s="908"/>
      <c r="AM167" s="908"/>
      <c r="AN167" s="908"/>
      <c r="AO167" s="908"/>
      <c r="AP167" s="908"/>
      <c r="AQ167" s="908"/>
      <c r="AR167" s="908"/>
      <c r="AS167" s="908"/>
      <c r="AT167" s="908"/>
      <c r="AU167" s="908"/>
      <c r="AV167" s="908"/>
      <c r="AW167" s="908"/>
      <c r="AX167" s="908"/>
      <c r="AY167" s="908"/>
      <c r="AZ167" s="908"/>
      <c r="BA167" s="908"/>
      <c r="BB167" s="908"/>
      <c r="BC167" s="908"/>
      <c r="BD167" s="908"/>
      <c r="BE167" s="908"/>
      <c r="BF167" s="908"/>
      <c r="BG167" s="908"/>
      <c r="BH167" s="908"/>
      <c r="BI167" s="908"/>
      <c r="BJ167" s="908"/>
      <c r="BK167" s="908"/>
      <c r="BL167" s="908"/>
      <c r="BM167" s="908"/>
      <c r="BN167" s="908"/>
      <c r="BO167" s="908"/>
      <c r="BP167" s="908"/>
      <c r="BQ167" s="908"/>
      <c r="BR167" s="908"/>
      <c r="BS167" s="908"/>
      <c r="BT167" s="908"/>
      <c r="BU167" s="908"/>
      <c r="BV167" s="908"/>
      <c r="BW167" s="908"/>
      <c r="BX167" s="908"/>
      <c r="BY167" s="908"/>
      <c r="BZ167" s="908"/>
      <c r="CA167" s="908"/>
      <c r="CB167" s="908"/>
      <c r="CC167" s="908"/>
      <c r="CD167" s="908"/>
      <c r="CE167" s="908"/>
      <c r="CF167" s="908"/>
      <c r="CG167" s="908"/>
      <c r="CH167" s="908"/>
      <c r="CI167" s="908"/>
      <c r="CJ167" s="908"/>
      <c r="CK167" s="908"/>
      <c r="CL167" s="908"/>
      <c r="CM167" s="908"/>
      <c r="CN167" s="908"/>
      <c r="CO167" s="908"/>
      <c r="CP167" s="908"/>
      <c r="CQ167" s="908"/>
      <c r="CR167" s="908"/>
      <c r="CS167" s="908"/>
      <c r="CT167" s="908"/>
    </row>
    <row r="168">
      <c r="A168" s="1212"/>
      <c r="B168" s="1206"/>
      <c r="C168" s="1207"/>
      <c r="D168" s="1208"/>
      <c r="E168" s="1209"/>
      <c r="F168" s="1210"/>
      <c r="G168" s="1206"/>
      <c r="H168" s="1208"/>
      <c r="I168" s="1209"/>
      <c r="J168" s="908"/>
      <c r="K168" s="908"/>
      <c r="L168" s="908"/>
      <c r="M168" s="908"/>
      <c r="N168" s="908"/>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08"/>
      <c r="AN168" s="908"/>
      <c r="AO168" s="908"/>
      <c r="AP168" s="908"/>
      <c r="AQ168" s="908"/>
      <c r="AR168" s="908"/>
      <c r="AS168" s="908"/>
      <c r="AT168" s="908"/>
      <c r="AU168" s="908"/>
      <c r="AV168" s="908"/>
      <c r="AW168" s="908"/>
      <c r="AX168" s="908"/>
      <c r="AY168" s="908"/>
      <c r="AZ168" s="908"/>
      <c r="BA168" s="908"/>
      <c r="BB168" s="908"/>
      <c r="BC168" s="908"/>
      <c r="BD168" s="908"/>
      <c r="BE168" s="908"/>
      <c r="BF168" s="908"/>
      <c r="BG168" s="908"/>
      <c r="BH168" s="908"/>
      <c r="BI168" s="908"/>
      <c r="BJ168" s="908"/>
      <c r="BK168" s="908"/>
      <c r="BL168" s="908"/>
      <c r="BM168" s="908"/>
      <c r="BN168" s="908"/>
      <c r="BO168" s="908"/>
      <c r="BP168" s="908"/>
      <c r="BQ168" s="908"/>
      <c r="BR168" s="908"/>
      <c r="BS168" s="908"/>
      <c r="BT168" s="908"/>
      <c r="BU168" s="908"/>
      <c r="BV168" s="908"/>
      <c r="BW168" s="908"/>
      <c r="BX168" s="908"/>
      <c r="BY168" s="908"/>
      <c r="BZ168" s="908"/>
      <c r="CA168" s="908"/>
      <c r="CB168" s="908"/>
      <c r="CC168" s="908"/>
      <c r="CD168" s="908"/>
      <c r="CE168" s="908"/>
      <c r="CF168" s="908"/>
      <c r="CG168" s="908"/>
      <c r="CH168" s="908"/>
      <c r="CI168" s="908"/>
      <c r="CJ168" s="908"/>
      <c r="CK168" s="908"/>
      <c r="CL168" s="908"/>
      <c r="CM168" s="908"/>
      <c r="CN168" s="908"/>
      <c r="CO168" s="908"/>
      <c r="CP168" s="908"/>
      <c r="CQ168" s="908"/>
      <c r="CR168" s="908"/>
      <c r="CS168" s="908"/>
      <c r="CT168" s="908"/>
    </row>
    <row r="169">
      <c r="A169" s="1212"/>
      <c r="B169" s="1206"/>
      <c r="C169" s="1207"/>
      <c r="D169" s="1208"/>
      <c r="E169" s="1209"/>
      <c r="F169" s="1210"/>
      <c r="G169" s="1206"/>
      <c r="H169" s="1208"/>
      <c r="I169" s="1209"/>
      <c r="J169" s="908"/>
      <c r="K169" s="908"/>
      <c r="L169" s="908"/>
      <c r="M169" s="908"/>
      <c r="N169" s="908"/>
      <c r="O169" s="908"/>
      <c r="P169" s="908"/>
      <c r="Q169" s="908"/>
      <c r="R169" s="908"/>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08"/>
      <c r="AN169" s="908"/>
      <c r="AO169" s="908"/>
      <c r="AP169" s="908"/>
      <c r="AQ169" s="908"/>
      <c r="AR169" s="908"/>
      <c r="AS169" s="908"/>
      <c r="AT169" s="908"/>
      <c r="AU169" s="908"/>
      <c r="AV169" s="908"/>
      <c r="AW169" s="908"/>
      <c r="AX169" s="908"/>
      <c r="AY169" s="908"/>
      <c r="AZ169" s="908"/>
      <c r="BA169" s="908"/>
      <c r="BB169" s="908"/>
      <c r="BC169" s="908"/>
      <c r="BD169" s="908"/>
      <c r="BE169" s="908"/>
      <c r="BF169" s="908"/>
      <c r="BG169" s="908"/>
      <c r="BH169" s="908"/>
      <c r="BI169" s="908"/>
      <c r="BJ169" s="908"/>
      <c r="BK169" s="908"/>
      <c r="BL169" s="908"/>
      <c r="BM169" s="908"/>
      <c r="BN169" s="908"/>
      <c r="BO169" s="908"/>
      <c r="BP169" s="908"/>
      <c r="BQ169" s="908"/>
      <c r="BR169" s="908"/>
      <c r="BS169" s="908"/>
      <c r="BT169" s="908"/>
      <c r="BU169" s="908"/>
      <c r="BV169" s="908"/>
      <c r="BW169" s="908"/>
      <c r="BX169" s="908"/>
      <c r="BY169" s="908"/>
      <c r="BZ169" s="908"/>
      <c r="CA169" s="908"/>
      <c r="CB169" s="908"/>
      <c r="CC169" s="908"/>
      <c r="CD169" s="908"/>
      <c r="CE169" s="908"/>
      <c r="CF169" s="908"/>
      <c r="CG169" s="908"/>
      <c r="CH169" s="908"/>
      <c r="CI169" s="908"/>
      <c r="CJ169" s="908"/>
      <c r="CK169" s="908"/>
      <c r="CL169" s="908"/>
      <c r="CM169" s="908"/>
      <c r="CN169" s="908"/>
      <c r="CO169" s="908"/>
      <c r="CP169" s="908"/>
      <c r="CQ169" s="908"/>
      <c r="CR169" s="908"/>
      <c r="CS169" s="908"/>
      <c r="CT169" s="908"/>
    </row>
    <row r="170">
      <c r="A170" s="1212"/>
      <c r="B170" s="1206"/>
      <c r="C170" s="1207"/>
      <c r="D170" s="1208"/>
      <c r="E170" s="1209"/>
      <c r="F170" s="1210"/>
      <c r="G170" s="1206"/>
      <c r="H170" s="1208"/>
      <c r="I170" s="1209"/>
      <c r="J170" s="908"/>
      <c r="K170" s="908"/>
      <c r="L170" s="908"/>
      <c r="M170" s="908"/>
      <c r="N170" s="908"/>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08"/>
      <c r="AN170" s="908"/>
      <c r="AO170" s="908"/>
      <c r="AP170" s="908"/>
      <c r="AQ170" s="908"/>
      <c r="AR170" s="908"/>
      <c r="AS170" s="908"/>
      <c r="AT170" s="908"/>
      <c r="AU170" s="908"/>
      <c r="AV170" s="908"/>
      <c r="AW170" s="908"/>
      <c r="AX170" s="908"/>
      <c r="AY170" s="908"/>
      <c r="AZ170" s="908"/>
      <c r="BA170" s="908"/>
      <c r="BB170" s="908"/>
      <c r="BC170" s="908"/>
      <c r="BD170" s="908"/>
      <c r="BE170" s="908"/>
      <c r="BF170" s="908"/>
      <c r="BG170" s="908"/>
      <c r="BH170" s="908"/>
      <c r="BI170" s="908"/>
      <c r="BJ170" s="908"/>
      <c r="BK170" s="908"/>
      <c r="BL170" s="908"/>
      <c r="BM170" s="908"/>
      <c r="BN170" s="908"/>
      <c r="BO170" s="908"/>
      <c r="BP170" s="908"/>
      <c r="BQ170" s="908"/>
      <c r="BR170" s="908"/>
      <c r="BS170" s="908"/>
      <c r="BT170" s="908"/>
      <c r="BU170" s="908"/>
      <c r="BV170" s="908"/>
      <c r="BW170" s="908"/>
      <c r="BX170" s="908"/>
      <c r="BY170" s="908"/>
      <c r="BZ170" s="908"/>
      <c r="CA170" s="908"/>
      <c r="CB170" s="908"/>
      <c r="CC170" s="908"/>
      <c r="CD170" s="908"/>
      <c r="CE170" s="908"/>
      <c r="CF170" s="908"/>
      <c r="CG170" s="908"/>
      <c r="CH170" s="908"/>
      <c r="CI170" s="908"/>
      <c r="CJ170" s="908"/>
      <c r="CK170" s="908"/>
      <c r="CL170" s="908"/>
      <c r="CM170" s="908"/>
      <c r="CN170" s="908"/>
      <c r="CO170" s="908"/>
      <c r="CP170" s="908"/>
      <c r="CQ170" s="908"/>
      <c r="CR170" s="908"/>
      <c r="CS170" s="908"/>
      <c r="CT170" s="908"/>
    </row>
    <row r="171">
      <c r="A171" s="1212"/>
      <c r="B171" s="1206"/>
      <c r="C171" s="1207"/>
      <c r="D171" s="1208"/>
      <c r="E171" s="1209"/>
      <c r="F171" s="1210"/>
      <c r="G171" s="1206"/>
      <c r="H171" s="1208"/>
      <c r="I171" s="1209"/>
      <c r="J171" s="908"/>
      <c r="K171" s="908"/>
      <c r="L171" s="908"/>
      <c r="M171" s="908"/>
      <c r="N171" s="908"/>
      <c r="O171" s="908"/>
      <c r="P171" s="908"/>
      <c r="Q171" s="908"/>
      <c r="R171" s="908"/>
      <c r="S171" s="908"/>
      <c r="T171" s="908"/>
      <c r="U171" s="908"/>
      <c r="V171" s="908"/>
      <c r="W171" s="908"/>
      <c r="X171" s="908"/>
      <c r="Y171" s="908"/>
      <c r="Z171" s="908"/>
      <c r="AA171" s="908"/>
      <c r="AB171" s="908"/>
      <c r="AC171" s="908"/>
      <c r="AD171" s="908"/>
      <c r="AE171" s="908"/>
      <c r="AF171" s="908"/>
      <c r="AG171" s="908"/>
      <c r="AH171" s="908"/>
      <c r="AI171" s="908"/>
      <c r="AJ171" s="908"/>
      <c r="AK171" s="908"/>
      <c r="AL171" s="908"/>
      <c r="AM171" s="908"/>
      <c r="AN171" s="908"/>
      <c r="AO171" s="908"/>
      <c r="AP171" s="908"/>
      <c r="AQ171" s="908"/>
      <c r="AR171" s="908"/>
      <c r="AS171" s="908"/>
      <c r="AT171" s="908"/>
      <c r="AU171" s="908"/>
      <c r="AV171" s="908"/>
      <c r="AW171" s="908"/>
      <c r="AX171" s="908"/>
      <c r="AY171" s="908"/>
      <c r="AZ171" s="908"/>
      <c r="BA171" s="908"/>
      <c r="BB171" s="908"/>
      <c r="BC171" s="908"/>
      <c r="BD171" s="908"/>
      <c r="BE171" s="908"/>
      <c r="BF171" s="908"/>
      <c r="BG171" s="908"/>
      <c r="BH171" s="908"/>
      <c r="BI171" s="908"/>
      <c r="BJ171" s="908"/>
      <c r="BK171" s="908"/>
      <c r="BL171" s="908"/>
      <c r="BM171" s="908"/>
      <c r="BN171" s="908"/>
      <c r="BO171" s="908"/>
      <c r="BP171" s="908"/>
      <c r="BQ171" s="908"/>
      <c r="BR171" s="908"/>
      <c r="BS171" s="908"/>
      <c r="BT171" s="908"/>
      <c r="BU171" s="908"/>
      <c r="BV171" s="908"/>
      <c r="BW171" s="908"/>
      <c r="BX171" s="908"/>
      <c r="BY171" s="908"/>
      <c r="BZ171" s="908"/>
      <c r="CA171" s="908"/>
      <c r="CB171" s="908"/>
      <c r="CC171" s="908"/>
      <c r="CD171" s="908"/>
      <c r="CE171" s="908"/>
      <c r="CF171" s="908"/>
      <c r="CG171" s="908"/>
      <c r="CH171" s="908"/>
      <c r="CI171" s="908"/>
      <c r="CJ171" s="908"/>
      <c r="CK171" s="908"/>
      <c r="CL171" s="908"/>
      <c r="CM171" s="908"/>
      <c r="CN171" s="908"/>
      <c r="CO171" s="908"/>
      <c r="CP171" s="908"/>
      <c r="CQ171" s="908"/>
      <c r="CR171" s="908"/>
      <c r="CS171" s="908"/>
      <c r="CT171" s="908"/>
    </row>
    <row r="172">
      <c r="A172" s="1212"/>
      <c r="B172" s="1206"/>
      <c r="C172" s="1207"/>
      <c r="D172" s="1208"/>
      <c r="E172" s="1209"/>
      <c r="F172" s="1210"/>
      <c r="G172" s="1206"/>
      <c r="H172" s="1208"/>
      <c r="I172" s="1209"/>
      <c r="J172" s="908"/>
      <c r="K172" s="908"/>
      <c r="L172" s="908"/>
      <c r="M172" s="908"/>
      <c r="N172" s="908"/>
      <c r="O172" s="908"/>
      <c r="P172" s="908"/>
      <c r="Q172" s="908"/>
      <c r="R172" s="908"/>
      <c r="S172" s="908"/>
      <c r="T172" s="908"/>
      <c r="U172" s="908"/>
      <c r="V172" s="908"/>
      <c r="W172" s="908"/>
      <c r="X172" s="908"/>
      <c r="Y172" s="908"/>
      <c r="Z172" s="908"/>
      <c r="AA172" s="908"/>
      <c r="AB172" s="908"/>
      <c r="AC172" s="908"/>
      <c r="AD172" s="908"/>
      <c r="AE172" s="908"/>
      <c r="AF172" s="908"/>
      <c r="AG172" s="908"/>
      <c r="AH172" s="908"/>
      <c r="AI172" s="908"/>
      <c r="AJ172" s="908"/>
      <c r="AK172" s="908"/>
      <c r="AL172" s="908"/>
      <c r="AM172" s="908"/>
      <c r="AN172" s="908"/>
      <c r="AO172" s="908"/>
      <c r="AP172" s="908"/>
      <c r="AQ172" s="908"/>
      <c r="AR172" s="908"/>
      <c r="AS172" s="908"/>
      <c r="AT172" s="908"/>
      <c r="AU172" s="908"/>
      <c r="AV172" s="908"/>
      <c r="AW172" s="908"/>
      <c r="AX172" s="908"/>
      <c r="AY172" s="908"/>
      <c r="AZ172" s="908"/>
      <c r="BA172" s="908"/>
      <c r="BB172" s="908"/>
      <c r="BC172" s="908"/>
      <c r="BD172" s="908"/>
      <c r="BE172" s="908"/>
      <c r="BF172" s="908"/>
      <c r="BG172" s="908"/>
      <c r="BH172" s="908"/>
      <c r="BI172" s="908"/>
      <c r="BJ172" s="908"/>
      <c r="BK172" s="908"/>
      <c r="BL172" s="908"/>
      <c r="BM172" s="908"/>
      <c r="BN172" s="908"/>
      <c r="BO172" s="908"/>
      <c r="BP172" s="908"/>
      <c r="BQ172" s="908"/>
      <c r="BR172" s="908"/>
      <c r="BS172" s="908"/>
      <c r="BT172" s="908"/>
      <c r="BU172" s="908"/>
      <c r="BV172" s="908"/>
      <c r="BW172" s="908"/>
      <c r="BX172" s="908"/>
      <c r="BY172" s="908"/>
      <c r="BZ172" s="908"/>
      <c r="CA172" s="908"/>
      <c r="CB172" s="908"/>
      <c r="CC172" s="908"/>
      <c r="CD172" s="908"/>
      <c r="CE172" s="908"/>
      <c r="CF172" s="908"/>
      <c r="CG172" s="908"/>
      <c r="CH172" s="908"/>
      <c r="CI172" s="908"/>
      <c r="CJ172" s="908"/>
      <c r="CK172" s="908"/>
      <c r="CL172" s="908"/>
      <c r="CM172" s="908"/>
      <c r="CN172" s="908"/>
      <c r="CO172" s="908"/>
      <c r="CP172" s="908"/>
      <c r="CQ172" s="908"/>
      <c r="CR172" s="908"/>
      <c r="CS172" s="908"/>
      <c r="CT172" s="908"/>
    </row>
    <row r="173">
      <c r="A173" s="1212"/>
      <c r="B173" s="1206"/>
      <c r="C173" s="1207"/>
      <c r="D173" s="1208"/>
      <c r="E173" s="1209"/>
      <c r="F173" s="1210"/>
      <c r="G173" s="1206"/>
      <c r="H173" s="1208"/>
      <c r="I173" s="1209"/>
      <c r="J173" s="908"/>
      <c r="K173" s="908"/>
      <c r="L173" s="908"/>
      <c r="M173" s="908"/>
      <c r="N173" s="908"/>
      <c r="O173" s="908"/>
      <c r="P173" s="908"/>
      <c r="Q173" s="908"/>
      <c r="R173" s="908"/>
      <c r="S173" s="908"/>
      <c r="T173" s="908"/>
      <c r="U173" s="908"/>
      <c r="V173" s="908"/>
      <c r="W173" s="908"/>
      <c r="X173" s="908"/>
      <c r="Y173" s="908"/>
      <c r="Z173" s="908"/>
      <c r="AA173" s="908"/>
      <c r="AB173" s="908"/>
      <c r="AC173" s="908"/>
      <c r="AD173" s="908"/>
      <c r="AE173" s="908"/>
      <c r="AF173" s="908"/>
      <c r="AG173" s="908"/>
      <c r="AH173" s="908"/>
      <c r="AI173" s="908"/>
      <c r="AJ173" s="908"/>
      <c r="AK173" s="908"/>
      <c r="AL173" s="908"/>
      <c r="AM173" s="908"/>
      <c r="AN173" s="908"/>
      <c r="AO173" s="908"/>
      <c r="AP173" s="908"/>
      <c r="AQ173" s="908"/>
      <c r="AR173" s="908"/>
      <c r="AS173" s="908"/>
      <c r="AT173" s="908"/>
      <c r="AU173" s="908"/>
      <c r="AV173" s="908"/>
      <c r="AW173" s="908"/>
      <c r="AX173" s="908"/>
      <c r="AY173" s="908"/>
      <c r="AZ173" s="908"/>
      <c r="BA173" s="908"/>
      <c r="BB173" s="908"/>
      <c r="BC173" s="908"/>
      <c r="BD173" s="908"/>
      <c r="BE173" s="908"/>
      <c r="BF173" s="908"/>
      <c r="BG173" s="908"/>
      <c r="BH173" s="908"/>
      <c r="BI173" s="908"/>
      <c r="BJ173" s="908"/>
      <c r="BK173" s="908"/>
      <c r="BL173" s="908"/>
      <c r="BM173" s="908"/>
      <c r="BN173" s="908"/>
      <c r="BO173" s="908"/>
      <c r="BP173" s="908"/>
      <c r="BQ173" s="908"/>
      <c r="BR173" s="908"/>
      <c r="BS173" s="908"/>
      <c r="BT173" s="908"/>
      <c r="BU173" s="908"/>
      <c r="BV173" s="908"/>
      <c r="BW173" s="908"/>
      <c r="BX173" s="908"/>
      <c r="BY173" s="908"/>
      <c r="BZ173" s="908"/>
      <c r="CA173" s="908"/>
      <c r="CB173" s="908"/>
      <c r="CC173" s="908"/>
      <c r="CD173" s="908"/>
      <c r="CE173" s="908"/>
      <c r="CF173" s="908"/>
      <c r="CG173" s="908"/>
      <c r="CH173" s="908"/>
      <c r="CI173" s="908"/>
      <c r="CJ173" s="908"/>
      <c r="CK173" s="908"/>
      <c r="CL173" s="908"/>
      <c r="CM173" s="908"/>
      <c r="CN173" s="908"/>
      <c r="CO173" s="908"/>
      <c r="CP173" s="908"/>
      <c r="CQ173" s="908"/>
      <c r="CR173" s="908"/>
      <c r="CS173" s="908"/>
      <c r="CT173" s="908"/>
    </row>
    <row r="174">
      <c r="A174" s="1212"/>
      <c r="B174" s="1206"/>
      <c r="C174" s="1207"/>
      <c r="D174" s="1208"/>
      <c r="E174" s="1209"/>
      <c r="F174" s="1210"/>
      <c r="G174" s="1206"/>
      <c r="H174" s="1208"/>
      <c r="I174" s="1209"/>
      <c r="J174" s="908"/>
      <c r="K174" s="908"/>
      <c r="L174" s="908"/>
      <c r="M174" s="908"/>
      <c r="N174" s="908"/>
      <c r="O174" s="908"/>
      <c r="P174" s="908"/>
      <c r="Q174" s="908"/>
      <c r="R174" s="908"/>
      <c r="S174" s="908"/>
      <c r="T174" s="908"/>
      <c r="U174" s="908"/>
      <c r="V174" s="908"/>
      <c r="W174" s="908"/>
      <c r="X174" s="908"/>
      <c r="Y174" s="908"/>
      <c r="Z174" s="908"/>
      <c r="AA174" s="908"/>
      <c r="AB174" s="908"/>
      <c r="AC174" s="908"/>
      <c r="AD174" s="908"/>
      <c r="AE174" s="908"/>
      <c r="AF174" s="908"/>
      <c r="AG174" s="908"/>
      <c r="AH174" s="908"/>
      <c r="AI174" s="908"/>
      <c r="AJ174" s="908"/>
      <c r="AK174" s="908"/>
      <c r="AL174" s="908"/>
      <c r="AM174" s="908"/>
      <c r="AN174" s="908"/>
      <c r="AO174" s="908"/>
      <c r="AP174" s="908"/>
      <c r="AQ174" s="908"/>
      <c r="AR174" s="908"/>
      <c r="AS174" s="908"/>
      <c r="AT174" s="908"/>
      <c r="AU174" s="908"/>
      <c r="AV174" s="908"/>
      <c r="AW174" s="908"/>
      <c r="AX174" s="908"/>
      <c r="AY174" s="908"/>
      <c r="AZ174" s="908"/>
      <c r="BA174" s="908"/>
      <c r="BB174" s="908"/>
      <c r="BC174" s="908"/>
      <c r="BD174" s="908"/>
      <c r="BE174" s="908"/>
      <c r="BF174" s="908"/>
      <c r="BG174" s="908"/>
      <c r="BH174" s="908"/>
      <c r="BI174" s="908"/>
      <c r="BJ174" s="908"/>
      <c r="BK174" s="908"/>
      <c r="BL174" s="908"/>
      <c r="BM174" s="908"/>
      <c r="BN174" s="908"/>
      <c r="BO174" s="908"/>
      <c r="BP174" s="908"/>
      <c r="BQ174" s="908"/>
      <c r="BR174" s="908"/>
      <c r="BS174" s="908"/>
      <c r="BT174" s="908"/>
      <c r="BU174" s="908"/>
      <c r="BV174" s="908"/>
      <c r="BW174" s="908"/>
      <c r="BX174" s="908"/>
      <c r="BY174" s="908"/>
      <c r="BZ174" s="908"/>
      <c r="CA174" s="908"/>
      <c r="CB174" s="908"/>
      <c r="CC174" s="908"/>
      <c r="CD174" s="908"/>
      <c r="CE174" s="908"/>
      <c r="CF174" s="908"/>
      <c r="CG174" s="908"/>
      <c r="CH174" s="908"/>
      <c r="CI174" s="908"/>
      <c r="CJ174" s="908"/>
      <c r="CK174" s="908"/>
      <c r="CL174" s="908"/>
      <c r="CM174" s="908"/>
      <c r="CN174" s="908"/>
      <c r="CO174" s="908"/>
      <c r="CP174" s="908"/>
      <c r="CQ174" s="908"/>
      <c r="CR174" s="908"/>
      <c r="CS174" s="908"/>
      <c r="CT174" s="908"/>
    </row>
    <row r="175">
      <c r="A175" s="1212"/>
      <c r="B175" s="1206"/>
      <c r="C175" s="1207"/>
      <c r="D175" s="1208"/>
      <c r="E175" s="1209"/>
      <c r="F175" s="1210"/>
      <c r="G175" s="1206"/>
      <c r="H175" s="1208"/>
      <c r="I175" s="1209"/>
      <c r="J175" s="908"/>
      <c r="K175" s="908"/>
      <c r="L175" s="908"/>
      <c r="M175" s="908"/>
      <c r="N175" s="908"/>
      <c r="O175" s="908"/>
      <c r="P175" s="908"/>
      <c r="Q175" s="908"/>
      <c r="R175" s="908"/>
      <c r="S175" s="908"/>
      <c r="T175" s="908"/>
      <c r="U175" s="908"/>
      <c r="V175" s="908"/>
      <c r="W175" s="908"/>
      <c r="X175" s="908"/>
      <c r="Y175" s="908"/>
      <c r="Z175" s="908"/>
      <c r="AA175" s="908"/>
      <c r="AB175" s="908"/>
      <c r="AC175" s="908"/>
      <c r="AD175" s="908"/>
      <c r="AE175" s="908"/>
      <c r="AF175" s="908"/>
      <c r="AG175" s="908"/>
      <c r="AH175" s="908"/>
      <c r="AI175" s="908"/>
      <c r="AJ175" s="908"/>
      <c r="AK175" s="908"/>
      <c r="AL175" s="908"/>
      <c r="AM175" s="908"/>
      <c r="AN175" s="908"/>
      <c r="AO175" s="908"/>
      <c r="AP175" s="908"/>
      <c r="AQ175" s="908"/>
      <c r="AR175" s="908"/>
      <c r="AS175" s="908"/>
      <c r="AT175" s="908"/>
      <c r="AU175" s="908"/>
      <c r="AV175" s="908"/>
      <c r="AW175" s="908"/>
      <c r="AX175" s="908"/>
      <c r="AY175" s="908"/>
      <c r="AZ175" s="908"/>
      <c r="BA175" s="908"/>
      <c r="BB175" s="908"/>
      <c r="BC175" s="908"/>
      <c r="BD175" s="908"/>
      <c r="BE175" s="908"/>
      <c r="BF175" s="908"/>
      <c r="BG175" s="908"/>
      <c r="BH175" s="908"/>
      <c r="BI175" s="908"/>
      <c r="BJ175" s="908"/>
      <c r="BK175" s="908"/>
      <c r="BL175" s="908"/>
      <c r="BM175" s="908"/>
      <c r="BN175" s="908"/>
      <c r="BO175" s="908"/>
      <c r="BP175" s="908"/>
      <c r="BQ175" s="908"/>
      <c r="BR175" s="908"/>
      <c r="BS175" s="908"/>
      <c r="BT175" s="908"/>
      <c r="BU175" s="908"/>
      <c r="BV175" s="908"/>
      <c r="BW175" s="908"/>
      <c r="BX175" s="908"/>
      <c r="BY175" s="908"/>
      <c r="BZ175" s="908"/>
      <c r="CA175" s="908"/>
      <c r="CB175" s="908"/>
      <c r="CC175" s="908"/>
      <c r="CD175" s="908"/>
      <c r="CE175" s="908"/>
      <c r="CF175" s="908"/>
      <c r="CG175" s="908"/>
      <c r="CH175" s="908"/>
      <c r="CI175" s="908"/>
      <c r="CJ175" s="908"/>
      <c r="CK175" s="908"/>
      <c r="CL175" s="908"/>
      <c r="CM175" s="908"/>
      <c r="CN175" s="908"/>
      <c r="CO175" s="908"/>
      <c r="CP175" s="908"/>
      <c r="CQ175" s="908"/>
      <c r="CR175" s="908"/>
      <c r="CS175" s="908"/>
      <c r="CT175" s="908"/>
    </row>
    <row r="176">
      <c r="A176" s="1212"/>
      <c r="B176" s="1206"/>
      <c r="C176" s="1207"/>
      <c r="D176" s="1208"/>
      <c r="E176" s="1209"/>
      <c r="F176" s="1210"/>
      <c r="G176" s="1206"/>
      <c r="H176" s="1208"/>
      <c r="I176" s="1209"/>
      <c r="J176" s="908"/>
      <c r="K176" s="908"/>
      <c r="L176" s="908"/>
      <c r="M176" s="908"/>
      <c r="N176" s="908"/>
      <c r="O176" s="908"/>
      <c r="P176" s="908"/>
      <c r="Q176" s="908"/>
      <c r="R176" s="908"/>
      <c r="S176" s="908"/>
      <c r="T176" s="908"/>
      <c r="U176" s="908"/>
      <c r="V176" s="908"/>
      <c r="W176" s="908"/>
      <c r="X176" s="908"/>
      <c r="Y176" s="908"/>
      <c r="Z176" s="908"/>
      <c r="AA176" s="908"/>
      <c r="AB176" s="908"/>
      <c r="AC176" s="908"/>
      <c r="AD176" s="908"/>
      <c r="AE176" s="908"/>
      <c r="AF176" s="908"/>
      <c r="AG176" s="908"/>
      <c r="AH176" s="908"/>
      <c r="AI176" s="908"/>
      <c r="AJ176" s="908"/>
      <c r="AK176" s="908"/>
      <c r="AL176" s="908"/>
      <c r="AM176" s="908"/>
      <c r="AN176" s="908"/>
      <c r="AO176" s="908"/>
      <c r="AP176" s="908"/>
      <c r="AQ176" s="908"/>
      <c r="AR176" s="908"/>
      <c r="AS176" s="908"/>
      <c r="AT176" s="908"/>
      <c r="AU176" s="908"/>
      <c r="AV176" s="908"/>
      <c r="AW176" s="908"/>
      <c r="AX176" s="908"/>
      <c r="AY176" s="908"/>
      <c r="AZ176" s="908"/>
      <c r="BA176" s="908"/>
      <c r="BB176" s="908"/>
      <c r="BC176" s="908"/>
      <c r="BD176" s="908"/>
      <c r="BE176" s="908"/>
      <c r="BF176" s="908"/>
      <c r="BG176" s="908"/>
      <c r="BH176" s="908"/>
      <c r="BI176" s="908"/>
      <c r="BJ176" s="908"/>
      <c r="BK176" s="908"/>
      <c r="BL176" s="908"/>
      <c r="BM176" s="908"/>
      <c r="BN176" s="908"/>
      <c r="BO176" s="908"/>
      <c r="BP176" s="908"/>
      <c r="BQ176" s="908"/>
      <c r="BR176" s="908"/>
      <c r="BS176" s="908"/>
      <c r="BT176" s="908"/>
      <c r="BU176" s="908"/>
      <c r="BV176" s="908"/>
      <c r="BW176" s="908"/>
      <c r="BX176" s="908"/>
      <c r="BY176" s="908"/>
      <c r="BZ176" s="908"/>
      <c r="CA176" s="908"/>
      <c r="CB176" s="908"/>
      <c r="CC176" s="908"/>
      <c r="CD176" s="908"/>
      <c r="CE176" s="908"/>
      <c r="CF176" s="908"/>
      <c r="CG176" s="908"/>
      <c r="CH176" s="908"/>
      <c r="CI176" s="908"/>
      <c r="CJ176" s="908"/>
      <c r="CK176" s="908"/>
      <c r="CL176" s="908"/>
      <c r="CM176" s="908"/>
      <c r="CN176" s="908"/>
      <c r="CO176" s="908"/>
      <c r="CP176" s="908"/>
      <c r="CQ176" s="908"/>
      <c r="CR176" s="908"/>
      <c r="CS176" s="908"/>
      <c r="CT176" s="908"/>
    </row>
    <row r="177">
      <c r="A177" s="1212"/>
      <c r="B177" s="1206"/>
      <c r="C177" s="1207"/>
      <c r="D177" s="1208"/>
      <c r="E177" s="1209"/>
      <c r="F177" s="1210"/>
      <c r="G177" s="1206"/>
      <c r="H177" s="1208"/>
      <c r="I177" s="1209"/>
      <c r="J177" s="908"/>
      <c r="K177" s="908"/>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08"/>
      <c r="AN177" s="908"/>
      <c r="AO177" s="908"/>
      <c r="AP177" s="908"/>
      <c r="AQ177" s="908"/>
      <c r="AR177" s="908"/>
      <c r="AS177" s="908"/>
      <c r="AT177" s="908"/>
      <c r="AU177" s="908"/>
      <c r="AV177" s="908"/>
      <c r="AW177" s="908"/>
      <c r="AX177" s="908"/>
      <c r="AY177" s="908"/>
      <c r="AZ177" s="908"/>
      <c r="BA177" s="908"/>
      <c r="BB177" s="908"/>
      <c r="BC177" s="908"/>
      <c r="BD177" s="908"/>
      <c r="BE177" s="908"/>
      <c r="BF177" s="908"/>
      <c r="BG177" s="908"/>
      <c r="BH177" s="908"/>
      <c r="BI177" s="908"/>
      <c r="BJ177" s="908"/>
      <c r="BK177" s="908"/>
      <c r="BL177" s="908"/>
      <c r="BM177" s="908"/>
      <c r="BN177" s="908"/>
      <c r="BO177" s="908"/>
      <c r="BP177" s="908"/>
      <c r="BQ177" s="908"/>
      <c r="BR177" s="908"/>
      <c r="BS177" s="908"/>
      <c r="BT177" s="908"/>
      <c r="BU177" s="908"/>
      <c r="BV177" s="908"/>
      <c r="BW177" s="908"/>
      <c r="BX177" s="908"/>
      <c r="BY177" s="908"/>
      <c r="BZ177" s="908"/>
      <c r="CA177" s="908"/>
      <c r="CB177" s="908"/>
      <c r="CC177" s="908"/>
      <c r="CD177" s="908"/>
      <c r="CE177" s="908"/>
      <c r="CF177" s="908"/>
      <c r="CG177" s="908"/>
      <c r="CH177" s="908"/>
      <c r="CI177" s="908"/>
      <c r="CJ177" s="908"/>
      <c r="CK177" s="908"/>
      <c r="CL177" s="908"/>
      <c r="CM177" s="908"/>
      <c r="CN177" s="908"/>
      <c r="CO177" s="908"/>
      <c r="CP177" s="908"/>
      <c r="CQ177" s="908"/>
      <c r="CR177" s="908"/>
      <c r="CS177" s="908"/>
      <c r="CT177" s="908"/>
    </row>
    <row r="178">
      <c r="A178" s="1212"/>
      <c r="B178" s="1206"/>
      <c r="C178" s="1207"/>
      <c r="D178" s="1208"/>
      <c r="E178" s="1209"/>
      <c r="F178" s="1210"/>
      <c r="G178" s="1206"/>
      <c r="H178" s="1208"/>
      <c r="I178" s="1209"/>
      <c r="J178" s="908"/>
      <c r="K178" s="908"/>
      <c r="L178" s="908"/>
      <c r="M178" s="908"/>
      <c r="N178" s="908"/>
      <c r="O178" s="908"/>
      <c r="P178" s="908"/>
      <c r="Q178" s="908"/>
      <c r="R178" s="908"/>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08"/>
      <c r="AN178" s="908"/>
      <c r="AO178" s="908"/>
      <c r="AP178" s="908"/>
      <c r="AQ178" s="908"/>
      <c r="AR178" s="908"/>
      <c r="AS178" s="908"/>
      <c r="AT178" s="908"/>
      <c r="AU178" s="908"/>
      <c r="AV178" s="908"/>
      <c r="AW178" s="908"/>
      <c r="AX178" s="908"/>
      <c r="AY178" s="908"/>
      <c r="AZ178" s="908"/>
      <c r="BA178" s="908"/>
      <c r="BB178" s="908"/>
      <c r="BC178" s="908"/>
      <c r="BD178" s="908"/>
      <c r="BE178" s="908"/>
      <c r="BF178" s="908"/>
      <c r="BG178" s="908"/>
      <c r="BH178" s="908"/>
      <c r="BI178" s="908"/>
      <c r="BJ178" s="908"/>
      <c r="BK178" s="908"/>
      <c r="BL178" s="908"/>
      <c r="BM178" s="908"/>
      <c r="BN178" s="908"/>
      <c r="BO178" s="908"/>
      <c r="BP178" s="908"/>
      <c r="BQ178" s="908"/>
      <c r="BR178" s="908"/>
      <c r="BS178" s="908"/>
      <c r="BT178" s="908"/>
      <c r="BU178" s="908"/>
      <c r="BV178" s="908"/>
      <c r="BW178" s="908"/>
      <c r="BX178" s="908"/>
      <c r="BY178" s="908"/>
      <c r="BZ178" s="908"/>
      <c r="CA178" s="908"/>
      <c r="CB178" s="908"/>
      <c r="CC178" s="908"/>
      <c r="CD178" s="908"/>
      <c r="CE178" s="908"/>
      <c r="CF178" s="908"/>
      <c r="CG178" s="908"/>
      <c r="CH178" s="908"/>
      <c r="CI178" s="908"/>
      <c r="CJ178" s="908"/>
      <c r="CK178" s="908"/>
      <c r="CL178" s="908"/>
      <c r="CM178" s="908"/>
      <c r="CN178" s="908"/>
      <c r="CO178" s="908"/>
      <c r="CP178" s="908"/>
      <c r="CQ178" s="908"/>
      <c r="CR178" s="908"/>
      <c r="CS178" s="908"/>
      <c r="CT178" s="908"/>
    </row>
    <row r="179">
      <c r="A179" s="1212"/>
      <c r="B179" s="1206"/>
      <c r="C179" s="1207"/>
      <c r="D179" s="1208"/>
      <c r="E179" s="1209"/>
      <c r="F179" s="1210"/>
      <c r="G179" s="1206"/>
      <c r="H179" s="1208"/>
      <c r="I179" s="1209"/>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08"/>
      <c r="AN179" s="908"/>
      <c r="AO179" s="908"/>
      <c r="AP179" s="908"/>
      <c r="AQ179" s="908"/>
      <c r="AR179" s="908"/>
      <c r="AS179" s="908"/>
      <c r="AT179" s="908"/>
      <c r="AU179" s="908"/>
      <c r="AV179" s="908"/>
      <c r="AW179" s="908"/>
      <c r="AX179" s="908"/>
      <c r="AY179" s="908"/>
      <c r="AZ179" s="908"/>
      <c r="BA179" s="908"/>
      <c r="BB179" s="908"/>
      <c r="BC179" s="908"/>
      <c r="BD179" s="908"/>
      <c r="BE179" s="908"/>
      <c r="BF179" s="908"/>
      <c r="BG179" s="908"/>
      <c r="BH179" s="908"/>
      <c r="BI179" s="908"/>
      <c r="BJ179" s="908"/>
      <c r="BK179" s="908"/>
      <c r="BL179" s="908"/>
      <c r="BM179" s="908"/>
      <c r="BN179" s="908"/>
      <c r="BO179" s="908"/>
      <c r="BP179" s="908"/>
      <c r="BQ179" s="908"/>
      <c r="BR179" s="908"/>
      <c r="BS179" s="908"/>
      <c r="BT179" s="908"/>
      <c r="BU179" s="908"/>
      <c r="BV179" s="908"/>
      <c r="BW179" s="908"/>
      <c r="BX179" s="908"/>
      <c r="BY179" s="908"/>
      <c r="BZ179" s="908"/>
      <c r="CA179" s="908"/>
      <c r="CB179" s="908"/>
      <c r="CC179" s="908"/>
      <c r="CD179" s="908"/>
      <c r="CE179" s="908"/>
      <c r="CF179" s="908"/>
      <c r="CG179" s="908"/>
      <c r="CH179" s="908"/>
      <c r="CI179" s="908"/>
      <c r="CJ179" s="908"/>
      <c r="CK179" s="908"/>
      <c r="CL179" s="908"/>
      <c r="CM179" s="908"/>
      <c r="CN179" s="908"/>
      <c r="CO179" s="908"/>
      <c r="CP179" s="908"/>
      <c r="CQ179" s="908"/>
      <c r="CR179" s="908"/>
      <c r="CS179" s="908"/>
      <c r="CT179" s="908"/>
    </row>
    <row r="180">
      <c r="A180" s="1212"/>
      <c r="B180" s="1206"/>
      <c r="C180" s="1207"/>
      <c r="D180" s="1208"/>
      <c r="E180" s="1209"/>
      <c r="F180" s="1210"/>
      <c r="G180" s="1206"/>
      <c r="H180" s="1208"/>
      <c r="I180" s="1209"/>
      <c r="J180" s="908"/>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08"/>
      <c r="AN180" s="908"/>
      <c r="AO180" s="908"/>
      <c r="AP180" s="908"/>
      <c r="AQ180" s="908"/>
      <c r="AR180" s="908"/>
      <c r="AS180" s="908"/>
      <c r="AT180" s="908"/>
      <c r="AU180" s="908"/>
      <c r="AV180" s="908"/>
      <c r="AW180" s="908"/>
      <c r="AX180" s="908"/>
      <c r="AY180" s="908"/>
      <c r="AZ180" s="908"/>
      <c r="BA180" s="908"/>
      <c r="BB180" s="908"/>
      <c r="BC180" s="908"/>
      <c r="BD180" s="908"/>
      <c r="BE180" s="908"/>
      <c r="BF180" s="908"/>
      <c r="BG180" s="908"/>
      <c r="BH180" s="908"/>
      <c r="BI180" s="908"/>
      <c r="BJ180" s="908"/>
      <c r="BK180" s="908"/>
      <c r="BL180" s="908"/>
      <c r="BM180" s="908"/>
      <c r="BN180" s="908"/>
      <c r="BO180" s="908"/>
      <c r="BP180" s="908"/>
      <c r="BQ180" s="908"/>
      <c r="BR180" s="908"/>
      <c r="BS180" s="908"/>
      <c r="BT180" s="908"/>
      <c r="BU180" s="908"/>
      <c r="BV180" s="908"/>
      <c r="BW180" s="908"/>
      <c r="BX180" s="908"/>
      <c r="BY180" s="908"/>
      <c r="BZ180" s="908"/>
      <c r="CA180" s="908"/>
      <c r="CB180" s="908"/>
      <c r="CC180" s="908"/>
      <c r="CD180" s="908"/>
      <c r="CE180" s="908"/>
      <c r="CF180" s="908"/>
      <c r="CG180" s="908"/>
      <c r="CH180" s="908"/>
      <c r="CI180" s="908"/>
      <c r="CJ180" s="908"/>
      <c r="CK180" s="908"/>
      <c r="CL180" s="908"/>
      <c r="CM180" s="908"/>
      <c r="CN180" s="908"/>
      <c r="CO180" s="908"/>
      <c r="CP180" s="908"/>
      <c r="CQ180" s="908"/>
      <c r="CR180" s="908"/>
      <c r="CS180" s="908"/>
      <c r="CT180" s="908"/>
    </row>
    <row r="181">
      <c r="A181" s="1212"/>
      <c r="B181" s="1206"/>
      <c r="C181" s="1207"/>
      <c r="D181" s="1208"/>
      <c r="E181" s="1209"/>
      <c r="F181" s="1210"/>
      <c r="G181" s="1206"/>
      <c r="H181" s="1208"/>
      <c r="I181" s="1209"/>
      <c r="J181" s="908"/>
      <c r="K181" s="908"/>
      <c r="L181" s="908"/>
      <c r="M181" s="908"/>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08"/>
      <c r="AJ181" s="908"/>
      <c r="AK181" s="908"/>
      <c r="AL181" s="908"/>
      <c r="AM181" s="908"/>
      <c r="AN181" s="908"/>
      <c r="AO181" s="908"/>
      <c r="AP181" s="908"/>
      <c r="AQ181" s="908"/>
      <c r="AR181" s="908"/>
      <c r="AS181" s="908"/>
      <c r="AT181" s="908"/>
      <c r="AU181" s="908"/>
      <c r="AV181" s="908"/>
      <c r="AW181" s="908"/>
      <c r="AX181" s="908"/>
      <c r="AY181" s="908"/>
      <c r="AZ181" s="908"/>
      <c r="BA181" s="908"/>
      <c r="BB181" s="908"/>
      <c r="BC181" s="908"/>
      <c r="BD181" s="908"/>
      <c r="BE181" s="908"/>
      <c r="BF181" s="908"/>
      <c r="BG181" s="908"/>
      <c r="BH181" s="908"/>
      <c r="BI181" s="908"/>
      <c r="BJ181" s="908"/>
      <c r="BK181" s="908"/>
      <c r="BL181" s="908"/>
      <c r="BM181" s="908"/>
      <c r="BN181" s="908"/>
      <c r="BO181" s="908"/>
      <c r="BP181" s="908"/>
      <c r="BQ181" s="908"/>
      <c r="BR181" s="908"/>
      <c r="BS181" s="908"/>
      <c r="BT181" s="908"/>
      <c r="BU181" s="908"/>
      <c r="BV181" s="908"/>
      <c r="BW181" s="908"/>
      <c r="BX181" s="908"/>
      <c r="BY181" s="908"/>
      <c r="BZ181" s="908"/>
      <c r="CA181" s="908"/>
      <c r="CB181" s="908"/>
      <c r="CC181" s="908"/>
      <c r="CD181" s="908"/>
      <c r="CE181" s="908"/>
      <c r="CF181" s="908"/>
      <c r="CG181" s="908"/>
      <c r="CH181" s="908"/>
      <c r="CI181" s="908"/>
      <c r="CJ181" s="908"/>
      <c r="CK181" s="908"/>
      <c r="CL181" s="908"/>
      <c r="CM181" s="908"/>
      <c r="CN181" s="908"/>
      <c r="CO181" s="908"/>
      <c r="CP181" s="908"/>
      <c r="CQ181" s="908"/>
      <c r="CR181" s="908"/>
      <c r="CS181" s="908"/>
      <c r="CT181" s="908"/>
    </row>
    <row r="182">
      <c r="A182" s="1212"/>
      <c r="B182" s="1206"/>
      <c r="C182" s="1207"/>
      <c r="D182" s="1208"/>
      <c r="E182" s="1209"/>
      <c r="F182" s="1210"/>
      <c r="G182" s="1206"/>
      <c r="H182" s="1208"/>
      <c r="I182" s="1209"/>
      <c r="J182" s="908"/>
      <c r="K182" s="908"/>
      <c r="L182" s="908"/>
      <c r="M182" s="908"/>
      <c r="N182" s="908"/>
      <c r="O182" s="908"/>
      <c r="P182" s="908"/>
      <c r="Q182" s="908"/>
      <c r="R182" s="908"/>
      <c r="S182" s="908"/>
      <c r="T182" s="908"/>
      <c r="U182" s="908"/>
      <c r="V182" s="908"/>
      <c r="W182" s="908"/>
      <c r="X182" s="908"/>
      <c r="Y182" s="908"/>
      <c r="Z182" s="908"/>
      <c r="AA182" s="908"/>
      <c r="AB182" s="908"/>
      <c r="AC182" s="908"/>
      <c r="AD182" s="908"/>
      <c r="AE182" s="908"/>
      <c r="AF182" s="908"/>
      <c r="AG182" s="908"/>
      <c r="AH182" s="908"/>
      <c r="AI182" s="908"/>
      <c r="AJ182" s="908"/>
      <c r="AK182" s="908"/>
      <c r="AL182" s="908"/>
      <c r="AM182" s="908"/>
      <c r="AN182" s="908"/>
      <c r="AO182" s="908"/>
      <c r="AP182" s="908"/>
      <c r="AQ182" s="908"/>
      <c r="AR182" s="908"/>
      <c r="AS182" s="908"/>
      <c r="AT182" s="908"/>
      <c r="AU182" s="908"/>
      <c r="AV182" s="908"/>
      <c r="AW182" s="908"/>
      <c r="AX182" s="908"/>
      <c r="AY182" s="908"/>
      <c r="AZ182" s="908"/>
      <c r="BA182" s="908"/>
      <c r="BB182" s="908"/>
      <c r="BC182" s="908"/>
      <c r="BD182" s="908"/>
      <c r="BE182" s="908"/>
      <c r="BF182" s="908"/>
      <c r="BG182" s="908"/>
      <c r="BH182" s="908"/>
      <c r="BI182" s="908"/>
      <c r="BJ182" s="908"/>
      <c r="BK182" s="908"/>
      <c r="BL182" s="908"/>
      <c r="BM182" s="908"/>
      <c r="BN182" s="908"/>
      <c r="BO182" s="908"/>
      <c r="BP182" s="908"/>
      <c r="BQ182" s="908"/>
      <c r="BR182" s="908"/>
      <c r="BS182" s="908"/>
      <c r="BT182" s="908"/>
      <c r="BU182" s="908"/>
      <c r="BV182" s="908"/>
      <c r="BW182" s="908"/>
      <c r="BX182" s="908"/>
      <c r="BY182" s="908"/>
      <c r="BZ182" s="908"/>
      <c r="CA182" s="908"/>
      <c r="CB182" s="908"/>
      <c r="CC182" s="908"/>
      <c r="CD182" s="908"/>
      <c r="CE182" s="908"/>
      <c r="CF182" s="908"/>
      <c r="CG182" s="908"/>
      <c r="CH182" s="908"/>
      <c r="CI182" s="908"/>
      <c r="CJ182" s="908"/>
      <c r="CK182" s="908"/>
      <c r="CL182" s="908"/>
      <c r="CM182" s="908"/>
      <c r="CN182" s="908"/>
      <c r="CO182" s="908"/>
      <c r="CP182" s="908"/>
      <c r="CQ182" s="908"/>
      <c r="CR182" s="908"/>
      <c r="CS182" s="908"/>
      <c r="CT182" s="908"/>
    </row>
    <row r="183">
      <c r="A183" s="1212"/>
      <c r="B183" s="1206"/>
      <c r="C183" s="1207"/>
      <c r="D183" s="1208"/>
      <c r="E183" s="1209"/>
      <c r="F183" s="1210"/>
      <c r="G183" s="1206"/>
      <c r="H183" s="1208"/>
      <c r="I183" s="1209"/>
      <c r="J183" s="908"/>
      <c r="K183" s="908"/>
      <c r="L183" s="908"/>
      <c r="M183" s="908"/>
      <c r="N183" s="908"/>
      <c r="O183" s="908"/>
      <c r="P183" s="908"/>
      <c r="Q183" s="908"/>
      <c r="R183" s="908"/>
      <c r="S183" s="908"/>
      <c r="T183" s="908"/>
      <c r="U183" s="908"/>
      <c r="V183" s="908"/>
      <c r="W183" s="908"/>
      <c r="X183" s="908"/>
      <c r="Y183" s="908"/>
      <c r="Z183" s="908"/>
      <c r="AA183" s="908"/>
      <c r="AB183" s="908"/>
      <c r="AC183" s="908"/>
      <c r="AD183" s="908"/>
      <c r="AE183" s="908"/>
      <c r="AF183" s="908"/>
      <c r="AG183" s="908"/>
      <c r="AH183" s="908"/>
      <c r="AI183" s="908"/>
      <c r="AJ183" s="908"/>
      <c r="AK183" s="908"/>
      <c r="AL183" s="908"/>
      <c r="AM183" s="908"/>
      <c r="AN183" s="908"/>
      <c r="AO183" s="908"/>
      <c r="AP183" s="908"/>
      <c r="AQ183" s="908"/>
      <c r="AR183" s="908"/>
      <c r="AS183" s="908"/>
      <c r="AT183" s="908"/>
      <c r="AU183" s="908"/>
      <c r="AV183" s="908"/>
      <c r="AW183" s="908"/>
      <c r="AX183" s="908"/>
      <c r="AY183" s="908"/>
      <c r="AZ183" s="908"/>
      <c r="BA183" s="908"/>
      <c r="BB183" s="908"/>
      <c r="BC183" s="908"/>
      <c r="BD183" s="908"/>
      <c r="BE183" s="908"/>
      <c r="BF183" s="908"/>
      <c r="BG183" s="908"/>
      <c r="BH183" s="908"/>
      <c r="BI183" s="908"/>
      <c r="BJ183" s="908"/>
      <c r="BK183" s="908"/>
      <c r="BL183" s="908"/>
      <c r="BM183" s="908"/>
      <c r="BN183" s="908"/>
      <c r="BO183" s="908"/>
      <c r="BP183" s="908"/>
      <c r="BQ183" s="908"/>
      <c r="BR183" s="908"/>
      <c r="BS183" s="908"/>
      <c r="BT183" s="908"/>
      <c r="BU183" s="908"/>
      <c r="BV183" s="908"/>
      <c r="BW183" s="908"/>
      <c r="BX183" s="908"/>
      <c r="BY183" s="908"/>
      <c r="BZ183" s="908"/>
      <c r="CA183" s="908"/>
      <c r="CB183" s="908"/>
      <c r="CC183" s="908"/>
      <c r="CD183" s="908"/>
      <c r="CE183" s="908"/>
      <c r="CF183" s="908"/>
      <c r="CG183" s="908"/>
      <c r="CH183" s="908"/>
      <c r="CI183" s="908"/>
      <c r="CJ183" s="908"/>
      <c r="CK183" s="908"/>
      <c r="CL183" s="908"/>
      <c r="CM183" s="908"/>
      <c r="CN183" s="908"/>
      <c r="CO183" s="908"/>
      <c r="CP183" s="908"/>
      <c r="CQ183" s="908"/>
      <c r="CR183" s="908"/>
      <c r="CS183" s="908"/>
      <c r="CT183" s="908"/>
    </row>
    <row r="184">
      <c r="A184" s="1212"/>
      <c r="B184" s="1206"/>
      <c r="C184" s="1207"/>
      <c r="D184" s="1208"/>
      <c r="E184" s="1209"/>
      <c r="F184" s="1210"/>
      <c r="G184" s="1206"/>
      <c r="H184" s="1208"/>
      <c r="I184" s="1209"/>
      <c r="J184" s="908"/>
      <c r="K184" s="908"/>
      <c r="L184" s="908"/>
      <c r="M184" s="908"/>
      <c r="N184" s="908"/>
      <c r="O184" s="908"/>
      <c r="P184" s="908"/>
      <c r="Q184" s="908"/>
      <c r="R184" s="908"/>
      <c r="S184" s="908"/>
      <c r="T184" s="908"/>
      <c r="U184" s="908"/>
      <c r="V184" s="908"/>
      <c r="W184" s="908"/>
      <c r="X184" s="908"/>
      <c r="Y184" s="908"/>
      <c r="Z184" s="908"/>
      <c r="AA184" s="908"/>
      <c r="AB184" s="908"/>
      <c r="AC184" s="908"/>
      <c r="AD184" s="908"/>
      <c r="AE184" s="908"/>
      <c r="AF184" s="908"/>
      <c r="AG184" s="908"/>
      <c r="AH184" s="908"/>
      <c r="AI184" s="908"/>
      <c r="AJ184" s="908"/>
      <c r="AK184" s="908"/>
      <c r="AL184" s="908"/>
      <c r="AM184" s="908"/>
      <c r="AN184" s="908"/>
      <c r="AO184" s="908"/>
      <c r="AP184" s="908"/>
      <c r="AQ184" s="908"/>
      <c r="AR184" s="908"/>
      <c r="AS184" s="908"/>
      <c r="AT184" s="908"/>
      <c r="AU184" s="908"/>
      <c r="AV184" s="908"/>
      <c r="AW184" s="908"/>
      <c r="AX184" s="908"/>
      <c r="AY184" s="908"/>
      <c r="AZ184" s="908"/>
      <c r="BA184" s="908"/>
      <c r="BB184" s="908"/>
      <c r="BC184" s="908"/>
      <c r="BD184" s="908"/>
      <c r="BE184" s="908"/>
      <c r="BF184" s="908"/>
      <c r="BG184" s="908"/>
      <c r="BH184" s="908"/>
      <c r="BI184" s="908"/>
      <c r="BJ184" s="908"/>
      <c r="BK184" s="908"/>
      <c r="BL184" s="908"/>
      <c r="BM184" s="908"/>
      <c r="BN184" s="908"/>
      <c r="BO184" s="908"/>
      <c r="BP184" s="908"/>
      <c r="BQ184" s="908"/>
      <c r="BR184" s="908"/>
      <c r="BS184" s="908"/>
      <c r="BT184" s="908"/>
      <c r="BU184" s="908"/>
      <c r="BV184" s="908"/>
      <c r="BW184" s="908"/>
      <c r="BX184" s="908"/>
      <c r="BY184" s="908"/>
      <c r="BZ184" s="908"/>
      <c r="CA184" s="908"/>
      <c r="CB184" s="908"/>
      <c r="CC184" s="908"/>
      <c r="CD184" s="908"/>
      <c r="CE184" s="908"/>
      <c r="CF184" s="908"/>
      <c r="CG184" s="908"/>
      <c r="CH184" s="908"/>
      <c r="CI184" s="908"/>
      <c r="CJ184" s="908"/>
      <c r="CK184" s="908"/>
      <c r="CL184" s="908"/>
      <c r="CM184" s="908"/>
      <c r="CN184" s="908"/>
      <c r="CO184" s="908"/>
      <c r="CP184" s="908"/>
      <c r="CQ184" s="908"/>
      <c r="CR184" s="908"/>
      <c r="CS184" s="908"/>
      <c r="CT184" s="908"/>
    </row>
    <row r="185">
      <c r="A185" s="1212"/>
      <c r="B185" s="1206"/>
      <c r="C185" s="1207"/>
      <c r="D185" s="1208"/>
      <c r="E185" s="1209"/>
      <c r="F185" s="1210"/>
      <c r="G185" s="1206"/>
      <c r="H185" s="1208"/>
      <c r="I185" s="1209"/>
      <c r="J185" s="908"/>
      <c r="K185" s="908"/>
      <c r="L185" s="908"/>
      <c r="M185" s="908"/>
      <c r="N185" s="908"/>
      <c r="O185" s="908"/>
      <c r="P185" s="908"/>
      <c r="Q185" s="908"/>
      <c r="R185" s="908"/>
      <c r="S185" s="908"/>
      <c r="T185" s="908"/>
      <c r="U185" s="908"/>
      <c r="V185" s="908"/>
      <c r="W185" s="908"/>
      <c r="X185" s="908"/>
      <c r="Y185" s="908"/>
      <c r="Z185" s="908"/>
      <c r="AA185" s="908"/>
      <c r="AB185" s="908"/>
      <c r="AC185" s="908"/>
      <c r="AD185" s="908"/>
      <c r="AE185" s="908"/>
      <c r="AF185" s="908"/>
      <c r="AG185" s="908"/>
      <c r="AH185" s="908"/>
      <c r="AI185" s="908"/>
      <c r="AJ185" s="908"/>
      <c r="AK185" s="908"/>
      <c r="AL185" s="908"/>
      <c r="AM185" s="908"/>
      <c r="AN185" s="908"/>
      <c r="AO185" s="908"/>
      <c r="AP185" s="908"/>
      <c r="AQ185" s="908"/>
      <c r="AR185" s="908"/>
      <c r="AS185" s="908"/>
      <c r="AT185" s="908"/>
      <c r="AU185" s="908"/>
      <c r="AV185" s="908"/>
      <c r="AW185" s="908"/>
      <c r="AX185" s="908"/>
      <c r="AY185" s="908"/>
      <c r="AZ185" s="908"/>
      <c r="BA185" s="908"/>
      <c r="BB185" s="908"/>
      <c r="BC185" s="908"/>
      <c r="BD185" s="908"/>
      <c r="BE185" s="908"/>
      <c r="BF185" s="908"/>
      <c r="BG185" s="908"/>
      <c r="BH185" s="908"/>
      <c r="BI185" s="908"/>
      <c r="BJ185" s="908"/>
      <c r="BK185" s="908"/>
      <c r="BL185" s="908"/>
      <c r="BM185" s="908"/>
      <c r="BN185" s="908"/>
      <c r="BO185" s="908"/>
      <c r="BP185" s="908"/>
      <c r="BQ185" s="908"/>
      <c r="BR185" s="908"/>
      <c r="BS185" s="908"/>
      <c r="BT185" s="908"/>
      <c r="BU185" s="908"/>
      <c r="BV185" s="908"/>
      <c r="BW185" s="908"/>
      <c r="BX185" s="908"/>
      <c r="BY185" s="908"/>
      <c r="BZ185" s="908"/>
      <c r="CA185" s="908"/>
      <c r="CB185" s="908"/>
      <c r="CC185" s="908"/>
      <c r="CD185" s="908"/>
      <c r="CE185" s="908"/>
      <c r="CF185" s="908"/>
      <c r="CG185" s="908"/>
      <c r="CH185" s="908"/>
      <c r="CI185" s="908"/>
      <c r="CJ185" s="908"/>
      <c r="CK185" s="908"/>
      <c r="CL185" s="908"/>
      <c r="CM185" s="908"/>
      <c r="CN185" s="908"/>
      <c r="CO185" s="908"/>
      <c r="CP185" s="908"/>
      <c r="CQ185" s="908"/>
      <c r="CR185" s="908"/>
      <c r="CS185" s="908"/>
      <c r="CT185" s="908"/>
    </row>
    <row r="186">
      <c r="A186" s="1212"/>
      <c r="B186" s="1206"/>
      <c r="C186" s="1207"/>
      <c r="D186" s="1208"/>
      <c r="E186" s="1209"/>
      <c r="F186" s="1210"/>
      <c r="G186" s="1206"/>
      <c r="H186" s="1208"/>
      <c r="I186" s="1209"/>
      <c r="J186" s="908"/>
      <c r="K186" s="908"/>
      <c r="L186" s="908"/>
      <c r="M186" s="908"/>
      <c r="N186" s="908"/>
      <c r="O186" s="908"/>
      <c r="P186" s="908"/>
      <c r="Q186" s="908"/>
      <c r="R186" s="908"/>
      <c r="S186" s="908"/>
      <c r="T186" s="908"/>
      <c r="U186" s="908"/>
      <c r="V186" s="908"/>
      <c r="W186" s="908"/>
      <c r="X186" s="908"/>
      <c r="Y186" s="908"/>
      <c r="Z186" s="908"/>
      <c r="AA186" s="908"/>
      <c r="AB186" s="908"/>
      <c r="AC186" s="908"/>
      <c r="AD186" s="908"/>
      <c r="AE186" s="908"/>
      <c r="AF186" s="908"/>
      <c r="AG186" s="908"/>
      <c r="AH186" s="908"/>
      <c r="AI186" s="908"/>
      <c r="AJ186" s="908"/>
      <c r="AK186" s="908"/>
      <c r="AL186" s="908"/>
      <c r="AM186" s="908"/>
      <c r="AN186" s="908"/>
      <c r="AO186" s="908"/>
      <c r="AP186" s="908"/>
      <c r="AQ186" s="908"/>
      <c r="AR186" s="908"/>
      <c r="AS186" s="908"/>
      <c r="AT186" s="908"/>
      <c r="AU186" s="908"/>
      <c r="AV186" s="908"/>
      <c r="AW186" s="908"/>
      <c r="AX186" s="908"/>
      <c r="AY186" s="908"/>
      <c r="AZ186" s="908"/>
      <c r="BA186" s="908"/>
      <c r="BB186" s="908"/>
      <c r="BC186" s="908"/>
      <c r="BD186" s="908"/>
      <c r="BE186" s="908"/>
      <c r="BF186" s="908"/>
      <c r="BG186" s="908"/>
      <c r="BH186" s="908"/>
      <c r="BI186" s="908"/>
      <c r="BJ186" s="908"/>
      <c r="BK186" s="908"/>
      <c r="BL186" s="908"/>
      <c r="BM186" s="908"/>
      <c r="BN186" s="908"/>
      <c r="BO186" s="908"/>
      <c r="BP186" s="908"/>
      <c r="BQ186" s="908"/>
      <c r="BR186" s="908"/>
      <c r="BS186" s="908"/>
      <c r="BT186" s="908"/>
      <c r="BU186" s="908"/>
      <c r="BV186" s="908"/>
      <c r="BW186" s="908"/>
      <c r="BX186" s="908"/>
      <c r="BY186" s="908"/>
      <c r="BZ186" s="908"/>
      <c r="CA186" s="908"/>
      <c r="CB186" s="908"/>
      <c r="CC186" s="908"/>
      <c r="CD186" s="908"/>
      <c r="CE186" s="908"/>
      <c r="CF186" s="908"/>
      <c r="CG186" s="908"/>
      <c r="CH186" s="908"/>
      <c r="CI186" s="908"/>
      <c r="CJ186" s="908"/>
      <c r="CK186" s="908"/>
      <c r="CL186" s="908"/>
      <c r="CM186" s="908"/>
      <c r="CN186" s="908"/>
      <c r="CO186" s="908"/>
      <c r="CP186" s="908"/>
      <c r="CQ186" s="908"/>
      <c r="CR186" s="908"/>
      <c r="CS186" s="908"/>
      <c r="CT186" s="908"/>
    </row>
    <row r="187">
      <c r="A187" s="1212"/>
      <c r="B187" s="1206"/>
      <c r="C187" s="1207"/>
      <c r="D187" s="1208"/>
      <c r="E187" s="1209"/>
      <c r="F187" s="1210"/>
      <c r="G187" s="1206"/>
      <c r="H187" s="1208"/>
      <c r="I187" s="1209"/>
      <c r="J187" s="908"/>
      <c r="K187" s="908"/>
      <c r="L187" s="908"/>
      <c r="M187" s="908"/>
      <c r="N187" s="908"/>
      <c r="O187" s="908"/>
      <c r="P187" s="908"/>
      <c r="Q187" s="908"/>
      <c r="R187" s="908"/>
      <c r="S187" s="908"/>
      <c r="T187" s="908"/>
      <c r="U187" s="908"/>
      <c r="V187" s="908"/>
      <c r="W187" s="908"/>
      <c r="X187" s="908"/>
      <c r="Y187" s="908"/>
      <c r="Z187" s="908"/>
      <c r="AA187" s="908"/>
      <c r="AB187" s="908"/>
      <c r="AC187" s="908"/>
      <c r="AD187" s="908"/>
      <c r="AE187" s="908"/>
      <c r="AF187" s="908"/>
      <c r="AG187" s="908"/>
      <c r="AH187" s="908"/>
      <c r="AI187" s="908"/>
      <c r="AJ187" s="908"/>
      <c r="AK187" s="908"/>
      <c r="AL187" s="908"/>
      <c r="AM187" s="908"/>
      <c r="AN187" s="908"/>
      <c r="AO187" s="908"/>
      <c r="AP187" s="908"/>
      <c r="AQ187" s="908"/>
      <c r="AR187" s="908"/>
      <c r="AS187" s="908"/>
      <c r="AT187" s="908"/>
      <c r="AU187" s="908"/>
      <c r="AV187" s="908"/>
      <c r="AW187" s="908"/>
      <c r="AX187" s="908"/>
      <c r="AY187" s="908"/>
      <c r="AZ187" s="908"/>
      <c r="BA187" s="908"/>
      <c r="BB187" s="908"/>
      <c r="BC187" s="908"/>
      <c r="BD187" s="908"/>
      <c r="BE187" s="908"/>
      <c r="BF187" s="908"/>
      <c r="BG187" s="908"/>
      <c r="BH187" s="908"/>
      <c r="BI187" s="908"/>
      <c r="BJ187" s="908"/>
      <c r="BK187" s="908"/>
      <c r="BL187" s="908"/>
      <c r="BM187" s="908"/>
      <c r="BN187" s="908"/>
      <c r="BO187" s="908"/>
      <c r="BP187" s="908"/>
      <c r="BQ187" s="908"/>
      <c r="BR187" s="908"/>
      <c r="BS187" s="908"/>
      <c r="BT187" s="908"/>
      <c r="BU187" s="908"/>
      <c r="BV187" s="908"/>
      <c r="BW187" s="908"/>
      <c r="BX187" s="908"/>
      <c r="BY187" s="908"/>
      <c r="BZ187" s="908"/>
      <c r="CA187" s="908"/>
      <c r="CB187" s="908"/>
      <c r="CC187" s="908"/>
      <c r="CD187" s="908"/>
      <c r="CE187" s="908"/>
      <c r="CF187" s="908"/>
      <c r="CG187" s="908"/>
      <c r="CH187" s="908"/>
      <c r="CI187" s="908"/>
      <c r="CJ187" s="908"/>
      <c r="CK187" s="908"/>
      <c r="CL187" s="908"/>
      <c r="CM187" s="908"/>
      <c r="CN187" s="908"/>
      <c r="CO187" s="908"/>
      <c r="CP187" s="908"/>
      <c r="CQ187" s="908"/>
      <c r="CR187" s="908"/>
      <c r="CS187" s="908"/>
      <c r="CT187" s="908"/>
    </row>
    <row r="188">
      <c r="A188" s="1212"/>
      <c r="B188" s="1206"/>
      <c r="C188" s="1207"/>
      <c r="D188" s="1208"/>
      <c r="E188" s="1209"/>
      <c r="F188" s="1210"/>
      <c r="G188" s="1206"/>
      <c r="H188" s="1208"/>
      <c r="I188" s="1209"/>
      <c r="J188" s="908"/>
      <c r="K188" s="908"/>
      <c r="L188" s="908"/>
      <c r="M188" s="908"/>
      <c r="N188" s="908"/>
      <c r="O188" s="908"/>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08"/>
      <c r="AN188" s="908"/>
      <c r="AO188" s="908"/>
      <c r="AP188" s="908"/>
      <c r="AQ188" s="908"/>
      <c r="AR188" s="908"/>
      <c r="AS188" s="908"/>
      <c r="AT188" s="908"/>
      <c r="AU188" s="908"/>
      <c r="AV188" s="908"/>
      <c r="AW188" s="908"/>
      <c r="AX188" s="908"/>
      <c r="AY188" s="908"/>
      <c r="AZ188" s="908"/>
      <c r="BA188" s="908"/>
      <c r="BB188" s="908"/>
      <c r="BC188" s="908"/>
      <c r="BD188" s="908"/>
      <c r="BE188" s="908"/>
      <c r="BF188" s="908"/>
      <c r="BG188" s="908"/>
      <c r="BH188" s="908"/>
      <c r="BI188" s="908"/>
      <c r="BJ188" s="908"/>
      <c r="BK188" s="908"/>
      <c r="BL188" s="908"/>
      <c r="BM188" s="908"/>
      <c r="BN188" s="908"/>
      <c r="BO188" s="908"/>
      <c r="BP188" s="908"/>
      <c r="BQ188" s="908"/>
      <c r="BR188" s="908"/>
      <c r="BS188" s="908"/>
      <c r="BT188" s="908"/>
      <c r="BU188" s="908"/>
      <c r="BV188" s="908"/>
      <c r="BW188" s="908"/>
      <c r="BX188" s="908"/>
      <c r="BY188" s="908"/>
      <c r="BZ188" s="908"/>
      <c r="CA188" s="908"/>
      <c r="CB188" s="908"/>
      <c r="CC188" s="908"/>
      <c r="CD188" s="908"/>
      <c r="CE188" s="908"/>
      <c r="CF188" s="908"/>
      <c r="CG188" s="908"/>
      <c r="CH188" s="908"/>
      <c r="CI188" s="908"/>
      <c r="CJ188" s="908"/>
      <c r="CK188" s="908"/>
      <c r="CL188" s="908"/>
      <c r="CM188" s="908"/>
      <c r="CN188" s="908"/>
      <c r="CO188" s="908"/>
      <c r="CP188" s="908"/>
      <c r="CQ188" s="908"/>
      <c r="CR188" s="908"/>
      <c r="CS188" s="908"/>
      <c r="CT188" s="908"/>
    </row>
    <row r="189">
      <c r="A189" s="1212"/>
      <c r="B189" s="1206"/>
      <c r="C189" s="1207"/>
      <c r="D189" s="1208"/>
      <c r="E189" s="1209"/>
      <c r="F189" s="1210"/>
      <c r="G189" s="1206"/>
      <c r="H189" s="1208"/>
      <c r="I189" s="1209"/>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c r="BC189" s="908"/>
      <c r="BD189" s="908"/>
      <c r="BE189" s="908"/>
      <c r="BF189" s="908"/>
      <c r="BG189" s="908"/>
      <c r="BH189" s="908"/>
      <c r="BI189" s="908"/>
      <c r="BJ189" s="908"/>
      <c r="BK189" s="908"/>
      <c r="BL189" s="908"/>
      <c r="BM189" s="908"/>
      <c r="BN189" s="908"/>
      <c r="BO189" s="908"/>
      <c r="BP189" s="908"/>
      <c r="BQ189" s="908"/>
      <c r="BR189" s="908"/>
      <c r="BS189" s="908"/>
      <c r="BT189" s="908"/>
      <c r="BU189" s="908"/>
      <c r="BV189" s="908"/>
      <c r="BW189" s="908"/>
      <c r="BX189" s="908"/>
      <c r="BY189" s="908"/>
      <c r="BZ189" s="908"/>
      <c r="CA189" s="908"/>
      <c r="CB189" s="908"/>
      <c r="CC189" s="908"/>
      <c r="CD189" s="908"/>
      <c r="CE189" s="908"/>
      <c r="CF189" s="908"/>
      <c r="CG189" s="908"/>
      <c r="CH189" s="908"/>
      <c r="CI189" s="908"/>
      <c r="CJ189" s="908"/>
      <c r="CK189" s="908"/>
      <c r="CL189" s="908"/>
      <c r="CM189" s="908"/>
      <c r="CN189" s="908"/>
      <c r="CO189" s="908"/>
      <c r="CP189" s="908"/>
      <c r="CQ189" s="908"/>
      <c r="CR189" s="908"/>
      <c r="CS189" s="908"/>
      <c r="CT189" s="908"/>
    </row>
    <row r="190">
      <c r="A190" s="1212"/>
      <c r="B190" s="1206"/>
      <c r="C190" s="1207"/>
      <c r="D190" s="1208"/>
      <c r="E190" s="1209"/>
      <c r="F190" s="1210"/>
      <c r="G190" s="1206"/>
      <c r="H190" s="1208"/>
      <c r="I190" s="1209"/>
      <c r="J190" s="908"/>
      <c r="K190" s="908"/>
      <c r="L190" s="908"/>
      <c r="M190" s="908"/>
      <c r="N190" s="908"/>
      <c r="O190" s="908"/>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08"/>
      <c r="AN190" s="908"/>
      <c r="AO190" s="908"/>
      <c r="AP190" s="908"/>
      <c r="AQ190" s="908"/>
      <c r="AR190" s="908"/>
      <c r="AS190" s="908"/>
      <c r="AT190" s="908"/>
      <c r="AU190" s="908"/>
      <c r="AV190" s="908"/>
      <c r="AW190" s="908"/>
      <c r="AX190" s="908"/>
      <c r="AY190" s="908"/>
      <c r="AZ190" s="908"/>
      <c r="BA190" s="908"/>
      <c r="BB190" s="908"/>
      <c r="BC190" s="908"/>
      <c r="BD190" s="908"/>
      <c r="BE190" s="908"/>
      <c r="BF190" s="908"/>
      <c r="BG190" s="908"/>
      <c r="BH190" s="908"/>
      <c r="BI190" s="908"/>
      <c r="BJ190" s="908"/>
      <c r="BK190" s="908"/>
      <c r="BL190" s="908"/>
      <c r="BM190" s="908"/>
      <c r="BN190" s="908"/>
      <c r="BO190" s="908"/>
      <c r="BP190" s="908"/>
      <c r="BQ190" s="908"/>
      <c r="BR190" s="908"/>
      <c r="BS190" s="908"/>
      <c r="BT190" s="908"/>
      <c r="BU190" s="908"/>
      <c r="BV190" s="908"/>
      <c r="BW190" s="908"/>
      <c r="BX190" s="908"/>
      <c r="BY190" s="908"/>
      <c r="BZ190" s="908"/>
      <c r="CA190" s="908"/>
      <c r="CB190" s="908"/>
      <c r="CC190" s="908"/>
      <c r="CD190" s="908"/>
      <c r="CE190" s="908"/>
      <c r="CF190" s="908"/>
      <c r="CG190" s="908"/>
      <c r="CH190" s="908"/>
      <c r="CI190" s="908"/>
      <c r="CJ190" s="908"/>
      <c r="CK190" s="908"/>
      <c r="CL190" s="908"/>
      <c r="CM190" s="908"/>
      <c r="CN190" s="908"/>
      <c r="CO190" s="908"/>
      <c r="CP190" s="908"/>
      <c r="CQ190" s="908"/>
      <c r="CR190" s="908"/>
      <c r="CS190" s="908"/>
      <c r="CT190" s="908"/>
    </row>
    <row r="191">
      <c r="A191" s="1212"/>
      <c r="B191" s="1206"/>
      <c r="C191" s="1207"/>
      <c r="D191" s="1208"/>
      <c r="E191" s="1209"/>
      <c r="F191" s="1210"/>
      <c r="G191" s="1206"/>
      <c r="H191" s="1208"/>
      <c r="I191" s="1209"/>
      <c r="J191" s="908"/>
      <c r="K191" s="908"/>
      <c r="L191" s="908"/>
      <c r="M191" s="908"/>
      <c r="N191" s="908"/>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08"/>
      <c r="AN191" s="908"/>
      <c r="AO191" s="908"/>
      <c r="AP191" s="908"/>
      <c r="AQ191" s="908"/>
      <c r="AR191" s="908"/>
      <c r="AS191" s="908"/>
      <c r="AT191" s="908"/>
      <c r="AU191" s="908"/>
      <c r="AV191" s="908"/>
      <c r="AW191" s="908"/>
      <c r="AX191" s="908"/>
      <c r="AY191" s="908"/>
      <c r="AZ191" s="908"/>
      <c r="BA191" s="908"/>
      <c r="BB191" s="908"/>
      <c r="BC191" s="908"/>
      <c r="BD191" s="908"/>
      <c r="BE191" s="908"/>
      <c r="BF191" s="908"/>
      <c r="BG191" s="908"/>
      <c r="BH191" s="908"/>
      <c r="BI191" s="908"/>
      <c r="BJ191" s="908"/>
      <c r="BK191" s="908"/>
      <c r="BL191" s="908"/>
      <c r="BM191" s="908"/>
      <c r="BN191" s="908"/>
      <c r="BO191" s="908"/>
      <c r="BP191" s="908"/>
      <c r="BQ191" s="908"/>
      <c r="BR191" s="908"/>
      <c r="BS191" s="908"/>
      <c r="BT191" s="908"/>
      <c r="BU191" s="908"/>
      <c r="BV191" s="908"/>
      <c r="BW191" s="908"/>
      <c r="BX191" s="908"/>
      <c r="BY191" s="908"/>
      <c r="BZ191" s="908"/>
      <c r="CA191" s="908"/>
      <c r="CB191" s="908"/>
      <c r="CC191" s="908"/>
      <c r="CD191" s="908"/>
      <c r="CE191" s="908"/>
      <c r="CF191" s="908"/>
      <c r="CG191" s="908"/>
      <c r="CH191" s="908"/>
      <c r="CI191" s="908"/>
      <c r="CJ191" s="908"/>
      <c r="CK191" s="908"/>
      <c r="CL191" s="908"/>
      <c r="CM191" s="908"/>
      <c r="CN191" s="908"/>
      <c r="CO191" s="908"/>
      <c r="CP191" s="908"/>
      <c r="CQ191" s="908"/>
      <c r="CR191" s="908"/>
      <c r="CS191" s="908"/>
      <c r="CT191" s="908"/>
    </row>
    <row r="192">
      <c r="A192" s="1212"/>
      <c r="B192" s="1206"/>
      <c r="C192" s="1207"/>
      <c r="D192" s="1208"/>
      <c r="E192" s="1209"/>
      <c r="F192" s="1210"/>
      <c r="G192" s="1206"/>
      <c r="H192" s="1208"/>
      <c r="I192" s="1209"/>
      <c r="J192" s="908"/>
      <c r="K192" s="908"/>
      <c r="L192" s="908"/>
      <c r="M192" s="908"/>
      <c r="N192" s="908"/>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08"/>
      <c r="AN192" s="908"/>
      <c r="AO192" s="908"/>
      <c r="AP192" s="908"/>
      <c r="AQ192" s="908"/>
      <c r="AR192" s="908"/>
      <c r="AS192" s="908"/>
      <c r="AT192" s="908"/>
      <c r="AU192" s="908"/>
      <c r="AV192" s="908"/>
      <c r="AW192" s="908"/>
      <c r="AX192" s="908"/>
      <c r="AY192" s="908"/>
      <c r="AZ192" s="908"/>
      <c r="BA192" s="908"/>
      <c r="BB192" s="908"/>
      <c r="BC192" s="908"/>
      <c r="BD192" s="908"/>
      <c r="BE192" s="908"/>
      <c r="BF192" s="908"/>
      <c r="BG192" s="908"/>
      <c r="BH192" s="908"/>
      <c r="BI192" s="908"/>
      <c r="BJ192" s="908"/>
      <c r="BK192" s="908"/>
      <c r="BL192" s="908"/>
      <c r="BM192" s="908"/>
      <c r="BN192" s="908"/>
      <c r="BO192" s="908"/>
      <c r="BP192" s="908"/>
      <c r="BQ192" s="908"/>
      <c r="BR192" s="908"/>
      <c r="BS192" s="908"/>
      <c r="BT192" s="908"/>
      <c r="BU192" s="908"/>
      <c r="BV192" s="908"/>
      <c r="BW192" s="908"/>
      <c r="BX192" s="908"/>
      <c r="BY192" s="908"/>
      <c r="BZ192" s="908"/>
      <c r="CA192" s="908"/>
      <c r="CB192" s="908"/>
      <c r="CC192" s="908"/>
      <c r="CD192" s="908"/>
      <c r="CE192" s="908"/>
      <c r="CF192" s="908"/>
      <c r="CG192" s="908"/>
      <c r="CH192" s="908"/>
      <c r="CI192" s="908"/>
      <c r="CJ192" s="908"/>
      <c r="CK192" s="908"/>
      <c r="CL192" s="908"/>
      <c r="CM192" s="908"/>
      <c r="CN192" s="908"/>
      <c r="CO192" s="908"/>
      <c r="CP192" s="908"/>
      <c r="CQ192" s="908"/>
      <c r="CR192" s="908"/>
      <c r="CS192" s="908"/>
      <c r="CT192" s="908"/>
    </row>
    <row r="193">
      <c r="A193" s="1212"/>
      <c r="B193" s="1206"/>
      <c r="C193" s="1207"/>
      <c r="D193" s="1208"/>
      <c r="E193" s="1209"/>
      <c r="F193" s="1210"/>
      <c r="G193" s="1206"/>
      <c r="H193" s="1208"/>
      <c r="I193" s="1209"/>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908"/>
      <c r="AH193" s="908"/>
      <c r="AI193" s="908"/>
      <c r="AJ193" s="908"/>
      <c r="AK193" s="908"/>
      <c r="AL193" s="908"/>
      <c r="AM193" s="908"/>
      <c r="AN193" s="908"/>
      <c r="AO193" s="908"/>
      <c r="AP193" s="908"/>
      <c r="AQ193" s="908"/>
      <c r="AR193" s="908"/>
      <c r="AS193" s="908"/>
      <c r="AT193" s="908"/>
      <c r="AU193" s="908"/>
      <c r="AV193" s="908"/>
      <c r="AW193" s="908"/>
      <c r="AX193" s="908"/>
      <c r="AY193" s="908"/>
      <c r="AZ193" s="908"/>
      <c r="BA193" s="908"/>
      <c r="BB193" s="908"/>
      <c r="BC193" s="908"/>
      <c r="BD193" s="908"/>
      <c r="BE193" s="908"/>
      <c r="BF193" s="908"/>
      <c r="BG193" s="908"/>
      <c r="BH193" s="908"/>
      <c r="BI193" s="908"/>
      <c r="BJ193" s="908"/>
      <c r="BK193" s="908"/>
      <c r="BL193" s="908"/>
      <c r="BM193" s="908"/>
      <c r="BN193" s="908"/>
      <c r="BO193" s="908"/>
      <c r="BP193" s="908"/>
      <c r="BQ193" s="908"/>
      <c r="BR193" s="908"/>
      <c r="BS193" s="908"/>
      <c r="BT193" s="908"/>
      <c r="BU193" s="908"/>
      <c r="BV193" s="908"/>
      <c r="BW193" s="908"/>
      <c r="BX193" s="908"/>
      <c r="BY193" s="908"/>
      <c r="BZ193" s="908"/>
      <c r="CA193" s="908"/>
      <c r="CB193" s="908"/>
      <c r="CC193" s="908"/>
      <c r="CD193" s="908"/>
      <c r="CE193" s="908"/>
      <c r="CF193" s="908"/>
      <c r="CG193" s="908"/>
      <c r="CH193" s="908"/>
      <c r="CI193" s="908"/>
      <c r="CJ193" s="908"/>
      <c r="CK193" s="908"/>
      <c r="CL193" s="908"/>
      <c r="CM193" s="908"/>
      <c r="CN193" s="908"/>
      <c r="CO193" s="908"/>
      <c r="CP193" s="908"/>
      <c r="CQ193" s="908"/>
      <c r="CR193" s="908"/>
      <c r="CS193" s="908"/>
      <c r="CT193" s="908"/>
    </row>
    <row r="194">
      <c r="A194" s="1212"/>
      <c r="B194" s="1206"/>
      <c r="C194" s="1207"/>
      <c r="D194" s="1208"/>
      <c r="E194" s="1209"/>
      <c r="F194" s="1210"/>
      <c r="G194" s="1206"/>
      <c r="H194" s="1208"/>
      <c r="I194" s="1209"/>
      <c r="J194" s="908"/>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908"/>
      <c r="AH194" s="908"/>
      <c r="AI194" s="908"/>
      <c r="AJ194" s="908"/>
      <c r="AK194" s="908"/>
      <c r="AL194" s="908"/>
      <c r="AM194" s="908"/>
      <c r="AN194" s="908"/>
      <c r="AO194" s="908"/>
      <c r="AP194" s="908"/>
      <c r="AQ194" s="908"/>
      <c r="AR194" s="908"/>
      <c r="AS194" s="908"/>
      <c r="AT194" s="908"/>
      <c r="AU194" s="908"/>
      <c r="AV194" s="908"/>
      <c r="AW194" s="908"/>
      <c r="AX194" s="908"/>
      <c r="AY194" s="908"/>
      <c r="AZ194" s="908"/>
      <c r="BA194" s="908"/>
      <c r="BB194" s="908"/>
      <c r="BC194" s="908"/>
      <c r="BD194" s="908"/>
      <c r="BE194" s="908"/>
      <c r="BF194" s="908"/>
      <c r="BG194" s="908"/>
      <c r="BH194" s="908"/>
      <c r="BI194" s="908"/>
      <c r="BJ194" s="908"/>
      <c r="BK194" s="908"/>
      <c r="BL194" s="908"/>
      <c r="BM194" s="908"/>
      <c r="BN194" s="908"/>
      <c r="BO194" s="908"/>
      <c r="BP194" s="908"/>
      <c r="BQ194" s="908"/>
      <c r="BR194" s="908"/>
      <c r="BS194" s="908"/>
      <c r="BT194" s="908"/>
      <c r="BU194" s="908"/>
      <c r="BV194" s="908"/>
      <c r="BW194" s="908"/>
      <c r="BX194" s="908"/>
      <c r="BY194" s="908"/>
      <c r="BZ194" s="908"/>
      <c r="CA194" s="908"/>
      <c r="CB194" s="908"/>
      <c r="CC194" s="908"/>
      <c r="CD194" s="908"/>
      <c r="CE194" s="908"/>
      <c r="CF194" s="908"/>
      <c r="CG194" s="908"/>
      <c r="CH194" s="908"/>
      <c r="CI194" s="908"/>
      <c r="CJ194" s="908"/>
      <c r="CK194" s="908"/>
      <c r="CL194" s="908"/>
      <c r="CM194" s="908"/>
      <c r="CN194" s="908"/>
      <c r="CO194" s="908"/>
      <c r="CP194" s="908"/>
      <c r="CQ194" s="908"/>
      <c r="CR194" s="908"/>
      <c r="CS194" s="908"/>
      <c r="CT194" s="908"/>
    </row>
    <row r="195">
      <c r="A195" s="1212"/>
      <c r="B195" s="1206"/>
      <c r="C195" s="1207"/>
      <c r="D195" s="1208"/>
      <c r="E195" s="1209"/>
      <c r="F195" s="1210"/>
      <c r="G195" s="1206"/>
      <c r="H195" s="1208"/>
      <c r="I195" s="1209"/>
      <c r="J195" s="908"/>
      <c r="K195" s="908"/>
      <c r="L195" s="908"/>
      <c r="M195" s="908"/>
      <c r="N195" s="908"/>
      <c r="O195" s="908"/>
      <c r="P195" s="908"/>
      <c r="Q195" s="908"/>
      <c r="R195" s="908"/>
      <c r="S195" s="908"/>
      <c r="T195" s="908"/>
      <c r="U195" s="908"/>
      <c r="V195" s="908"/>
      <c r="W195" s="908"/>
      <c r="X195" s="908"/>
      <c r="Y195" s="908"/>
      <c r="Z195" s="908"/>
      <c r="AA195" s="908"/>
      <c r="AB195" s="908"/>
      <c r="AC195" s="908"/>
      <c r="AD195" s="908"/>
      <c r="AE195" s="908"/>
      <c r="AF195" s="908"/>
      <c r="AG195" s="908"/>
      <c r="AH195" s="908"/>
      <c r="AI195" s="908"/>
      <c r="AJ195" s="908"/>
      <c r="AK195" s="908"/>
      <c r="AL195" s="908"/>
      <c r="AM195" s="908"/>
      <c r="AN195" s="908"/>
      <c r="AO195" s="908"/>
      <c r="AP195" s="908"/>
      <c r="AQ195" s="908"/>
      <c r="AR195" s="908"/>
      <c r="AS195" s="908"/>
      <c r="AT195" s="908"/>
      <c r="AU195" s="908"/>
      <c r="AV195" s="908"/>
      <c r="AW195" s="908"/>
      <c r="AX195" s="908"/>
      <c r="AY195" s="908"/>
      <c r="AZ195" s="908"/>
      <c r="BA195" s="908"/>
      <c r="BB195" s="908"/>
      <c r="BC195" s="908"/>
      <c r="BD195" s="908"/>
      <c r="BE195" s="908"/>
      <c r="BF195" s="908"/>
      <c r="BG195" s="908"/>
      <c r="BH195" s="908"/>
      <c r="BI195" s="908"/>
      <c r="BJ195" s="908"/>
      <c r="BK195" s="908"/>
      <c r="BL195" s="908"/>
      <c r="BM195" s="908"/>
      <c r="BN195" s="908"/>
      <c r="BO195" s="908"/>
      <c r="BP195" s="908"/>
      <c r="BQ195" s="908"/>
      <c r="BR195" s="908"/>
      <c r="BS195" s="908"/>
      <c r="BT195" s="908"/>
      <c r="BU195" s="908"/>
      <c r="BV195" s="908"/>
      <c r="BW195" s="908"/>
      <c r="BX195" s="908"/>
      <c r="BY195" s="908"/>
      <c r="BZ195" s="908"/>
      <c r="CA195" s="908"/>
      <c r="CB195" s="908"/>
      <c r="CC195" s="908"/>
      <c r="CD195" s="908"/>
      <c r="CE195" s="908"/>
      <c r="CF195" s="908"/>
      <c r="CG195" s="908"/>
      <c r="CH195" s="908"/>
      <c r="CI195" s="908"/>
      <c r="CJ195" s="908"/>
      <c r="CK195" s="908"/>
      <c r="CL195" s="908"/>
      <c r="CM195" s="908"/>
      <c r="CN195" s="908"/>
      <c r="CO195" s="908"/>
      <c r="CP195" s="908"/>
      <c r="CQ195" s="908"/>
      <c r="CR195" s="908"/>
      <c r="CS195" s="908"/>
      <c r="CT195" s="908"/>
    </row>
    <row r="196">
      <c r="A196" s="1212"/>
      <c r="B196" s="1206"/>
      <c r="C196" s="1207"/>
      <c r="D196" s="1208"/>
      <c r="E196" s="1209"/>
      <c r="F196" s="1210"/>
      <c r="G196" s="1206"/>
      <c r="H196" s="1208"/>
      <c r="I196" s="1209"/>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8"/>
      <c r="AO196" s="908"/>
      <c r="AP196" s="908"/>
      <c r="AQ196" s="908"/>
      <c r="AR196" s="908"/>
      <c r="AS196" s="908"/>
      <c r="AT196" s="908"/>
      <c r="AU196" s="908"/>
      <c r="AV196" s="908"/>
      <c r="AW196" s="908"/>
      <c r="AX196" s="908"/>
      <c r="AY196" s="908"/>
      <c r="AZ196" s="908"/>
      <c r="BA196" s="908"/>
      <c r="BB196" s="908"/>
      <c r="BC196" s="908"/>
      <c r="BD196" s="908"/>
      <c r="BE196" s="908"/>
      <c r="BF196" s="908"/>
      <c r="BG196" s="908"/>
      <c r="BH196" s="908"/>
      <c r="BI196" s="908"/>
      <c r="BJ196" s="908"/>
      <c r="BK196" s="908"/>
      <c r="BL196" s="908"/>
      <c r="BM196" s="908"/>
      <c r="BN196" s="908"/>
      <c r="BO196" s="908"/>
      <c r="BP196" s="908"/>
      <c r="BQ196" s="908"/>
      <c r="BR196" s="908"/>
      <c r="BS196" s="908"/>
      <c r="BT196" s="908"/>
      <c r="BU196" s="908"/>
      <c r="BV196" s="908"/>
      <c r="BW196" s="908"/>
      <c r="BX196" s="908"/>
      <c r="BY196" s="908"/>
      <c r="BZ196" s="908"/>
      <c r="CA196" s="908"/>
      <c r="CB196" s="908"/>
      <c r="CC196" s="908"/>
      <c r="CD196" s="908"/>
      <c r="CE196" s="908"/>
      <c r="CF196" s="908"/>
      <c r="CG196" s="908"/>
      <c r="CH196" s="908"/>
      <c r="CI196" s="908"/>
      <c r="CJ196" s="908"/>
      <c r="CK196" s="908"/>
      <c r="CL196" s="908"/>
      <c r="CM196" s="908"/>
      <c r="CN196" s="908"/>
      <c r="CO196" s="908"/>
      <c r="CP196" s="908"/>
      <c r="CQ196" s="908"/>
      <c r="CR196" s="908"/>
      <c r="CS196" s="908"/>
      <c r="CT196" s="908"/>
    </row>
    <row r="197">
      <c r="A197" s="1212"/>
      <c r="B197" s="1206"/>
      <c r="C197" s="1207"/>
      <c r="D197" s="1208"/>
      <c r="E197" s="1209"/>
      <c r="F197" s="1210"/>
      <c r="G197" s="1206"/>
      <c r="H197" s="1208"/>
      <c r="I197" s="1209"/>
      <c r="J197" s="908"/>
      <c r="K197" s="908"/>
      <c r="L197" s="908"/>
      <c r="M197" s="908"/>
      <c r="N197" s="908"/>
      <c r="O197" s="908"/>
      <c r="P197" s="908"/>
      <c r="Q197" s="908"/>
      <c r="R197" s="908"/>
      <c r="S197" s="908"/>
      <c r="T197" s="908"/>
      <c r="U197" s="908"/>
      <c r="V197" s="908"/>
      <c r="W197" s="908"/>
      <c r="X197" s="908"/>
      <c r="Y197" s="908"/>
      <c r="Z197" s="908"/>
      <c r="AA197" s="908"/>
      <c r="AB197" s="908"/>
      <c r="AC197" s="908"/>
      <c r="AD197" s="908"/>
      <c r="AE197" s="908"/>
      <c r="AF197" s="908"/>
      <c r="AG197" s="908"/>
      <c r="AH197" s="908"/>
      <c r="AI197" s="908"/>
      <c r="AJ197" s="908"/>
      <c r="AK197" s="908"/>
      <c r="AL197" s="908"/>
      <c r="AM197" s="908"/>
      <c r="AN197" s="908"/>
      <c r="AO197" s="908"/>
      <c r="AP197" s="908"/>
      <c r="AQ197" s="908"/>
      <c r="AR197" s="908"/>
      <c r="AS197" s="908"/>
      <c r="AT197" s="908"/>
      <c r="AU197" s="908"/>
      <c r="AV197" s="908"/>
      <c r="AW197" s="908"/>
      <c r="AX197" s="908"/>
      <c r="AY197" s="908"/>
      <c r="AZ197" s="908"/>
      <c r="BA197" s="908"/>
      <c r="BB197" s="908"/>
      <c r="BC197" s="908"/>
      <c r="BD197" s="908"/>
      <c r="BE197" s="908"/>
      <c r="BF197" s="908"/>
      <c r="BG197" s="908"/>
      <c r="BH197" s="908"/>
      <c r="BI197" s="908"/>
      <c r="BJ197" s="908"/>
      <c r="BK197" s="908"/>
      <c r="BL197" s="908"/>
      <c r="BM197" s="908"/>
      <c r="BN197" s="908"/>
      <c r="BO197" s="908"/>
      <c r="BP197" s="908"/>
      <c r="BQ197" s="908"/>
      <c r="BR197" s="908"/>
      <c r="BS197" s="908"/>
      <c r="BT197" s="908"/>
      <c r="BU197" s="908"/>
      <c r="BV197" s="908"/>
      <c r="BW197" s="908"/>
      <c r="BX197" s="908"/>
      <c r="BY197" s="908"/>
      <c r="BZ197" s="908"/>
      <c r="CA197" s="908"/>
      <c r="CB197" s="908"/>
      <c r="CC197" s="908"/>
      <c r="CD197" s="908"/>
      <c r="CE197" s="908"/>
      <c r="CF197" s="908"/>
      <c r="CG197" s="908"/>
      <c r="CH197" s="908"/>
      <c r="CI197" s="908"/>
      <c r="CJ197" s="908"/>
      <c r="CK197" s="908"/>
      <c r="CL197" s="908"/>
      <c r="CM197" s="908"/>
      <c r="CN197" s="908"/>
      <c r="CO197" s="908"/>
      <c r="CP197" s="908"/>
      <c r="CQ197" s="908"/>
      <c r="CR197" s="908"/>
      <c r="CS197" s="908"/>
      <c r="CT197" s="908"/>
    </row>
    <row r="198">
      <c r="A198" s="1212"/>
      <c r="B198" s="1206"/>
      <c r="C198" s="1207"/>
      <c r="D198" s="1208"/>
      <c r="E198" s="1209"/>
      <c r="F198" s="1210"/>
      <c r="G198" s="1206"/>
      <c r="H198" s="1208"/>
      <c r="I198" s="1209"/>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8"/>
      <c r="AJ198" s="908"/>
      <c r="AK198" s="908"/>
      <c r="AL198" s="908"/>
      <c r="AM198" s="908"/>
      <c r="AN198" s="908"/>
      <c r="AO198" s="908"/>
      <c r="AP198" s="908"/>
      <c r="AQ198" s="908"/>
      <c r="AR198" s="908"/>
      <c r="AS198" s="908"/>
      <c r="AT198" s="908"/>
      <c r="AU198" s="908"/>
      <c r="AV198" s="908"/>
      <c r="AW198" s="908"/>
      <c r="AX198" s="908"/>
      <c r="AY198" s="908"/>
      <c r="AZ198" s="908"/>
      <c r="BA198" s="908"/>
      <c r="BB198" s="908"/>
      <c r="BC198" s="908"/>
      <c r="BD198" s="908"/>
      <c r="BE198" s="908"/>
      <c r="BF198" s="908"/>
      <c r="BG198" s="908"/>
      <c r="BH198" s="908"/>
      <c r="BI198" s="908"/>
      <c r="BJ198" s="908"/>
      <c r="BK198" s="908"/>
      <c r="BL198" s="908"/>
      <c r="BM198" s="908"/>
      <c r="BN198" s="908"/>
      <c r="BO198" s="908"/>
      <c r="BP198" s="908"/>
      <c r="BQ198" s="908"/>
      <c r="BR198" s="908"/>
      <c r="BS198" s="908"/>
      <c r="BT198" s="908"/>
      <c r="BU198" s="908"/>
      <c r="BV198" s="908"/>
      <c r="BW198" s="908"/>
      <c r="BX198" s="908"/>
      <c r="BY198" s="908"/>
      <c r="BZ198" s="908"/>
      <c r="CA198" s="908"/>
      <c r="CB198" s="908"/>
      <c r="CC198" s="908"/>
      <c r="CD198" s="908"/>
      <c r="CE198" s="908"/>
      <c r="CF198" s="908"/>
      <c r="CG198" s="908"/>
      <c r="CH198" s="908"/>
      <c r="CI198" s="908"/>
      <c r="CJ198" s="908"/>
      <c r="CK198" s="908"/>
      <c r="CL198" s="908"/>
      <c r="CM198" s="908"/>
      <c r="CN198" s="908"/>
      <c r="CO198" s="908"/>
      <c r="CP198" s="908"/>
      <c r="CQ198" s="908"/>
      <c r="CR198" s="908"/>
      <c r="CS198" s="908"/>
      <c r="CT198" s="908"/>
    </row>
    <row r="199">
      <c r="A199" s="1212"/>
      <c r="B199" s="1206"/>
      <c r="C199" s="1207"/>
      <c r="D199" s="1208"/>
      <c r="E199" s="1209"/>
      <c r="F199" s="1210"/>
      <c r="G199" s="1206"/>
      <c r="H199" s="1208"/>
      <c r="I199" s="1209"/>
      <c r="J199" s="908"/>
      <c r="K199" s="908"/>
      <c r="L199" s="908"/>
      <c r="M199" s="908"/>
      <c r="N199" s="908"/>
      <c r="O199" s="908"/>
      <c r="P199" s="908"/>
      <c r="Q199" s="908"/>
      <c r="R199" s="908"/>
      <c r="S199" s="908"/>
      <c r="T199" s="908"/>
      <c r="U199" s="908"/>
      <c r="V199" s="908"/>
      <c r="W199" s="908"/>
      <c r="X199" s="908"/>
      <c r="Y199" s="908"/>
      <c r="Z199" s="908"/>
      <c r="AA199" s="908"/>
      <c r="AB199" s="908"/>
      <c r="AC199" s="908"/>
      <c r="AD199" s="908"/>
      <c r="AE199" s="908"/>
      <c r="AF199" s="908"/>
      <c r="AG199" s="908"/>
      <c r="AH199" s="908"/>
      <c r="AI199" s="908"/>
      <c r="AJ199" s="908"/>
      <c r="AK199" s="908"/>
      <c r="AL199" s="908"/>
      <c r="AM199" s="908"/>
      <c r="AN199" s="908"/>
      <c r="AO199" s="908"/>
      <c r="AP199" s="908"/>
      <c r="AQ199" s="908"/>
      <c r="AR199" s="908"/>
      <c r="AS199" s="908"/>
      <c r="AT199" s="908"/>
      <c r="AU199" s="908"/>
      <c r="AV199" s="908"/>
      <c r="AW199" s="908"/>
      <c r="AX199" s="908"/>
      <c r="AY199" s="908"/>
      <c r="AZ199" s="908"/>
      <c r="BA199" s="908"/>
      <c r="BB199" s="908"/>
      <c r="BC199" s="908"/>
      <c r="BD199" s="908"/>
      <c r="BE199" s="908"/>
      <c r="BF199" s="908"/>
      <c r="BG199" s="908"/>
      <c r="BH199" s="908"/>
      <c r="BI199" s="908"/>
      <c r="BJ199" s="908"/>
      <c r="BK199" s="908"/>
      <c r="BL199" s="908"/>
      <c r="BM199" s="908"/>
      <c r="BN199" s="908"/>
      <c r="BO199" s="908"/>
      <c r="BP199" s="908"/>
      <c r="BQ199" s="908"/>
      <c r="BR199" s="908"/>
      <c r="BS199" s="908"/>
      <c r="BT199" s="908"/>
      <c r="BU199" s="908"/>
      <c r="BV199" s="908"/>
      <c r="BW199" s="908"/>
      <c r="BX199" s="908"/>
      <c r="BY199" s="908"/>
      <c r="BZ199" s="908"/>
      <c r="CA199" s="908"/>
      <c r="CB199" s="908"/>
      <c r="CC199" s="908"/>
      <c r="CD199" s="908"/>
      <c r="CE199" s="908"/>
      <c r="CF199" s="908"/>
      <c r="CG199" s="908"/>
      <c r="CH199" s="908"/>
      <c r="CI199" s="908"/>
      <c r="CJ199" s="908"/>
      <c r="CK199" s="908"/>
      <c r="CL199" s="908"/>
      <c r="CM199" s="908"/>
      <c r="CN199" s="908"/>
      <c r="CO199" s="908"/>
      <c r="CP199" s="908"/>
      <c r="CQ199" s="908"/>
      <c r="CR199" s="908"/>
      <c r="CS199" s="908"/>
      <c r="CT199" s="908"/>
    </row>
    <row r="200">
      <c r="A200" s="1212"/>
      <c r="B200" s="1206"/>
      <c r="C200" s="1207"/>
      <c r="D200" s="1208"/>
      <c r="E200" s="1209"/>
      <c r="F200" s="1210"/>
      <c r="G200" s="1206"/>
      <c r="H200" s="1208"/>
      <c r="I200" s="1209"/>
      <c r="J200" s="908"/>
      <c r="K200" s="908"/>
      <c r="L200" s="908"/>
      <c r="M200" s="908"/>
      <c r="N200" s="908"/>
      <c r="O200" s="908"/>
      <c r="P200" s="908"/>
      <c r="Q200" s="908"/>
      <c r="R200" s="908"/>
      <c r="S200" s="908"/>
      <c r="T200" s="908"/>
      <c r="U200" s="908"/>
      <c r="V200" s="908"/>
      <c r="W200" s="908"/>
      <c r="X200" s="908"/>
      <c r="Y200" s="908"/>
      <c r="Z200" s="908"/>
      <c r="AA200" s="908"/>
      <c r="AB200" s="908"/>
      <c r="AC200" s="908"/>
      <c r="AD200" s="908"/>
      <c r="AE200" s="908"/>
      <c r="AF200" s="908"/>
      <c r="AG200" s="908"/>
      <c r="AH200" s="908"/>
      <c r="AI200" s="908"/>
      <c r="AJ200" s="908"/>
      <c r="AK200" s="908"/>
      <c r="AL200" s="908"/>
      <c r="AM200" s="908"/>
      <c r="AN200" s="908"/>
      <c r="AO200" s="908"/>
      <c r="AP200" s="908"/>
      <c r="AQ200" s="908"/>
      <c r="AR200" s="908"/>
      <c r="AS200" s="908"/>
      <c r="AT200" s="908"/>
      <c r="AU200" s="908"/>
      <c r="AV200" s="908"/>
      <c r="AW200" s="908"/>
      <c r="AX200" s="908"/>
      <c r="AY200" s="908"/>
      <c r="AZ200" s="908"/>
      <c r="BA200" s="908"/>
      <c r="BB200" s="908"/>
      <c r="BC200" s="908"/>
      <c r="BD200" s="908"/>
      <c r="BE200" s="908"/>
      <c r="BF200" s="908"/>
      <c r="BG200" s="908"/>
      <c r="BH200" s="908"/>
      <c r="BI200" s="908"/>
      <c r="BJ200" s="908"/>
      <c r="BK200" s="908"/>
      <c r="BL200" s="908"/>
      <c r="BM200" s="908"/>
      <c r="BN200" s="908"/>
      <c r="BO200" s="908"/>
      <c r="BP200" s="908"/>
      <c r="BQ200" s="908"/>
      <c r="BR200" s="908"/>
      <c r="BS200" s="908"/>
      <c r="BT200" s="908"/>
      <c r="BU200" s="908"/>
      <c r="BV200" s="908"/>
      <c r="BW200" s="908"/>
      <c r="BX200" s="908"/>
      <c r="BY200" s="908"/>
      <c r="BZ200" s="908"/>
      <c r="CA200" s="908"/>
      <c r="CB200" s="908"/>
      <c r="CC200" s="908"/>
      <c r="CD200" s="908"/>
      <c r="CE200" s="908"/>
      <c r="CF200" s="908"/>
      <c r="CG200" s="908"/>
      <c r="CH200" s="908"/>
      <c r="CI200" s="908"/>
      <c r="CJ200" s="908"/>
      <c r="CK200" s="908"/>
      <c r="CL200" s="908"/>
      <c r="CM200" s="908"/>
      <c r="CN200" s="908"/>
      <c r="CO200" s="908"/>
      <c r="CP200" s="908"/>
      <c r="CQ200" s="908"/>
      <c r="CR200" s="908"/>
      <c r="CS200" s="908"/>
      <c r="CT200" s="908"/>
    </row>
    <row r="201">
      <c r="A201" s="1212"/>
      <c r="B201" s="1206"/>
      <c r="C201" s="1207"/>
      <c r="D201" s="1208"/>
      <c r="E201" s="1209"/>
      <c r="F201" s="1210"/>
      <c r="G201" s="1206"/>
      <c r="H201" s="1208"/>
      <c r="I201" s="1209"/>
      <c r="J201" s="908"/>
      <c r="K201" s="908"/>
      <c r="L201" s="908"/>
      <c r="M201" s="908"/>
      <c r="N201" s="908"/>
      <c r="O201" s="908"/>
      <c r="P201" s="908"/>
      <c r="Q201" s="908"/>
      <c r="R201" s="908"/>
      <c r="S201" s="908"/>
      <c r="T201" s="908"/>
      <c r="U201" s="908"/>
      <c r="V201" s="908"/>
      <c r="W201" s="908"/>
      <c r="X201" s="908"/>
      <c r="Y201" s="908"/>
      <c r="Z201" s="908"/>
      <c r="AA201" s="908"/>
      <c r="AB201" s="908"/>
      <c r="AC201" s="908"/>
      <c r="AD201" s="908"/>
      <c r="AE201" s="908"/>
      <c r="AF201" s="908"/>
      <c r="AG201" s="908"/>
      <c r="AH201" s="908"/>
      <c r="AI201" s="908"/>
      <c r="AJ201" s="908"/>
      <c r="AK201" s="908"/>
      <c r="AL201" s="908"/>
      <c r="AM201" s="908"/>
      <c r="AN201" s="908"/>
      <c r="AO201" s="908"/>
      <c r="AP201" s="908"/>
      <c r="AQ201" s="908"/>
      <c r="AR201" s="908"/>
      <c r="AS201" s="908"/>
      <c r="AT201" s="908"/>
      <c r="AU201" s="908"/>
      <c r="AV201" s="908"/>
      <c r="AW201" s="908"/>
      <c r="AX201" s="908"/>
      <c r="AY201" s="908"/>
      <c r="AZ201" s="908"/>
      <c r="BA201" s="908"/>
      <c r="BB201" s="908"/>
      <c r="BC201" s="908"/>
      <c r="BD201" s="908"/>
      <c r="BE201" s="908"/>
      <c r="BF201" s="908"/>
      <c r="BG201" s="908"/>
      <c r="BH201" s="908"/>
      <c r="BI201" s="908"/>
      <c r="BJ201" s="908"/>
      <c r="BK201" s="908"/>
      <c r="BL201" s="908"/>
      <c r="BM201" s="908"/>
      <c r="BN201" s="908"/>
      <c r="BO201" s="908"/>
      <c r="BP201" s="908"/>
      <c r="BQ201" s="908"/>
      <c r="BR201" s="908"/>
      <c r="BS201" s="908"/>
      <c r="BT201" s="908"/>
      <c r="BU201" s="908"/>
      <c r="BV201" s="908"/>
      <c r="BW201" s="908"/>
      <c r="BX201" s="908"/>
      <c r="BY201" s="908"/>
      <c r="BZ201" s="908"/>
      <c r="CA201" s="908"/>
      <c r="CB201" s="908"/>
      <c r="CC201" s="908"/>
      <c r="CD201" s="908"/>
      <c r="CE201" s="908"/>
      <c r="CF201" s="908"/>
      <c r="CG201" s="908"/>
      <c r="CH201" s="908"/>
      <c r="CI201" s="908"/>
      <c r="CJ201" s="908"/>
      <c r="CK201" s="908"/>
      <c r="CL201" s="908"/>
      <c r="CM201" s="908"/>
      <c r="CN201" s="908"/>
      <c r="CO201" s="908"/>
      <c r="CP201" s="908"/>
      <c r="CQ201" s="908"/>
      <c r="CR201" s="908"/>
      <c r="CS201" s="908"/>
      <c r="CT201" s="908"/>
    </row>
    <row r="202">
      <c r="A202" s="1212"/>
      <c r="B202" s="1206"/>
      <c r="C202" s="1207"/>
      <c r="D202" s="1208"/>
      <c r="E202" s="1209"/>
      <c r="F202" s="1210"/>
      <c r="G202" s="1206"/>
      <c r="H202" s="1208"/>
      <c r="I202" s="1209"/>
      <c r="J202" s="908"/>
      <c r="K202" s="908"/>
      <c r="L202" s="908"/>
      <c r="M202" s="908"/>
      <c r="N202" s="908"/>
      <c r="O202" s="908"/>
      <c r="P202" s="908"/>
      <c r="Q202" s="908"/>
      <c r="R202" s="908"/>
      <c r="S202" s="908"/>
      <c r="T202" s="908"/>
      <c r="U202" s="908"/>
      <c r="V202" s="908"/>
      <c r="W202" s="908"/>
      <c r="X202" s="908"/>
      <c r="Y202" s="908"/>
      <c r="Z202" s="908"/>
      <c r="AA202" s="908"/>
      <c r="AB202" s="908"/>
      <c r="AC202" s="908"/>
      <c r="AD202" s="908"/>
      <c r="AE202" s="908"/>
      <c r="AF202" s="908"/>
      <c r="AG202" s="908"/>
      <c r="AH202" s="908"/>
      <c r="AI202" s="908"/>
      <c r="AJ202" s="908"/>
      <c r="AK202" s="908"/>
      <c r="AL202" s="908"/>
      <c r="AM202" s="908"/>
      <c r="AN202" s="908"/>
      <c r="AO202" s="908"/>
      <c r="AP202" s="908"/>
      <c r="AQ202" s="908"/>
      <c r="AR202" s="908"/>
      <c r="AS202" s="908"/>
      <c r="AT202" s="908"/>
      <c r="AU202" s="908"/>
      <c r="AV202" s="908"/>
      <c r="AW202" s="908"/>
      <c r="AX202" s="908"/>
      <c r="AY202" s="908"/>
      <c r="AZ202" s="908"/>
      <c r="BA202" s="908"/>
      <c r="BB202" s="908"/>
      <c r="BC202" s="908"/>
      <c r="BD202" s="908"/>
      <c r="BE202" s="908"/>
      <c r="BF202" s="908"/>
      <c r="BG202" s="908"/>
      <c r="BH202" s="908"/>
      <c r="BI202" s="908"/>
      <c r="BJ202" s="908"/>
      <c r="BK202" s="908"/>
      <c r="BL202" s="908"/>
      <c r="BM202" s="908"/>
      <c r="BN202" s="908"/>
      <c r="BO202" s="908"/>
      <c r="BP202" s="908"/>
      <c r="BQ202" s="908"/>
      <c r="BR202" s="908"/>
      <c r="BS202" s="908"/>
      <c r="BT202" s="908"/>
      <c r="BU202" s="908"/>
      <c r="BV202" s="908"/>
      <c r="BW202" s="908"/>
      <c r="BX202" s="908"/>
      <c r="BY202" s="908"/>
      <c r="BZ202" s="908"/>
      <c r="CA202" s="908"/>
      <c r="CB202" s="908"/>
      <c r="CC202" s="908"/>
      <c r="CD202" s="908"/>
      <c r="CE202" s="908"/>
      <c r="CF202" s="908"/>
      <c r="CG202" s="908"/>
      <c r="CH202" s="908"/>
      <c r="CI202" s="908"/>
      <c r="CJ202" s="908"/>
      <c r="CK202" s="908"/>
      <c r="CL202" s="908"/>
      <c r="CM202" s="908"/>
      <c r="CN202" s="908"/>
      <c r="CO202" s="908"/>
      <c r="CP202" s="908"/>
      <c r="CQ202" s="908"/>
      <c r="CR202" s="908"/>
      <c r="CS202" s="908"/>
      <c r="CT202" s="908"/>
    </row>
    <row r="203">
      <c r="A203" s="1212"/>
      <c r="B203" s="1206"/>
      <c r="C203" s="1207"/>
      <c r="D203" s="1208"/>
      <c r="E203" s="1209"/>
      <c r="F203" s="1210"/>
      <c r="G203" s="1206"/>
      <c r="H203" s="1208"/>
      <c r="I203" s="1209"/>
      <c r="J203" s="908"/>
      <c r="K203" s="908"/>
      <c r="L203" s="908"/>
      <c r="M203" s="908"/>
      <c r="N203" s="908"/>
      <c r="O203" s="908"/>
      <c r="P203" s="908"/>
      <c r="Q203" s="908"/>
      <c r="R203" s="908"/>
      <c r="S203" s="908"/>
      <c r="T203" s="908"/>
      <c r="U203" s="908"/>
      <c r="V203" s="908"/>
      <c r="W203" s="908"/>
      <c r="X203" s="908"/>
      <c r="Y203" s="908"/>
      <c r="Z203" s="908"/>
      <c r="AA203" s="908"/>
      <c r="AB203" s="908"/>
      <c r="AC203" s="908"/>
      <c r="AD203" s="908"/>
      <c r="AE203" s="908"/>
      <c r="AF203" s="908"/>
      <c r="AG203" s="908"/>
      <c r="AH203" s="908"/>
      <c r="AI203" s="908"/>
      <c r="AJ203" s="908"/>
      <c r="AK203" s="908"/>
      <c r="AL203" s="908"/>
      <c r="AM203" s="908"/>
      <c r="AN203" s="908"/>
      <c r="AO203" s="908"/>
      <c r="AP203" s="908"/>
      <c r="AQ203" s="908"/>
      <c r="AR203" s="908"/>
      <c r="AS203" s="908"/>
      <c r="AT203" s="908"/>
      <c r="AU203" s="908"/>
      <c r="AV203" s="908"/>
      <c r="AW203" s="908"/>
      <c r="AX203" s="908"/>
      <c r="AY203" s="908"/>
      <c r="AZ203" s="908"/>
      <c r="BA203" s="908"/>
      <c r="BB203" s="908"/>
      <c r="BC203" s="908"/>
      <c r="BD203" s="908"/>
      <c r="BE203" s="908"/>
      <c r="BF203" s="908"/>
      <c r="BG203" s="908"/>
      <c r="BH203" s="908"/>
      <c r="BI203" s="908"/>
      <c r="BJ203" s="908"/>
      <c r="BK203" s="908"/>
      <c r="BL203" s="908"/>
      <c r="BM203" s="908"/>
      <c r="BN203" s="908"/>
      <c r="BO203" s="908"/>
      <c r="BP203" s="908"/>
      <c r="BQ203" s="908"/>
      <c r="BR203" s="908"/>
      <c r="BS203" s="908"/>
      <c r="BT203" s="908"/>
      <c r="BU203" s="908"/>
      <c r="BV203" s="908"/>
      <c r="BW203" s="908"/>
      <c r="BX203" s="908"/>
      <c r="BY203" s="908"/>
      <c r="BZ203" s="908"/>
      <c r="CA203" s="908"/>
      <c r="CB203" s="908"/>
      <c r="CC203" s="908"/>
      <c r="CD203" s="908"/>
      <c r="CE203" s="908"/>
      <c r="CF203" s="908"/>
      <c r="CG203" s="908"/>
      <c r="CH203" s="908"/>
      <c r="CI203" s="908"/>
      <c r="CJ203" s="908"/>
      <c r="CK203" s="908"/>
      <c r="CL203" s="908"/>
      <c r="CM203" s="908"/>
      <c r="CN203" s="908"/>
      <c r="CO203" s="908"/>
      <c r="CP203" s="908"/>
      <c r="CQ203" s="908"/>
      <c r="CR203" s="908"/>
      <c r="CS203" s="908"/>
      <c r="CT203" s="908"/>
    </row>
    <row r="204">
      <c r="A204" s="1212"/>
      <c r="B204" s="1206"/>
      <c r="C204" s="1207"/>
      <c r="D204" s="1208"/>
      <c r="E204" s="1209"/>
      <c r="F204" s="1210"/>
      <c r="G204" s="1206"/>
      <c r="H204" s="1208"/>
      <c r="I204" s="1209"/>
      <c r="J204" s="908"/>
      <c r="K204" s="908"/>
      <c r="L204" s="908"/>
      <c r="M204" s="908"/>
      <c r="N204" s="908"/>
      <c r="O204" s="908"/>
      <c r="P204" s="908"/>
      <c r="Q204" s="908"/>
      <c r="R204" s="908"/>
      <c r="S204" s="908"/>
      <c r="T204" s="908"/>
      <c r="U204" s="908"/>
      <c r="V204" s="908"/>
      <c r="W204" s="908"/>
      <c r="X204" s="908"/>
      <c r="Y204" s="908"/>
      <c r="Z204" s="908"/>
      <c r="AA204" s="908"/>
      <c r="AB204" s="908"/>
      <c r="AC204" s="908"/>
      <c r="AD204" s="908"/>
      <c r="AE204" s="908"/>
      <c r="AF204" s="908"/>
      <c r="AG204" s="908"/>
      <c r="AH204" s="908"/>
      <c r="AI204" s="908"/>
      <c r="AJ204" s="908"/>
      <c r="AK204" s="908"/>
      <c r="AL204" s="908"/>
      <c r="AM204" s="908"/>
      <c r="AN204" s="908"/>
      <c r="AO204" s="908"/>
      <c r="AP204" s="908"/>
      <c r="AQ204" s="908"/>
      <c r="AR204" s="908"/>
      <c r="AS204" s="908"/>
      <c r="AT204" s="908"/>
      <c r="AU204" s="908"/>
      <c r="AV204" s="908"/>
      <c r="AW204" s="908"/>
      <c r="AX204" s="908"/>
      <c r="AY204" s="908"/>
      <c r="AZ204" s="908"/>
      <c r="BA204" s="908"/>
      <c r="BB204" s="908"/>
      <c r="BC204" s="908"/>
      <c r="BD204" s="908"/>
      <c r="BE204" s="908"/>
      <c r="BF204" s="908"/>
      <c r="BG204" s="908"/>
      <c r="BH204" s="908"/>
      <c r="BI204" s="908"/>
      <c r="BJ204" s="908"/>
      <c r="BK204" s="908"/>
      <c r="BL204" s="908"/>
      <c r="BM204" s="908"/>
      <c r="BN204" s="908"/>
      <c r="BO204" s="908"/>
      <c r="BP204" s="908"/>
      <c r="BQ204" s="908"/>
      <c r="BR204" s="908"/>
      <c r="BS204" s="908"/>
      <c r="BT204" s="908"/>
      <c r="BU204" s="908"/>
      <c r="BV204" s="908"/>
      <c r="BW204" s="908"/>
      <c r="BX204" s="908"/>
      <c r="BY204" s="908"/>
      <c r="BZ204" s="908"/>
      <c r="CA204" s="908"/>
      <c r="CB204" s="908"/>
      <c r="CC204" s="908"/>
      <c r="CD204" s="908"/>
      <c r="CE204" s="908"/>
      <c r="CF204" s="908"/>
      <c r="CG204" s="908"/>
      <c r="CH204" s="908"/>
      <c r="CI204" s="908"/>
      <c r="CJ204" s="908"/>
      <c r="CK204" s="908"/>
      <c r="CL204" s="908"/>
      <c r="CM204" s="908"/>
      <c r="CN204" s="908"/>
      <c r="CO204" s="908"/>
      <c r="CP204" s="908"/>
      <c r="CQ204" s="908"/>
      <c r="CR204" s="908"/>
      <c r="CS204" s="908"/>
      <c r="CT204" s="908"/>
    </row>
    <row r="205">
      <c r="A205" s="1212"/>
      <c r="B205" s="1206"/>
      <c r="C205" s="1207"/>
      <c r="D205" s="1208"/>
      <c r="E205" s="1209"/>
      <c r="F205" s="1210"/>
      <c r="G205" s="1206"/>
      <c r="H205" s="1208"/>
      <c r="I205" s="1209"/>
      <c r="J205" s="908"/>
      <c r="K205" s="908"/>
      <c r="L205" s="908"/>
      <c r="M205" s="908"/>
      <c r="N205" s="908"/>
      <c r="O205" s="908"/>
      <c r="P205" s="908"/>
      <c r="Q205" s="908"/>
      <c r="R205" s="908"/>
      <c r="S205" s="908"/>
      <c r="T205" s="908"/>
      <c r="U205" s="908"/>
      <c r="V205" s="908"/>
      <c r="W205" s="908"/>
      <c r="X205" s="908"/>
      <c r="Y205" s="908"/>
      <c r="Z205" s="908"/>
      <c r="AA205" s="908"/>
      <c r="AB205" s="908"/>
      <c r="AC205" s="908"/>
      <c r="AD205" s="908"/>
      <c r="AE205" s="908"/>
      <c r="AF205" s="908"/>
      <c r="AG205" s="908"/>
      <c r="AH205" s="908"/>
      <c r="AI205" s="908"/>
      <c r="AJ205" s="908"/>
      <c r="AK205" s="908"/>
      <c r="AL205" s="908"/>
      <c r="AM205" s="908"/>
      <c r="AN205" s="908"/>
      <c r="AO205" s="908"/>
      <c r="AP205" s="908"/>
      <c r="AQ205" s="908"/>
      <c r="AR205" s="908"/>
      <c r="AS205" s="908"/>
      <c r="AT205" s="908"/>
      <c r="AU205" s="908"/>
      <c r="AV205" s="908"/>
      <c r="AW205" s="908"/>
      <c r="AX205" s="908"/>
      <c r="AY205" s="908"/>
      <c r="AZ205" s="908"/>
      <c r="BA205" s="908"/>
      <c r="BB205" s="908"/>
      <c r="BC205" s="908"/>
      <c r="BD205" s="908"/>
      <c r="BE205" s="908"/>
      <c r="BF205" s="908"/>
      <c r="BG205" s="908"/>
      <c r="BH205" s="908"/>
      <c r="BI205" s="908"/>
      <c r="BJ205" s="908"/>
      <c r="BK205" s="908"/>
      <c r="BL205" s="908"/>
      <c r="BM205" s="908"/>
      <c r="BN205" s="908"/>
      <c r="BO205" s="908"/>
      <c r="BP205" s="908"/>
      <c r="BQ205" s="908"/>
      <c r="BR205" s="908"/>
      <c r="BS205" s="908"/>
      <c r="BT205" s="908"/>
      <c r="BU205" s="908"/>
      <c r="BV205" s="908"/>
      <c r="BW205" s="908"/>
      <c r="BX205" s="908"/>
      <c r="BY205" s="908"/>
      <c r="BZ205" s="908"/>
      <c r="CA205" s="908"/>
      <c r="CB205" s="908"/>
      <c r="CC205" s="908"/>
      <c r="CD205" s="908"/>
      <c r="CE205" s="908"/>
      <c r="CF205" s="908"/>
      <c r="CG205" s="908"/>
      <c r="CH205" s="908"/>
      <c r="CI205" s="908"/>
      <c r="CJ205" s="908"/>
      <c r="CK205" s="908"/>
      <c r="CL205" s="908"/>
      <c r="CM205" s="908"/>
      <c r="CN205" s="908"/>
      <c r="CO205" s="908"/>
      <c r="CP205" s="908"/>
      <c r="CQ205" s="908"/>
      <c r="CR205" s="908"/>
      <c r="CS205" s="908"/>
      <c r="CT205" s="908"/>
    </row>
    <row r="206">
      <c r="A206" s="1212"/>
      <c r="B206" s="1206"/>
      <c r="C206" s="1207"/>
      <c r="D206" s="1208"/>
      <c r="E206" s="1209"/>
      <c r="F206" s="1210"/>
      <c r="G206" s="1206"/>
      <c r="H206" s="1208"/>
      <c r="I206" s="1209"/>
      <c r="J206" s="908"/>
      <c r="K206" s="908"/>
      <c r="L206" s="908"/>
      <c r="M206" s="908"/>
      <c r="N206" s="908"/>
      <c r="O206" s="908"/>
      <c r="P206" s="908"/>
      <c r="Q206" s="908"/>
      <c r="R206" s="908"/>
      <c r="S206" s="908"/>
      <c r="T206" s="908"/>
      <c r="U206" s="908"/>
      <c r="V206" s="908"/>
      <c r="W206" s="908"/>
      <c r="X206" s="908"/>
      <c r="Y206" s="908"/>
      <c r="Z206" s="908"/>
      <c r="AA206" s="908"/>
      <c r="AB206" s="908"/>
      <c r="AC206" s="908"/>
      <c r="AD206" s="908"/>
      <c r="AE206" s="908"/>
      <c r="AF206" s="908"/>
      <c r="AG206" s="908"/>
      <c r="AH206" s="908"/>
      <c r="AI206" s="908"/>
      <c r="AJ206" s="908"/>
      <c r="AK206" s="908"/>
      <c r="AL206" s="908"/>
      <c r="AM206" s="908"/>
      <c r="AN206" s="908"/>
      <c r="AO206" s="908"/>
      <c r="AP206" s="908"/>
      <c r="AQ206" s="908"/>
      <c r="AR206" s="908"/>
      <c r="AS206" s="908"/>
      <c r="AT206" s="908"/>
      <c r="AU206" s="908"/>
      <c r="AV206" s="908"/>
      <c r="AW206" s="908"/>
      <c r="AX206" s="908"/>
      <c r="AY206" s="908"/>
      <c r="AZ206" s="908"/>
      <c r="BA206" s="908"/>
      <c r="BB206" s="908"/>
      <c r="BC206" s="908"/>
      <c r="BD206" s="908"/>
      <c r="BE206" s="908"/>
      <c r="BF206" s="908"/>
      <c r="BG206" s="908"/>
      <c r="BH206" s="908"/>
      <c r="BI206" s="908"/>
      <c r="BJ206" s="908"/>
      <c r="BK206" s="908"/>
      <c r="BL206" s="908"/>
      <c r="BM206" s="908"/>
      <c r="BN206" s="908"/>
      <c r="BO206" s="908"/>
      <c r="BP206" s="908"/>
      <c r="BQ206" s="908"/>
      <c r="BR206" s="908"/>
      <c r="BS206" s="908"/>
      <c r="BT206" s="908"/>
      <c r="BU206" s="908"/>
      <c r="BV206" s="908"/>
      <c r="BW206" s="908"/>
      <c r="BX206" s="908"/>
      <c r="BY206" s="908"/>
      <c r="BZ206" s="908"/>
      <c r="CA206" s="908"/>
      <c r="CB206" s="908"/>
      <c r="CC206" s="908"/>
      <c r="CD206" s="908"/>
      <c r="CE206" s="908"/>
      <c r="CF206" s="908"/>
      <c r="CG206" s="908"/>
      <c r="CH206" s="908"/>
      <c r="CI206" s="908"/>
      <c r="CJ206" s="908"/>
      <c r="CK206" s="908"/>
      <c r="CL206" s="908"/>
      <c r="CM206" s="908"/>
      <c r="CN206" s="908"/>
      <c r="CO206" s="908"/>
      <c r="CP206" s="908"/>
      <c r="CQ206" s="908"/>
      <c r="CR206" s="908"/>
      <c r="CS206" s="908"/>
      <c r="CT206" s="908"/>
    </row>
    <row r="207">
      <c r="A207" s="1212"/>
      <c r="B207" s="1206"/>
      <c r="C207" s="1207"/>
      <c r="D207" s="1208"/>
      <c r="E207" s="1209"/>
      <c r="F207" s="1210"/>
      <c r="G207" s="1206"/>
      <c r="H207" s="1208"/>
      <c r="I207" s="1209"/>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08"/>
      <c r="AJ207" s="908"/>
      <c r="AK207" s="908"/>
      <c r="AL207" s="908"/>
      <c r="AM207" s="908"/>
      <c r="AN207" s="908"/>
      <c r="AO207" s="908"/>
      <c r="AP207" s="908"/>
      <c r="AQ207" s="908"/>
      <c r="AR207" s="908"/>
      <c r="AS207" s="908"/>
      <c r="AT207" s="908"/>
      <c r="AU207" s="908"/>
      <c r="AV207" s="908"/>
      <c r="AW207" s="908"/>
      <c r="AX207" s="908"/>
      <c r="AY207" s="908"/>
      <c r="AZ207" s="908"/>
      <c r="BA207" s="908"/>
      <c r="BB207" s="908"/>
      <c r="BC207" s="908"/>
      <c r="BD207" s="908"/>
      <c r="BE207" s="908"/>
      <c r="BF207" s="908"/>
      <c r="BG207" s="908"/>
      <c r="BH207" s="908"/>
      <c r="BI207" s="908"/>
      <c r="BJ207" s="908"/>
      <c r="BK207" s="908"/>
      <c r="BL207" s="908"/>
      <c r="BM207" s="908"/>
      <c r="BN207" s="908"/>
      <c r="BO207" s="908"/>
      <c r="BP207" s="908"/>
      <c r="BQ207" s="908"/>
      <c r="BR207" s="908"/>
      <c r="BS207" s="908"/>
      <c r="BT207" s="908"/>
      <c r="BU207" s="908"/>
      <c r="BV207" s="908"/>
      <c r="BW207" s="908"/>
      <c r="BX207" s="908"/>
      <c r="BY207" s="908"/>
      <c r="BZ207" s="908"/>
      <c r="CA207" s="908"/>
      <c r="CB207" s="908"/>
      <c r="CC207" s="908"/>
      <c r="CD207" s="908"/>
      <c r="CE207" s="908"/>
      <c r="CF207" s="908"/>
      <c r="CG207" s="908"/>
      <c r="CH207" s="908"/>
      <c r="CI207" s="908"/>
      <c r="CJ207" s="908"/>
      <c r="CK207" s="908"/>
      <c r="CL207" s="908"/>
      <c r="CM207" s="908"/>
      <c r="CN207" s="908"/>
      <c r="CO207" s="908"/>
      <c r="CP207" s="908"/>
      <c r="CQ207" s="908"/>
      <c r="CR207" s="908"/>
      <c r="CS207" s="908"/>
      <c r="CT207" s="908"/>
    </row>
    <row r="208">
      <c r="A208" s="1212"/>
      <c r="B208" s="1206"/>
      <c r="C208" s="1207"/>
      <c r="D208" s="1208"/>
      <c r="E208" s="1209"/>
      <c r="F208" s="1210"/>
      <c r="G208" s="1206"/>
      <c r="H208" s="1208"/>
      <c r="I208" s="1209"/>
      <c r="J208" s="908"/>
      <c r="K208" s="908"/>
      <c r="L208" s="908"/>
      <c r="M208" s="908"/>
      <c r="N208" s="908"/>
      <c r="O208" s="908"/>
      <c r="P208" s="908"/>
      <c r="Q208" s="908"/>
      <c r="R208" s="908"/>
      <c r="S208" s="908"/>
      <c r="T208" s="908"/>
      <c r="U208" s="908"/>
      <c r="V208" s="908"/>
      <c r="W208" s="908"/>
      <c r="X208" s="908"/>
      <c r="Y208" s="908"/>
      <c r="Z208" s="908"/>
      <c r="AA208" s="908"/>
      <c r="AB208" s="908"/>
      <c r="AC208" s="908"/>
      <c r="AD208" s="908"/>
      <c r="AE208" s="908"/>
      <c r="AF208" s="908"/>
      <c r="AG208" s="908"/>
      <c r="AH208" s="908"/>
      <c r="AI208" s="908"/>
      <c r="AJ208" s="908"/>
      <c r="AK208" s="908"/>
      <c r="AL208" s="908"/>
      <c r="AM208" s="908"/>
      <c r="AN208" s="908"/>
      <c r="AO208" s="908"/>
      <c r="AP208" s="908"/>
      <c r="AQ208" s="908"/>
      <c r="AR208" s="908"/>
      <c r="AS208" s="908"/>
      <c r="AT208" s="908"/>
      <c r="AU208" s="908"/>
      <c r="AV208" s="908"/>
      <c r="AW208" s="908"/>
      <c r="AX208" s="908"/>
      <c r="AY208" s="908"/>
      <c r="AZ208" s="908"/>
      <c r="BA208" s="908"/>
      <c r="BB208" s="908"/>
      <c r="BC208" s="908"/>
      <c r="BD208" s="908"/>
      <c r="BE208" s="908"/>
      <c r="BF208" s="908"/>
      <c r="BG208" s="908"/>
      <c r="BH208" s="908"/>
      <c r="BI208" s="908"/>
      <c r="BJ208" s="908"/>
      <c r="BK208" s="908"/>
      <c r="BL208" s="908"/>
      <c r="BM208" s="908"/>
      <c r="BN208" s="908"/>
      <c r="BO208" s="908"/>
      <c r="BP208" s="908"/>
      <c r="BQ208" s="908"/>
      <c r="BR208" s="908"/>
      <c r="BS208" s="908"/>
      <c r="BT208" s="908"/>
      <c r="BU208" s="908"/>
      <c r="BV208" s="908"/>
      <c r="BW208" s="908"/>
      <c r="BX208" s="908"/>
      <c r="BY208" s="908"/>
      <c r="BZ208" s="908"/>
      <c r="CA208" s="908"/>
      <c r="CB208" s="908"/>
      <c r="CC208" s="908"/>
      <c r="CD208" s="908"/>
      <c r="CE208" s="908"/>
      <c r="CF208" s="908"/>
      <c r="CG208" s="908"/>
      <c r="CH208" s="908"/>
      <c r="CI208" s="908"/>
      <c r="CJ208" s="908"/>
      <c r="CK208" s="908"/>
      <c r="CL208" s="908"/>
      <c r="CM208" s="908"/>
      <c r="CN208" s="908"/>
      <c r="CO208" s="908"/>
      <c r="CP208" s="908"/>
      <c r="CQ208" s="908"/>
      <c r="CR208" s="908"/>
      <c r="CS208" s="908"/>
      <c r="CT208" s="908"/>
    </row>
    <row r="209">
      <c r="A209" s="1212"/>
      <c r="B209" s="1206"/>
      <c r="C209" s="1207"/>
      <c r="D209" s="1208"/>
      <c r="E209" s="1209"/>
      <c r="F209" s="1210"/>
      <c r="G209" s="1206"/>
      <c r="H209" s="1208"/>
      <c r="I209" s="1209"/>
      <c r="J209" s="908"/>
      <c r="K209" s="908"/>
      <c r="L209" s="908"/>
      <c r="M209" s="908"/>
      <c r="N209" s="908"/>
      <c r="O209" s="908"/>
      <c r="P209" s="908"/>
      <c r="Q209" s="908"/>
      <c r="R209" s="908"/>
      <c r="S209" s="908"/>
      <c r="T209" s="908"/>
      <c r="U209" s="908"/>
      <c r="V209" s="908"/>
      <c r="W209" s="908"/>
      <c r="X209" s="908"/>
      <c r="Y209" s="908"/>
      <c r="Z209" s="908"/>
      <c r="AA209" s="908"/>
      <c r="AB209" s="908"/>
      <c r="AC209" s="908"/>
      <c r="AD209" s="908"/>
      <c r="AE209" s="908"/>
      <c r="AF209" s="908"/>
      <c r="AG209" s="908"/>
      <c r="AH209" s="908"/>
      <c r="AI209" s="908"/>
      <c r="AJ209" s="908"/>
      <c r="AK209" s="908"/>
      <c r="AL209" s="908"/>
      <c r="AM209" s="908"/>
      <c r="AN209" s="908"/>
      <c r="AO209" s="908"/>
      <c r="AP209" s="908"/>
      <c r="AQ209" s="908"/>
      <c r="AR209" s="908"/>
      <c r="AS209" s="908"/>
      <c r="AT209" s="908"/>
      <c r="AU209" s="908"/>
      <c r="AV209" s="908"/>
      <c r="AW209" s="908"/>
      <c r="AX209" s="908"/>
      <c r="AY209" s="908"/>
      <c r="AZ209" s="908"/>
      <c r="BA209" s="908"/>
      <c r="BB209" s="908"/>
      <c r="BC209" s="908"/>
      <c r="BD209" s="908"/>
      <c r="BE209" s="908"/>
      <c r="BF209" s="908"/>
      <c r="BG209" s="908"/>
      <c r="BH209" s="908"/>
      <c r="BI209" s="908"/>
      <c r="BJ209" s="908"/>
      <c r="BK209" s="908"/>
      <c r="BL209" s="908"/>
      <c r="BM209" s="908"/>
      <c r="BN209" s="908"/>
      <c r="BO209" s="908"/>
      <c r="BP209" s="908"/>
      <c r="BQ209" s="908"/>
      <c r="BR209" s="908"/>
      <c r="BS209" s="908"/>
      <c r="BT209" s="908"/>
      <c r="BU209" s="908"/>
      <c r="BV209" s="908"/>
      <c r="BW209" s="908"/>
      <c r="BX209" s="908"/>
      <c r="BY209" s="908"/>
      <c r="BZ209" s="908"/>
      <c r="CA209" s="908"/>
      <c r="CB209" s="908"/>
      <c r="CC209" s="908"/>
      <c r="CD209" s="908"/>
      <c r="CE209" s="908"/>
      <c r="CF209" s="908"/>
      <c r="CG209" s="908"/>
      <c r="CH209" s="908"/>
      <c r="CI209" s="908"/>
      <c r="CJ209" s="908"/>
      <c r="CK209" s="908"/>
      <c r="CL209" s="908"/>
      <c r="CM209" s="908"/>
      <c r="CN209" s="908"/>
      <c r="CO209" s="908"/>
      <c r="CP209" s="908"/>
      <c r="CQ209" s="908"/>
      <c r="CR209" s="908"/>
      <c r="CS209" s="908"/>
      <c r="CT209" s="908"/>
    </row>
    <row r="210">
      <c r="A210" s="1212"/>
      <c r="B210" s="1206"/>
      <c r="C210" s="1207"/>
      <c r="D210" s="1208"/>
      <c r="E210" s="1209"/>
      <c r="F210" s="1210"/>
      <c r="G210" s="1206"/>
      <c r="H210" s="1208"/>
      <c r="I210" s="1209"/>
      <c r="J210" s="908"/>
      <c r="K210" s="908"/>
      <c r="L210" s="908"/>
      <c r="M210" s="908"/>
      <c r="N210" s="908"/>
      <c r="O210" s="908"/>
      <c r="P210" s="908"/>
      <c r="Q210" s="908"/>
      <c r="R210" s="908"/>
      <c r="S210" s="908"/>
      <c r="T210" s="908"/>
      <c r="U210" s="908"/>
      <c r="V210" s="908"/>
      <c r="W210" s="908"/>
      <c r="X210" s="908"/>
      <c r="Y210" s="908"/>
      <c r="Z210" s="908"/>
      <c r="AA210" s="908"/>
      <c r="AB210" s="908"/>
      <c r="AC210" s="908"/>
      <c r="AD210" s="908"/>
      <c r="AE210" s="908"/>
      <c r="AF210" s="908"/>
      <c r="AG210" s="908"/>
      <c r="AH210" s="908"/>
      <c r="AI210" s="908"/>
      <c r="AJ210" s="908"/>
      <c r="AK210" s="908"/>
      <c r="AL210" s="908"/>
      <c r="AM210" s="908"/>
      <c r="AN210" s="908"/>
      <c r="AO210" s="908"/>
      <c r="AP210" s="908"/>
      <c r="AQ210" s="908"/>
      <c r="AR210" s="908"/>
      <c r="AS210" s="908"/>
      <c r="AT210" s="908"/>
      <c r="AU210" s="908"/>
      <c r="AV210" s="908"/>
      <c r="AW210" s="908"/>
      <c r="AX210" s="908"/>
      <c r="AY210" s="908"/>
      <c r="AZ210" s="908"/>
      <c r="BA210" s="908"/>
      <c r="BB210" s="908"/>
      <c r="BC210" s="908"/>
      <c r="BD210" s="908"/>
      <c r="BE210" s="908"/>
      <c r="BF210" s="908"/>
      <c r="BG210" s="908"/>
      <c r="BH210" s="908"/>
      <c r="BI210" s="908"/>
      <c r="BJ210" s="908"/>
      <c r="BK210" s="908"/>
      <c r="BL210" s="908"/>
      <c r="BM210" s="908"/>
      <c r="BN210" s="908"/>
      <c r="BO210" s="908"/>
      <c r="BP210" s="908"/>
      <c r="BQ210" s="908"/>
      <c r="BR210" s="908"/>
      <c r="BS210" s="908"/>
      <c r="BT210" s="908"/>
      <c r="BU210" s="908"/>
      <c r="BV210" s="908"/>
      <c r="BW210" s="908"/>
      <c r="BX210" s="908"/>
      <c r="BY210" s="908"/>
      <c r="BZ210" s="908"/>
      <c r="CA210" s="908"/>
      <c r="CB210" s="908"/>
      <c r="CC210" s="908"/>
      <c r="CD210" s="908"/>
      <c r="CE210" s="908"/>
      <c r="CF210" s="908"/>
      <c r="CG210" s="908"/>
      <c r="CH210" s="908"/>
      <c r="CI210" s="908"/>
      <c r="CJ210" s="908"/>
      <c r="CK210" s="908"/>
      <c r="CL210" s="908"/>
      <c r="CM210" s="908"/>
      <c r="CN210" s="908"/>
      <c r="CO210" s="908"/>
      <c r="CP210" s="908"/>
      <c r="CQ210" s="908"/>
      <c r="CR210" s="908"/>
      <c r="CS210" s="908"/>
      <c r="CT210" s="908"/>
    </row>
    <row r="211">
      <c r="A211" s="1212"/>
      <c r="B211" s="1206"/>
      <c r="C211" s="1207"/>
      <c r="D211" s="1208"/>
      <c r="E211" s="1209"/>
      <c r="F211" s="1210"/>
      <c r="G211" s="1206"/>
      <c r="H211" s="1208"/>
      <c r="I211" s="1209"/>
      <c r="J211" s="908"/>
      <c r="K211" s="908"/>
      <c r="L211" s="908"/>
      <c r="M211" s="908"/>
      <c r="N211" s="908"/>
      <c r="O211" s="908"/>
      <c r="P211" s="908"/>
      <c r="Q211" s="908"/>
      <c r="R211" s="908"/>
      <c r="S211" s="908"/>
      <c r="T211" s="908"/>
      <c r="U211" s="908"/>
      <c r="V211" s="908"/>
      <c r="W211" s="908"/>
      <c r="X211" s="908"/>
      <c r="Y211" s="908"/>
      <c r="Z211" s="908"/>
      <c r="AA211" s="908"/>
      <c r="AB211" s="908"/>
      <c r="AC211" s="908"/>
      <c r="AD211" s="908"/>
      <c r="AE211" s="908"/>
      <c r="AF211" s="908"/>
      <c r="AG211" s="908"/>
      <c r="AH211" s="908"/>
      <c r="AI211" s="908"/>
      <c r="AJ211" s="908"/>
      <c r="AK211" s="908"/>
      <c r="AL211" s="908"/>
      <c r="AM211" s="908"/>
      <c r="AN211" s="908"/>
      <c r="AO211" s="908"/>
      <c r="AP211" s="908"/>
      <c r="AQ211" s="908"/>
      <c r="AR211" s="908"/>
      <c r="AS211" s="908"/>
      <c r="AT211" s="908"/>
      <c r="AU211" s="908"/>
      <c r="AV211" s="908"/>
      <c r="AW211" s="908"/>
      <c r="AX211" s="908"/>
      <c r="AY211" s="908"/>
      <c r="AZ211" s="908"/>
      <c r="BA211" s="908"/>
      <c r="BB211" s="908"/>
      <c r="BC211" s="908"/>
      <c r="BD211" s="908"/>
      <c r="BE211" s="908"/>
      <c r="BF211" s="908"/>
      <c r="BG211" s="908"/>
      <c r="BH211" s="908"/>
      <c r="BI211" s="908"/>
      <c r="BJ211" s="908"/>
      <c r="BK211" s="908"/>
      <c r="BL211" s="908"/>
      <c r="BM211" s="908"/>
      <c r="BN211" s="908"/>
      <c r="BO211" s="908"/>
      <c r="BP211" s="908"/>
      <c r="BQ211" s="908"/>
      <c r="BR211" s="908"/>
      <c r="BS211" s="908"/>
      <c r="BT211" s="908"/>
      <c r="BU211" s="908"/>
      <c r="BV211" s="908"/>
      <c r="BW211" s="908"/>
      <c r="BX211" s="908"/>
      <c r="BY211" s="908"/>
      <c r="BZ211" s="908"/>
      <c r="CA211" s="908"/>
      <c r="CB211" s="908"/>
      <c r="CC211" s="908"/>
      <c r="CD211" s="908"/>
      <c r="CE211" s="908"/>
      <c r="CF211" s="908"/>
      <c r="CG211" s="908"/>
      <c r="CH211" s="908"/>
      <c r="CI211" s="908"/>
      <c r="CJ211" s="908"/>
      <c r="CK211" s="908"/>
      <c r="CL211" s="908"/>
      <c r="CM211" s="908"/>
      <c r="CN211" s="908"/>
      <c r="CO211" s="908"/>
      <c r="CP211" s="908"/>
      <c r="CQ211" s="908"/>
      <c r="CR211" s="908"/>
      <c r="CS211" s="908"/>
      <c r="CT211" s="908"/>
    </row>
    <row r="212">
      <c r="A212" s="1212"/>
      <c r="B212" s="1206"/>
      <c r="C212" s="1207"/>
      <c r="D212" s="1208"/>
      <c r="E212" s="1209"/>
      <c r="F212" s="1210"/>
      <c r="G212" s="1206"/>
      <c r="H212" s="1208"/>
      <c r="I212" s="1209"/>
      <c r="J212" s="908"/>
      <c r="K212" s="908"/>
      <c r="L212" s="908"/>
      <c r="M212" s="908"/>
      <c r="N212" s="908"/>
      <c r="O212" s="908"/>
      <c r="P212" s="908"/>
      <c r="Q212" s="908"/>
      <c r="R212" s="908"/>
      <c r="S212" s="908"/>
      <c r="T212" s="908"/>
      <c r="U212" s="908"/>
      <c r="V212" s="908"/>
      <c r="W212" s="908"/>
      <c r="X212" s="908"/>
      <c r="Y212" s="908"/>
      <c r="Z212" s="908"/>
      <c r="AA212" s="908"/>
      <c r="AB212" s="908"/>
      <c r="AC212" s="908"/>
      <c r="AD212" s="908"/>
      <c r="AE212" s="908"/>
      <c r="AF212" s="908"/>
      <c r="AG212" s="908"/>
      <c r="AH212" s="908"/>
      <c r="AI212" s="908"/>
      <c r="AJ212" s="908"/>
      <c r="AK212" s="908"/>
      <c r="AL212" s="908"/>
      <c r="AM212" s="908"/>
      <c r="AN212" s="908"/>
      <c r="AO212" s="908"/>
      <c r="AP212" s="908"/>
      <c r="AQ212" s="908"/>
      <c r="AR212" s="908"/>
      <c r="AS212" s="908"/>
      <c r="AT212" s="908"/>
      <c r="AU212" s="908"/>
      <c r="AV212" s="908"/>
      <c r="AW212" s="908"/>
      <c r="AX212" s="908"/>
      <c r="AY212" s="908"/>
      <c r="AZ212" s="908"/>
      <c r="BA212" s="908"/>
      <c r="BB212" s="908"/>
      <c r="BC212" s="908"/>
      <c r="BD212" s="908"/>
      <c r="BE212" s="908"/>
      <c r="BF212" s="908"/>
      <c r="BG212" s="908"/>
      <c r="BH212" s="908"/>
      <c r="BI212" s="908"/>
      <c r="BJ212" s="908"/>
      <c r="BK212" s="908"/>
      <c r="BL212" s="908"/>
      <c r="BM212" s="908"/>
      <c r="BN212" s="908"/>
      <c r="BO212" s="908"/>
      <c r="BP212" s="908"/>
      <c r="BQ212" s="908"/>
      <c r="BR212" s="908"/>
      <c r="BS212" s="908"/>
      <c r="BT212" s="908"/>
      <c r="BU212" s="908"/>
      <c r="BV212" s="908"/>
      <c r="BW212" s="908"/>
      <c r="BX212" s="908"/>
      <c r="BY212" s="908"/>
      <c r="BZ212" s="908"/>
      <c r="CA212" s="908"/>
      <c r="CB212" s="908"/>
      <c r="CC212" s="908"/>
      <c r="CD212" s="908"/>
      <c r="CE212" s="908"/>
      <c r="CF212" s="908"/>
      <c r="CG212" s="908"/>
      <c r="CH212" s="908"/>
      <c r="CI212" s="908"/>
      <c r="CJ212" s="908"/>
      <c r="CK212" s="908"/>
      <c r="CL212" s="908"/>
      <c r="CM212" s="908"/>
      <c r="CN212" s="908"/>
      <c r="CO212" s="908"/>
      <c r="CP212" s="908"/>
      <c r="CQ212" s="908"/>
      <c r="CR212" s="908"/>
      <c r="CS212" s="908"/>
      <c r="CT212" s="908"/>
    </row>
    <row r="213">
      <c r="A213" s="1212"/>
      <c r="B213" s="1206"/>
      <c r="C213" s="1207"/>
      <c r="D213" s="1208"/>
      <c r="E213" s="1209"/>
      <c r="F213" s="1210"/>
      <c r="G213" s="1206"/>
      <c r="H213" s="1208"/>
      <c r="I213" s="1209"/>
      <c r="J213" s="908"/>
      <c r="K213" s="908"/>
      <c r="L213" s="908"/>
      <c r="M213" s="908"/>
      <c r="N213" s="908"/>
      <c r="O213" s="908"/>
      <c r="P213" s="908"/>
      <c r="Q213" s="908"/>
      <c r="R213" s="908"/>
      <c r="S213" s="908"/>
      <c r="T213" s="908"/>
      <c r="U213" s="908"/>
      <c r="V213" s="908"/>
      <c r="W213" s="908"/>
      <c r="X213" s="908"/>
      <c r="Y213" s="908"/>
      <c r="Z213" s="908"/>
      <c r="AA213" s="908"/>
      <c r="AB213" s="908"/>
      <c r="AC213" s="908"/>
      <c r="AD213" s="908"/>
      <c r="AE213" s="908"/>
      <c r="AF213" s="908"/>
      <c r="AG213" s="908"/>
      <c r="AH213" s="908"/>
      <c r="AI213" s="908"/>
      <c r="AJ213" s="908"/>
      <c r="AK213" s="908"/>
      <c r="AL213" s="908"/>
      <c r="AM213" s="908"/>
      <c r="AN213" s="908"/>
      <c r="AO213" s="908"/>
      <c r="AP213" s="908"/>
      <c r="AQ213" s="908"/>
      <c r="AR213" s="908"/>
      <c r="AS213" s="908"/>
      <c r="AT213" s="908"/>
      <c r="AU213" s="908"/>
      <c r="AV213" s="908"/>
      <c r="AW213" s="908"/>
      <c r="AX213" s="908"/>
      <c r="AY213" s="908"/>
      <c r="AZ213" s="908"/>
      <c r="BA213" s="908"/>
      <c r="BB213" s="908"/>
      <c r="BC213" s="908"/>
      <c r="BD213" s="908"/>
      <c r="BE213" s="908"/>
      <c r="BF213" s="908"/>
      <c r="BG213" s="908"/>
      <c r="BH213" s="908"/>
      <c r="BI213" s="908"/>
      <c r="BJ213" s="908"/>
      <c r="BK213" s="908"/>
      <c r="BL213" s="908"/>
      <c r="BM213" s="908"/>
      <c r="BN213" s="908"/>
      <c r="BO213" s="908"/>
      <c r="BP213" s="908"/>
      <c r="BQ213" s="908"/>
      <c r="BR213" s="908"/>
      <c r="BS213" s="908"/>
      <c r="BT213" s="908"/>
      <c r="BU213" s="908"/>
      <c r="BV213" s="908"/>
      <c r="BW213" s="908"/>
      <c r="BX213" s="908"/>
      <c r="BY213" s="908"/>
      <c r="BZ213" s="908"/>
      <c r="CA213" s="908"/>
      <c r="CB213" s="908"/>
      <c r="CC213" s="908"/>
      <c r="CD213" s="908"/>
      <c r="CE213" s="908"/>
      <c r="CF213" s="908"/>
      <c r="CG213" s="908"/>
      <c r="CH213" s="908"/>
      <c r="CI213" s="908"/>
      <c r="CJ213" s="908"/>
      <c r="CK213" s="908"/>
      <c r="CL213" s="908"/>
      <c r="CM213" s="908"/>
      <c r="CN213" s="908"/>
      <c r="CO213" s="908"/>
      <c r="CP213" s="908"/>
      <c r="CQ213" s="908"/>
      <c r="CR213" s="908"/>
      <c r="CS213" s="908"/>
      <c r="CT213" s="908"/>
    </row>
    <row r="214">
      <c r="A214" s="1212"/>
      <c r="B214" s="1206"/>
      <c r="C214" s="1207"/>
      <c r="D214" s="1208"/>
      <c r="E214" s="1209"/>
      <c r="F214" s="1210"/>
      <c r="G214" s="1206"/>
      <c r="H214" s="1208"/>
      <c r="I214" s="1209"/>
      <c r="J214" s="908"/>
      <c r="K214" s="908"/>
      <c r="L214" s="908"/>
      <c r="M214" s="908"/>
      <c r="N214" s="908"/>
      <c r="O214" s="908"/>
      <c r="P214" s="908"/>
      <c r="Q214" s="908"/>
      <c r="R214" s="908"/>
      <c r="S214" s="908"/>
      <c r="T214" s="908"/>
      <c r="U214" s="908"/>
      <c r="V214" s="908"/>
      <c r="W214" s="908"/>
      <c r="X214" s="908"/>
      <c r="Y214" s="908"/>
      <c r="Z214" s="908"/>
      <c r="AA214" s="908"/>
      <c r="AB214" s="908"/>
      <c r="AC214" s="908"/>
      <c r="AD214" s="908"/>
      <c r="AE214" s="908"/>
      <c r="AF214" s="908"/>
      <c r="AG214" s="908"/>
      <c r="AH214" s="908"/>
      <c r="AI214" s="908"/>
      <c r="AJ214" s="908"/>
      <c r="AK214" s="908"/>
      <c r="AL214" s="908"/>
      <c r="AM214" s="908"/>
      <c r="AN214" s="908"/>
      <c r="AO214" s="908"/>
      <c r="AP214" s="908"/>
      <c r="AQ214" s="908"/>
      <c r="AR214" s="908"/>
      <c r="AS214" s="908"/>
      <c r="AT214" s="908"/>
      <c r="AU214" s="908"/>
      <c r="AV214" s="908"/>
      <c r="AW214" s="908"/>
      <c r="AX214" s="908"/>
      <c r="AY214" s="908"/>
      <c r="AZ214" s="908"/>
      <c r="BA214" s="908"/>
      <c r="BB214" s="908"/>
      <c r="BC214" s="908"/>
      <c r="BD214" s="908"/>
      <c r="BE214" s="908"/>
      <c r="BF214" s="908"/>
      <c r="BG214" s="908"/>
      <c r="BH214" s="908"/>
      <c r="BI214" s="908"/>
      <c r="BJ214" s="908"/>
      <c r="BK214" s="908"/>
      <c r="BL214" s="908"/>
      <c r="BM214" s="908"/>
      <c r="BN214" s="908"/>
      <c r="BO214" s="908"/>
      <c r="BP214" s="908"/>
      <c r="BQ214" s="908"/>
      <c r="BR214" s="908"/>
      <c r="BS214" s="908"/>
      <c r="BT214" s="908"/>
      <c r="BU214" s="908"/>
      <c r="BV214" s="908"/>
      <c r="BW214" s="908"/>
      <c r="BX214" s="908"/>
      <c r="BY214" s="908"/>
      <c r="BZ214" s="908"/>
      <c r="CA214" s="908"/>
      <c r="CB214" s="908"/>
      <c r="CC214" s="908"/>
      <c r="CD214" s="908"/>
      <c r="CE214" s="908"/>
      <c r="CF214" s="908"/>
      <c r="CG214" s="908"/>
      <c r="CH214" s="908"/>
      <c r="CI214" s="908"/>
      <c r="CJ214" s="908"/>
      <c r="CK214" s="908"/>
      <c r="CL214" s="908"/>
      <c r="CM214" s="908"/>
      <c r="CN214" s="908"/>
      <c r="CO214" s="908"/>
      <c r="CP214" s="908"/>
      <c r="CQ214" s="908"/>
      <c r="CR214" s="908"/>
      <c r="CS214" s="908"/>
      <c r="CT214" s="908"/>
    </row>
    <row r="215">
      <c r="A215" s="1212"/>
      <c r="B215" s="1206"/>
      <c r="C215" s="1207"/>
      <c r="D215" s="1208"/>
      <c r="E215" s="1209"/>
      <c r="F215" s="1210"/>
      <c r="G215" s="1206"/>
      <c r="H215" s="1208"/>
      <c r="I215" s="1209"/>
      <c r="J215" s="908"/>
      <c r="K215" s="908"/>
      <c r="L215" s="908"/>
      <c r="M215" s="908"/>
      <c r="N215" s="908"/>
      <c r="O215" s="908"/>
      <c r="P215" s="908"/>
      <c r="Q215" s="908"/>
      <c r="R215" s="908"/>
      <c r="S215" s="908"/>
      <c r="T215" s="908"/>
      <c r="U215" s="908"/>
      <c r="V215" s="908"/>
      <c r="W215" s="908"/>
      <c r="X215" s="908"/>
      <c r="Y215" s="908"/>
      <c r="Z215" s="908"/>
      <c r="AA215" s="908"/>
      <c r="AB215" s="908"/>
      <c r="AC215" s="908"/>
      <c r="AD215" s="908"/>
      <c r="AE215" s="908"/>
      <c r="AF215" s="908"/>
      <c r="AG215" s="908"/>
      <c r="AH215" s="908"/>
      <c r="AI215" s="908"/>
      <c r="AJ215" s="908"/>
      <c r="AK215" s="908"/>
      <c r="AL215" s="908"/>
      <c r="AM215" s="908"/>
      <c r="AN215" s="908"/>
      <c r="AO215" s="908"/>
      <c r="AP215" s="908"/>
      <c r="AQ215" s="908"/>
      <c r="AR215" s="908"/>
      <c r="AS215" s="908"/>
      <c r="AT215" s="908"/>
      <c r="AU215" s="908"/>
      <c r="AV215" s="908"/>
      <c r="AW215" s="908"/>
      <c r="AX215" s="908"/>
      <c r="AY215" s="908"/>
      <c r="AZ215" s="908"/>
      <c r="BA215" s="908"/>
      <c r="BB215" s="908"/>
      <c r="BC215" s="908"/>
      <c r="BD215" s="908"/>
      <c r="BE215" s="908"/>
      <c r="BF215" s="908"/>
      <c r="BG215" s="908"/>
      <c r="BH215" s="908"/>
      <c r="BI215" s="908"/>
      <c r="BJ215" s="908"/>
      <c r="BK215" s="908"/>
      <c r="BL215" s="908"/>
      <c r="BM215" s="908"/>
      <c r="BN215" s="908"/>
      <c r="BO215" s="908"/>
      <c r="BP215" s="908"/>
      <c r="BQ215" s="908"/>
      <c r="BR215" s="908"/>
      <c r="BS215" s="908"/>
      <c r="BT215" s="908"/>
      <c r="BU215" s="908"/>
      <c r="BV215" s="908"/>
      <c r="BW215" s="908"/>
      <c r="BX215" s="908"/>
      <c r="BY215" s="908"/>
      <c r="BZ215" s="908"/>
      <c r="CA215" s="908"/>
      <c r="CB215" s="908"/>
      <c r="CC215" s="908"/>
      <c r="CD215" s="908"/>
      <c r="CE215" s="908"/>
      <c r="CF215" s="908"/>
      <c r="CG215" s="908"/>
      <c r="CH215" s="908"/>
      <c r="CI215" s="908"/>
      <c r="CJ215" s="908"/>
      <c r="CK215" s="908"/>
      <c r="CL215" s="908"/>
      <c r="CM215" s="908"/>
      <c r="CN215" s="908"/>
      <c r="CO215" s="908"/>
      <c r="CP215" s="908"/>
      <c r="CQ215" s="908"/>
      <c r="CR215" s="908"/>
      <c r="CS215" s="908"/>
      <c r="CT215" s="908"/>
    </row>
    <row r="216">
      <c r="A216" s="1212"/>
      <c r="B216" s="1206"/>
      <c r="C216" s="1207"/>
      <c r="D216" s="1208"/>
      <c r="E216" s="1209"/>
      <c r="F216" s="1210"/>
      <c r="G216" s="1206"/>
      <c r="H216" s="1208"/>
      <c r="I216" s="1209"/>
      <c r="J216" s="908"/>
      <c r="K216" s="908"/>
      <c r="L216" s="908"/>
      <c r="M216" s="908"/>
      <c r="N216" s="908"/>
      <c r="O216" s="908"/>
      <c r="P216" s="908"/>
      <c r="Q216" s="908"/>
      <c r="R216" s="908"/>
      <c r="S216" s="908"/>
      <c r="T216" s="908"/>
      <c r="U216" s="908"/>
      <c r="V216" s="908"/>
      <c r="W216" s="908"/>
      <c r="X216" s="908"/>
      <c r="Y216" s="908"/>
      <c r="Z216" s="908"/>
      <c r="AA216" s="908"/>
      <c r="AB216" s="908"/>
      <c r="AC216" s="908"/>
      <c r="AD216" s="908"/>
      <c r="AE216" s="908"/>
      <c r="AF216" s="908"/>
      <c r="AG216" s="908"/>
      <c r="AH216" s="908"/>
      <c r="AI216" s="908"/>
      <c r="AJ216" s="908"/>
      <c r="AK216" s="908"/>
      <c r="AL216" s="908"/>
      <c r="AM216" s="908"/>
      <c r="AN216" s="908"/>
      <c r="AO216" s="908"/>
      <c r="AP216" s="908"/>
      <c r="AQ216" s="908"/>
      <c r="AR216" s="908"/>
      <c r="AS216" s="908"/>
      <c r="AT216" s="908"/>
      <c r="AU216" s="908"/>
      <c r="AV216" s="908"/>
      <c r="AW216" s="908"/>
      <c r="AX216" s="908"/>
      <c r="AY216" s="908"/>
      <c r="AZ216" s="908"/>
      <c r="BA216" s="908"/>
      <c r="BB216" s="908"/>
      <c r="BC216" s="908"/>
      <c r="BD216" s="908"/>
      <c r="BE216" s="908"/>
      <c r="BF216" s="908"/>
      <c r="BG216" s="908"/>
      <c r="BH216" s="908"/>
      <c r="BI216" s="908"/>
      <c r="BJ216" s="908"/>
      <c r="BK216" s="908"/>
      <c r="BL216" s="908"/>
      <c r="BM216" s="908"/>
      <c r="BN216" s="908"/>
      <c r="BO216" s="908"/>
      <c r="BP216" s="908"/>
      <c r="BQ216" s="908"/>
      <c r="BR216" s="908"/>
      <c r="BS216" s="908"/>
      <c r="BT216" s="908"/>
      <c r="BU216" s="908"/>
      <c r="BV216" s="908"/>
      <c r="BW216" s="908"/>
      <c r="BX216" s="908"/>
      <c r="BY216" s="908"/>
      <c r="BZ216" s="908"/>
      <c r="CA216" s="908"/>
      <c r="CB216" s="908"/>
      <c r="CC216" s="908"/>
      <c r="CD216" s="908"/>
      <c r="CE216" s="908"/>
      <c r="CF216" s="908"/>
      <c r="CG216" s="908"/>
      <c r="CH216" s="908"/>
      <c r="CI216" s="908"/>
      <c r="CJ216" s="908"/>
      <c r="CK216" s="908"/>
      <c r="CL216" s="908"/>
      <c r="CM216" s="908"/>
      <c r="CN216" s="908"/>
      <c r="CO216" s="908"/>
      <c r="CP216" s="908"/>
      <c r="CQ216" s="908"/>
      <c r="CR216" s="908"/>
      <c r="CS216" s="908"/>
      <c r="CT216" s="908"/>
    </row>
    <row r="217">
      <c r="A217" s="1212"/>
      <c r="B217" s="1206"/>
      <c r="C217" s="1207"/>
      <c r="D217" s="1208"/>
      <c r="E217" s="1209"/>
      <c r="F217" s="1210"/>
      <c r="G217" s="1206"/>
      <c r="H217" s="1208"/>
      <c r="I217" s="1209"/>
      <c r="J217" s="908"/>
      <c r="K217" s="908"/>
      <c r="L217" s="908"/>
      <c r="M217" s="908"/>
      <c r="N217" s="908"/>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08"/>
      <c r="AJ217" s="908"/>
      <c r="AK217" s="908"/>
      <c r="AL217" s="908"/>
      <c r="AM217" s="908"/>
      <c r="AN217" s="908"/>
      <c r="AO217" s="908"/>
      <c r="AP217" s="908"/>
      <c r="AQ217" s="908"/>
      <c r="AR217" s="908"/>
      <c r="AS217" s="908"/>
      <c r="AT217" s="908"/>
      <c r="AU217" s="908"/>
      <c r="AV217" s="908"/>
      <c r="AW217" s="908"/>
      <c r="AX217" s="908"/>
      <c r="AY217" s="908"/>
      <c r="AZ217" s="908"/>
      <c r="BA217" s="908"/>
      <c r="BB217" s="908"/>
      <c r="BC217" s="908"/>
      <c r="BD217" s="908"/>
      <c r="BE217" s="908"/>
      <c r="BF217" s="908"/>
      <c r="BG217" s="908"/>
      <c r="BH217" s="908"/>
      <c r="BI217" s="908"/>
      <c r="BJ217" s="908"/>
      <c r="BK217" s="908"/>
      <c r="BL217" s="908"/>
      <c r="BM217" s="908"/>
      <c r="BN217" s="908"/>
      <c r="BO217" s="908"/>
      <c r="BP217" s="908"/>
      <c r="BQ217" s="908"/>
      <c r="BR217" s="908"/>
      <c r="BS217" s="908"/>
      <c r="BT217" s="908"/>
      <c r="BU217" s="908"/>
      <c r="BV217" s="908"/>
      <c r="BW217" s="908"/>
      <c r="BX217" s="908"/>
      <c r="BY217" s="908"/>
      <c r="BZ217" s="908"/>
      <c r="CA217" s="908"/>
      <c r="CB217" s="908"/>
      <c r="CC217" s="908"/>
      <c r="CD217" s="908"/>
      <c r="CE217" s="908"/>
      <c r="CF217" s="908"/>
      <c r="CG217" s="908"/>
      <c r="CH217" s="908"/>
      <c r="CI217" s="908"/>
      <c r="CJ217" s="908"/>
      <c r="CK217" s="908"/>
      <c r="CL217" s="908"/>
      <c r="CM217" s="908"/>
      <c r="CN217" s="908"/>
      <c r="CO217" s="908"/>
      <c r="CP217" s="908"/>
      <c r="CQ217" s="908"/>
      <c r="CR217" s="908"/>
      <c r="CS217" s="908"/>
      <c r="CT217" s="908"/>
    </row>
    <row r="218">
      <c r="A218" s="1212"/>
      <c r="B218" s="1206"/>
      <c r="C218" s="1207"/>
      <c r="D218" s="1208"/>
      <c r="E218" s="1209"/>
      <c r="F218" s="1210"/>
      <c r="G218" s="1206"/>
      <c r="H218" s="1208"/>
      <c r="I218" s="1209"/>
      <c r="J218" s="908"/>
      <c r="K218" s="908"/>
      <c r="L218" s="908"/>
      <c r="M218" s="908"/>
      <c r="N218" s="908"/>
      <c r="O218" s="908"/>
      <c r="P218" s="908"/>
      <c r="Q218" s="908"/>
      <c r="R218" s="908"/>
      <c r="S218" s="908"/>
      <c r="T218" s="908"/>
      <c r="U218" s="908"/>
      <c r="V218" s="908"/>
      <c r="W218" s="908"/>
      <c r="X218" s="908"/>
      <c r="Y218" s="908"/>
      <c r="Z218" s="908"/>
      <c r="AA218" s="908"/>
      <c r="AB218" s="908"/>
      <c r="AC218" s="908"/>
      <c r="AD218" s="908"/>
      <c r="AE218" s="908"/>
      <c r="AF218" s="908"/>
      <c r="AG218" s="908"/>
      <c r="AH218" s="908"/>
      <c r="AI218" s="908"/>
      <c r="AJ218" s="908"/>
      <c r="AK218" s="908"/>
      <c r="AL218" s="908"/>
      <c r="AM218" s="908"/>
      <c r="AN218" s="908"/>
      <c r="AO218" s="908"/>
      <c r="AP218" s="908"/>
      <c r="AQ218" s="908"/>
      <c r="AR218" s="908"/>
      <c r="AS218" s="908"/>
      <c r="AT218" s="908"/>
      <c r="AU218" s="908"/>
      <c r="AV218" s="908"/>
      <c r="AW218" s="908"/>
      <c r="AX218" s="908"/>
      <c r="AY218" s="908"/>
      <c r="AZ218" s="908"/>
      <c r="BA218" s="908"/>
      <c r="BB218" s="908"/>
      <c r="BC218" s="908"/>
      <c r="BD218" s="908"/>
      <c r="BE218" s="908"/>
      <c r="BF218" s="908"/>
      <c r="BG218" s="908"/>
      <c r="BH218" s="908"/>
      <c r="BI218" s="908"/>
      <c r="BJ218" s="908"/>
      <c r="BK218" s="908"/>
      <c r="BL218" s="908"/>
      <c r="BM218" s="908"/>
      <c r="BN218" s="908"/>
      <c r="BO218" s="908"/>
      <c r="BP218" s="908"/>
      <c r="BQ218" s="908"/>
      <c r="BR218" s="908"/>
      <c r="BS218" s="908"/>
      <c r="BT218" s="908"/>
      <c r="BU218" s="908"/>
      <c r="BV218" s="908"/>
      <c r="BW218" s="908"/>
      <c r="BX218" s="908"/>
      <c r="BY218" s="908"/>
      <c r="BZ218" s="908"/>
      <c r="CA218" s="908"/>
      <c r="CB218" s="908"/>
      <c r="CC218" s="908"/>
      <c r="CD218" s="908"/>
      <c r="CE218" s="908"/>
      <c r="CF218" s="908"/>
      <c r="CG218" s="908"/>
      <c r="CH218" s="908"/>
      <c r="CI218" s="908"/>
      <c r="CJ218" s="908"/>
      <c r="CK218" s="908"/>
      <c r="CL218" s="908"/>
      <c r="CM218" s="908"/>
      <c r="CN218" s="908"/>
      <c r="CO218" s="908"/>
      <c r="CP218" s="908"/>
      <c r="CQ218" s="908"/>
      <c r="CR218" s="908"/>
      <c r="CS218" s="908"/>
      <c r="CT218" s="908"/>
    </row>
    <row r="219">
      <c r="A219" s="1212"/>
      <c r="B219" s="1206"/>
      <c r="C219" s="1207"/>
      <c r="D219" s="1208"/>
      <c r="E219" s="1209"/>
      <c r="F219" s="1210"/>
      <c r="G219" s="1206"/>
      <c r="H219" s="1208"/>
      <c r="I219" s="1209"/>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08"/>
      <c r="AJ219" s="908"/>
      <c r="AK219" s="908"/>
      <c r="AL219" s="908"/>
      <c r="AM219" s="908"/>
      <c r="AN219" s="908"/>
      <c r="AO219" s="908"/>
      <c r="AP219" s="908"/>
      <c r="AQ219" s="908"/>
      <c r="AR219" s="908"/>
      <c r="AS219" s="908"/>
      <c r="AT219" s="908"/>
      <c r="AU219" s="908"/>
      <c r="AV219" s="908"/>
      <c r="AW219" s="908"/>
      <c r="AX219" s="908"/>
      <c r="AY219" s="908"/>
      <c r="AZ219" s="908"/>
      <c r="BA219" s="908"/>
      <c r="BB219" s="908"/>
      <c r="BC219" s="908"/>
      <c r="BD219" s="908"/>
      <c r="BE219" s="908"/>
      <c r="BF219" s="908"/>
      <c r="BG219" s="908"/>
      <c r="BH219" s="908"/>
      <c r="BI219" s="908"/>
      <c r="BJ219" s="908"/>
      <c r="BK219" s="908"/>
      <c r="BL219" s="908"/>
      <c r="BM219" s="908"/>
      <c r="BN219" s="908"/>
      <c r="BO219" s="908"/>
      <c r="BP219" s="908"/>
      <c r="BQ219" s="908"/>
      <c r="BR219" s="908"/>
      <c r="BS219" s="908"/>
      <c r="BT219" s="908"/>
      <c r="BU219" s="908"/>
      <c r="BV219" s="908"/>
      <c r="BW219" s="908"/>
      <c r="BX219" s="908"/>
      <c r="BY219" s="908"/>
      <c r="BZ219" s="908"/>
      <c r="CA219" s="908"/>
      <c r="CB219" s="908"/>
      <c r="CC219" s="908"/>
      <c r="CD219" s="908"/>
      <c r="CE219" s="908"/>
      <c r="CF219" s="908"/>
      <c r="CG219" s="908"/>
      <c r="CH219" s="908"/>
      <c r="CI219" s="908"/>
      <c r="CJ219" s="908"/>
      <c r="CK219" s="908"/>
      <c r="CL219" s="908"/>
      <c r="CM219" s="908"/>
      <c r="CN219" s="908"/>
      <c r="CO219" s="908"/>
      <c r="CP219" s="908"/>
      <c r="CQ219" s="908"/>
      <c r="CR219" s="908"/>
      <c r="CS219" s="908"/>
      <c r="CT219" s="908"/>
    </row>
    <row r="220">
      <c r="A220" s="1212"/>
      <c r="B220" s="1206"/>
      <c r="C220" s="1207"/>
      <c r="D220" s="1208"/>
      <c r="E220" s="1209"/>
      <c r="F220" s="1210"/>
      <c r="G220" s="1206"/>
      <c r="H220" s="1208"/>
      <c r="I220" s="1209"/>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c r="BC220" s="908"/>
      <c r="BD220" s="908"/>
      <c r="BE220" s="908"/>
      <c r="BF220" s="908"/>
      <c r="BG220" s="908"/>
      <c r="BH220" s="908"/>
      <c r="BI220" s="908"/>
      <c r="BJ220" s="908"/>
      <c r="BK220" s="908"/>
      <c r="BL220" s="908"/>
      <c r="BM220" s="908"/>
      <c r="BN220" s="908"/>
      <c r="BO220" s="908"/>
      <c r="BP220" s="908"/>
      <c r="BQ220" s="908"/>
      <c r="BR220" s="908"/>
      <c r="BS220" s="908"/>
      <c r="BT220" s="908"/>
      <c r="BU220" s="908"/>
      <c r="BV220" s="908"/>
      <c r="BW220" s="908"/>
      <c r="BX220" s="908"/>
      <c r="BY220" s="908"/>
      <c r="BZ220" s="908"/>
      <c r="CA220" s="908"/>
      <c r="CB220" s="908"/>
      <c r="CC220" s="908"/>
      <c r="CD220" s="908"/>
      <c r="CE220" s="908"/>
      <c r="CF220" s="908"/>
      <c r="CG220" s="908"/>
      <c r="CH220" s="908"/>
      <c r="CI220" s="908"/>
      <c r="CJ220" s="908"/>
      <c r="CK220" s="908"/>
      <c r="CL220" s="908"/>
      <c r="CM220" s="908"/>
      <c r="CN220" s="908"/>
      <c r="CO220" s="908"/>
      <c r="CP220" s="908"/>
      <c r="CQ220" s="908"/>
      <c r="CR220" s="908"/>
      <c r="CS220" s="908"/>
      <c r="CT220" s="908"/>
    </row>
    <row r="221">
      <c r="A221" s="1212"/>
      <c r="B221" s="1206"/>
      <c r="C221" s="1207"/>
      <c r="D221" s="1208"/>
      <c r="E221" s="1209"/>
      <c r="F221" s="1210"/>
      <c r="G221" s="1206"/>
      <c r="H221" s="1208"/>
      <c r="I221" s="1209"/>
      <c r="J221" s="908"/>
      <c r="K221" s="908"/>
      <c r="L221" s="908"/>
      <c r="M221" s="908"/>
      <c r="N221" s="908"/>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08"/>
      <c r="AJ221" s="908"/>
      <c r="AK221" s="908"/>
      <c r="AL221" s="908"/>
      <c r="AM221" s="908"/>
      <c r="AN221" s="908"/>
      <c r="AO221" s="908"/>
      <c r="AP221" s="908"/>
      <c r="AQ221" s="908"/>
      <c r="AR221" s="908"/>
      <c r="AS221" s="908"/>
      <c r="AT221" s="908"/>
      <c r="AU221" s="908"/>
      <c r="AV221" s="908"/>
      <c r="AW221" s="908"/>
      <c r="AX221" s="908"/>
      <c r="AY221" s="908"/>
      <c r="AZ221" s="908"/>
      <c r="BA221" s="908"/>
      <c r="BB221" s="908"/>
      <c r="BC221" s="908"/>
      <c r="BD221" s="908"/>
      <c r="BE221" s="908"/>
      <c r="BF221" s="908"/>
      <c r="BG221" s="908"/>
      <c r="BH221" s="908"/>
      <c r="BI221" s="908"/>
      <c r="BJ221" s="908"/>
      <c r="BK221" s="908"/>
      <c r="BL221" s="908"/>
      <c r="BM221" s="908"/>
      <c r="BN221" s="908"/>
      <c r="BO221" s="908"/>
      <c r="BP221" s="908"/>
      <c r="BQ221" s="908"/>
      <c r="BR221" s="908"/>
      <c r="BS221" s="908"/>
      <c r="BT221" s="908"/>
      <c r="BU221" s="908"/>
      <c r="BV221" s="908"/>
      <c r="BW221" s="908"/>
      <c r="BX221" s="908"/>
      <c r="BY221" s="908"/>
      <c r="BZ221" s="908"/>
      <c r="CA221" s="908"/>
      <c r="CB221" s="908"/>
      <c r="CC221" s="908"/>
      <c r="CD221" s="908"/>
      <c r="CE221" s="908"/>
      <c r="CF221" s="908"/>
      <c r="CG221" s="908"/>
      <c r="CH221" s="908"/>
      <c r="CI221" s="908"/>
      <c r="CJ221" s="908"/>
      <c r="CK221" s="908"/>
      <c r="CL221" s="908"/>
      <c r="CM221" s="908"/>
      <c r="CN221" s="908"/>
      <c r="CO221" s="908"/>
      <c r="CP221" s="908"/>
      <c r="CQ221" s="908"/>
      <c r="CR221" s="908"/>
      <c r="CS221" s="908"/>
      <c r="CT221" s="908"/>
    </row>
    <row r="222">
      <c r="A222" s="1212"/>
      <c r="B222" s="1206"/>
      <c r="C222" s="1207"/>
      <c r="D222" s="1208"/>
      <c r="E222" s="1209"/>
      <c r="F222" s="1210"/>
      <c r="G222" s="1206"/>
      <c r="H222" s="1208"/>
      <c r="I222" s="1209"/>
      <c r="J222" s="908"/>
      <c r="K222" s="908"/>
      <c r="L222" s="908"/>
      <c r="M222" s="908"/>
      <c r="N222" s="908"/>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08"/>
      <c r="AJ222" s="908"/>
      <c r="AK222" s="908"/>
      <c r="AL222" s="908"/>
      <c r="AM222" s="908"/>
      <c r="AN222" s="908"/>
      <c r="AO222" s="908"/>
      <c r="AP222" s="908"/>
      <c r="AQ222" s="908"/>
      <c r="AR222" s="908"/>
      <c r="AS222" s="908"/>
      <c r="AT222" s="908"/>
      <c r="AU222" s="908"/>
      <c r="AV222" s="908"/>
      <c r="AW222" s="908"/>
      <c r="AX222" s="908"/>
      <c r="AY222" s="908"/>
      <c r="AZ222" s="908"/>
      <c r="BA222" s="908"/>
      <c r="BB222" s="908"/>
      <c r="BC222" s="908"/>
      <c r="BD222" s="908"/>
      <c r="BE222" s="908"/>
      <c r="BF222" s="908"/>
      <c r="BG222" s="908"/>
      <c r="BH222" s="908"/>
      <c r="BI222" s="908"/>
      <c r="BJ222" s="908"/>
      <c r="BK222" s="908"/>
      <c r="BL222" s="908"/>
      <c r="BM222" s="908"/>
      <c r="BN222" s="908"/>
      <c r="BO222" s="908"/>
      <c r="BP222" s="908"/>
      <c r="BQ222" s="908"/>
      <c r="BR222" s="908"/>
      <c r="BS222" s="908"/>
      <c r="BT222" s="908"/>
      <c r="BU222" s="908"/>
      <c r="BV222" s="908"/>
      <c r="BW222" s="908"/>
      <c r="BX222" s="908"/>
      <c r="BY222" s="908"/>
      <c r="BZ222" s="908"/>
      <c r="CA222" s="908"/>
      <c r="CB222" s="908"/>
      <c r="CC222" s="908"/>
      <c r="CD222" s="908"/>
      <c r="CE222" s="908"/>
      <c r="CF222" s="908"/>
      <c r="CG222" s="908"/>
      <c r="CH222" s="908"/>
      <c r="CI222" s="908"/>
      <c r="CJ222" s="908"/>
      <c r="CK222" s="908"/>
      <c r="CL222" s="908"/>
      <c r="CM222" s="908"/>
      <c r="CN222" s="908"/>
      <c r="CO222" s="908"/>
      <c r="CP222" s="908"/>
      <c r="CQ222" s="908"/>
      <c r="CR222" s="908"/>
      <c r="CS222" s="908"/>
      <c r="CT222" s="908"/>
    </row>
    <row r="223">
      <c r="A223" s="1212"/>
      <c r="B223" s="1206"/>
      <c r="C223" s="1207"/>
      <c r="D223" s="1208"/>
      <c r="E223" s="1209"/>
      <c r="F223" s="1210"/>
      <c r="G223" s="1206"/>
      <c r="H223" s="1208"/>
      <c r="I223" s="1209"/>
      <c r="J223" s="908"/>
      <c r="K223" s="908"/>
      <c r="L223" s="908"/>
      <c r="M223" s="908"/>
      <c r="N223" s="908"/>
      <c r="O223" s="908"/>
      <c r="P223" s="908"/>
      <c r="Q223" s="908"/>
      <c r="R223" s="908"/>
      <c r="S223" s="908"/>
      <c r="T223" s="908"/>
      <c r="U223" s="908"/>
      <c r="V223" s="908"/>
      <c r="W223" s="908"/>
      <c r="X223" s="908"/>
      <c r="Y223" s="908"/>
      <c r="Z223" s="908"/>
      <c r="AA223" s="908"/>
      <c r="AB223" s="908"/>
      <c r="AC223" s="908"/>
      <c r="AD223" s="908"/>
      <c r="AE223" s="908"/>
      <c r="AF223" s="908"/>
      <c r="AG223" s="908"/>
      <c r="AH223" s="908"/>
      <c r="AI223" s="908"/>
      <c r="AJ223" s="908"/>
      <c r="AK223" s="908"/>
      <c r="AL223" s="908"/>
      <c r="AM223" s="908"/>
      <c r="AN223" s="908"/>
      <c r="AO223" s="908"/>
      <c r="AP223" s="908"/>
      <c r="AQ223" s="908"/>
      <c r="AR223" s="908"/>
      <c r="AS223" s="908"/>
      <c r="AT223" s="908"/>
      <c r="AU223" s="908"/>
      <c r="AV223" s="908"/>
      <c r="AW223" s="908"/>
      <c r="AX223" s="908"/>
      <c r="AY223" s="908"/>
      <c r="AZ223" s="908"/>
      <c r="BA223" s="908"/>
      <c r="BB223" s="908"/>
      <c r="BC223" s="908"/>
      <c r="BD223" s="908"/>
      <c r="BE223" s="908"/>
      <c r="BF223" s="908"/>
      <c r="BG223" s="908"/>
      <c r="BH223" s="908"/>
      <c r="BI223" s="908"/>
      <c r="BJ223" s="908"/>
      <c r="BK223" s="908"/>
      <c r="BL223" s="908"/>
      <c r="BM223" s="908"/>
      <c r="BN223" s="908"/>
      <c r="BO223" s="908"/>
      <c r="BP223" s="908"/>
      <c r="BQ223" s="908"/>
      <c r="BR223" s="908"/>
      <c r="BS223" s="908"/>
      <c r="BT223" s="908"/>
      <c r="BU223" s="908"/>
      <c r="BV223" s="908"/>
      <c r="BW223" s="908"/>
      <c r="BX223" s="908"/>
      <c r="BY223" s="908"/>
      <c r="BZ223" s="908"/>
      <c r="CA223" s="908"/>
      <c r="CB223" s="908"/>
      <c r="CC223" s="908"/>
      <c r="CD223" s="908"/>
      <c r="CE223" s="908"/>
      <c r="CF223" s="908"/>
      <c r="CG223" s="908"/>
      <c r="CH223" s="908"/>
      <c r="CI223" s="908"/>
      <c r="CJ223" s="908"/>
      <c r="CK223" s="908"/>
      <c r="CL223" s="908"/>
      <c r="CM223" s="908"/>
      <c r="CN223" s="908"/>
      <c r="CO223" s="908"/>
      <c r="CP223" s="908"/>
      <c r="CQ223" s="908"/>
      <c r="CR223" s="908"/>
      <c r="CS223" s="908"/>
      <c r="CT223" s="908"/>
    </row>
    <row r="224">
      <c r="A224" s="1212"/>
      <c r="B224" s="1206"/>
      <c r="C224" s="1207"/>
      <c r="D224" s="1208"/>
      <c r="E224" s="1209"/>
      <c r="F224" s="1210"/>
      <c r="G224" s="1206"/>
      <c r="H224" s="1208"/>
      <c r="I224" s="1209"/>
      <c r="J224" s="908"/>
      <c r="K224" s="908"/>
      <c r="L224" s="908"/>
      <c r="M224" s="908"/>
      <c r="N224" s="908"/>
      <c r="O224" s="908"/>
      <c r="P224" s="908"/>
      <c r="Q224" s="908"/>
      <c r="R224" s="908"/>
      <c r="S224" s="908"/>
      <c r="T224" s="908"/>
      <c r="U224" s="908"/>
      <c r="V224" s="908"/>
      <c r="W224" s="908"/>
      <c r="X224" s="908"/>
      <c r="Y224" s="908"/>
      <c r="Z224" s="908"/>
      <c r="AA224" s="908"/>
      <c r="AB224" s="908"/>
      <c r="AC224" s="908"/>
      <c r="AD224" s="908"/>
      <c r="AE224" s="908"/>
      <c r="AF224" s="908"/>
      <c r="AG224" s="908"/>
      <c r="AH224" s="908"/>
      <c r="AI224" s="908"/>
      <c r="AJ224" s="908"/>
      <c r="AK224" s="908"/>
      <c r="AL224" s="908"/>
      <c r="AM224" s="908"/>
      <c r="AN224" s="908"/>
      <c r="AO224" s="908"/>
      <c r="AP224" s="908"/>
      <c r="AQ224" s="908"/>
      <c r="AR224" s="908"/>
      <c r="AS224" s="908"/>
      <c r="AT224" s="908"/>
      <c r="AU224" s="908"/>
      <c r="AV224" s="908"/>
      <c r="AW224" s="908"/>
      <c r="AX224" s="908"/>
      <c r="AY224" s="908"/>
      <c r="AZ224" s="908"/>
      <c r="BA224" s="908"/>
      <c r="BB224" s="908"/>
      <c r="BC224" s="908"/>
      <c r="BD224" s="908"/>
      <c r="BE224" s="908"/>
      <c r="BF224" s="908"/>
      <c r="BG224" s="908"/>
      <c r="BH224" s="908"/>
      <c r="BI224" s="908"/>
      <c r="BJ224" s="908"/>
      <c r="BK224" s="908"/>
      <c r="BL224" s="908"/>
      <c r="BM224" s="908"/>
      <c r="BN224" s="908"/>
      <c r="BO224" s="908"/>
      <c r="BP224" s="908"/>
      <c r="BQ224" s="908"/>
      <c r="BR224" s="908"/>
      <c r="BS224" s="908"/>
      <c r="BT224" s="908"/>
      <c r="BU224" s="908"/>
      <c r="BV224" s="908"/>
      <c r="BW224" s="908"/>
      <c r="BX224" s="908"/>
      <c r="BY224" s="908"/>
      <c r="BZ224" s="908"/>
      <c r="CA224" s="908"/>
      <c r="CB224" s="908"/>
      <c r="CC224" s="908"/>
      <c r="CD224" s="908"/>
      <c r="CE224" s="908"/>
      <c r="CF224" s="908"/>
      <c r="CG224" s="908"/>
      <c r="CH224" s="908"/>
      <c r="CI224" s="908"/>
      <c r="CJ224" s="908"/>
      <c r="CK224" s="908"/>
      <c r="CL224" s="908"/>
      <c r="CM224" s="908"/>
      <c r="CN224" s="908"/>
      <c r="CO224" s="908"/>
      <c r="CP224" s="908"/>
      <c r="CQ224" s="908"/>
      <c r="CR224" s="908"/>
      <c r="CS224" s="908"/>
      <c r="CT224" s="908"/>
    </row>
    <row r="225">
      <c r="A225" s="1212"/>
      <c r="B225" s="1206"/>
      <c r="C225" s="1207"/>
      <c r="D225" s="1208"/>
      <c r="E225" s="1209"/>
      <c r="F225" s="1210"/>
      <c r="G225" s="1206"/>
      <c r="H225" s="1208"/>
      <c r="I225" s="1209"/>
      <c r="J225" s="908"/>
      <c r="K225" s="908"/>
      <c r="L225" s="908"/>
      <c r="M225" s="908"/>
      <c r="N225" s="908"/>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08"/>
      <c r="AJ225" s="908"/>
      <c r="AK225" s="908"/>
      <c r="AL225" s="908"/>
      <c r="AM225" s="908"/>
      <c r="AN225" s="908"/>
      <c r="AO225" s="908"/>
      <c r="AP225" s="908"/>
      <c r="AQ225" s="908"/>
      <c r="AR225" s="908"/>
      <c r="AS225" s="908"/>
      <c r="AT225" s="908"/>
      <c r="AU225" s="908"/>
      <c r="AV225" s="908"/>
      <c r="AW225" s="908"/>
      <c r="AX225" s="908"/>
      <c r="AY225" s="908"/>
      <c r="AZ225" s="908"/>
      <c r="BA225" s="908"/>
      <c r="BB225" s="908"/>
      <c r="BC225" s="908"/>
      <c r="BD225" s="908"/>
      <c r="BE225" s="908"/>
      <c r="BF225" s="908"/>
      <c r="BG225" s="908"/>
      <c r="BH225" s="908"/>
      <c r="BI225" s="908"/>
      <c r="BJ225" s="908"/>
      <c r="BK225" s="908"/>
      <c r="BL225" s="908"/>
      <c r="BM225" s="908"/>
      <c r="BN225" s="908"/>
      <c r="BO225" s="908"/>
      <c r="BP225" s="908"/>
      <c r="BQ225" s="908"/>
      <c r="BR225" s="908"/>
      <c r="BS225" s="908"/>
      <c r="BT225" s="908"/>
      <c r="BU225" s="908"/>
      <c r="BV225" s="908"/>
      <c r="BW225" s="908"/>
      <c r="BX225" s="908"/>
      <c r="BY225" s="908"/>
      <c r="BZ225" s="908"/>
      <c r="CA225" s="908"/>
      <c r="CB225" s="908"/>
      <c r="CC225" s="908"/>
      <c r="CD225" s="908"/>
      <c r="CE225" s="908"/>
      <c r="CF225" s="908"/>
      <c r="CG225" s="908"/>
      <c r="CH225" s="908"/>
      <c r="CI225" s="908"/>
      <c r="CJ225" s="908"/>
      <c r="CK225" s="908"/>
      <c r="CL225" s="908"/>
      <c r="CM225" s="908"/>
      <c r="CN225" s="908"/>
      <c r="CO225" s="908"/>
      <c r="CP225" s="908"/>
      <c r="CQ225" s="908"/>
      <c r="CR225" s="908"/>
      <c r="CS225" s="908"/>
      <c r="CT225" s="908"/>
    </row>
    <row r="226">
      <c r="A226" s="1212"/>
      <c r="B226" s="1206"/>
      <c r="C226" s="1207"/>
      <c r="D226" s="1208"/>
      <c r="E226" s="1209"/>
      <c r="F226" s="1210"/>
      <c r="G226" s="1206"/>
      <c r="H226" s="1208"/>
      <c r="I226" s="1209"/>
      <c r="J226" s="908"/>
      <c r="K226" s="908"/>
      <c r="L226" s="908"/>
      <c r="M226" s="908"/>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08"/>
      <c r="AJ226" s="908"/>
      <c r="AK226" s="908"/>
      <c r="AL226" s="908"/>
      <c r="AM226" s="908"/>
      <c r="AN226" s="908"/>
      <c r="AO226" s="908"/>
      <c r="AP226" s="908"/>
      <c r="AQ226" s="908"/>
      <c r="AR226" s="908"/>
      <c r="AS226" s="908"/>
      <c r="AT226" s="908"/>
      <c r="AU226" s="908"/>
      <c r="AV226" s="908"/>
      <c r="AW226" s="908"/>
      <c r="AX226" s="908"/>
      <c r="AY226" s="908"/>
      <c r="AZ226" s="908"/>
      <c r="BA226" s="908"/>
      <c r="BB226" s="908"/>
      <c r="BC226" s="908"/>
      <c r="BD226" s="908"/>
      <c r="BE226" s="908"/>
      <c r="BF226" s="908"/>
      <c r="BG226" s="908"/>
      <c r="BH226" s="908"/>
      <c r="BI226" s="908"/>
      <c r="BJ226" s="908"/>
      <c r="BK226" s="908"/>
      <c r="BL226" s="908"/>
      <c r="BM226" s="908"/>
      <c r="BN226" s="908"/>
      <c r="BO226" s="908"/>
      <c r="BP226" s="908"/>
      <c r="BQ226" s="908"/>
      <c r="BR226" s="908"/>
      <c r="BS226" s="908"/>
      <c r="BT226" s="908"/>
      <c r="BU226" s="908"/>
      <c r="BV226" s="908"/>
      <c r="BW226" s="908"/>
      <c r="BX226" s="908"/>
      <c r="BY226" s="908"/>
      <c r="BZ226" s="908"/>
      <c r="CA226" s="908"/>
      <c r="CB226" s="908"/>
      <c r="CC226" s="908"/>
      <c r="CD226" s="908"/>
      <c r="CE226" s="908"/>
      <c r="CF226" s="908"/>
      <c r="CG226" s="908"/>
      <c r="CH226" s="908"/>
      <c r="CI226" s="908"/>
      <c r="CJ226" s="908"/>
      <c r="CK226" s="908"/>
      <c r="CL226" s="908"/>
      <c r="CM226" s="908"/>
      <c r="CN226" s="908"/>
      <c r="CO226" s="908"/>
      <c r="CP226" s="908"/>
      <c r="CQ226" s="908"/>
      <c r="CR226" s="908"/>
      <c r="CS226" s="908"/>
      <c r="CT226" s="908"/>
    </row>
    <row r="227">
      <c r="A227" s="1212"/>
      <c r="B227" s="1206"/>
      <c r="C227" s="1207"/>
      <c r="D227" s="1208"/>
      <c r="E227" s="1209"/>
      <c r="F227" s="1210"/>
      <c r="G227" s="1206"/>
      <c r="H227" s="1208"/>
      <c r="I227" s="1209"/>
      <c r="J227" s="908"/>
      <c r="K227" s="908"/>
      <c r="L227" s="908"/>
      <c r="M227" s="908"/>
      <c r="N227" s="908"/>
      <c r="O227" s="908"/>
      <c r="P227" s="908"/>
      <c r="Q227" s="908"/>
      <c r="R227" s="908"/>
      <c r="S227" s="908"/>
      <c r="T227" s="908"/>
      <c r="U227" s="908"/>
      <c r="V227" s="908"/>
      <c r="W227" s="908"/>
      <c r="X227" s="908"/>
      <c r="Y227" s="908"/>
      <c r="Z227" s="908"/>
      <c r="AA227" s="908"/>
      <c r="AB227" s="908"/>
      <c r="AC227" s="908"/>
      <c r="AD227" s="908"/>
      <c r="AE227" s="908"/>
      <c r="AF227" s="908"/>
      <c r="AG227" s="908"/>
      <c r="AH227" s="908"/>
      <c r="AI227" s="908"/>
      <c r="AJ227" s="908"/>
      <c r="AK227" s="908"/>
      <c r="AL227" s="908"/>
      <c r="AM227" s="908"/>
      <c r="AN227" s="908"/>
      <c r="AO227" s="908"/>
      <c r="AP227" s="908"/>
      <c r="AQ227" s="908"/>
      <c r="AR227" s="908"/>
      <c r="AS227" s="908"/>
      <c r="AT227" s="908"/>
      <c r="AU227" s="908"/>
      <c r="AV227" s="908"/>
      <c r="AW227" s="908"/>
      <c r="AX227" s="908"/>
      <c r="AY227" s="908"/>
      <c r="AZ227" s="908"/>
      <c r="BA227" s="908"/>
      <c r="BB227" s="908"/>
      <c r="BC227" s="908"/>
      <c r="BD227" s="908"/>
      <c r="BE227" s="908"/>
      <c r="BF227" s="908"/>
      <c r="BG227" s="908"/>
      <c r="BH227" s="908"/>
      <c r="BI227" s="908"/>
      <c r="BJ227" s="908"/>
      <c r="BK227" s="908"/>
      <c r="BL227" s="908"/>
      <c r="BM227" s="908"/>
      <c r="BN227" s="908"/>
      <c r="BO227" s="908"/>
      <c r="BP227" s="908"/>
      <c r="BQ227" s="908"/>
      <c r="BR227" s="908"/>
      <c r="BS227" s="908"/>
      <c r="BT227" s="908"/>
      <c r="BU227" s="908"/>
      <c r="BV227" s="908"/>
      <c r="BW227" s="908"/>
      <c r="BX227" s="908"/>
      <c r="BY227" s="908"/>
      <c r="BZ227" s="908"/>
      <c r="CA227" s="908"/>
      <c r="CB227" s="908"/>
      <c r="CC227" s="908"/>
      <c r="CD227" s="908"/>
      <c r="CE227" s="908"/>
      <c r="CF227" s="908"/>
      <c r="CG227" s="908"/>
      <c r="CH227" s="908"/>
      <c r="CI227" s="908"/>
      <c r="CJ227" s="908"/>
      <c r="CK227" s="908"/>
      <c r="CL227" s="908"/>
      <c r="CM227" s="908"/>
      <c r="CN227" s="908"/>
      <c r="CO227" s="908"/>
      <c r="CP227" s="908"/>
      <c r="CQ227" s="908"/>
      <c r="CR227" s="908"/>
      <c r="CS227" s="908"/>
      <c r="CT227" s="908"/>
    </row>
    <row r="228">
      <c r="A228" s="1212"/>
      <c r="B228" s="1206"/>
      <c r="C228" s="1207"/>
      <c r="D228" s="1208"/>
      <c r="E228" s="1209"/>
      <c r="F228" s="1210"/>
      <c r="G228" s="1206"/>
      <c r="H228" s="1208"/>
      <c r="I228" s="1209"/>
      <c r="J228" s="908"/>
      <c r="K228" s="908"/>
      <c r="L228" s="908"/>
      <c r="M228" s="908"/>
      <c r="N228" s="908"/>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08"/>
      <c r="AJ228" s="908"/>
      <c r="AK228" s="908"/>
      <c r="AL228" s="908"/>
      <c r="AM228" s="908"/>
      <c r="AN228" s="908"/>
      <c r="AO228" s="908"/>
      <c r="AP228" s="908"/>
      <c r="AQ228" s="908"/>
      <c r="AR228" s="908"/>
      <c r="AS228" s="908"/>
      <c r="AT228" s="908"/>
      <c r="AU228" s="908"/>
      <c r="AV228" s="908"/>
      <c r="AW228" s="908"/>
      <c r="AX228" s="908"/>
      <c r="AY228" s="908"/>
      <c r="AZ228" s="908"/>
      <c r="BA228" s="908"/>
      <c r="BB228" s="908"/>
      <c r="BC228" s="908"/>
      <c r="BD228" s="908"/>
      <c r="BE228" s="908"/>
      <c r="BF228" s="908"/>
      <c r="BG228" s="908"/>
      <c r="BH228" s="908"/>
      <c r="BI228" s="908"/>
      <c r="BJ228" s="908"/>
      <c r="BK228" s="908"/>
      <c r="BL228" s="908"/>
      <c r="BM228" s="908"/>
      <c r="BN228" s="908"/>
      <c r="BO228" s="908"/>
      <c r="BP228" s="908"/>
      <c r="BQ228" s="908"/>
      <c r="BR228" s="908"/>
      <c r="BS228" s="908"/>
      <c r="BT228" s="908"/>
      <c r="BU228" s="908"/>
      <c r="BV228" s="908"/>
      <c r="BW228" s="908"/>
      <c r="BX228" s="908"/>
      <c r="BY228" s="908"/>
      <c r="BZ228" s="908"/>
      <c r="CA228" s="908"/>
      <c r="CB228" s="908"/>
      <c r="CC228" s="908"/>
      <c r="CD228" s="908"/>
      <c r="CE228" s="908"/>
      <c r="CF228" s="908"/>
      <c r="CG228" s="908"/>
      <c r="CH228" s="908"/>
      <c r="CI228" s="908"/>
      <c r="CJ228" s="908"/>
      <c r="CK228" s="908"/>
      <c r="CL228" s="908"/>
      <c r="CM228" s="908"/>
      <c r="CN228" s="908"/>
      <c r="CO228" s="908"/>
      <c r="CP228" s="908"/>
      <c r="CQ228" s="908"/>
      <c r="CR228" s="908"/>
      <c r="CS228" s="908"/>
      <c r="CT228" s="908"/>
    </row>
    <row r="229">
      <c r="A229" s="1212"/>
      <c r="B229" s="1206"/>
      <c r="C229" s="1207"/>
      <c r="D229" s="1208"/>
      <c r="E229" s="1209"/>
      <c r="F229" s="1210"/>
      <c r="G229" s="1206"/>
      <c r="H229" s="1208"/>
      <c r="I229" s="1209"/>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8"/>
      <c r="AJ229" s="908"/>
      <c r="AK229" s="908"/>
      <c r="AL229" s="908"/>
      <c r="AM229" s="908"/>
      <c r="AN229" s="908"/>
      <c r="AO229" s="908"/>
      <c r="AP229" s="908"/>
      <c r="AQ229" s="908"/>
      <c r="AR229" s="908"/>
      <c r="AS229" s="908"/>
      <c r="AT229" s="908"/>
      <c r="AU229" s="908"/>
      <c r="AV229" s="908"/>
      <c r="AW229" s="908"/>
      <c r="AX229" s="908"/>
      <c r="AY229" s="908"/>
      <c r="AZ229" s="908"/>
      <c r="BA229" s="908"/>
      <c r="BB229" s="908"/>
      <c r="BC229" s="908"/>
      <c r="BD229" s="908"/>
      <c r="BE229" s="908"/>
      <c r="BF229" s="908"/>
      <c r="BG229" s="908"/>
      <c r="BH229" s="908"/>
      <c r="BI229" s="908"/>
      <c r="BJ229" s="908"/>
      <c r="BK229" s="908"/>
      <c r="BL229" s="908"/>
      <c r="BM229" s="908"/>
      <c r="BN229" s="908"/>
      <c r="BO229" s="908"/>
      <c r="BP229" s="908"/>
      <c r="BQ229" s="908"/>
      <c r="BR229" s="908"/>
      <c r="BS229" s="908"/>
      <c r="BT229" s="908"/>
      <c r="BU229" s="908"/>
      <c r="BV229" s="908"/>
      <c r="BW229" s="908"/>
      <c r="BX229" s="908"/>
      <c r="BY229" s="908"/>
      <c r="BZ229" s="908"/>
      <c r="CA229" s="908"/>
      <c r="CB229" s="908"/>
      <c r="CC229" s="908"/>
      <c r="CD229" s="908"/>
      <c r="CE229" s="908"/>
      <c r="CF229" s="908"/>
      <c r="CG229" s="908"/>
      <c r="CH229" s="908"/>
      <c r="CI229" s="908"/>
      <c r="CJ229" s="908"/>
      <c r="CK229" s="908"/>
      <c r="CL229" s="908"/>
      <c r="CM229" s="908"/>
      <c r="CN229" s="908"/>
      <c r="CO229" s="908"/>
      <c r="CP229" s="908"/>
      <c r="CQ229" s="908"/>
      <c r="CR229" s="908"/>
      <c r="CS229" s="908"/>
      <c r="CT229" s="908"/>
    </row>
    <row r="230">
      <c r="A230" s="1212"/>
      <c r="B230" s="1206"/>
      <c r="C230" s="1207"/>
      <c r="D230" s="1208"/>
      <c r="E230" s="1209"/>
      <c r="F230" s="1210"/>
      <c r="G230" s="1206"/>
      <c r="H230" s="1208"/>
      <c r="I230" s="1209"/>
      <c r="J230" s="908"/>
      <c r="K230" s="908"/>
      <c r="L230" s="908"/>
      <c r="M230" s="908"/>
      <c r="N230" s="908"/>
      <c r="O230" s="908"/>
      <c r="P230" s="908"/>
      <c r="Q230" s="908"/>
      <c r="R230" s="908"/>
      <c r="S230" s="908"/>
      <c r="T230" s="908"/>
      <c r="U230" s="908"/>
      <c r="V230" s="908"/>
      <c r="W230" s="908"/>
      <c r="X230" s="908"/>
      <c r="Y230" s="908"/>
      <c r="Z230" s="908"/>
      <c r="AA230" s="908"/>
      <c r="AB230" s="908"/>
      <c r="AC230" s="908"/>
      <c r="AD230" s="908"/>
      <c r="AE230" s="908"/>
      <c r="AF230" s="908"/>
      <c r="AG230" s="908"/>
      <c r="AH230" s="908"/>
      <c r="AI230" s="908"/>
      <c r="AJ230" s="908"/>
      <c r="AK230" s="908"/>
      <c r="AL230" s="908"/>
      <c r="AM230" s="908"/>
      <c r="AN230" s="908"/>
      <c r="AO230" s="908"/>
      <c r="AP230" s="908"/>
      <c r="AQ230" s="908"/>
      <c r="AR230" s="908"/>
      <c r="AS230" s="908"/>
      <c r="AT230" s="908"/>
      <c r="AU230" s="908"/>
      <c r="AV230" s="908"/>
      <c r="AW230" s="908"/>
      <c r="AX230" s="908"/>
      <c r="AY230" s="908"/>
      <c r="AZ230" s="908"/>
      <c r="BA230" s="908"/>
      <c r="BB230" s="908"/>
      <c r="BC230" s="908"/>
      <c r="BD230" s="908"/>
      <c r="BE230" s="908"/>
      <c r="BF230" s="908"/>
      <c r="BG230" s="908"/>
      <c r="BH230" s="908"/>
      <c r="BI230" s="908"/>
      <c r="BJ230" s="908"/>
      <c r="BK230" s="908"/>
      <c r="BL230" s="908"/>
      <c r="BM230" s="908"/>
      <c r="BN230" s="908"/>
      <c r="BO230" s="908"/>
      <c r="BP230" s="908"/>
      <c r="BQ230" s="908"/>
      <c r="BR230" s="908"/>
      <c r="BS230" s="908"/>
      <c r="BT230" s="908"/>
      <c r="BU230" s="908"/>
      <c r="BV230" s="908"/>
      <c r="BW230" s="908"/>
      <c r="BX230" s="908"/>
      <c r="BY230" s="908"/>
      <c r="BZ230" s="908"/>
      <c r="CA230" s="908"/>
      <c r="CB230" s="908"/>
      <c r="CC230" s="908"/>
      <c r="CD230" s="908"/>
      <c r="CE230" s="908"/>
      <c r="CF230" s="908"/>
      <c r="CG230" s="908"/>
      <c r="CH230" s="908"/>
      <c r="CI230" s="908"/>
      <c r="CJ230" s="908"/>
      <c r="CK230" s="908"/>
      <c r="CL230" s="908"/>
      <c r="CM230" s="908"/>
      <c r="CN230" s="908"/>
      <c r="CO230" s="908"/>
      <c r="CP230" s="908"/>
      <c r="CQ230" s="908"/>
      <c r="CR230" s="908"/>
      <c r="CS230" s="908"/>
      <c r="CT230" s="908"/>
    </row>
    <row r="231">
      <c r="A231" s="1212"/>
      <c r="B231" s="1206"/>
      <c r="C231" s="1207"/>
      <c r="D231" s="1208"/>
      <c r="E231" s="1209"/>
      <c r="F231" s="1210"/>
      <c r="G231" s="1206"/>
      <c r="H231" s="1208"/>
      <c r="I231" s="1209"/>
      <c r="J231" s="908"/>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08"/>
      <c r="AJ231" s="908"/>
      <c r="AK231" s="908"/>
      <c r="AL231" s="908"/>
      <c r="AM231" s="908"/>
      <c r="AN231" s="908"/>
      <c r="AO231" s="908"/>
      <c r="AP231" s="908"/>
      <c r="AQ231" s="908"/>
      <c r="AR231" s="908"/>
      <c r="AS231" s="908"/>
      <c r="AT231" s="908"/>
      <c r="AU231" s="908"/>
      <c r="AV231" s="908"/>
      <c r="AW231" s="908"/>
      <c r="AX231" s="908"/>
      <c r="AY231" s="908"/>
      <c r="AZ231" s="908"/>
      <c r="BA231" s="908"/>
      <c r="BB231" s="908"/>
      <c r="BC231" s="908"/>
      <c r="BD231" s="908"/>
      <c r="BE231" s="908"/>
      <c r="BF231" s="908"/>
      <c r="BG231" s="908"/>
      <c r="BH231" s="908"/>
      <c r="BI231" s="908"/>
      <c r="BJ231" s="908"/>
      <c r="BK231" s="908"/>
      <c r="BL231" s="908"/>
      <c r="BM231" s="908"/>
      <c r="BN231" s="908"/>
      <c r="BO231" s="908"/>
      <c r="BP231" s="908"/>
      <c r="BQ231" s="908"/>
      <c r="BR231" s="908"/>
      <c r="BS231" s="908"/>
      <c r="BT231" s="908"/>
      <c r="BU231" s="908"/>
      <c r="BV231" s="908"/>
      <c r="BW231" s="908"/>
      <c r="BX231" s="908"/>
      <c r="BY231" s="908"/>
      <c r="BZ231" s="908"/>
      <c r="CA231" s="908"/>
      <c r="CB231" s="908"/>
      <c r="CC231" s="908"/>
      <c r="CD231" s="908"/>
      <c r="CE231" s="908"/>
      <c r="CF231" s="908"/>
      <c r="CG231" s="908"/>
      <c r="CH231" s="908"/>
      <c r="CI231" s="908"/>
      <c r="CJ231" s="908"/>
      <c r="CK231" s="908"/>
      <c r="CL231" s="908"/>
      <c r="CM231" s="908"/>
      <c r="CN231" s="908"/>
      <c r="CO231" s="908"/>
      <c r="CP231" s="908"/>
      <c r="CQ231" s="908"/>
      <c r="CR231" s="908"/>
      <c r="CS231" s="908"/>
      <c r="CT231" s="908"/>
    </row>
    <row r="232">
      <c r="A232" s="1212"/>
      <c r="B232" s="1206"/>
      <c r="C232" s="1207"/>
      <c r="D232" s="1208"/>
      <c r="E232" s="1209"/>
      <c r="F232" s="1210"/>
      <c r="G232" s="1206"/>
      <c r="H232" s="1208"/>
      <c r="I232" s="1209"/>
      <c r="J232" s="908"/>
      <c r="K232" s="908"/>
      <c r="L232" s="908"/>
      <c r="M232" s="908"/>
      <c r="N232" s="908"/>
      <c r="O232" s="908"/>
      <c r="P232" s="908"/>
      <c r="Q232" s="908"/>
      <c r="R232" s="908"/>
      <c r="S232" s="908"/>
      <c r="T232" s="908"/>
      <c r="U232" s="908"/>
      <c r="V232" s="908"/>
      <c r="W232" s="908"/>
      <c r="X232" s="908"/>
      <c r="Y232" s="908"/>
      <c r="Z232" s="908"/>
      <c r="AA232" s="908"/>
      <c r="AB232" s="908"/>
      <c r="AC232" s="908"/>
      <c r="AD232" s="908"/>
      <c r="AE232" s="908"/>
      <c r="AF232" s="908"/>
      <c r="AG232" s="908"/>
      <c r="AH232" s="908"/>
      <c r="AI232" s="908"/>
      <c r="AJ232" s="908"/>
      <c r="AK232" s="908"/>
      <c r="AL232" s="908"/>
      <c r="AM232" s="908"/>
      <c r="AN232" s="908"/>
      <c r="AO232" s="908"/>
      <c r="AP232" s="908"/>
      <c r="AQ232" s="908"/>
      <c r="AR232" s="908"/>
      <c r="AS232" s="908"/>
      <c r="AT232" s="908"/>
      <c r="AU232" s="908"/>
      <c r="AV232" s="908"/>
      <c r="AW232" s="908"/>
      <c r="AX232" s="908"/>
      <c r="AY232" s="908"/>
      <c r="AZ232" s="908"/>
      <c r="BA232" s="908"/>
      <c r="BB232" s="908"/>
      <c r="BC232" s="908"/>
      <c r="BD232" s="908"/>
      <c r="BE232" s="908"/>
      <c r="BF232" s="908"/>
      <c r="BG232" s="908"/>
      <c r="BH232" s="908"/>
      <c r="BI232" s="908"/>
      <c r="BJ232" s="908"/>
      <c r="BK232" s="908"/>
      <c r="BL232" s="908"/>
      <c r="BM232" s="908"/>
      <c r="BN232" s="908"/>
      <c r="BO232" s="908"/>
      <c r="BP232" s="908"/>
      <c r="BQ232" s="908"/>
      <c r="BR232" s="908"/>
      <c r="BS232" s="908"/>
      <c r="BT232" s="908"/>
      <c r="BU232" s="908"/>
      <c r="BV232" s="908"/>
      <c r="BW232" s="908"/>
      <c r="BX232" s="908"/>
      <c r="BY232" s="908"/>
      <c r="BZ232" s="908"/>
      <c r="CA232" s="908"/>
      <c r="CB232" s="908"/>
      <c r="CC232" s="908"/>
      <c r="CD232" s="908"/>
      <c r="CE232" s="908"/>
      <c r="CF232" s="908"/>
      <c r="CG232" s="908"/>
      <c r="CH232" s="908"/>
      <c r="CI232" s="908"/>
      <c r="CJ232" s="908"/>
      <c r="CK232" s="908"/>
      <c r="CL232" s="908"/>
      <c r="CM232" s="908"/>
      <c r="CN232" s="908"/>
      <c r="CO232" s="908"/>
      <c r="CP232" s="908"/>
      <c r="CQ232" s="908"/>
      <c r="CR232" s="908"/>
      <c r="CS232" s="908"/>
      <c r="CT232" s="908"/>
    </row>
    <row r="233">
      <c r="A233" s="1212"/>
      <c r="B233" s="1206"/>
      <c r="C233" s="1207"/>
      <c r="D233" s="1208"/>
      <c r="E233" s="1209"/>
      <c r="F233" s="1210"/>
      <c r="G233" s="1206"/>
      <c r="H233" s="1208"/>
      <c r="I233" s="1209"/>
      <c r="J233" s="908"/>
      <c r="K233" s="908"/>
      <c r="L233" s="908"/>
      <c r="M233" s="908"/>
      <c r="N233" s="908"/>
      <c r="O233" s="908"/>
      <c r="P233" s="908"/>
      <c r="Q233" s="908"/>
      <c r="R233" s="908"/>
      <c r="S233" s="908"/>
      <c r="T233" s="908"/>
      <c r="U233" s="908"/>
      <c r="V233" s="908"/>
      <c r="W233" s="908"/>
      <c r="X233" s="908"/>
      <c r="Y233" s="908"/>
      <c r="Z233" s="908"/>
      <c r="AA233" s="908"/>
      <c r="AB233" s="908"/>
      <c r="AC233" s="908"/>
      <c r="AD233" s="908"/>
      <c r="AE233" s="908"/>
      <c r="AF233" s="908"/>
      <c r="AG233" s="908"/>
      <c r="AH233" s="908"/>
      <c r="AI233" s="908"/>
      <c r="AJ233" s="908"/>
      <c r="AK233" s="908"/>
      <c r="AL233" s="908"/>
      <c r="AM233" s="908"/>
      <c r="AN233" s="908"/>
      <c r="AO233" s="908"/>
      <c r="AP233" s="908"/>
      <c r="AQ233" s="908"/>
      <c r="AR233" s="908"/>
      <c r="AS233" s="908"/>
      <c r="AT233" s="908"/>
      <c r="AU233" s="908"/>
      <c r="AV233" s="908"/>
      <c r="AW233" s="908"/>
      <c r="AX233" s="908"/>
      <c r="AY233" s="908"/>
      <c r="AZ233" s="908"/>
      <c r="BA233" s="908"/>
      <c r="BB233" s="908"/>
      <c r="BC233" s="908"/>
      <c r="BD233" s="908"/>
      <c r="BE233" s="908"/>
      <c r="BF233" s="908"/>
      <c r="BG233" s="908"/>
      <c r="BH233" s="908"/>
      <c r="BI233" s="908"/>
      <c r="BJ233" s="908"/>
      <c r="BK233" s="908"/>
      <c r="BL233" s="908"/>
      <c r="BM233" s="908"/>
      <c r="BN233" s="908"/>
      <c r="BO233" s="908"/>
      <c r="BP233" s="908"/>
      <c r="BQ233" s="908"/>
      <c r="BR233" s="908"/>
      <c r="BS233" s="908"/>
      <c r="BT233" s="908"/>
      <c r="BU233" s="908"/>
      <c r="BV233" s="908"/>
      <c r="BW233" s="908"/>
      <c r="BX233" s="908"/>
      <c r="BY233" s="908"/>
      <c r="BZ233" s="908"/>
      <c r="CA233" s="908"/>
      <c r="CB233" s="908"/>
      <c r="CC233" s="908"/>
      <c r="CD233" s="908"/>
      <c r="CE233" s="908"/>
      <c r="CF233" s="908"/>
      <c r="CG233" s="908"/>
      <c r="CH233" s="908"/>
      <c r="CI233" s="908"/>
      <c r="CJ233" s="908"/>
      <c r="CK233" s="908"/>
      <c r="CL233" s="908"/>
      <c r="CM233" s="908"/>
      <c r="CN233" s="908"/>
      <c r="CO233" s="908"/>
      <c r="CP233" s="908"/>
      <c r="CQ233" s="908"/>
      <c r="CR233" s="908"/>
      <c r="CS233" s="908"/>
      <c r="CT233" s="908"/>
    </row>
    <row r="234">
      <c r="A234" s="1212"/>
      <c r="B234" s="1206"/>
      <c r="C234" s="1207"/>
      <c r="D234" s="1208"/>
      <c r="E234" s="1209"/>
      <c r="F234" s="1210"/>
      <c r="G234" s="1206"/>
      <c r="H234" s="1208"/>
      <c r="I234" s="1209"/>
      <c r="J234" s="908"/>
      <c r="K234" s="908"/>
      <c r="L234" s="908"/>
      <c r="M234" s="908"/>
      <c r="N234" s="908"/>
      <c r="O234" s="908"/>
      <c r="P234" s="908"/>
      <c r="Q234" s="908"/>
      <c r="R234" s="908"/>
      <c r="S234" s="908"/>
      <c r="T234" s="908"/>
      <c r="U234" s="908"/>
      <c r="V234" s="908"/>
      <c r="W234" s="908"/>
      <c r="X234" s="908"/>
      <c r="Y234" s="908"/>
      <c r="Z234" s="908"/>
      <c r="AA234" s="908"/>
      <c r="AB234" s="908"/>
      <c r="AC234" s="908"/>
      <c r="AD234" s="908"/>
      <c r="AE234" s="908"/>
      <c r="AF234" s="908"/>
      <c r="AG234" s="908"/>
      <c r="AH234" s="908"/>
      <c r="AI234" s="908"/>
      <c r="AJ234" s="908"/>
      <c r="AK234" s="908"/>
      <c r="AL234" s="908"/>
      <c r="AM234" s="908"/>
      <c r="AN234" s="908"/>
      <c r="AO234" s="908"/>
      <c r="AP234" s="908"/>
      <c r="AQ234" s="908"/>
      <c r="AR234" s="908"/>
      <c r="AS234" s="908"/>
      <c r="AT234" s="908"/>
      <c r="AU234" s="908"/>
      <c r="AV234" s="908"/>
      <c r="AW234" s="908"/>
      <c r="AX234" s="908"/>
      <c r="AY234" s="908"/>
      <c r="AZ234" s="908"/>
      <c r="BA234" s="908"/>
      <c r="BB234" s="908"/>
      <c r="BC234" s="908"/>
      <c r="BD234" s="908"/>
      <c r="BE234" s="908"/>
      <c r="BF234" s="908"/>
      <c r="BG234" s="908"/>
      <c r="BH234" s="908"/>
      <c r="BI234" s="908"/>
      <c r="BJ234" s="908"/>
      <c r="BK234" s="908"/>
      <c r="BL234" s="908"/>
      <c r="BM234" s="908"/>
      <c r="BN234" s="908"/>
      <c r="BO234" s="908"/>
      <c r="BP234" s="908"/>
      <c r="BQ234" s="908"/>
      <c r="BR234" s="908"/>
      <c r="BS234" s="908"/>
      <c r="BT234" s="908"/>
      <c r="BU234" s="908"/>
      <c r="BV234" s="908"/>
      <c r="BW234" s="908"/>
      <c r="BX234" s="908"/>
      <c r="BY234" s="908"/>
      <c r="BZ234" s="908"/>
      <c r="CA234" s="908"/>
      <c r="CB234" s="908"/>
      <c r="CC234" s="908"/>
      <c r="CD234" s="908"/>
      <c r="CE234" s="908"/>
      <c r="CF234" s="908"/>
      <c r="CG234" s="908"/>
      <c r="CH234" s="908"/>
      <c r="CI234" s="908"/>
      <c r="CJ234" s="908"/>
      <c r="CK234" s="908"/>
      <c r="CL234" s="908"/>
      <c r="CM234" s="908"/>
      <c r="CN234" s="908"/>
      <c r="CO234" s="908"/>
      <c r="CP234" s="908"/>
      <c r="CQ234" s="908"/>
      <c r="CR234" s="908"/>
      <c r="CS234" s="908"/>
      <c r="CT234" s="908"/>
    </row>
    <row r="235">
      <c r="A235" s="1212"/>
      <c r="B235" s="1206"/>
      <c r="C235" s="1207"/>
      <c r="D235" s="1208"/>
      <c r="E235" s="1209"/>
      <c r="F235" s="1210"/>
      <c r="G235" s="1206"/>
      <c r="H235" s="1208"/>
      <c r="I235" s="1209"/>
      <c r="J235" s="908"/>
      <c r="K235" s="908"/>
      <c r="L235" s="908"/>
      <c r="M235" s="908"/>
      <c r="N235" s="908"/>
      <c r="O235" s="908"/>
      <c r="P235" s="908"/>
      <c r="Q235" s="908"/>
      <c r="R235" s="908"/>
      <c r="S235" s="908"/>
      <c r="T235" s="908"/>
      <c r="U235" s="908"/>
      <c r="V235" s="908"/>
      <c r="W235" s="908"/>
      <c r="X235" s="908"/>
      <c r="Y235" s="908"/>
      <c r="Z235" s="908"/>
      <c r="AA235" s="908"/>
      <c r="AB235" s="908"/>
      <c r="AC235" s="908"/>
      <c r="AD235" s="908"/>
      <c r="AE235" s="908"/>
      <c r="AF235" s="908"/>
      <c r="AG235" s="908"/>
      <c r="AH235" s="908"/>
      <c r="AI235" s="908"/>
      <c r="AJ235" s="908"/>
      <c r="AK235" s="908"/>
      <c r="AL235" s="908"/>
      <c r="AM235" s="908"/>
      <c r="AN235" s="908"/>
      <c r="AO235" s="908"/>
      <c r="AP235" s="908"/>
      <c r="AQ235" s="908"/>
      <c r="AR235" s="908"/>
      <c r="AS235" s="908"/>
      <c r="AT235" s="908"/>
      <c r="AU235" s="908"/>
      <c r="AV235" s="908"/>
      <c r="AW235" s="908"/>
      <c r="AX235" s="908"/>
      <c r="AY235" s="908"/>
      <c r="AZ235" s="908"/>
      <c r="BA235" s="908"/>
      <c r="BB235" s="908"/>
      <c r="BC235" s="908"/>
      <c r="BD235" s="908"/>
      <c r="BE235" s="908"/>
      <c r="BF235" s="908"/>
      <c r="BG235" s="908"/>
      <c r="BH235" s="908"/>
      <c r="BI235" s="908"/>
      <c r="BJ235" s="908"/>
      <c r="BK235" s="908"/>
      <c r="BL235" s="908"/>
      <c r="BM235" s="908"/>
      <c r="BN235" s="908"/>
      <c r="BO235" s="908"/>
      <c r="BP235" s="908"/>
      <c r="BQ235" s="908"/>
      <c r="BR235" s="908"/>
      <c r="BS235" s="908"/>
      <c r="BT235" s="908"/>
      <c r="BU235" s="908"/>
      <c r="BV235" s="908"/>
      <c r="BW235" s="908"/>
      <c r="BX235" s="908"/>
      <c r="BY235" s="908"/>
      <c r="BZ235" s="908"/>
      <c r="CA235" s="908"/>
      <c r="CB235" s="908"/>
      <c r="CC235" s="908"/>
      <c r="CD235" s="908"/>
      <c r="CE235" s="908"/>
      <c r="CF235" s="908"/>
      <c r="CG235" s="908"/>
      <c r="CH235" s="908"/>
      <c r="CI235" s="908"/>
      <c r="CJ235" s="908"/>
      <c r="CK235" s="908"/>
      <c r="CL235" s="908"/>
      <c r="CM235" s="908"/>
      <c r="CN235" s="908"/>
      <c r="CO235" s="908"/>
      <c r="CP235" s="908"/>
      <c r="CQ235" s="908"/>
      <c r="CR235" s="908"/>
      <c r="CS235" s="908"/>
      <c r="CT235" s="908"/>
    </row>
    <row r="236">
      <c r="A236" s="1212"/>
      <c r="B236" s="1206"/>
      <c r="C236" s="1207"/>
      <c r="D236" s="1208"/>
      <c r="E236" s="1209"/>
      <c r="F236" s="1210"/>
      <c r="G236" s="1206"/>
      <c r="H236" s="1208"/>
      <c r="I236" s="1209"/>
      <c r="J236" s="908"/>
      <c r="K236" s="908"/>
      <c r="L236" s="908"/>
      <c r="M236" s="908"/>
      <c r="N236" s="908"/>
      <c r="O236" s="908"/>
      <c r="P236" s="908"/>
      <c r="Q236" s="908"/>
      <c r="R236" s="908"/>
      <c r="S236" s="908"/>
      <c r="T236" s="908"/>
      <c r="U236" s="908"/>
      <c r="V236" s="908"/>
      <c r="W236" s="908"/>
      <c r="X236" s="908"/>
      <c r="Y236" s="908"/>
      <c r="Z236" s="908"/>
      <c r="AA236" s="908"/>
      <c r="AB236" s="908"/>
      <c r="AC236" s="908"/>
      <c r="AD236" s="908"/>
      <c r="AE236" s="908"/>
      <c r="AF236" s="908"/>
      <c r="AG236" s="908"/>
      <c r="AH236" s="908"/>
      <c r="AI236" s="908"/>
      <c r="AJ236" s="908"/>
      <c r="AK236" s="908"/>
      <c r="AL236" s="908"/>
      <c r="AM236" s="908"/>
      <c r="AN236" s="908"/>
      <c r="AO236" s="908"/>
      <c r="AP236" s="908"/>
      <c r="AQ236" s="908"/>
      <c r="AR236" s="908"/>
      <c r="AS236" s="908"/>
      <c r="AT236" s="908"/>
      <c r="AU236" s="908"/>
      <c r="AV236" s="908"/>
      <c r="AW236" s="908"/>
      <c r="AX236" s="908"/>
      <c r="AY236" s="908"/>
      <c r="AZ236" s="908"/>
      <c r="BA236" s="908"/>
      <c r="BB236" s="908"/>
      <c r="BC236" s="908"/>
      <c r="BD236" s="908"/>
      <c r="BE236" s="908"/>
      <c r="BF236" s="908"/>
      <c r="BG236" s="908"/>
      <c r="BH236" s="908"/>
      <c r="BI236" s="908"/>
      <c r="BJ236" s="908"/>
      <c r="BK236" s="908"/>
      <c r="BL236" s="908"/>
      <c r="BM236" s="908"/>
      <c r="BN236" s="908"/>
      <c r="BO236" s="908"/>
      <c r="BP236" s="908"/>
      <c r="BQ236" s="908"/>
      <c r="BR236" s="908"/>
      <c r="BS236" s="908"/>
      <c r="BT236" s="908"/>
      <c r="BU236" s="908"/>
      <c r="BV236" s="908"/>
      <c r="BW236" s="908"/>
      <c r="BX236" s="908"/>
      <c r="BY236" s="908"/>
      <c r="BZ236" s="908"/>
      <c r="CA236" s="908"/>
      <c r="CB236" s="908"/>
      <c r="CC236" s="908"/>
      <c r="CD236" s="908"/>
      <c r="CE236" s="908"/>
      <c r="CF236" s="908"/>
      <c r="CG236" s="908"/>
      <c r="CH236" s="908"/>
      <c r="CI236" s="908"/>
      <c r="CJ236" s="908"/>
      <c r="CK236" s="908"/>
      <c r="CL236" s="908"/>
      <c r="CM236" s="908"/>
      <c r="CN236" s="908"/>
      <c r="CO236" s="908"/>
      <c r="CP236" s="908"/>
      <c r="CQ236" s="908"/>
      <c r="CR236" s="908"/>
      <c r="CS236" s="908"/>
      <c r="CT236" s="908"/>
    </row>
    <row r="237">
      <c r="A237" s="1212"/>
      <c r="B237" s="1206"/>
      <c r="C237" s="1207"/>
      <c r="D237" s="1208"/>
      <c r="E237" s="1209"/>
      <c r="F237" s="1210"/>
      <c r="G237" s="1206"/>
      <c r="H237" s="1208"/>
      <c r="I237" s="1209"/>
      <c r="J237" s="908"/>
      <c r="K237" s="908"/>
      <c r="L237" s="908"/>
      <c r="M237" s="908"/>
      <c r="N237" s="908"/>
      <c r="O237" s="908"/>
      <c r="P237" s="908"/>
      <c r="Q237" s="908"/>
      <c r="R237" s="908"/>
      <c r="S237" s="908"/>
      <c r="T237" s="908"/>
      <c r="U237" s="908"/>
      <c r="V237" s="908"/>
      <c r="W237" s="908"/>
      <c r="X237" s="908"/>
      <c r="Y237" s="908"/>
      <c r="Z237" s="908"/>
      <c r="AA237" s="908"/>
      <c r="AB237" s="908"/>
      <c r="AC237" s="908"/>
      <c r="AD237" s="908"/>
      <c r="AE237" s="908"/>
      <c r="AF237" s="908"/>
      <c r="AG237" s="908"/>
      <c r="AH237" s="908"/>
      <c r="AI237" s="908"/>
      <c r="AJ237" s="908"/>
      <c r="AK237" s="908"/>
      <c r="AL237" s="908"/>
      <c r="AM237" s="908"/>
      <c r="AN237" s="908"/>
      <c r="AO237" s="908"/>
      <c r="AP237" s="908"/>
      <c r="AQ237" s="908"/>
      <c r="AR237" s="908"/>
      <c r="AS237" s="908"/>
      <c r="AT237" s="908"/>
      <c r="AU237" s="908"/>
      <c r="AV237" s="908"/>
      <c r="AW237" s="908"/>
      <c r="AX237" s="908"/>
      <c r="AY237" s="908"/>
      <c r="AZ237" s="908"/>
      <c r="BA237" s="908"/>
      <c r="BB237" s="908"/>
      <c r="BC237" s="908"/>
      <c r="BD237" s="908"/>
      <c r="BE237" s="908"/>
      <c r="BF237" s="908"/>
      <c r="BG237" s="908"/>
      <c r="BH237" s="908"/>
      <c r="BI237" s="908"/>
      <c r="BJ237" s="908"/>
      <c r="BK237" s="908"/>
      <c r="BL237" s="908"/>
      <c r="BM237" s="908"/>
      <c r="BN237" s="908"/>
      <c r="BO237" s="908"/>
      <c r="BP237" s="908"/>
      <c r="BQ237" s="908"/>
      <c r="BR237" s="908"/>
      <c r="BS237" s="908"/>
      <c r="BT237" s="908"/>
      <c r="BU237" s="908"/>
      <c r="BV237" s="908"/>
      <c r="BW237" s="908"/>
      <c r="BX237" s="908"/>
      <c r="BY237" s="908"/>
      <c r="BZ237" s="908"/>
      <c r="CA237" s="908"/>
      <c r="CB237" s="908"/>
      <c r="CC237" s="908"/>
      <c r="CD237" s="908"/>
      <c r="CE237" s="908"/>
      <c r="CF237" s="908"/>
      <c r="CG237" s="908"/>
      <c r="CH237" s="908"/>
      <c r="CI237" s="908"/>
      <c r="CJ237" s="908"/>
      <c r="CK237" s="908"/>
      <c r="CL237" s="908"/>
      <c r="CM237" s="908"/>
      <c r="CN237" s="908"/>
      <c r="CO237" s="908"/>
      <c r="CP237" s="908"/>
      <c r="CQ237" s="908"/>
      <c r="CR237" s="908"/>
      <c r="CS237" s="908"/>
      <c r="CT237" s="908"/>
    </row>
    <row r="238">
      <c r="A238" s="1212"/>
      <c r="B238" s="1206"/>
      <c r="C238" s="1207"/>
      <c r="D238" s="1208"/>
      <c r="E238" s="1209"/>
      <c r="F238" s="1210"/>
      <c r="G238" s="1206"/>
      <c r="H238" s="1208"/>
      <c r="I238" s="1209"/>
      <c r="J238" s="908"/>
      <c r="K238" s="908"/>
      <c r="L238" s="908"/>
      <c r="M238" s="908"/>
      <c r="N238" s="908"/>
      <c r="O238" s="908"/>
      <c r="P238" s="908"/>
      <c r="Q238" s="908"/>
      <c r="R238" s="908"/>
      <c r="S238" s="908"/>
      <c r="T238" s="908"/>
      <c r="U238" s="908"/>
      <c r="V238" s="908"/>
      <c r="W238" s="908"/>
      <c r="X238" s="908"/>
      <c r="Y238" s="908"/>
      <c r="Z238" s="908"/>
      <c r="AA238" s="908"/>
      <c r="AB238" s="908"/>
      <c r="AC238" s="908"/>
      <c r="AD238" s="908"/>
      <c r="AE238" s="908"/>
      <c r="AF238" s="908"/>
      <c r="AG238" s="908"/>
      <c r="AH238" s="908"/>
      <c r="AI238" s="908"/>
      <c r="AJ238" s="908"/>
      <c r="AK238" s="908"/>
      <c r="AL238" s="908"/>
      <c r="AM238" s="908"/>
      <c r="AN238" s="908"/>
      <c r="AO238" s="908"/>
      <c r="AP238" s="908"/>
      <c r="AQ238" s="908"/>
      <c r="AR238" s="908"/>
      <c r="AS238" s="908"/>
      <c r="AT238" s="908"/>
      <c r="AU238" s="908"/>
      <c r="AV238" s="908"/>
      <c r="AW238" s="908"/>
      <c r="AX238" s="908"/>
      <c r="AY238" s="908"/>
      <c r="AZ238" s="908"/>
      <c r="BA238" s="908"/>
      <c r="BB238" s="908"/>
      <c r="BC238" s="908"/>
      <c r="BD238" s="908"/>
      <c r="BE238" s="908"/>
      <c r="BF238" s="908"/>
      <c r="BG238" s="908"/>
      <c r="BH238" s="908"/>
      <c r="BI238" s="908"/>
      <c r="BJ238" s="908"/>
      <c r="BK238" s="908"/>
      <c r="BL238" s="908"/>
      <c r="BM238" s="908"/>
      <c r="BN238" s="908"/>
      <c r="BO238" s="908"/>
      <c r="BP238" s="908"/>
      <c r="BQ238" s="908"/>
      <c r="BR238" s="908"/>
      <c r="BS238" s="908"/>
      <c r="BT238" s="908"/>
      <c r="BU238" s="908"/>
      <c r="BV238" s="908"/>
      <c r="BW238" s="908"/>
      <c r="BX238" s="908"/>
      <c r="BY238" s="908"/>
      <c r="BZ238" s="908"/>
      <c r="CA238" s="908"/>
      <c r="CB238" s="908"/>
      <c r="CC238" s="908"/>
      <c r="CD238" s="908"/>
      <c r="CE238" s="908"/>
      <c r="CF238" s="908"/>
      <c r="CG238" s="908"/>
      <c r="CH238" s="908"/>
      <c r="CI238" s="908"/>
      <c r="CJ238" s="908"/>
      <c r="CK238" s="908"/>
      <c r="CL238" s="908"/>
      <c r="CM238" s="908"/>
      <c r="CN238" s="908"/>
      <c r="CO238" s="908"/>
      <c r="CP238" s="908"/>
      <c r="CQ238" s="908"/>
      <c r="CR238" s="908"/>
      <c r="CS238" s="908"/>
      <c r="CT238" s="908"/>
    </row>
    <row r="239">
      <c r="A239" s="1212"/>
      <c r="B239" s="1206"/>
      <c r="C239" s="1207"/>
      <c r="D239" s="1208"/>
      <c r="E239" s="1209"/>
      <c r="F239" s="1210"/>
      <c r="G239" s="1206"/>
      <c r="H239" s="1208"/>
      <c r="I239" s="1209"/>
      <c r="J239" s="908"/>
      <c r="K239" s="908"/>
      <c r="L239" s="908"/>
      <c r="M239" s="908"/>
      <c r="N239" s="908"/>
      <c r="O239" s="908"/>
      <c r="P239" s="908"/>
      <c r="Q239" s="908"/>
      <c r="R239" s="908"/>
      <c r="S239" s="908"/>
      <c r="T239" s="908"/>
      <c r="U239" s="908"/>
      <c r="V239" s="908"/>
      <c r="W239" s="908"/>
      <c r="X239" s="908"/>
      <c r="Y239" s="908"/>
      <c r="Z239" s="908"/>
      <c r="AA239" s="908"/>
      <c r="AB239" s="908"/>
      <c r="AC239" s="908"/>
      <c r="AD239" s="908"/>
      <c r="AE239" s="908"/>
      <c r="AF239" s="908"/>
      <c r="AG239" s="908"/>
      <c r="AH239" s="908"/>
      <c r="AI239" s="908"/>
      <c r="AJ239" s="908"/>
      <c r="AK239" s="908"/>
      <c r="AL239" s="908"/>
      <c r="AM239" s="908"/>
      <c r="AN239" s="908"/>
      <c r="AO239" s="908"/>
      <c r="AP239" s="908"/>
      <c r="AQ239" s="908"/>
      <c r="AR239" s="908"/>
      <c r="AS239" s="908"/>
      <c r="AT239" s="908"/>
      <c r="AU239" s="908"/>
      <c r="AV239" s="908"/>
      <c r="AW239" s="908"/>
      <c r="AX239" s="908"/>
      <c r="AY239" s="908"/>
      <c r="AZ239" s="908"/>
      <c r="BA239" s="908"/>
      <c r="BB239" s="908"/>
      <c r="BC239" s="908"/>
      <c r="BD239" s="908"/>
      <c r="BE239" s="908"/>
      <c r="BF239" s="908"/>
      <c r="BG239" s="908"/>
      <c r="BH239" s="908"/>
      <c r="BI239" s="908"/>
      <c r="BJ239" s="908"/>
      <c r="BK239" s="908"/>
      <c r="BL239" s="908"/>
      <c r="BM239" s="908"/>
      <c r="BN239" s="908"/>
      <c r="BO239" s="908"/>
      <c r="BP239" s="908"/>
      <c r="BQ239" s="908"/>
      <c r="BR239" s="908"/>
      <c r="BS239" s="908"/>
      <c r="BT239" s="908"/>
      <c r="BU239" s="908"/>
      <c r="BV239" s="908"/>
      <c r="BW239" s="908"/>
      <c r="BX239" s="908"/>
      <c r="BY239" s="908"/>
      <c r="BZ239" s="908"/>
      <c r="CA239" s="908"/>
      <c r="CB239" s="908"/>
      <c r="CC239" s="908"/>
      <c r="CD239" s="908"/>
      <c r="CE239" s="908"/>
      <c r="CF239" s="908"/>
      <c r="CG239" s="908"/>
      <c r="CH239" s="908"/>
      <c r="CI239" s="908"/>
      <c r="CJ239" s="908"/>
      <c r="CK239" s="908"/>
      <c r="CL239" s="908"/>
      <c r="CM239" s="908"/>
      <c r="CN239" s="908"/>
      <c r="CO239" s="908"/>
      <c r="CP239" s="908"/>
      <c r="CQ239" s="908"/>
      <c r="CR239" s="908"/>
      <c r="CS239" s="908"/>
      <c r="CT239" s="908"/>
    </row>
    <row r="240">
      <c r="A240" s="1212"/>
      <c r="B240" s="1206"/>
      <c r="C240" s="1207"/>
      <c r="D240" s="1208"/>
      <c r="E240" s="1209"/>
      <c r="F240" s="1210"/>
      <c r="G240" s="1206"/>
      <c r="H240" s="1208"/>
      <c r="I240" s="1209"/>
      <c r="J240" s="908"/>
      <c r="K240" s="908"/>
      <c r="L240" s="908"/>
      <c r="M240" s="908"/>
      <c r="N240" s="908"/>
      <c r="O240" s="908"/>
      <c r="P240" s="908"/>
      <c r="Q240" s="908"/>
      <c r="R240" s="908"/>
      <c r="S240" s="908"/>
      <c r="T240" s="908"/>
      <c r="U240" s="908"/>
      <c r="V240" s="908"/>
      <c r="W240" s="908"/>
      <c r="X240" s="908"/>
      <c r="Y240" s="908"/>
      <c r="Z240" s="908"/>
      <c r="AA240" s="908"/>
      <c r="AB240" s="908"/>
      <c r="AC240" s="908"/>
      <c r="AD240" s="908"/>
      <c r="AE240" s="908"/>
      <c r="AF240" s="908"/>
      <c r="AG240" s="908"/>
      <c r="AH240" s="908"/>
      <c r="AI240" s="908"/>
      <c r="AJ240" s="908"/>
      <c r="AK240" s="908"/>
      <c r="AL240" s="908"/>
      <c r="AM240" s="908"/>
      <c r="AN240" s="908"/>
      <c r="AO240" s="908"/>
      <c r="AP240" s="908"/>
      <c r="AQ240" s="908"/>
      <c r="AR240" s="908"/>
      <c r="AS240" s="908"/>
      <c r="AT240" s="908"/>
      <c r="AU240" s="908"/>
      <c r="AV240" s="908"/>
      <c r="AW240" s="908"/>
      <c r="AX240" s="908"/>
      <c r="AY240" s="908"/>
      <c r="AZ240" s="908"/>
      <c r="BA240" s="908"/>
      <c r="BB240" s="908"/>
      <c r="BC240" s="908"/>
      <c r="BD240" s="908"/>
      <c r="BE240" s="908"/>
      <c r="BF240" s="908"/>
      <c r="BG240" s="908"/>
      <c r="BH240" s="908"/>
      <c r="BI240" s="908"/>
      <c r="BJ240" s="908"/>
      <c r="BK240" s="908"/>
      <c r="BL240" s="908"/>
      <c r="BM240" s="908"/>
      <c r="BN240" s="908"/>
      <c r="BO240" s="908"/>
      <c r="BP240" s="908"/>
      <c r="BQ240" s="908"/>
      <c r="BR240" s="908"/>
      <c r="BS240" s="908"/>
      <c r="BT240" s="908"/>
      <c r="BU240" s="908"/>
      <c r="BV240" s="908"/>
      <c r="BW240" s="908"/>
      <c r="BX240" s="908"/>
      <c r="BY240" s="908"/>
      <c r="BZ240" s="908"/>
      <c r="CA240" s="908"/>
      <c r="CB240" s="908"/>
      <c r="CC240" s="908"/>
      <c r="CD240" s="908"/>
      <c r="CE240" s="908"/>
      <c r="CF240" s="908"/>
      <c r="CG240" s="908"/>
      <c r="CH240" s="908"/>
      <c r="CI240" s="908"/>
      <c r="CJ240" s="908"/>
      <c r="CK240" s="908"/>
      <c r="CL240" s="908"/>
      <c r="CM240" s="908"/>
      <c r="CN240" s="908"/>
      <c r="CO240" s="908"/>
      <c r="CP240" s="908"/>
      <c r="CQ240" s="908"/>
      <c r="CR240" s="908"/>
      <c r="CS240" s="908"/>
      <c r="CT240" s="908"/>
    </row>
    <row r="241">
      <c r="A241" s="1212"/>
      <c r="B241" s="1206"/>
      <c r="C241" s="1207"/>
      <c r="D241" s="1208"/>
      <c r="E241" s="1209"/>
      <c r="F241" s="1210"/>
      <c r="G241" s="1206"/>
      <c r="H241" s="1208"/>
      <c r="I241" s="1209"/>
      <c r="J241" s="908"/>
      <c r="K241" s="908"/>
      <c r="L241" s="908"/>
      <c r="M241" s="908"/>
      <c r="N241" s="908"/>
      <c r="O241" s="908"/>
      <c r="P241" s="908"/>
      <c r="Q241" s="908"/>
      <c r="R241" s="908"/>
      <c r="S241" s="908"/>
      <c r="T241" s="908"/>
      <c r="U241" s="908"/>
      <c r="V241" s="908"/>
      <c r="W241" s="908"/>
      <c r="X241" s="908"/>
      <c r="Y241" s="908"/>
      <c r="Z241" s="908"/>
      <c r="AA241" s="908"/>
      <c r="AB241" s="908"/>
      <c r="AC241" s="908"/>
      <c r="AD241" s="908"/>
      <c r="AE241" s="908"/>
      <c r="AF241" s="908"/>
      <c r="AG241" s="908"/>
      <c r="AH241" s="908"/>
      <c r="AI241" s="908"/>
      <c r="AJ241" s="908"/>
      <c r="AK241" s="908"/>
      <c r="AL241" s="908"/>
      <c r="AM241" s="908"/>
      <c r="AN241" s="908"/>
      <c r="AO241" s="908"/>
      <c r="AP241" s="908"/>
      <c r="AQ241" s="908"/>
      <c r="AR241" s="908"/>
      <c r="AS241" s="908"/>
      <c r="AT241" s="908"/>
      <c r="AU241" s="908"/>
      <c r="AV241" s="908"/>
      <c r="AW241" s="908"/>
      <c r="AX241" s="908"/>
      <c r="AY241" s="908"/>
      <c r="AZ241" s="908"/>
      <c r="BA241" s="908"/>
      <c r="BB241" s="908"/>
      <c r="BC241" s="908"/>
      <c r="BD241" s="908"/>
      <c r="BE241" s="908"/>
      <c r="BF241" s="908"/>
      <c r="BG241" s="908"/>
      <c r="BH241" s="908"/>
      <c r="BI241" s="908"/>
      <c r="BJ241" s="908"/>
      <c r="BK241" s="908"/>
      <c r="BL241" s="908"/>
      <c r="BM241" s="908"/>
      <c r="BN241" s="908"/>
      <c r="BO241" s="908"/>
      <c r="BP241" s="908"/>
      <c r="BQ241" s="908"/>
      <c r="BR241" s="908"/>
      <c r="BS241" s="908"/>
      <c r="BT241" s="908"/>
      <c r="BU241" s="908"/>
      <c r="BV241" s="908"/>
      <c r="BW241" s="908"/>
      <c r="BX241" s="908"/>
      <c r="BY241" s="908"/>
      <c r="BZ241" s="908"/>
      <c r="CA241" s="908"/>
      <c r="CB241" s="908"/>
      <c r="CC241" s="908"/>
      <c r="CD241" s="908"/>
      <c r="CE241" s="908"/>
      <c r="CF241" s="908"/>
      <c r="CG241" s="908"/>
      <c r="CH241" s="908"/>
      <c r="CI241" s="908"/>
      <c r="CJ241" s="908"/>
      <c r="CK241" s="908"/>
      <c r="CL241" s="908"/>
      <c r="CM241" s="908"/>
      <c r="CN241" s="908"/>
      <c r="CO241" s="908"/>
      <c r="CP241" s="908"/>
      <c r="CQ241" s="908"/>
      <c r="CR241" s="908"/>
      <c r="CS241" s="908"/>
      <c r="CT241" s="908"/>
    </row>
    <row r="242">
      <c r="A242" s="1212"/>
      <c r="B242" s="1206"/>
      <c r="C242" s="1207"/>
      <c r="D242" s="1208"/>
      <c r="E242" s="1209"/>
      <c r="F242" s="1210"/>
      <c r="G242" s="1206"/>
      <c r="H242" s="1208"/>
      <c r="I242" s="1209"/>
      <c r="J242" s="908"/>
      <c r="K242" s="908"/>
      <c r="L242" s="908"/>
      <c r="M242" s="908"/>
      <c r="N242" s="908"/>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08"/>
      <c r="AJ242" s="908"/>
      <c r="AK242" s="908"/>
      <c r="AL242" s="908"/>
      <c r="AM242" s="908"/>
      <c r="AN242" s="908"/>
      <c r="AO242" s="908"/>
      <c r="AP242" s="908"/>
      <c r="AQ242" s="908"/>
      <c r="AR242" s="908"/>
      <c r="AS242" s="908"/>
      <c r="AT242" s="908"/>
      <c r="AU242" s="908"/>
      <c r="AV242" s="908"/>
      <c r="AW242" s="908"/>
      <c r="AX242" s="908"/>
      <c r="AY242" s="908"/>
      <c r="AZ242" s="908"/>
      <c r="BA242" s="908"/>
      <c r="BB242" s="908"/>
      <c r="BC242" s="908"/>
      <c r="BD242" s="908"/>
      <c r="BE242" s="908"/>
      <c r="BF242" s="908"/>
      <c r="BG242" s="908"/>
      <c r="BH242" s="908"/>
      <c r="BI242" s="908"/>
      <c r="BJ242" s="908"/>
      <c r="BK242" s="908"/>
      <c r="BL242" s="908"/>
      <c r="BM242" s="908"/>
      <c r="BN242" s="908"/>
      <c r="BO242" s="908"/>
      <c r="BP242" s="908"/>
      <c r="BQ242" s="908"/>
      <c r="BR242" s="908"/>
      <c r="BS242" s="908"/>
      <c r="BT242" s="908"/>
      <c r="BU242" s="908"/>
      <c r="BV242" s="908"/>
      <c r="BW242" s="908"/>
      <c r="BX242" s="908"/>
      <c r="BY242" s="908"/>
      <c r="BZ242" s="908"/>
      <c r="CA242" s="908"/>
      <c r="CB242" s="908"/>
      <c r="CC242" s="908"/>
      <c r="CD242" s="908"/>
      <c r="CE242" s="908"/>
      <c r="CF242" s="908"/>
      <c r="CG242" s="908"/>
      <c r="CH242" s="908"/>
      <c r="CI242" s="908"/>
      <c r="CJ242" s="908"/>
      <c r="CK242" s="908"/>
      <c r="CL242" s="908"/>
      <c r="CM242" s="908"/>
      <c r="CN242" s="908"/>
      <c r="CO242" s="908"/>
      <c r="CP242" s="908"/>
      <c r="CQ242" s="908"/>
      <c r="CR242" s="908"/>
      <c r="CS242" s="908"/>
      <c r="CT242" s="908"/>
    </row>
    <row r="243">
      <c r="A243" s="1212"/>
      <c r="B243" s="1206"/>
      <c r="C243" s="1207"/>
      <c r="D243" s="1208"/>
      <c r="E243" s="1209"/>
      <c r="F243" s="1210"/>
      <c r="G243" s="1206"/>
      <c r="H243" s="1208"/>
      <c r="I243" s="1209"/>
      <c r="J243" s="908"/>
      <c r="K243" s="908"/>
      <c r="L243" s="908"/>
      <c r="M243" s="908"/>
      <c r="N243" s="908"/>
      <c r="O243" s="908"/>
      <c r="P243" s="908"/>
      <c r="Q243" s="908"/>
      <c r="R243" s="908"/>
      <c r="S243" s="908"/>
      <c r="T243" s="908"/>
      <c r="U243" s="908"/>
      <c r="V243" s="908"/>
      <c r="W243" s="908"/>
      <c r="X243" s="908"/>
      <c r="Y243" s="908"/>
      <c r="Z243" s="908"/>
      <c r="AA243" s="908"/>
      <c r="AB243" s="908"/>
      <c r="AC243" s="908"/>
      <c r="AD243" s="908"/>
      <c r="AE243" s="908"/>
      <c r="AF243" s="908"/>
      <c r="AG243" s="908"/>
      <c r="AH243" s="908"/>
      <c r="AI243" s="908"/>
      <c r="AJ243" s="908"/>
      <c r="AK243" s="908"/>
      <c r="AL243" s="908"/>
      <c r="AM243" s="908"/>
      <c r="AN243" s="908"/>
      <c r="AO243" s="908"/>
      <c r="AP243" s="908"/>
      <c r="AQ243" s="908"/>
      <c r="AR243" s="908"/>
      <c r="AS243" s="908"/>
      <c r="AT243" s="908"/>
      <c r="AU243" s="908"/>
      <c r="AV243" s="908"/>
      <c r="AW243" s="908"/>
      <c r="AX243" s="908"/>
      <c r="AY243" s="908"/>
      <c r="AZ243" s="908"/>
      <c r="BA243" s="908"/>
      <c r="BB243" s="908"/>
      <c r="BC243" s="908"/>
      <c r="BD243" s="908"/>
      <c r="BE243" s="908"/>
      <c r="BF243" s="908"/>
      <c r="BG243" s="908"/>
      <c r="BH243" s="908"/>
      <c r="BI243" s="908"/>
      <c r="BJ243" s="908"/>
      <c r="BK243" s="908"/>
      <c r="BL243" s="908"/>
      <c r="BM243" s="908"/>
      <c r="BN243" s="908"/>
      <c r="BO243" s="908"/>
      <c r="BP243" s="908"/>
      <c r="BQ243" s="908"/>
      <c r="BR243" s="908"/>
      <c r="BS243" s="908"/>
      <c r="BT243" s="908"/>
      <c r="BU243" s="908"/>
      <c r="BV243" s="908"/>
      <c r="BW243" s="908"/>
      <c r="BX243" s="908"/>
      <c r="BY243" s="908"/>
      <c r="BZ243" s="908"/>
      <c r="CA243" s="908"/>
      <c r="CB243" s="908"/>
      <c r="CC243" s="908"/>
      <c r="CD243" s="908"/>
      <c r="CE243" s="908"/>
      <c r="CF243" s="908"/>
      <c r="CG243" s="908"/>
      <c r="CH243" s="908"/>
      <c r="CI243" s="908"/>
      <c r="CJ243" s="908"/>
      <c r="CK243" s="908"/>
      <c r="CL243" s="908"/>
      <c r="CM243" s="908"/>
      <c r="CN243" s="908"/>
      <c r="CO243" s="908"/>
      <c r="CP243" s="908"/>
      <c r="CQ243" s="908"/>
      <c r="CR243" s="908"/>
      <c r="CS243" s="908"/>
      <c r="CT243" s="908"/>
    </row>
    <row r="244">
      <c r="A244" s="1212"/>
      <c r="B244" s="1206"/>
      <c r="C244" s="1207"/>
      <c r="D244" s="1208"/>
      <c r="E244" s="1209"/>
      <c r="F244" s="1210"/>
      <c r="G244" s="1206"/>
      <c r="H244" s="1208"/>
      <c r="I244" s="1209"/>
      <c r="J244" s="908"/>
      <c r="K244" s="908"/>
      <c r="L244" s="908"/>
      <c r="M244" s="908"/>
      <c r="N244" s="908"/>
      <c r="O244" s="908"/>
      <c r="P244" s="908"/>
      <c r="Q244" s="908"/>
      <c r="R244" s="908"/>
      <c r="S244" s="908"/>
      <c r="T244" s="908"/>
      <c r="U244" s="908"/>
      <c r="V244" s="908"/>
      <c r="W244" s="908"/>
      <c r="X244" s="908"/>
      <c r="Y244" s="908"/>
      <c r="Z244" s="908"/>
      <c r="AA244" s="908"/>
      <c r="AB244" s="908"/>
      <c r="AC244" s="908"/>
      <c r="AD244" s="908"/>
      <c r="AE244" s="908"/>
      <c r="AF244" s="908"/>
      <c r="AG244" s="908"/>
      <c r="AH244" s="908"/>
      <c r="AI244" s="908"/>
      <c r="AJ244" s="908"/>
      <c r="AK244" s="908"/>
      <c r="AL244" s="908"/>
      <c r="AM244" s="908"/>
      <c r="AN244" s="908"/>
      <c r="AO244" s="908"/>
      <c r="AP244" s="908"/>
      <c r="AQ244" s="908"/>
      <c r="AR244" s="908"/>
      <c r="AS244" s="908"/>
      <c r="AT244" s="908"/>
      <c r="AU244" s="908"/>
      <c r="AV244" s="908"/>
      <c r="AW244" s="908"/>
      <c r="AX244" s="908"/>
      <c r="AY244" s="908"/>
      <c r="AZ244" s="908"/>
      <c r="BA244" s="908"/>
      <c r="BB244" s="908"/>
      <c r="BC244" s="908"/>
      <c r="BD244" s="908"/>
      <c r="BE244" s="908"/>
      <c r="BF244" s="908"/>
      <c r="BG244" s="908"/>
      <c r="BH244" s="908"/>
      <c r="BI244" s="908"/>
      <c r="BJ244" s="908"/>
      <c r="BK244" s="908"/>
      <c r="BL244" s="908"/>
      <c r="BM244" s="908"/>
      <c r="BN244" s="908"/>
      <c r="BO244" s="908"/>
      <c r="BP244" s="908"/>
      <c r="BQ244" s="908"/>
      <c r="BR244" s="908"/>
      <c r="BS244" s="908"/>
      <c r="BT244" s="908"/>
      <c r="BU244" s="908"/>
      <c r="BV244" s="908"/>
      <c r="BW244" s="908"/>
      <c r="BX244" s="908"/>
      <c r="BY244" s="908"/>
      <c r="BZ244" s="908"/>
      <c r="CA244" s="908"/>
      <c r="CB244" s="908"/>
      <c r="CC244" s="908"/>
      <c r="CD244" s="908"/>
      <c r="CE244" s="908"/>
      <c r="CF244" s="908"/>
      <c r="CG244" s="908"/>
      <c r="CH244" s="908"/>
      <c r="CI244" s="908"/>
      <c r="CJ244" s="908"/>
      <c r="CK244" s="908"/>
      <c r="CL244" s="908"/>
      <c r="CM244" s="908"/>
      <c r="CN244" s="908"/>
      <c r="CO244" s="908"/>
      <c r="CP244" s="908"/>
      <c r="CQ244" s="908"/>
      <c r="CR244" s="908"/>
      <c r="CS244" s="908"/>
      <c r="CT244" s="908"/>
    </row>
    <row r="245">
      <c r="A245" s="1212"/>
      <c r="B245" s="1206"/>
      <c r="C245" s="1207"/>
      <c r="D245" s="1208"/>
      <c r="E245" s="1209"/>
      <c r="F245" s="1210"/>
      <c r="G245" s="1206"/>
      <c r="H245" s="1208"/>
      <c r="I245" s="1209"/>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c r="BC245" s="908"/>
      <c r="BD245" s="908"/>
      <c r="BE245" s="908"/>
      <c r="BF245" s="908"/>
      <c r="BG245" s="908"/>
      <c r="BH245" s="908"/>
      <c r="BI245" s="908"/>
      <c r="BJ245" s="908"/>
      <c r="BK245" s="908"/>
      <c r="BL245" s="908"/>
      <c r="BM245" s="908"/>
      <c r="BN245" s="908"/>
      <c r="BO245" s="908"/>
      <c r="BP245" s="908"/>
      <c r="BQ245" s="908"/>
      <c r="BR245" s="908"/>
      <c r="BS245" s="908"/>
      <c r="BT245" s="908"/>
      <c r="BU245" s="908"/>
      <c r="BV245" s="908"/>
      <c r="BW245" s="908"/>
      <c r="BX245" s="908"/>
      <c r="BY245" s="908"/>
      <c r="BZ245" s="908"/>
      <c r="CA245" s="908"/>
      <c r="CB245" s="908"/>
      <c r="CC245" s="908"/>
      <c r="CD245" s="908"/>
      <c r="CE245" s="908"/>
      <c r="CF245" s="908"/>
      <c r="CG245" s="908"/>
      <c r="CH245" s="908"/>
      <c r="CI245" s="908"/>
      <c r="CJ245" s="908"/>
      <c r="CK245" s="908"/>
      <c r="CL245" s="908"/>
      <c r="CM245" s="908"/>
      <c r="CN245" s="908"/>
      <c r="CO245" s="908"/>
      <c r="CP245" s="908"/>
      <c r="CQ245" s="908"/>
      <c r="CR245" s="908"/>
      <c r="CS245" s="908"/>
      <c r="CT245" s="908"/>
    </row>
    <row r="246">
      <c r="A246" s="1212"/>
      <c r="B246" s="1206"/>
      <c r="C246" s="1207"/>
      <c r="D246" s="1208"/>
      <c r="E246" s="1209"/>
      <c r="F246" s="1210"/>
      <c r="G246" s="1206"/>
      <c r="H246" s="1208"/>
      <c r="I246" s="1209"/>
      <c r="J246" s="908"/>
      <c r="K246" s="908"/>
      <c r="L246" s="908"/>
      <c r="M246" s="908"/>
      <c r="N246" s="908"/>
      <c r="O246" s="908"/>
      <c r="P246" s="908"/>
      <c r="Q246" s="908"/>
      <c r="R246" s="908"/>
      <c r="S246" s="908"/>
      <c r="T246" s="908"/>
      <c r="U246" s="908"/>
      <c r="V246" s="908"/>
      <c r="W246" s="908"/>
      <c r="X246" s="908"/>
      <c r="Y246" s="908"/>
      <c r="Z246" s="908"/>
      <c r="AA246" s="908"/>
      <c r="AB246" s="908"/>
      <c r="AC246" s="908"/>
      <c r="AD246" s="908"/>
      <c r="AE246" s="908"/>
      <c r="AF246" s="908"/>
      <c r="AG246" s="908"/>
      <c r="AH246" s="908"/>
      <c r="AI246" s="908"/>
      <c r="AJ246" s="908"/>
      <c r="AK246" s="908"/>
      <c r="AL246" s="908"/>
      <c r="AM246" s="908"/>
      <c r="AN246" s="908"/>
      <c r="AO246" s="908"/>
      <c r="AP246" s="908"/>
      <c r="AQ246" s="908"/>
      <c r="AR246" s="908"/>
      <c r="AS246" s="908"/>
      <c r="AT246" s="908"/>
      <c r="AU246" s="908"/>
      <c r="AV246" s="908"/>
      <c r="AW246" s="908"/>
      <c r="AX246" s="908"/>
      <c r="AY246" s="908"/>
      <c r="AZ246" s="908"/>
      <c r="BA246" s="908"/>
      <c r="BB246" s="908"/>
      <c r="BC246" s="908"/>
      <c r="BD246" s="908"/>
      <c r="BE246" s="908"/>
      <c r="BF246" s="908"/>
      <c r="BG246" s="908"/>
      <c r="BH246" s="908"/>
      <c r="BI246" s="908"/>
      <c r="BJ246" s="908"/>
      <c r="BK246" s="908"/>
      <c r="BL246" s="908"/>
      <c r="BM246" s="908"/>
      <c r="BN246" s="908"/>
      <c r="BO246" s="908"/>
      <c r="BP246" s="908"/>
      <c r="BQ246" s="908"/>
      <c r="BR246" s="908"/>
      <c r="BS246" s="908"/>
      <c r="BT246" s="908"/>
      <c r="BU246" s="908"/>
      <c r="BV246" s="908"/>
      <c r="BW246" s="908"/>
      <c r="BX246" s="908"/>
      <c r="BY246" s="908"/>
      <c r="BZ246" s="908"/>
      <c r="CA246" s="908"/>
      <c r="CB246" s="908"/>
      <c r="CC246" s="908"/>
      <c r="CD246" s="908"/>
      <c r="CE246" s="908"/>
      <c r="CF246" s="908"/>
      <c r="CG246" s="908"/>
      <c r="CH246" s="908"/>
      <c r="CI246" s="908"/>
      <c r="CJ246" s="908"/>
      <c r="CK246" s="908"/>
      <c r="CL246" s="908"/>
      <c r="CM246" s="908"/>
      <c r="CN246" s="908"/>
      <c r="CO246" s="908"/>
      <c r="CP246" s="908"/>
      <c r="CQ246" s="908"/>
      <c r="CR246" s="908"/>
      <c r="CS246" s="908"/>
      <c r="CT246" s="908"/>
    </row>
    <row r="247">
      <c r="A247" s="1212"/>
      <c r="B247" s="1206"/>
      <c r="C247" s="1207"/>
      <c r="D247" s="1208"/>
      <c r="E247" s="1209"/>
      <c r="F247" s="1210"/>
      <c r="G247" s="1206"/>
      <c r="H247" s="1208"/>
      <c r="I247" s="1209"/>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08"/>
      <c r="AJ247" s="908"/>
      <c r="AK247" s="908"/>
      <c r="AL247" s="908"/>
      <c r="AM247" s="908"/>
      <c r="AN247" s="908"/>
      <c r="AO247" s="908"/>
      <c r="AP247" s="908"/>
      <c r="AQ247" s="908"/>
      <c r="AR247" s="908"/>
      <c r="AS247" s="908"/>
      <c r="AT247" s="908"/>
      <c r="AU247" s="908"/>
      <c r="AV247" s="908"/>
      <c r="AW247" s="908"/>
      <c r="AX247" s="908"/>
      <c r="AY247" s="908"/>
      <c r="AZ247" s="908"/>
      <c r="BA247" s="908"/>
      <c r="BB247" s="908"/>
      <c r="BC247" s="908"/>
      <c r="BD247" s="908"/>
      <c r="BE247" s="908"/>
      <c r="BF247" s="908"/>
      <c r="BG247" s="908"/>
      <c r="BH247" s="908"/>
      <c r="BI247" s="908"/>
      <c r="BJ247" s="908"/>
      <c r="BK247" s="908"/>
      <c r="BL247" s="908"/>
      <c r="BM247" s="908"/>
      <c r="BN247" s="908"/>
      <c r="BO247" s="908"/>
      <c r="BP247" s="908"/>
      <c r="BQ247" s="908"/>
      <c r="BR247" s="908"/>
      <c r="BS247" s="908"/>
      <c r="BT247" s="908"/>
      <c r="BU247" s="908"/>
      <c r="BV247" s="908"/>
      <c r="BW247" s="908"/>
      <c r="BX247" s="908"/>
      <c r="BY247" s="908"/>
      <c r="BZ247" s="908"/>
      <c r="CA247" s="908"/>
      <c r="CB247" s="908"/>
      <c r="CC247" s="908"/>
      <c r="CD247" s="908"/>
      <c r="CE247" s="908"/>
      <c r="CF247" s="908"/>
      <c r="CG247" s="908"/>
      <c r="CH247" s="908"/>
      <c r="CI247" s="908"/>
      <c r="CJ247" s="908"/>
      <c r="CK247" s="908"/>
      <c r="CL247" s="908"/>
      <c r="CM247" s="908"/>
      <c r="CN247" s="908"/>
      <c r="CO247" s="908"/>
      <c r="CP247" s="908"/>
      <c r="CQ247" s="908"/>
      <c r="CR247" s="908"/>
      <c r="CS247" s="908"/>
      <c r="CT247" s="908"/>
    </row>
    <row r="248">
      <c r="A248" s="1212"/>
      <c r="B248" s="1206"/>
      <c r="C248" s="1207"/>
      <c r="D248" s="1208"/>
      <c r="E248" s="1209"/>
      <c r="F248" s="1210"/>
      <c r="G248" s="1206"/>
      <c r="H248" s="1208"/>
      <c r="I248" s="1209"/>
      <c r="J248" s="908"/>
      <c r="K248" s="908"/>
      <c r="L248" s="908"/>
      <c r="M248" s="908"/>
      <c r="N248" s="908"/>
      <c r="O248" s="908"/>
      <c r="P248" s="908"/>
      <c r="Q248" s="908"/>
      <c r="R248" s="908"/>
      <c r="S248" s="908"/>
      <c r="T248" s="908"/>
      <c r="U248" s="908"/>
      <c r="V248" s="908"/>
      <c r="W248" s="908"/>
      <c r="X248" s="908"/>
      <c r="Y248" s="908"/>
      <c r="Z248" s="908"/>
      <c r="AA248" s="908"/>
      <c r="AB248" s="908"/>
      <c r="AC248" s="908"/>
      <c r="AD248" s="908"/>
      <c r="AE248" s="908"/>
      <c r="AF248" s="908"/>
      <c r="AG248" s="908"/>
      <c r="AH248" s="908"/>
      <c r="AI248" s="908"/>
      <c r="AJ248" s="908"/>
      <c r="AK248" s="908"/>
      <c r="AL248" s="908"/>
      <c r="AM248" s="908"/>
      <c r="AN248" s="908"/>
      <c r="AO248" s="908"/>
      <c r="AP248" s="908"/>
      <c r="AQ248" s="908"/>
      <c r="AR248" s="908"/>
      <c r="AS248" s="908"/>
      <c r="AT248" s="908"/>
      <c r="AU248" s="908"/>
      <c r="AV248" s="908"/>
      <c r="AW248" s="908"/>
      <c r="AX248" s="908"/>
      <c r="AY248" s="908"/>
      <c r="AZ248" s="908"/>
      <c r="BA248" s="908"/>
      <c r="BB248" s="908"/>
      <c r="BC248" s="908"/>
      <c r="BD248" s="908"/>
      <c r="BE248" s="908"/>
      <c r="BF248" s="908"/>
      <c r="BG248" s="908"/>
      <c r="BH248" s="908"/>
      <c r="BI248" s="908"/>
      <c r="BJ248" s="908"/>
      <c r="BK248" s="908"/>
      <c r="BL248" s="908"/>
      <c r="BM248" s="908"/>
      <c r="BN248" s="908"/>
      <c r="BO248" s="908"/>
      <c r="BP248" s="908"/>
      <c r="BQ248" s="908"/>
      <c r="BR248" s="908"/>
      <c r="BS248" s="908"/>
      <c r="BT248" s="908"/>
      <c r="BU248" s="908"/>
      <c r="BV248" s="908"/>
      <c r="BW248" s="908"/>
      <c r="BX248" s="908"/>
      <c r="BY248" s="908"/>
      <c r="BZ248" s="908"/>
      <c r="CA248" s="908"/>
      <c r="CB248" s="908"/>
      <c r="CC248" s="908"/>
      <c r="CD248" s="908"/>
      <c r="CE248" s="908"/>
      <c r="CF248" s="908"/>
      <c r="CG248" s="908"/>
      <c r="CH248" s="908"/>
      <c r="CI248" s="908"/>
      <c r="CJ248" s="908"/>
      <c r="CK248" s="908"/>
      <c r="CL248" s="908"/>
      <c r="CM248" s="908"/>
      <c r="CN248" s="908"/>
      <c r="CO248" s="908"/>
      <c r="CP248" s="908"/>
      <c r="CQ248" s="908"/>
      <c r="CR248" s="908"/>
      <c r="CS248" s="908"/>
      <c r="CT248" s="908"/>
    </row>
    <row r="249">
      <c r="A249" s="1212"/>
      <c r="B249" s="1206"/>
      <c r="C249" s="1207"/>
      <c r="D249" s="1208"/>
      <c r="E249" s="1209"/>
      <c r="F249" s="1210"/>
      <c r="G249" s="1206"/>
      <c r="H249" s="1208"/>
      <c r="I249" s="1209"/>
      <c r="J249" s="908"/>
      <c r="K249" s="908"/>
      <c r="L249" s="908"/>
      <c r="M249" s="908"/>
      <c r="N249" s="908"/>
      <c r="O249" s="908"/>
      <c r="P249" s="908"/>
      <c r="Q249" s="908"/>
      <c r="R249" s="908"/>
      <c r="S249" s="908"/>
      <c r="T249" s="908"/>
      <c r="U249" s="908"/>
      <c r="V249" s="908"/>
      <c r="W249" s="908"/>
      <c r="X249" s="908"/>
      <c r="Y249" s="908"/>
      <c r="Z249" s="908"/>
      <c r="AA249" s="908"/>
      <c r="AB249" s="908"/>
      <c r="AC249" s="908"/>
      <c r="AD249" s="908"/>
      <c r="AE249" s="908"/>
      <c r="AF249" s="908"/>
      <c r="AG249" s="908"/>
      <c r="AH249" s="908"/>
      <c r="AI249" s="908"/>
      <c r="AJ249" s="908"/>
      <c r="AK249" s="908"/>
      <c r="AL249" s="908"/>
      <c r="AM249" s="908"/>
      <c r="AN249" s="908"/>
      <c r="AO249" s="908"/>
      <c r="AP249" s="908"/>
      <c r="AQ249" s="908"/>
      <c r="AR249" s="908"/>
      <c r="AS249" s="908"/>
      <c r="AT249" s="908"/>
      <c r="AU249" s="908"/>
      <c r="AV249" s="908"/>
      <c r="AW249" s="908"/>
      <c r="AX249" s="908"/>
      <c r="AY249" s="908"/>
      <c r="AZ249" s="908"/>
      <c r="BA249" s="908"/>
      <c r="BB249" s="908"/>
      <c r="BC249" s="908"/>
      <c r="BD249" s="908"/>
      <c r="BE249" s="908"/>
      <c r="BF249" s="908"/>
      <c r="BG249" s="908"/>
      <c r="BH249" s="908"/>
      <c r="BI249" s="908"/>
      <c r="BJ249" s="908"/>
      <c r="BK249" s="908"/>
      <c r="BL249" s="908"/>
      <c r="BM249" s="908"/>
      <c r="BN249" s="908"/>
      <c r="BO249" s="908"/>
      <c r="BP249" s="908"/>
      <c r="BQ249" s="908"/>
      <c r="BR249" s="908"/>
      <c r="BS249" s="908"/>
      <c r="BT249" s="908"/>
      <c r="BU249" s="908"/>
      <c r="BV249" s="908"/>
      <c r="BW249" s="908"/>
      <c r="BX249" s="908"/>
      <c r="BY249" s="908"/>
      <c r="BZ249" s="908"/>
      <c r="CA249" s="908"/>
      <c r="CB249" s="908"/>
      <c r="CC249" s="908"/>
      <c r="CD249" s="908"/>
      <c r="CE249" s="908"/>
      <c r="CF249" s="908"/>
      <c r="CG249" s="908"/>
      <c r="CH249" s="908"/>
      <c r="CI249" s="908"/>
      <c r="CJ249" s="908"/>
      <c r="CK249" s="908"/>
      <c r="CL249" s="908"/>
      <c r="CM249" s="908"/>
      <c r="CN249" s="908"/>
      <c r="CO249" s="908"/>
      <c r="CP249" s="908"/>
      <c r="CQ249" s="908"/>
      <c r="CR249" s="908"/>
      <c r="CS249" s="908"/>
      <c r="CT249" s="908"/>
    </row>
    <row r="250">
      <c r="A250" s="1212"/>
      <c r="B250" s="1206"/>
      <c r="C250" s="1207"/>
      <c r="D250" s="1208"/>
      <c r="E250" s="1209"/>
      <c r="F250" s="1210"/>
      <c r="G250" s="1206"/>
      <c r="H250" s="1208"/>
      <c r="I250" s="1209"/>
      <c r="J250" s="908"/>
      <c r="K250" s="908"/>
      <c r="L250" s="908"/>
      <c r="M250" s="908"/>
      <c r="N250" s="908"/>
      <c r="O250" s="908"/>
      <c r="P250" s="908"/>
      <c r="Q250" s="908"/>
      <c r="R250" s="908"/>
      <c r="S250" s="908"/>
      <c r="T250" s="908"/>
      <c r="U250" s="908"/>
      <c r="V250" s="908"/>
      <c r="W250" s="908"/>
      <c r="X250" s="908"/>
      <c r="Y250" s="908"/>
      <c r="Z250" s="908"/>
      <c r="AA250" s="908"/>
      <c r="AB250" s="908"/>
      <c r="AC250" s="908"/>
      <c r="AD250" s="908"/>
      <c r="AE250" s="908"/>
      <c r="AF250" s="908"/>
      <c r="AG250" s="908"/>
      <c r="AH250" s="908"/>
      <c r="AI250" s="908"/>
      <c r="AJ250" s="908"/>
      <c r="AK250" s="908"/>
      <c r="AL250" s="908"/>
      <c r="AM250" s="908"/>
      <c r="AN250" s="908"/>
      <c r="AO250" s="908"/>
      <c r="AP250" s="908"/>
      <c r="AQ250" s="908"/>
      <c r="AR250" s="908"/>
      <c r="AS250" s="908"/>
      <c r="AT250" s="908"/>
      <c r="AU250" s="908"/>
      <c r="AV250" s="908"/>
      <c r="AW250" s="908"/>
      <c r="AX250" s="908"/>
      <c r="AY250" s="908"/>
      <c r="AZ250" s="908"/>
      <c r="BA250" s="908"/>
      <c r="BB250" s="908"/>
      <c r="BC250" s="908"/>
      <c r="BD250" s="908"/>
      <c r="BE250" s="908"/>
      <c r="BF250" s="908"/>
      <c r="BG250" s="908"/>
      <c r="BH250" s="908"/>
      <c r="BI250" s="908"/>
      <c r="BJ250" s="908"/>
      <c r="BK250" s="908"/>
      <c r="BL250" s="908"/>
      <c r="BM250" s="908"/>
      <c r="BN250" s="908"/>
      <c r="BO250" s="908"/>
      <c r="BP250" s="908"/>
      <c r="BQ250" s="908"/>
      <c r="BR250" s="908"/>
      <c r="BS250" s="908"/>
      <c r="BT250" s="908"/>
      <c r="BU250" s="908"/>
      <c r="BV250" s="908"/>
      <c r="BW250" s="908"/>
      <c r="BX250" s="908"/>
      <c r="BY250" s="908"/>
      <c r="BZ250" s="908"/>
      <c r="CA250" s="908"/>
      <c r="CB250" s="908"/>
      <c r="CC250" s="908"/>
      <c r="CD250" s="908"/>
      <c r="CE250" s="908"/>
      <c r="CF250" s="908"/>
      <c r="CG250" s="908"/>
      <c r="CH250" s="908"/>
      <c r="CI250" s="908"/>
      <c r="CJ250" s="908"/>
      <c r="CK250" s="908"/>
      <c r="CL250" s="908"/>
      <c r="CM250" s="908"/>
      <c r="CN250" s="908"/>
      <c r="CO250" s="908"/>
      <c r="CP250" s="908"/>
      <c r="CQ250" s="908"/>
      <c r="CR250" s="908"/>
      <c r="CS250" s="908"/>
      <c r="CT250" s="908"/>
    </row>
    <row r="251">
      <c r="A251" s="1212"/>
      <c r="B251" s="1206"/>
      <c r="C251" s="1207"/>
      <c r="D251" s="1208"/>
      <c r="E251" s="1209"/>
      <c r="F251" s="1210"/>
      <c r="G251" s="1206"/>
      <c r="H251" s="1208"/>
      <c r="I251" s="1209"/>
      <c r="J251" s="908"/>
      <c r="K251" s="908"/>
      <c r="L251" s="908"/>
      <c r="M251" s="908"/>
      <c r="N251" s="908"/>
      <c r="O251" s="908"/>
      <c r="P251" s="908"/>
      <c r="Q251" s="908"/>
      <c r="R251" s="908"/>
      <c r="S251" s="908"/>
      <c r="T251" s="908"/>
      <c r="U251" s="908"/>
      <c r="V251" s="908"/>
      <c r="W251" s="908"/>
      <c r="X251" s="908"/>
      <c r="Y251" s="908"/>
      <c r="Z251" s="908"/>
      <c r="AA251" s="908"/>
      <c r="AB251" s="908"/>
      <c r="AC251" s="908"/>
      <c r="AD251" s="908"/>
      <c r="AE251" s="908"/>
      <c r="AF251" s="908"/>
      <c r="AG251" s="908"/>
      <c r="AH251" s="908"/>
      <c r="AI251" s="908"/>
      <c r="AJ251" s="908"/>
      <c r="AK251" s="908"/>
      <c r="AL251" s="908"/>
      <c r="AM251" s="908"/>
      <c r="AN251" s="908"/>
      <c r="AO251" s="908"/>
      <c r="AP251" s="908"/>
      <c r="AQ251" s="908"/>
      <c r="AR251" s="908"/>
      <c r="AS251" s="908"/>
      <c r="AT251" s="908"/>
      <c r="AU251" s="908"/>
      <c r="AV251" s="908"/>
      <c r="AW251" s="908"/>
      <c r="AX251" s="908"/>
      <c r="AY251" s="908"/>
      <c r="AZ251" s="908"/>
      <c r="BA251" s="908"/>
      <c r="BB251" s="908"/>
      <c r="BC251" s="908"/>
      <c r="BD251" s="908"/>
      <c r="BE251" s="908"/>
      <c r="BF251" s="908"/>
      <c r="BG251" s="908"/>
      <c r="BH251" s="908"/>
      <c r="BI251" s="908"/>
      <c r="BJ251" s="908"/>
      <c r="BK251" s="908"/>
      <c r="BL251" s="908"/>
      <c r="BM251" s="908"/>
      <c r="BN251" s="908"/>
      <c r="BO251" s="908"/>
      <c r="BP251" s="908"/>
      <c r="BQ251" s="908"/>
      <c r="BR251" s="908"/>
      <c r="BS251" s="908"/>
      <c r="BT251" s="908"/>
      <c r="BU251" s="908"/>
      <c r="BV251" s="908"/>
      <c r="BW251" s="908"/>
      <c r="BX251" s="908"/>
      <c r="BY251" s="908"/>
      <c r="BZ251" s="908"/>
      <c r="CA251" s="908"/>
      <c r="CB251" s="908"/>
      <c r="CC251" s="908"/>
      <c r="CD251" s="908"/>
      <c r="CE251" s="908"/>
      <c r="CF251" s="908"/>
      <c r="CG251" s="908"/>
      <c r="CH251" s="908"/>
      <c r="CI251" s="908"/>
      <c r="CJ251" s="908"/>
      <c r="CK251" s="908"/>
      <c r="CL251" s="908"/>
      <c r="CM251" s="908"/>
      <c r="CN251" s="908"/>
      <c r="CO251" s="908"/>
      <c r="CP251" s="908"/>
      <c r="CQ251" s="908"/>
      <c r="CR251" s="908"/>
      <c r="CS251" s="908"/>
      <c r="CT251" s="9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7623</v>
      </c>
      <c r="C1" s="1288" t="s">
        <v>7624</v>
      </c>
      <c r="D1" s="1289" t="s">
        <v>7625</v>
      </c>
      <c r="E1" s="1289" t="s">
        <v>7081</v>
      </c>
      <c r="F1" s="1289" t="s">
        <v>7082</v>
      </c>
      <c r="G1" s="1289" t="s">
        <v>7626</v>
      </c>
      <c r="H1" s="1290" t="s">
        <v>7627</v>
      </c>
      <c r="I1" s="1290" t="s">
        <v>7628</v>
      </c>
      <c r="J1" s="1291" t="s">
        <v>7093</v>
      </c>
      <c r="K1" s="1291" t="s">
        <v>7629</v>
      </c>
      <c r="L1" s="1291" t="s">
        <v>7630</v>
      </c>
      <c r="M1" s="1291" t="s">
        <v>7631</v>
      </c>
      <c r="N1" s="1291" t="s">
        <v>7156</v>
      </c>
      <c r="O1" s="1291" t="s">
        <v>7632</v>
      </c>
      <c r="P1" s="1291" t="s">
        <v>7633</v>
      </c>
      <c r="Q1" s="1292" t="s">
        <v>7634</v>
      </c>
      <c r="R1" s="1292" t="s">
        <v>7089</v>
      </c>
      <c r="S1" s="1292" t="s">
        <v>7635</v>
      </c>
      <c r="T1" s="1292" t="s">
        <v>7636</v>
      </c>
      <c r="U1" s="1292" t="s">
        <v>7637</v>
      </c>
      <c r="V1" s="1292" t="s">
        <v>7638</v>
      </c>
      <c r="W1" s="1293" t="s">
        <v>7083</v>
      </c>
      <c r="X1" s="1293" t="s">
        <v>7084</v>
      </c>
      <c r="Y1" s="1293" t="s">
        <v>7639</v>
      </c>
      <c r="Z1" s="1293" t="s">
        <v>7640</v>
      </c>
      <c r="AA1" s="1293" t="s">
        <v>7086</v>
      </c>
      <c r="AB1" s="1293" t="s">
        <v>7641</v>
      </c>
      <c r="AC1" s="1293" t="s">
        <v>7642</v>
      </c>
      <c r="AD1" s="1289" t="s">
        <v>7643</v>
      </c>
      <c r="AE1" s="1289" t="s">
        <v>7644</v>
      </c>
      <c r="AF1" s="1294" t="s">
        <v>7090</v>
      </c>
      <c r="AG1" s="1294" t="s">
        <v>7645</v>
      </c>
      <c r="AH1" s="1294" t="s">
        <v>7646</v>
      </c>
      <c r="AI1" s="1294" t="s">
        <v>7091</v>
      </c>
      <c r="AJ1" s="1294" t="s">
        <v>7647</v>
      </c>
      <c r="AK1" s="1294" t="s">
        <v>7648</v>
      </c>
      <c r="AL1" s="1294" t="s">
        <v>7649</v>
      </c>
      <c r="AM1" s="1295" t="s">
        <v>7092</v>
      </c>
      <c r="AN1" s="1295" t="s">
        <v>7650</v>
      </c>
      <c r="AO1" s="1295" t="s">
        <v>7651</v>
      </c>
      <c r="AP1" s="1295" t="s">
        <v>7652</v>
      </c>
      <c r="AQ1" s="1295" t="s">
        <v>7653</v>
      </c>
      <c r="AR1" s="1295" t="s">
        <v>7654</v>
      </c>
      <c r="AS1" s="1295" t="s">
        <v>7655</v>
      </c>
      <c r="AT1" s="1296" t="s">
        <v>7656</v>
      </c>
      <c r="AU1" s="1286" t="s">
        <v>7657</v>
      </c>
      <c r="AV1" s="1297" t="s">
        <v>7658</v>
      </c>
      <c r="AW1" s="1298" t="s">
        <v>7659</v>
      </c>
    </row>
    <row r="2" ht="15.75" customHeight="1">
      <c r="A2" s="1299" t="s">
        <v>7660</v>
      </c>
      <c r="B2" s="1300" t="s">
        <v>7661</v>
      </c>
      <c r="C2" s="1301">
        <v>0.049149189814814816</v>
      </c>
      <c r="D2" s="1302" t="s">
        <v>7662</v>
      </c>
      <c r="E2" s="1302" t="s">
        <v>7663</v>
      </c>
      <c r="F2" s="1302" t="s">
        <v>7664</v>
      </c>
      <c r="G2" s="1302" t="s">
        <v>7665</v>
      </c>
      <c r="H2" s="1303" t="s">
        <v>7666</v>
      </c>
      <c r="I2" s="1303" t="s">
        <v>4432</v>
      </c>
      <c r="J2" s="1304" t="s">
        <v>7667</v>
      </c>
      <c r="K2" s="1304" t="s">
        <v>943</v>
      </c>
      <c r="L2" s="1304" t="s">
        <v>337</v>
      </c>
      <c r="M2" s="1304" t="s">
        <v>7668</v>
      </c>
      <c r="N2" s="1304" t="s">
        <v>7669</v>
      </c>
      <c r="O2" s="1304" t="s">
        <v>7670</v>
      </c>
      <c r="P2" s="1304" t="s">
        <v>1225</v>
      </c>
      <c r="Q2" s="1305" t="s">
        <v>7671</v>
      </c>
      <c r="R2" s="1305" t="s">
        <v>4437</v>
      </c>
      <c r="S2" s="1305" t="s">
        <v>7667</v>
      </c>
      <c r="T2" s="1305" t="s">
        <v>7672</v>
      </c>
      <c r="U2" s="1305" t="s">
        <v>7673</v>
      </c>
      <c r="V2" s="1305" t="s">
        <v>7498</v>
      </c>
      <c r="W2" s="1306" t="s">
        <v>7674</v>
      </c>
      <c r="X2" s="1307" t="s">
        <v>6898</v>
      </c>
      <c r="Y2" s="1307" t="s">
        <v>5181</v>
      </c>
      <c r="Z2" s="1307" t="s">
        <v>2972</v>
      </c>
      <c r="AA2" s="1307" t="s">
        <v>2988</v>
      </c>
      <c r="AB2" s="1307" t="s">
        <v>7675</v>
      </c>
      <c r="AC2" s="1307" t="s">
        <v>5696</v>
      </c>
      <c r="AD2" s="1302" t="s">
        <v>924</v>
      </c>
      <c r="AE2" s="1302" t="s">
        <v>3758</v>
      </c>
      <c r="AF2" s="1308" t="s">
        <v>7676</v>
      </c>
      <c r="AG2" s="1308" t="s">
        <v>4353</v>
      </c>
      <c r="AH2" s="1308" t="s">
        <v>3290</v>
      </c>
      <c r="AI2" s="1308" t="s">
        <v>4846</v>
      </c>
      <c r="AJ2" s="1308" t="s">
        <v>7677</v>
      </c>
      <c r="AK2" s="1308" t="s">
        <v>7678</v>
      </c>
      <c r="AL2" s="1308" t="s">
        <v>7679</v>
      </c>
      <c r="AM2" s="1309" t="s">
        <v>3860</v>
      </c>
      <c r="AN2" s="1309" t="s">
        <v>7680</v>
      </c>
      <c r="AO2" s="1309" t="s">
        <v>2740</v>
      </c>
      <c r="AP2" s="1309" t="s">
        <v>7681</v>
      </c>
      <c r="AQ2" s="1309" t="s">
        <v>7682</v>
      </c>
      <c r="AR2" s="1309" t="s">
        <v>3085</v>
      </c>
      <c r="AS2" s="1309" t="s">
        <v>1139</v>
      </c>
      <c r="AT2" s="1310" t="s">
        <v>7683</v>
      </c>
      <c r="AU2" s="1311" t="s">
        <v>7684</v>
      </c>
      <c r="AV2" s="1311" t="str">
        <f t="shared" ref="AV2:AV26" si="1">TEXT(AU2-C2,"m:ss")</f>
        <v>2:30</v>
      </c>
      <c r="AW2" s="1312"/>
    </row>
    <row r="3" ht="15.75" customHeight="1">
      <c r="A3" s="1313" t="s">
        <v>7685</v>
      </c>
      <c r="B3" s="1314" t="s">
        <v>7686</v>
      </c>
      <c r="C3" s="1301">
        <v>0.04961064814814815</v>
      </c>
      <c r="D3" s="1302" t="s">
        <v>7687</v>
      </c>
      <c r="E3" s="1302" t="s">
        <v>7688</v>
      </c>
      <c r="F3" s="1302" t="s">
        <v>7689</v>
      </c>
      <c r="G3" s="1302" t="s">
        <v>7690</v>
      </c>
      <c r="H3" s="1303" t="s">
        <v>7691</v>
      </c>
      <c r="I3" s="1303" t="s">
        <v>7692</v>
      </c>
      <c r="J3" s="1304" t="s">
        <v>7693</v>
      </c>
      <c r="K3" s="1304" t="s">
        <v>6244</v>
      </c>
      <c r="L3" s="1304" t="s">
        <v>7694</v>
      </c>
      <c r="M3" s="1304" t="s">
        <v>6331</v>
      </c>
      <c r="N3" s="1304" t="s">
        <v>3284</v>
      </c>
      <c r="O3" s="1304" t="s">
        <v>7695</v>
      </c>
      <c r="P3" s="1304" t="s">
        <v>5442</v>
      </c>
      <c r="Q3" s="1305" t="s">
        <v>7696</v>
      </c>
      <c r="R3" s="1305" t="s">
        <v>5949</v>
      </c>
      <c r="S3" s="1305" t="s">
        <v>7697</v>
      </c>
      <c r="T3" s="1305" t="s">
        <v>7698</v>
      </c>
      <c r="U3" s="1305" t="s">
        <v>6426</v>
      </c>
      <c r="V3" s="1305" t="s">
        <v>7699</v>
      </c>
      <c r="W3" s="1307" t="s">
        <v>4131</v>
      </c>
      <c r="X3" s="1307" t="s">
        <v>2738</v>
      </c>
      <c r="Y3" s="1307" t="s">
        <v>7700</v>
      </c>
      <c r="Z3" s="1307" t="s">
        <v>7701</v>
      </c>
      <c r="AA3" s="1307" t="s">
        <v>6097</v>
      </c>
      <c r="AB3" s="1307" t="s">
        <v>6187</v>
      </c>
      <c r="AC3" s="1307" t="s">
        <v>4607</v>
      </c>
      <c r="AD3" s="1302" t="s">
        <v>7702</v>
      </c>
      <c r="AE3" s="1302" t="s">
        <v>7703</v>
      </c>
      <c r="AF3" s="1308" t="s">
        <v>7704</v>
      </c>
      <c r="AG3" s="1308" t="s">
        <v>7705</v>
      </c>
      <c r="AH3" s="1308" t="s">
        <v>2851</v>
      </c>
      <c r="AI3" s="1308" t="s">
        <v>7706</v>
      </c>
      <c r="AJ3" s="1308" t="s">
        <v>7707</v>
      </c>
      <c r="AK3" s="1308" t="s">
        <v>7708</v>
      </c>
      <c r="AL3" s="1308" t="s">
        <v>3560</v>
      </c>
      <c r="AM3" s="1309" t="s">
        <v>7709</v>
      </c>
      <c r="AN3" s="1309" t="s">
        <v>7710</v>
      </c>
      <c r="AO3" s="1309" t="s">
        <v>7711</v>
      </c>
      <c r="AP3" s="1309" t="s">
        <v>7712</v>
      </c>
      <c r="AQ3" s="1309" t="s">
        <v>7713</v>
      </c>
      <c r="AR3" s="1309" t="s">
        <v>5226</v>
      </c>
      <c r="AS3" s="1309" t="s">
        <v>3618</v>
      </c>
      <c r="AT3" s="1310" t="s">
        <v>7714</v>
      </c>
      <c r="AU3" s="1311" t="s">
        <v>7715</v>
      </c>
      <c r="AV3" s="1311" t="str">
        <f t="shared" si="1"/>
        <v>12:34</v>
      </c>
    </row>
    <row r="4" ht="15.75" customHeight="1">
      <c r="A4" s="1315" t="s">
        <v>7716</v>
      </c>
      <c r="B4" s="1316" t="s">
        <v>7717</v>
      </c>
      <c r="C4" s="1301">
        <v>0.05069351851851852</v>
      </c>
      <c r="D4" s="1302" t="s">
        <v>7718</v>
      </c>
      <c r="E4" s="1302" t="s">
        <v>7719</v>
      </c>
      <c r="F4" s="1302" t="s">
        <v>7720</v>
      </c>
      <c r="G4" s="1302" t="s">
        <v>7721</v>
      </c>
      <c r="H4" s="1303" t="s">
        <v>7722</v>
      </c>
      <c r="I4" s="1303" t="s">
        <v>236</v>
      </c>
      <c r="J4" s="1304" t="s">
        <v>7723</v>
      </c>
      <c r="K4" s="1304" t="s">
        <v>7724</v>
      </c>
      <c r="L4" s="1304" t="s">
        <v>3211</v>
      </c>
      <c r="M4" s="1304" t="s">
        <v>7725</v>
      </c>
      <c r="N4" s="1304" t="s">
        <v>7726</v>
      </c>
      <c r="O4" s="1304" t="s">
        <v>7727</v>
      </c>
      <c r="P4" s="1304" t="s">
        <v>7728</v>
      </c>
      <c r="Q4" s="1305" t="s">
        <v>7729</v>
      </c>
      <c r="R4" s="1305" t="s">
        <v>7730</v>
      </c>
      <c r="S4" s="1305" t="s">
        <v>7731</v>
      </c>
      <c r="T4" s="1305" t="s">
        <v>7732</v>
      </c>
      <c r="U4" s="1305" t="s">
        <v>7733</v>
      </c>
      <c r="V4" s="1305" t="s">
        <v>7734</v>
      </c>
      <c r="W4" s="1307" t="s">
        <v>7735</v>
      </c>
      <c r="X4" s="1307" t="s">
        <v>7736</v>
      </c>
      <c r="Y4" s="1307">
        <v>47.93</v>
      </c>
      <c r="Z4" s="1307" t="s">
        <v>7737</v>
      </c>
      <c r="AA4" s="1307" t="s">
        <v>7738</v>
      </c>
      <c r="AB4" s="1307" t="s">
        <v>7739</v>
      </c>
      <c r="AC4" s="1307" t="s">
        <v>5592</v>
      </c>
      <c r="AD4" s="1302" t="s">
        <v>7740</v>
      </c>
      <c r="AE4" s="1302" t="s">
        <v>2715</v>
      </c>
      <c r="AF4" s="1308" t="s">
        <v>2804</v>
      </c>
      <c r="AG4" s="1308" t="s">
        <v>4221</v>
      </c>
      <c r="AH4" s="1308" t="s">
        <v>4791</v>
      </c>
      <c r="AI4" s="1308" t="s">
        <v>7741</v>
      </c>
      <c r="AJ4" s="1308" t="s">
        <v>7742</v>
      </c>
      <c r="AK4" s="1308" t="s">
        <v>6541</v>
      </c>
      <c r="AL4" s="1308" t="s">
        <v>7743</v>
      </c>
      <c r="AM4" s="1309" t="s">
        <v>7744</v>
      </c>
      <c r="AN4" s="1309" t="s">
        <v>3877</v>
      </c>
      <c r="AO4" s="1309" t="s">
        <v>7745</v>
      </c>
      <c r="AP4" s="1309" t="s">
        <v>7746</v>
      </c>
      <c r="AQ4" s="1309" t="s">
        <v>7747</v>
      </c>
      <c r="AR4" s="1309" t="s">
        <v>6534</v>
      </c>
      <c r="AS4" s="1309" t="s">
        <v>4958</v>
      </c>
      <c r="AT4" s="1310" t="s">
        <v>7748</v>
      </c>
      <c r="AU4" s="1311" t="s">
        <v>7749</v>
      </c>
      <c r="AV4" s="1317" t="str">
        <f t="shared" si="1"/>
        <v>2:44</v>
      </c>
    </row>
    <row r="5" ht="15.75" customHeight="1">
      <c r="A5" s="1318" t="s">
        <v>532</v>
      </c>
      <c r="B5" s="1319" t="s">
        <v>7661</v>
      </c>
      <c r="C5" s="1320">
        <v>0.0493287037037037</v>
      </c>
      <c r="D5" s="1321" t="s">
        <v>7662</v>
      </c>
      <c r="E5" s="1322" t="s">
        <v>7663</v>
      </c>
      <c r="F5" s="1323" t="s">
        <v>7750</v>
      </c>
      <c r="G5" s="1324" t="s">
        <v>7751</v>
      </c>
      <c r="H5" s="1324" t="s">
        <v>7752</v>
      </c>
      <c r="I5" s="1322" t="s">
        <v>4432</v>
      </c>
      <c r="J5" s="1322" t="s">
        <v>7667</v>
      </c>
      <c r="K5" s="1322" t="s">
        <v>943</v>
      </c>
      <c r="L5" s="1323" t="s">
        <v>7753</v>
      </c>
      <c r="M5" s="1324" t="s">
        <v>7754</v>
      </c>
      <c r="N5" s="1323" t="s">
        <v>7755</v>
      </c>
      <c r="O5" s="1322" t="s">
        <v>7670</v>
      </c>
      <c r="P5" s="1322" t="s">
        <v>1225</v>
      </c>
      <c r="Q5" s="1322" t="s">
        <v>7671</v>
      </c>
      <c r="R5" s="1322" t="s">
        <v>4437</v>
      </c>
      <c r="S5" s="1322" t="s">
        <v>7667</v>
      </c>
      <c r="T5" s="1322" t="s">
        <v>7672</v>
      </c>
      <c r="U5" s="1322" t="s">
        <v>7673</v>
      </c>
      <c r="V5" s="1325" t="s">
        <v>7498</v>
      </c>
      <c r="W5" s="1322" t="s">
        <v>7674</v>
      </c>
      <c r="X5" s="1322" t="s">
        <v>6898</v>
      </c>
      <c r="Y5" s="1326">
        <v>46.72</v>
      </c>
      <c r="Z5" s="1322" t="s">
        <v>2972</v>
      </c>
      <c r="AA5" s="1322" t="s">
        <v>2988</v>
      </c>
      <c r="AB5" s="1322" t="s">
        <v>7675</v>
      </c>
      <c r="AC5" s="1324" t="s">
        <v>5062</v>
      </c>
      <c r="AD5" s="1324" t="s">
        <v>6078</v>
      </c>
      <c r="AE5" s="1325" t="s">
        <v>3758</v>
      </c>
      <c r="AF5" s="1326" t="s">
        <v>7756</v>
      </c>
      <c r="AG5" s="1327" t="s">
        <v>7757</v>
      </c>
      <c r="AH5" s="1322" t="s">
        <v>3290</v>
      </c>
      <c r="AI5" s="1324" t="s">
        <v>7758</v>
      </c>
      <c r="AJ5" s="1322" t="s">
        <v>7677</v>
      </c>
      <c r="AK5" s="1326" t="s">
        <v>7759</v>
      </c>
      <c r="AL5" s="1325" t="s">
        <v>7679</v>
      </c>
      <c r="AM5" s="1322" t="s">
        <v>3860</v>
      </c>
      <c r="AN5" s="1327" t="s">
        <v>3642</v>
      </c>
      <c r="AO5" s="1327" t="s">
        <v>6041</v>
      </c>
      <c r="AP5" s="1327" t="s">
        <v>7760</v>
      </c>
      <c r="AQ5" s="1325" t="s">
        <v>7682</v>
      </c>
      <c r="AR5" s="1327" t="s">
        <v>7761</v>
      </c>
      <c r="AS5" s="1327" t="s">
        <v>3113</v>
      </c>
      <c r="AT5" s="1327" t="s">
        <v>7762</v>
      </c>
      <c r="AU5" s="1328" t="s">
        <v>7684</v>
      </c>
      <c r="AV5" s="1329" t="str">
        <f t="shared" si="1"/>
        <v>2:14</v>
      </c>
      <c r="AW5" s="1330"/>
    </row>
    <row r="6" ht="15.75" customHeight="1">
      <c r="A6" s="1331" t="s">
        <v>5867</v>
      </c>
      <c r="B6" s="1319" t="s">
        <v>7661</v>
      </c>
      <c r="C6" s="1332">
        <v>0.049444444444444444</v>
      </c>
      <c r="D6" s="1333" t="s">
        <v>7763</v>
      </c>
      <c r="E6" s="1334" t="str">
        <f>HYPERLINK("https://www.twitch.tv/videos/570947817","1:12.27")</f>
        <v>1:12.27</v>
      </c>
      <c r="F6" s="1328" t="s">
        <v>7764</v>
      </c>
      <c r="G6" s="1335" t="s">
        <v>7665</v>
      </c>
      <c r="H6" s="1328" t="s">
        <v>7765</v>
      </c>
      <c r="I6" s="1328" t="s">
        <v>2842</v>
      </c>
      <c r="J6" s="1333" t="s">
        <v>7766</v>
      </c>
      <c r="K6" s="1328" t="s">
        <v>3381</v>
      </c>
      <c r="L6" s="1328" t="s">
        <v>3555</v>
      </c>
      <c r="M6" s="1328" t="s">
        <v>5791</v>
      </c>
      <c r="N6" s="1336" t="s">
        <v>7767</v>
      </c>
      <c r="O6" s="1328" t="s">
        <v>7768</v>
      </c>
      <c r="P6" s="1329" t="s">
        <v>6958</v>
      </c>
      <c r="Q6" s="1336" t="s">
        <v>7769</v>
      </c>
      <c r="R6" s="1328" t="s">
        <v>5989</v>
      </c>
      <c r="S6" s="1328" t="s">
        <v>3244</v>
      </c>
      <c r="T6" s="1329" t="s">
        <v>7770</v>
      </c>
      <c r="U6" s="1328" t="s">
        <v>7771</v>
      </c>
      <c r="V6" s="1328" t="s">
        <v>4765</v>
      </c>
      <c r="W6" s="1337" t="s">
        <v>7772</v>
      </c>
      <c r="X6" s="1329" t="s">
        <v>7773</v>
      </c>
      <c r="Y6" s="1335" t="s">
        <v>5181</v>
      </c>
      <c r="Z6" s="1328" t="s">
        <v>6286</v>
      </c>
      <c r="AA6" s="1334" t="str">
        <f>HYPERLINK("https://www.twitch.tv/videos/571775470","1:28.03")</f>
        <v>1:28.03</v>
      </c>
      <c r="AB6" s="1329" t="s">
        <v>305</v>
      </c>
      <c r="AC6" s="1335" t="str">
        <f>HYPERLINK("https://clips.twitch.tv/HelpfulSaltyCoyoteHoneyBadger","47.19")</f>
        <v>47.19</v>
      </c>
      <c r="AD6" s="1335" t="str">
        <f>HYPERLINK("https://www.twitch.tv/videos/625954575","1:47.79")</f>
        <v>1:47.79</v>
      </c>
      <c r="AE6" s="1329" t="s">
        <v>4130</v>
      </c>
      <c r="AF6" s="1329" t="s">
        <v>7774</v>
      </c>
      <c r="AG6" s="1334" t="str">
        <f>HYPERLINK("https://www.twitch.tv/videos/566334947","1:28.73")</f>
        <v>1:28.73</v>
      </c>
      <c r="AH6" s="1328" t="s">
        <v>7775</v>
      </c>
      <c r="AI6" s="1335" t="str">
        <f>HYPERLINK("https://www.twitch.tv/videos/584107631","1:27.68")</f>
        <v>1:27.68</v>
      </c>
      <c r="AJ6" s="1329" t="s">
        <v>7776</v>
      </c>
      <c r="AK6" s="1328" t="s">
        <v>7777</v>
      </c>
      <c r="AL6" s="1328" t="s">
        <v>7778</v>
      </c>
      <c r="AM6" s="1336" t="s">
        <v>1791</v>
      </c>
      <c r="AN6" s="1336" t="s">
        <v>6639</v>
      </c>
      <c r="AO6" s="1338" t="s">
        <v>2740</v>
      </c>
      <c r="AP6" s="1328" t="s">
        <v>7779</v>
      </c>
      <c r="AQ6" s="1329" t="s">
        <v>7780</v>
      </c>
      <c r="AR6" s="1335" t="s">
        <v>3085</v>
      </c>
      <c r="AS6" s="1335" t="str">
        <f>HYPERLINK("https://www.twitch.tv/videos/571767101","42.86")</f>
        <v>42.86</v>
      </c>
      <c r="AT6" s="1333" t="s">
        <v>7781</v>
      </c>
      <c r="AU6" s="1339" t="s">
        <v>7782</v>
      </c>
      <c r="AV6" s="1329" t="str">
        <f t="shared" si="1"/>
        <v>2:32</v>
      </c>
      <c r="AW6" s="1340" t="s">
        <v>7783</v>
      </c>
    </row>
    <row r="7" ht="15.75" customHeight="1">
      <c r="A7" s="1341" t="s">
        <v>6012</v>
      </c>
      <c r="B7" s="1319" t="s">
        <v>7661</v>
      </c>
      <c r="C7" s="1320">
        <v>0.04957175925925926</v>
      </c>
      <c r="D7" s="1342" t="s">
        <v>7784</v>
      </c>
      <c r="E7" s="1324" t="s">
        <v>7785</v>
      </c>
      <c r="F7" s="1343" t="s">
        <v>7664</v>
      </c>
      <c r="G7" s="1327" t="s">
        <v>7786</v>
      </c>
      <c r="H7" s="1344" t="s">
        <v>4968</v>
      </c>
      <c r="I7" s="1327" t="s">
        <v>1510</v>
      </c>
      <c r="J7" s="1345" t="s">
        <v>7787</v>
      </c>
      <c r="K7" s="1327" t="s">
        <v>6774</v>
      </c>
      <c r="L7" s="1322" t="s">
        <v>337</v>
      </c>
      <c r="M7" s="1345" t="s">
        <v>7788</v>
      </c>
      <c r="N7" s="1322" t="s">
        <v>7669</v>
      </c>
      <c r="O7" s="1346" t="s">
        <v>7789</v>
      </c>
      <c r="P7" s="1327" t="s">
        <v>5783</v>
      </c>
      <c r="Q7" s="1327" t="s">
        <v>7790</v>
      </c>
      <c r="R7" s="1327" t="s">
        <v>7791</v>
      </c>
      <c r="S7" s="1327" t="s">
        <v>7792</v>
      </c>
      <c r="T7" s="1327" t="s">
        <v>7793</v>
      </c>
      <c r="U7" s="1327" t="s">
        <v>7794</v>
      </c>
      <c r="V7" s="1347" t="s">
        <v>7795</v>
      </c>
      <c r="W7" s="1348" t="s">
        <v>7796</v>
      </c>
      <c r="X7" s="1327" t="s">
        <v>7797</v>
      </c>
      <c r="Y7" s="1349" t="str">
        <f>HYPERLINK("https://www.twitch.tv/videos/578211232","46.63")</f>
        <v>46.63</v>
      </c>
      <c r="Z7" s="1350" t="s">
        <v>2463</v>
      </c>
      <c r="AA7" s="1324" t="s">
        <v>7798</v>
      </c>
      <c r="AB7" s="1322" t="s">
        <v>7675</v>
      </c>
      <c r="AC7" s="1327" t="s">
        <v>5061</v>
      </c>
      <c r="AD7" s="1327" t="s">
        <v>7799</v>
      </c>
      <c r="AE7" s="1326" t="s">
        <v>7800</v>
      </c>
      <c r="AF7" s="1324" t="s">
        <v>7801</v>
      </c>
      <c r="AG7" s="1325" t="s">
        <v>4353</v>
      </c>
      <c r="AH7" s="1327" t="s">
        <v>7802</v>
      </c>
      <c r="AI7" s="1347" t="s">
        <v>7803</v>
      </c>
      <c r="AJ7" s="1326" t="s">
        <v>7804</v>
      </c>
      <c r="AK7" s="1327" t="s">
        <v>1234</v>
      </c>
      <c r="AL7" s="1327" t="s">
        <v>4744</v>
      </c>
      <c r="AM7" s="1327" t="s">
        <v>7793</v>
      </c>
      <c r="AN7" s="1351" t="s">
        <v>7680</v>
      </c>
      <c r="AO7" s="1327" t="s">
        <v>7761</v>
      </c>
      <c r="AP7" s="1327" t="s">
        <v>7805</v>
      </c>
      <c r="AQ7" s="1327" t="s">
        <v>7806</v>
      </c>
      <c r="AR7" s="1327" t="s">
        <v>4141</v>
      </c>
      <c r="AS7" s="1327" t="s">
        <v>7807</v>
      </c>
      <c r="AT7" s="1352" t="s">
        <v>7683</v>
      </c>
      <c r="AU7" s="1353" t="s">
        <v>7808</v>
      </c>
      <c r="AV7" s="1329" t="str">
        <f t="shared" si="1"/>
        <v>2:59</v>
      </c>
      <c r="AW7" s="1354"/>
    </row>
    <row r="8" ht="15.75" customHeight="1">
      <c r="A8" s="1355" t="s">
        <v>6154</v>
      </c>
      <c r="B8" s="1319" t="s">
        <v>7661</v>
      </c>
      <c r="C8" s="1332">
        <v>0.04967592592592593</v>
      </c>
      <c r="D8" s="1347" t="s">
        <v>7809</v>
      </c>
      <c r="E8" s="1328" t="s">
        <v>1043</v>
      </c>
      <c r="F8" s="1328" t="s">
        <v>7810</v>
      </c>
      <c r="G8" s="1328" t="s">
        <v>7811</v>
      </c>
      <c r="H8" s="1347" t="s">
        <v>7812</v>
      </c>
      <c r="I8" s="1328" t="s">
        <v>7813</v>
      </c>
      <c r="J8" s="1328" t="s">
        <v>7814</v>
      </c>
      <c r="K8" s="1328" t="s">
        <v>7815</v>
      </c>
      <c r="L8" s="1328" t="s">
        <v>3932</v>
      </c>
      <c r="M8" s="1328" t="s">
        <v>3726</v>
      </c>
      <c r="N8" s="1328" t="s">
        <v>7816</v>
      </c>
      <c r="O8" s="1328" t="s">
        <v>7817</v>
      </c>
      <c r="P8" s="1328" t="s">
        <v>7813</v>
      </c>
      <c r="Q8" s="1328" t="s">
        <v>7818</v>
      </c>
      <c r="R8" s="1328" t="s">
        <v>1396</v>
      </c>
      <c r="S8" s="1356" t="s">
        <v>7819</v>
      </c>
      <c r="T8" s="1328" t="s">
        <v>6244</v>
      </c>
      <c r="U8" s="1328" t="s">
        <v>7820</v>
      </c>
      <c r="V8" s="1328" t="s">
        <v>7821</v>
      </c>
      <c r="W8" s="1328" t="s">
        <v>7822</v>
      </c>
      <c r="X8" s="1328" t="s">
        <v>1128</v>
      </c>
      <c r="Y8" s="1328" t="s">
        <v>6146</v>
      </c>
      <c r="Z8" s="1328" t="s">
        <v>7823</v>
      </c>
      <c r="AA8" s="1328" t="s">
        <v>7824</v>
      </c>
      <c r="AB8" s="1328" t="s">
        <v>1788</v>
      </c>
      <c r="AC8" s="1328" t="s">
        <v>922</v>
      </c>
      <c r="AD8" s="1328" t="s">
        <v>2753</v>
      </c>
      <c r="AE8" s="1328" t="s">
        <v>5795</v>
      </c>
      <c r="AF8" s="1336" t="s">
        <v>7825</v>
      </c>
      <c r="AG8" s="1328" t="s">
        <v>7826</v>
      </c>
      <c r="AH8" s="1328" t="s">
        <v>7827</v>
      </c>
      <c r="AI8" s="1328" t="s">
        <v>2909</v>
      </c>
      <c r="AJ8" s="1328" t="s">
        <v>7828</v>
      </c>
      <c r="AK8" s="1328" t="s">
        <v>3557</v>
      </c>
      <c r="AL8" s="1328" t="s">
        <v>7829</v>
      </c>
      <c r="AM8" s="1328" t="s">
        <v>5726</v>
      </c>
      <c r="AN8" s="1347" t="s">
        <v>7753</v>
      </c>
      <c r="AO8" s="1328" t="s">
        <v>7830</v>
      </c>
      <c r="AP8" s="1328" t="s">
        <v>7831</v>
      </c>
      <c r="AQ8" s="1336" t="s">
        <v>7832</v>
      </c>
      <c r="AR8" s="1328" t="s">
        <v>7833</v>
      </c>
      <c r="AS8" s="1328" t="s">
        <v>6957</v>
      </c>
      <c r="AT8" s="1328" t="s">
        <v>7834</v>
      </c>
      <c r="AU8" s="1328" t="s">
        <v>7835</v>
      </c>
      <c r="AV8" s="1329" t="str">
        <f t="shared" si="1"/>
        <v>2:47</v>
      </c>
      <c r="AW8" s="1330" t="s">
        <v>7836</v>
      </c>
    </row>
    <row r="9" ht="15.75" customHeight="1">
      <c r="A9" s="1357" t="s">
        <v>2773</v>
      </c>
      <c r="B9" s="1319" t="s">
        <v>7661</v>
      </c>
      <c r="C9" s="1358">
        <v>0.049756944444444444</v>
      </c>
      <c r="D9" s="1359" t="s">
        <v>7837</v>
      </c>
      <c r="E9" s="1360" t="s">
        <v>7838</v>
      </c>
      <c r="F9" s="1360" t="s">
        <v>7839</v>
      </c>
      <c r="G9" s="1360" t="s">
        <v>7840</v>
      </c>
      <c r="H9" s="1361" t="s">
        <v>7841</v>
      </c>
      <c r="I9" s="1362" t="s">
        <v>5307</v>
      </c>
      <c r="J9" s="1363" t="s">
        <v>7842</v>
      </c>
      <c r="K9" s="1363" t="s">
        <v>6774</v>
      </c>
      <c r="L9" s="1363" t="s">
        <v>5407</v>
      </c>
      <c r="M9" s="1363" t="s">
        <v>7843</v>
      </c>
      <c r="N9" s="1364" t="s">
        <v>6165</v>
      </c>
      <c r="O9" s="1363" t="s">
        <v>7844</v>
      </c>
      <c r="P9" s="1363" t="s">
        <v>7845</v>
      </c>
      <c r="Q9" s="1365" t="s">
        <v>7846</v>
      </c>
      <c r="R9" s="1366" t="s">
        <v>711</v>
      </c>
      <c r="S9" s="1367" t="s">
        <v>1778</v>
      </c>
      <c r="T9" s="1366" t="s">
        <v>7847</v>
      </c>
      <c r="U9" s="1368" t="s">
        <v>5965</v>
      </c>
      <c r="V9" s="1366" t="s">
        <v>7184</v>
      </c>
      <c r="W9" s="1369" t="s">
        <v>7848</v>
      </c>
      <c r="X9" s="1369" t="s">
        <v>3774</v>
      </c>
      <c r="Y9" s="1369" t="s">
        <v>3553</v>
      </c>
      <c r="Z9" s="1369" t="s">
        <v>2127</v>
      </c>
      <c r="AA9" s="1369" t="s">
        <v>7757</v>
      </c>
      <c r="AB9" s="1369" t="s">
        <v>7849</v>
      </c>
      <c r="AC9" s="1369" t="s">
        <v>1151</v>
      </c>
      <c r="AD9" s="1360" t="s">
        <v>7850</v>
      </c>
      <c r="AE9" s="1360" t="s">
        <v>4886</v>
      </c>
      <c r="AF9" s="1370" t="s">
        <v>7851</v>
      </c>
      <c r="AG9" s="1370" t="s">
        <v>7852</v>
      </c>
      <c r="AH9" s="1370" t="s">
        <v>4896</v>
      </c>
      <c r="AI9" s="1370" t="s">
        <v>7853</v>
      </c>
      <c r="AJ9" s="1370" t="s">
        <v>7854</v>
      </c>
      <c r="AK9" s="1370" t="s">
        <v>7855</v>
      </c>
      <c r="AL9" s="1370" t="s">
        <v>2321</v>
      </c>
      <c r="AM9" s="1371" t="s">
        <v>7724</v>
      </c>
      <c r="AN9" s="1372" t="s">
        <v>4254</v>
      </c>
      <c r="AO9" s="1372" t="s">
        <v>7856</v>
      </c>
      <c r="AP9" s="1371" t="s">
        <v>7857</v>
      </c>
      <c r="AQ9" s="1371" t="s">
        <v>7858</v>
      </c>
      <c r="AR9" s="1371" t="s">
        <v>584</v>
      </c>
      <c r="AS9" s="1371" t="s">
        <v>941</v>
      </c>
      <c r="AT9" s="1339" t="s">
        <v>7859</v>
      </c>
      <c r="AU9" s="1353" t="s">
        <v>7860</v>
      </c>
      <c r="AV9" s="1329" t="str">
        <f t="shared" si="1"/>
        <v>3:06</v>
      </c>
      <c r="AW9" s="1373" t="s">
        <v>7861</v>
      </c>
    </row>
    <row r="10" ht="15.75" customHeight="1">
      <c r="A10" s="1374" t="s">
        <v>1736</v>
      </c>
      <c r="B10" s="1319" t="s">
        <v>7661</v>
      </c>
      <c r="C10" s="1320">
        <v>0.049895833333333334</v>
      </c>
      <c r="D10" s="1347" t="s">
        <v>7862</v>
      </c>
      <c r="E10" s="1375" t="s">
        <v>1043</v>
      </c>
      <c r="F10" s="1360" t="s">
        <v>7863</v>
      </c>
      <c r="G10" s="1375" t="s">
        <v>7864</v>
      </c>
      <c r="H10" s="1376" t="s">
        <v>7666</v>
      </c>
      <c r="I10" s="1362" t="s">
        <v>382</v>
      </c>
      <c r="J10" s="1363" t="s">
        <v>7865</v>
      </c>
      <c r="K10" s="1364" t="s">
        <v>7866</v>
      </c>
      <c r="L10" s="1363" t="s">
        <v>7867</v>
      </c>
      <c r="M10" s="1363" t="s">
        <v>4611</v>
      </c>
      <c r="N10" s="1363" t="s">
        <v>7868</v>
      </c>
      <c r="O10" s="1364" t="s">
        <v>7869</v>
      </c>
      <c r="P10" s="1363" t="s">
        <v>7870</v>
      </c>
      <c r="Q10" s="1366" t="s">
        <v>646</v>
      </c>
      <c r="R10" s="1368" t="s">
        <v>7871</v>
      </c>
      <c r="S10" s="1368" t="s">
        <v>7872</v>
      </c>
      <c r="T10" s="1368" t="s">
        <v>7873</v>
      </c>
      <c r="U10" s="1368" t="s">
        <v>7874</v>
      </c>
      <c r="V10" s="1366" t="s">
        <v>4440</v>
      </c>
      <c r="W10" s="1369" t="s">
        <v>7875</v>
      </c>
      <c r="X10" s="1377" t="s">
        <v>7876</v>
      </c>
      <c r="Y10" s="1369" t="s">
        <v>3111</v>
      </c>
      <c r="Z10" s="1369" t="s">
        <v>7877</v>
      </c>
      <c r="AA10" s="1369" t="s">
        <v>7878</v>
      </c>
      <c r="AB10" s="1377" t="s">
        <v>6368</v>
      </c>
      <c r="AC10" s="1377" t="s">
        <v>1389</v>
      </c>
      <c r="AD10" s="1375" t="s">
        <v>7879</v>
      </c>
      <c r="AE10" s="1375" t="s">
        <v>7880</v>
      </c>
      <c r="AF10" s="1378" t="s">
        <v>7881</v>
      </c>
      <c r="AG10" s="1370" t="s">
        <v>7882</v>
      </c>
      <c r="AH10" s="1370" t="s">
        <v>7883</v>
      </c>
      <c r="AI10" s="1370" t="s">
        <v>7884</v>
      </c>
      <c r="AJ10" s="1378" t="s">
        <v>7885</v>
      </c>
      <c r="AK10" s="1378" t="s">
        <v>1048</v>
      </c>
      <c r="AL10" s="1370" t="s">
        <v>7886</v>
      </c>
      <c r="AM10" s="1372" t="s">
        <v>7887</v>
      </c>
      <c r="AN10" s="1371" t="s">
        <v>2634</v>
      </c>
      <c r="AO10" s="1372" t="s">
        <v>7888</v>
      </c>
      <c r="AP10" s="1371" t="s">
        <v>5292</v>
      </c>
      <c r="AQ10" s="1372" t="s">
        <v>7889</v>
      </c>
      <c r="AR10" s="1371" t="s">
        <v>155</v>
      </c>
      <c r="AS10" s="1371" t="s">
        <v>4039</v>
      </c>
      <c r="AT10" s="1364" t="s">
        <v>5763</v>
      </c>
      <c r="AU10" s="1379" t="s">
        <v>7890</v>
      </c>
      <c r="AV10" s="1329" t="str">
        <f t="shared" si="1"/>
        <v>2:22</v>
      </c>
      <c r="AW10" s="1354" t="s">
        <v>7891</v>
      </c>
    </row>
    <row r="11" ht="15.75" customHeight="1">
      <c r="A11" s="1331" t="s">
        <v>5610</v>
      </c>
      <c r="B11" s="1380" t="s">
        <v>7661</v>
      </c>
      <c r="C11" s="1332">
        <v>0.0499537037037037</v>
      </c>
      <c r="D11" s="1347" t="s">
        <v>7892</v>
      </c>
      <c r="E11" s="1347" t="s">
        <v>7893</v>
      </c>
      <c r="F11" s="1347" t="s">
        <v>5116</v>
      </c>
      <c r="G11" s="1347" t="s">
        <v>7894</v>
      </c>
      <c r="H11" s="1347" t="s">
        <v>7895</v>
      </c>
      <c r="I11" s="1347" t="s">
        <v>5321</v>
      </c>
      <c r="J11" s="1347" t="s">
        <v>7896</v>
      </c>
      <c r="K11" s="1347" t="s">
        <v>7897</v>
      </c>
      <c r="L11" s="1347" t="s">
        <v>2765</v>
      </c>
      <c r="M11" s="1347" t="s">
        <v>7898</v>
      </c>
      <c r="N11" s="1347" t="s">
        <v>1750</v>
      </c>
      <c r="O11" s="1347" t="s">
        <v>7899</v>
      </c>
      <c r="P11" s="1347" t="s">
        <v>3696</v>
      </c>
      <c r="Q11" s="1347" t="s">
        <v>7900</v>
      </c>
      <c r="R11" s="1347" t="s">
        <v>1817</v>
      </c>
      <c r="S11" s="1381" t="s">
        <v>7730</v>
      </c>
      <c r="T11" s="1347" t="s">
        <v>7901</v>
      </c>
      <c r="U11" s="1347" t="s">
        <v>7902</v>
      </c>
      <c r="V11" s="1347" t="s">
        <v>7903</v>
      </c>
      <c r="W11" s="1347" t="s">
        <v>5048</v>
      </c>
      <c r="X11" s="1347" t="s">
        <v>5404</v>
      </c>
      <c r="Y11" s="1347" t="s">
        <v>4033</v>
      </c>
      <c r="Z11" s="1347" t="s">
        <v>7904</v>
      </c>
      <c r="AA11" s="1369" t="s">
        <v>4297</v>
      </c>
      <c r="AB11" s="1347" t="s">
        <v>7905</v>
      </c>
      <c r="AC11" s="1347" t="s">
        <v>3177</v>
      </c>
      <c r="AD11" s="1347" t="s">
        <v>7906</v>
      </c>
      <c r="AE11" s="1347" t="s">
        <v>5393</v>
      </c>
      <c r="AF11" s="1347" t="s">
        <v>7907</v>
      </c>
      <c r="AG11" s="1347" t="s">
        <v>1457</v>
      </c>
      <c r="AH11" s="1347" t="s">
        <v>7908</v>
      </c>
      <c r="AI11" s="1347" t="s">
        <v>7380</v>
      </c>
      <c r="AJ11" s="1347" t="s">
        <v>7909</v>
      </c>
      <c r="AK11" s="1347" t="s">
        <v>4167</v>
      </c>
      <c r="AL11" s="1347" t="s">
        <v>3233</v>
      </c>
      <c r="AM11" s="1347" t="s">
        <v>4573</v>
      </c>
      <c r="AN11" s="1347" t="s">
        <v>2691</v>
      </c>
      <c r="AO11" s="1347" t="s">
        <v>7910</v>
      </c>
      <c r="AP11" s="1382" t="s">
        <v>7681</v>
      </c>
      <c r="AQ11" s="1347" t="s">
        <v>2051</v>
      </c>
      <c r="AR11" s="1347" t="s">
        <v>7911</v>
      </c>
      <c r="AS11" s="1347" t="s">
        <v>545</v>
      </c>
      <c r="AT11" s="1347" t="s">
        <v>7912</v>
      </c>
      <c r="AU11" s="1383" t="s">
        <v>7913</v>
      </c>
      <c r="AV11" s="1329" t="str">
        <f t="shared" si="1"/>
        <v>2:32</v>
      </c>
      <c r="AW11" s="1384" t="s">
        <v>7914</v>
      </c>
    </row>
    <row r="12" ht="15.75" customHeight="1">
      <c r="A12" s="1331" t="s">
        <v>1758</v>
      </c>
      <c r="B12" s="1319" t="s">
        <v>7661</v>
      </c>
      <c r="C12" s="1332">
        <v>0.05005787037037037</v>
      </c>
      <c r="D12" s="1347" t="s">
        <v>7915</v>
      </c>
      <c r="E12" s="1329" t="s">
        <v>3694</v>
      </c>
      <c r="F12" s="1328" t="s">
        <v>7916</v>
      </c>
      <c r="G12" s="1328" t="s">
        <v>7917</v>
      </c>
      <c r="H12" s="1328" t="s">
        <v>7918</v>
      </c>
      <c r="I12" s="1329" t="s">
        <v>5640</v>
      </c>
      <c r="J12" s="1328" t="s">
        <v>7919</v>
      </c>
      <c r="K12" s="1328" t="s">
        <v>7920</v>
      </c>
      <c r="L12" s="1328" t="s">
        <v>3233</v>
      </c>
      <c r="M12" s="1328" t="s">
        <v>7921</v>
      </c>
      <c r="N12" s="1328" t="s">
        <v>4398</v>
      </c>
      <c r="O12" s="1328" t="s">
        <v>7922</v>
      </c>
      <c r="P12" s="1329" t="s">
        <v>3696</v>
      </c>
      <c r="Q12" s="1329" t="s">
        <v>7923</v>
      </c>
      <c r="R12" s="1329" t="s">
        <v>7924</v>
      </c>
      <c r="S12" s="1385" t="s">
        <v>7766</v>
      </c>
      <c r="T12" s="1329" t="s">
        <v>7925</v>
      </c>
      <c r="U12" s="1328" t="s">
        <v>7926</v>
      </c>
      <c r="V12" s="1329" t="s">
        <v>2356</v>
      </c>
      <c r="W12" s="1329" t="s">
        <v>7927</v>
      </c>
      <c r="X12" s="1328" t="s">
        <v>6895</v>
      </c>
      <c r="Y12" s="1329" t="s">
        <v>7928</v>
      </c>
      <c r="Z12" s="1328" t="s">
        <v>7929</v>
      </c>
      <c r="AA12" s="1329" t="s">
        <v>1506</v>
      </c>
      <c r="AB12" s="1328" t="s">
        <v>1445</v>
      </c>
      <c r="AC12" s="1329" t="s">
        <v>7728</v>
      </c>
      <c r="AD12" s="1329" t="s">
        <v>7930</v>
      </c>
      <c r="AE12" s="1328" t="s">
        <v>7931</v>
      </c>
      <c r="AF12" s="1329" t="s">
        <v>7932</v>
      </c>
      <c r="AG12" s="1329" t="s">
        <v>156</v>
      </c>
      <c r="AH12" s="1328" t="s">
        <v>4992</v>
      </c>
      <c r="AI12" s="1329" t="s">
        <v>7706</v>
      </c>
      <c r="AJ12" s="1328" t="s">
        <v>7933</v>
      </c>
      <c r="AK12" s="1329" t="s">
        <v>7934</v>
      </c>
      <c r="AL12" s="1329" t="s">
        <v>2201</v>
      </c>
      <c r="AM12" s="1328" t="s">
        <v>7935</v>
      </c>
      <c r="AN12" s="1329" t="s">
        <v>3464</v>
      </c>
      <c r="AO12" s="1328" t="s">
        <v>7936</v>
      </c>
      <c r="AP12" s="1329" t="s">
        <v>7937</v>
      </c>
      <c r="AQ12" s="1329" t="s">
        <v>7938</v>
      </c>
      <c r="AR12" s="1329" t="s">
        <v>1793</v>
      </c>
      <c r="AS12" s="1329" t="s">
        <v>7939</v>
      </c>
      <c r="AT12" s="1329" t="s">
        <v>7940</v>
      </c>
      <c r="AU12" s="1328" t="s">
        <v>7941</v>
      </c>
      <c r="AV12" s="1329" t="str">
        <f t="shared" si="1"/>
        <v>2:01</v>
      </c>
      <c r="AW12" s="1340" t="s">
        <v>7942</v>
      </c>
    </row>
    <row r="13">
      <c r="A13" s="1341" t="s">
        <v>1825</v>
      </c>
      <c r="B13" s="1386" t="s">
        <v>7661</v>
      </c>
      <c r="C13" s="1320">
        <v>0.05016203703703704</v>
      </c>
      <c r="D13" s="1327" t="s">
        <v>7943</v>
      </c>
      <c r="E13" s="1327" t="s">
        <v>7944</v>
      </c>
      <c r="F13" s="1327" t="s">
        <v>7945</v>
      </c>
      <c r="G13" s="1326" t="s">
        <v>7946</v>
      </c>
      <c r="H13" s="1327" t="s">
        <v>7947</v>
      </c>
      <c r="I13" s="1327" t="s">
        <v>3569</v>
      </c>
      <c r="J13" s="1327" t="s">
        <v>7948</v>
      </c>
      <c r="K13" s="1327" t="s">
        <v>7815</v>
      </c>
      <c r="L13" s="1327" t="s">
        <v>2575</v>
      </c>
      <c r="M13" s="1327" t="s">
        <v>6184</v>
      </c>
      <c r="N13" s="1327" t="s">
        <v>1561</v>
      </c>
      <c r="O13" s="1327" t="s">
        <v>7949</v>
      </c>
      <c r="P13" s="1327" t="s">
        <v>7950</v>
      </c>
      <c r="Q13" s="1327" t="s">
        <v>7951</v>
      </c>
      <c r="R13" s="1327" t="s">
        <v>7952</v>
      </c>
      <c r="S13" s="1327" t="s">
        <v>4192</v>
      </c>
      <c r="T13" s="1327" t="s">
        <v>7953</v>
      </c>
      <c r="U13" s="1327" t="s">
        <v>7954</v>
      </c>
      <c r="V13" s="1327" t="s">
        <v>7955</v>
      </c>
      <c r="W13" s="1327" t="s">
        <v>7956</v>
      </c>
      <c r="X13" s="1327" t="s">
        <v>7957</v>
      </c>
      <c r="Y13" s="1327" t="s">
        <v>3192</v>
      </c>
      <c r="Z13" s="1327" t="s">
        <v>6362</v>
      </c>
      <c r="AA13" s="1327" t="s">
        <v>7958</v>
      </c>
      <c r="AB13" s="1327" t="s">
        <v>3410</v>
      </c>
      <c r="AC13" s="1326">
        <v>48.67</v>
      </c>
      <c r="AD13" s="1327" t="s">
        <v>7959</v>
      </c>
      <c r="AE13" s="1326">
        <v>47.81</v>
      </c>
      <c r="AF13" s="1327" t="s">
        <v>7960</v>
      </c>
      <c r="AG13" s="1327" t="s">
        <v>7961</v>
      </c>
      <c r="AH13" s="1327" t="s">
        <v>4992</v>
      </c>
      <c r="AI13" s="1327" t="s">
        <v>7962</v>
      </c>
      <c r="AJ13" s="1326" t="s">
        <v>7963</v>
      </c>
      <c r="AK13" s="1327" t="s">
        <v>2145</v>
      </c>
      <c r="AL13" s="1327" t="s">
        <v>7964</v>
      </c>
      <c r="AM13" s="1326" t="s">
        <v>7965</v>
      </c>
      <c r="AN13" s="1327" t="s">
        <v>7966</v>
      </c>
      <c r="AO13" s="1327" t="s">
        <v>2445</v>
      </c>
      <c r="AP13" s="1327" t="s">
        <v>7967</v>
      </c>
      <c r="AQ13" s="1327" t="s">
        <v>7968</v>
      </c>
      <c r="AR13" s="1327" t="s">
        <v>7969</v>
      </c>
      <c r="AS13" s="1326">
        <v>46.49</v>
      </c>
      <c r="AT13" s="1327" t="s">
        <v>7970</v>
      </c>
      <c r="AU13" s="1353" t="s">
        <v>7971</v>
      </c>
      <c r="AV13" s="1353" t="str">
        <f t="shared" si="1"/>
        <v>3:05</v>
      </c>
      <c r="AW13" s="1387"/>
    </row>
    <row r="14" ht="15.75" customHeight="1">
      <c r="A14" s="1388" t="s">
        <v>5735</v>
      </c>
      <c r="B14" s="1319" t="s">
        <v>7661</v>
      </c>
      <c r="C14" s="1332">
        <v>0.05018518518518519</v>
      </c>
      <c r="D14" s="1347" t="s">
        <v>7972</v>
      </c>
      <c r="E14" s="1329" t="s">
        <v>7973</v>
      </c>
      <c r="F14" s="1329" t="s">
        <v>7974</v>
      </c>
      <c r="G14" s="1329" t="s">
        <v>7975</v>
      </c>
      <c r="H14" s="1328" t="s">
        <v>5888</v>
      </c>
      <c r="I14" s="1329" t="s">
        <v>1796</v>
      </c>
      <c r="J14" s="1328" t="s">
        <v>7711</v>
      </c>
      <c r="K14" s="1329" t="s">
        <v>7976</v>
      </c>
      <c r="L14" s="1328" t="s">
        <v>4178</v>
      </c>
      <c r="M14" s="1329" t="s">
        <v>7977</v>
      </c>
      <c r="N14" s="1329" t="s">
        <v>7978</v>
      </c>
      <c r="O14" s="1329" t="s">
        <v>7979</v>
      </c>
      <c r="P14" s="1329" t="s">
        <v>3489</v>
      </c>
      <c r="Q14" s="1329" t="s">
        <v>4284</v>
      </c>
      <c r="R14" s="1329" t="s">
        <v>7980</v>
      </c>
      <c r="S14" s="1329" t="s">
        <v>7981</v>
      </c>
      <c r="T14" s="1329" t="s">
        <v>6247</v>
      </c>
      <c r="U14" s="1328" t="s">
        <v>7982</v>
      </c>
      <c r="V14" s="1329" t="s">
        <v>4440</v>
      </c>
      <c r="W14" s="1328" t="s">
        <v>5923</v>
      </c>
      <c r="X14" s="1328" t="s">
        <v>7965</v>
      </c>
      <c r="Y14" s="1329" t="s">
        <v>2620</v>
      </c>
      <c r="Z14" s="1328" t="s">
        <v>7983</v>
      </c>
      <c r="AA14" s="1329" t="s">
        <v>7984</v>
      </c>
      <c r="AB14" s="1329" t="s">
        <v>3085</v>
      </c>
      <c r="AC14" s="1329" t="s">
        <v>4597</v>
      </c>
      <c r="AD14" s="1328" t="s">
        <v>7985</v>
      </c>
      <c r="AE14" s="1329" t="s">
        <v>5107</v>
      </c>
      <c r="AF14" s="1389" t="s">
        <v>7676</v>
      </c>
      <c r="AG14" s="1328" t="s">
        <v>785</v>
      </c>
      <c r="AH14" s="1329" t="s">
        <v>7317</v>
      </c>
      <c r="AI14" s="1329" t="s">
        <v>7986</v>
      </c>
      <c r="AJ14" s="1329" t="s">
        <v>7987</v>
      </c>
      <c r="AK14" s="1329" t="s">
        <v>7988</v>
      </c>
      <c r="AL14" s="1329" t="s">
        <v>3846</v>
      </c>
      <c r="AM14" s="1329" t="s">
        <v>7989</v>
      </c>
      <c r="AN14" s="1329" t="s">
        <v>2758</v>
      </c>
      <c r="AO14" s="1329" t="s">
        <v>3381</v>
      </c>
      <c r="AP14" s="1329" t="s">
        <v>7990</v>
      </c>
      <c r="AQ14" s="1329" t="s">
        <v>7991</v>
      </c>
      <c r="AR14" s="1329" t="s">
        <v>6269</v>
      </c>
      <c r="AS14" s="1329" t="s">
        <v>7992</v>
      </c>
      <c r="AT14" s="1329" t="s">
        <v>7993</v>
      </c>
      <c r="AU14" s="1328" t="s">
        <v>7994</v>
      </c>
      <c r="AV14" s="1329" t="str">
        <f t="shared" si="1"/>
        <v>2:26</v>
      </c>
      <c r="AW14" s="1390"/>
    </row>
    <row r="15">
      <c r="A15" s="1355" t="s">
        <v>6488</v>
      </c>
      <c r="B15" s="1391" t="s">
        <v>7661</v>
      </c>
      <c r="C15" s="1332">
        <v>0.050150462962962966</v>
      </c>
      <c r="D15" s="1347" t="s">
        <v>7995</v>
      </c>
      <c r="E15" s="1328" t="s">
        <v>7996</v>
      </c>
      <c r="F15" s="1328" t="s">
        <v>7997</v>
      </c>
      <c r="G15" s="1328" t="s">
        <v>7998</v>
      </c>
      <c r="H15" s="1347" t="s">
        <v>7999</v>
      </c>
      <c r="I15" s="1328" t="s">
        <v>8000</v>
      </c>
      <c r="J15" s="1328" t="s">
        <v>1870</v>
      </c>
      <c r="K15" s="1328" t="s">
        <v>8001</v>
      </c>
      <c r="L15" s="1328" t="s">
        <v>8002</v>
      </c>
      <c r="M15" s="1335" t="s">
        <v>7668</v>
      </c>
      <c r="N15" s="1328" t="s">
        <v>1561</v>
      </c>
      <c r="O15" s="1328" t="s">
        <v>5878</v>
      </c>
      <c r="P15" s="1328" t="s">
        <v>1510</v>
      </c>
      <c r="Q15" s="1328" t="s">
        <v>8003</v>
      </c>
      <c r="R15" s="1328" t="s">
        <v>7952</v>
      </c>
      <c r="S15" s="1328" t="s">
        <v>8004</v>
      </c>
      <c r="T15" s="1328" t="s">
        <v>8005</v>
      </c>
      <c r="U15" s="1328" t="s">
        <v>8006</v>
      </c>
      <c r="V15" s="1328" t="s">
        <v>5249</v>
      </c>
      <c r="W15" s="1328" t="s">
        <v>8007</v>
      </c>
      <c r="X15" s="1328" t="s">
        <v>8008</v>
      </c>
      <c r="Y15" s="1328" t="s">
        <v>4033</v>
      </c>
      <c r="Z15" s="1328" t="s">
        <v>8009</v>
      </c>
      <c r="AA15" s="1369" t="s">
        <v>8010</v>
      </c>
      <c r="AB15" s="1328" t="s">
        <v>8011</v>
      </c>
      <c r="AC15" s="1336" t="s">
        <v>6943</v>
      </c>
      <c r="AD15" s="1328" t="s">
        <v>8012</v>
      </c>
      <c r="AE15" s="1328" t="s">
        <v>8013</v>
      </c>
      <c r="AF15" s="1328" t="s">
        <v>8014</v>
      </c>
      <c r="AG15" s="1328" t="s">
        <v>1457</v>
      </c>
      <c r="AH15" s="1328" t="s">
        <v>8015</v>
      </c>
      <c r="AI15" s="1328" t="s">
        <v>8016</v>
      </c>
      <c r="AJ15" s="1328" t="s">
        <v>8017</v>
      </c>
      <c r="AK15" s="1328" t="s">
        <v>8018</v>
      </c>
      <c r="AL15" s="1328" t="s">
        <v>8019</v>
      </c>
      <c r="AM15" s="1328" t="s">
        <v>8020</v>
      </c>
      <c r="AN15" s="1328" t="s">
        <v>2998</v>
      </c>
      <c r="AO15" s="1328" t="s">
        <v>8021</v>
      </c>
      <c r="AP15" s="1328" t="s">
        <v>8022</v>
      </c>
      <c r="AQ15" s="1328" t="s">
        <v>3954</v>
      </c>
      <c r="AR15" s="1328" t="s">
        <v>8023</v>
      </c>
      <c r="AS15" s="1328" t="s">
        <v>571</v>
      </c>
      <c r="AT15" s="1328" t="s">
        <v>8024</v>
      </c>
      <c r="AU15" s="1328" t="s">
        <v>8025</v>
      </c>
      <c r="AV15" s="1328" t="str">
        <f t="shared" si="1"/>
        <v>4:04</v>
      </c>
      <c r="AW15" s="1392" t="s">
        <v>8026</v>
      </c>
    </row>
    <row r="16" ht="15.75" customHeight="1">
      <c r="A16" s="1341" t="s">
        <v>1283</v>
      </c>
      <c r="B16" s="1319" t="s">
        <v>7661</v>
      </c>
      <c r="C16" s="1320">
        <v>0.05025462962962963</v>
      </c>
      <c r="D16" s="1347" t="s">
        <v>8027</v>
      </c>
      <c r="E16" s="1360" t="s">
        <v>7688</v>
      </c>
      <c r="F16" s="1375" t="s">
        <v>8028</v>
      </c>
      <c r="G16" s="1393" t="s">
        <v>8029</v>
      </c>
      <c r="H16" s="1362" t="s">
        <v>8030</v>
      </c>
      <c r="I16" s="1362" t="s">
        <v>1123</v>
      </c>
      <c r="J16" s="1363" t="s">
        <v>8031</v>
      </c>
      <c r="K16" s="1364" t="s">
        <v>8032</v>
      </c>
      <c r="L16" s="1364" t="s">
        <v>4740</v>
      </c>
      <c r="M16" s="1394" t="str">
        <f>HYPERLINK("https://youtu.be/teAIifUZjFw","1:14.18")</f>
        <v>1:14.18</v>
      </c>
      <c r="N16" s="1364" t="s">
        <v>3179</v>
      </c>
      <c r="O16" s="1364" t="s">
        <v>8033</v>
      </c>
      <c r="P16" s="1364" t="s">
        <v>1747</v>
      </c>
      <c r="Q16" s="1368" t="s">
        <v>8034</v>
      </c>
      <c r="R16" s="1366" t="s">
        <v>8035</v>
      </c>
      <c r="S16" s="1366" t="s">
        <v>5040</v>
      </c>
      <c r="T16" s="1395" t="str">
        <f>HYPERLINK("https://youtu.be/AiXricVH5ss","1:24.99")</f>
        <v>1:24.99</v>
      </c>
      <c r="U16" s="1396" t="str">
        <f>HYPERLINK("https://www.twitch.tv/videos/450151935","2:00.31")</f>
        <v>2:00.31</v>
      </c>
      <c r="V16" s="1366" t="s">
        <v>8036</v>
      </c>
      <c r="W16" s="1397" t="str">
        <f>HYPERLINK("https://youtu.be/eafNhBoXVWA","1:46.09")</f>
        <v>1:46.09</v>
      </c>
      <c r="X16" s="1377" t="s">
        <v>4456</v>
      </c>
      <c r="Y16" s="1377" t="s">
        <v>7813</v>
      </c>
      <c r="Z16" s="1377" t="s">
        <v>8037</v>
      </c>
      <c r="AA16" s="1369" t="s">
        <v>4353</v>
      </c>
      <c r="AB16" s="1377" t="s">
        <v>6980</v>
      </c>
      <c r="AC16" s="1377" t="s">
        <v>8038</v>
      </c>
      <c r="AD16" s="1398" t="str">
        <f>HYPERLINK("https://youtu.be/8FEcTKESSh0","1:49.80")</f>
        <v>1:49.80</v>
      </c>
      <c r="AE16" s="1360" t="s">
        <v>5795</v>
      </c>
      <c r="AF16" s="1378" t="s">
        <v>8039</v>
      </c>
      <c r="AG16" s="1378" t="s">
        <v>8040</v>
      </c>
      <c r="AH16" s="1378" t="s">
        <v>8041</v>
      </c>
      <c r="AI16" s="1378" t="s">
        <v>8042</v>
      </c>
      <c r="AJ16" s="1378" t="s">
        <v>8043</v>
      </c>
      <c r="AK16" s="1370" t="s">
        <v>8044</v>
      </c>
      <c r="AL16" s="1378" t="s">
        <v>8045</v>
      </c>
      <c r="AM16" s="1372" t="s">
        <v>7887</v>
      </c>
      <c r="AN16" s="1372" t="s">
        <v>3034</v>
      </c>
      <c r="AO16" s="1372" t="s">
        <v>8046</v>
      </c>
      <c r="AP16" s="1371" t="s">
        <v>8047</v>
      </c>
      <c r="AQ16" s="1371" t="s">
        <v>8048</v>
      </c>
      <c r="AR16" s="1372" t="s">
        <v>8049</v>
      </c>
      <c r="AS16" s="1371" t="s">
        <v>5444</v>
      </c>
      <c r="AT16" s="1394" t="str">
        <f>HYPERLINK("https://youtu.be/xDirVtS1AZ4?t=4416","2:27.45")</f>
        <v>2:27.45</v>
      </c>
      <c r="AU16" s="1379" t="s">
        <v>8050</v>
      </c>
      <c r="AV16" s="1329" t="str">
        <f t="shared" si="1"/>
        <v>2:34</v>
      </c>
      <c r="AW16" s="1354" t="s">
        <v>8051</v>
      </c>
    </row>
    <row r="17" ht="15.75" customHeight="1">
      <c r="A17" s="1331" t="s">
        <v>8052</v>
      </c>
      <c r="B17" s="1319" t="s">
        <v>7661</v>
      </c>
      <c r="C17" s="1332">
        <v>0.0502662037037037</v>
      </c>
      <c r="D17" s="1347" t="s">
        <v>8053</v>
      </c>
      <c r="E17" s="1328" t="s">
        <v>6295</v>
      </c>
      <c r="F17" s="1328" t="s">
        <v>8054</v>
      </c>
      <c r="G17" s="1329" t="s">
        <v>8055</v>
      </c>
      <c r="H17" s="1329" t="s">
        <v>8056</v>
      </c>
      <c r="I17" s="1329" t="s">
        <v>8057</v>
      </c>
      <c r="J17" s="1328" t="s">
        <v>8058</v>
      </c>
      <c r="K17" s="1328" t="s">
        <v>8059</v>
      </c>
      <c r="L17" s="1329" t="s">
        <v>2201</v>
      </c>
      <c r="M17" s="1328" t="s">
        <v>8060</v>
      </c>
      <c r="N17" s="1328" t="s">
        <v>5010</v>
      </c>
      <c r="O17" s="1329" t="s">
        <v>8061</v>
      </c>
      <c r="P17" s="1329" t="s">
        <v>8062</v>
      </c>
      <c r="Q17" s="1328" t="s">
        <v>8063</v>
      </c>
      <c r="R17" s="1328" t="s">
        <v>4758</v>
      </c>
      <c r="S17" s="1329" t="s">
        <v>7929</v>
      </c>
      <c r="T17" s="1329" t="s">
        <v>8064</v>
      </c>
      <c r="U17" s="1329" t="s">
        <v>8065</v>
      </c>
      <c r="V17" s="1329" t="s">
        <v>8066</v>
      </c>
      <c r="W17" s="1329" t="s">
        <v>8067</v>
      </c>
      <c r="X17" s="1329" t="s">
        <v>5994</v>
      </c>
      <c r="Y17" s="1329" t="s">
        <v>6943</v>
      </c>
      <c r="Z17" s="1329" t="s">
        <v>8068</v>
      </c>
      <c r="AA17" s="1329" t="s">
        <v>7882</v>
      </c>
      <c r="AB17" s="1329" t="s">
        <v>3550</v>
      </c>
      <c r="AC17" s="1329" t="s">
        <v>8069</v>
      </c>
      <c r="AD17" s="1329" t="s">
        <v>8070</v>
      </c>
      <c r="AE17" s="1329" t="s">
        <v>4643</v>
      </c>
      <c r="AF17" s="1328" t="s">
        <v>1031</v>
      </c>
      <c r="AG17" s="1329" t="s">
        <v>6052</v>
      </c>
      <c r="AH17" s="1328" t="s">
        <v>3398</v>
      </c>
      <c r="AI17" s="1329" t="s">
        <v>4023</v>
      </c>
      <c r="AJ17" s="1329" t="s">
        <v>8071</v>
      </c>
      <c r="AK17" s="1389" t="s">
        <v>7678</v>
      </c>
      <c r="AL17" s="1329" t="s">
        <v>4206</v>
      </c>
      <c r="AM17" s="1329" t="s">
        <v>5156</v>
      </c>
      <c r="AN17" s="1329" t="s">
        <v>7679</v>
      </c>
      <c r="AO17" s="1329" t="s">
        <v>6534</v>
      </c>
      <c r="AP17" s="1329" t="s">
        <v>8072</v>
      </c>
      <c r="AQ17" s="1389" t="s">
        <v>7682</v>
      </c>
      <c r="AR17" s="1329" t="s">
        <v>584</v>
      </c>
      <c r="AS17" s="1329" t="s">
        <v>5298</v>
      </c>
      <c r="AT17" s="1329" t="s">
        <v>8073</v>
      </c>
      <c r="AU17" s="1328" t="s">
        <v>8074</v>
      </c>
      <c r="AV17" s="1329" t="str">
        <f t="shared" si="1"/>
        <v>3:20</v>
      </c>
      <c r="AW17" s="1390" t="s">
        <v>7258</v>
      </c>
    </row>
    <row r="18">
      <c r="A18" s="1399" t="s">
        <v>1954</v>
      </c>
      <c r="B18" s="1400" t="s">
        <v>7661</v>
      </c>
      <c r="C18" s="1320">
        <v>0.0503125</v>
      </c>
      <c r="D18" s="1347" t="s">
        <v>8075</v>
      </c>
      <c r="E18" s="1360" t="s">
        <v>8076</v>
      </c>
      <c r="F18" s="1360" t="s">
        <v>8077</v>
      </c>
      <c r="G18" s="1360" t="s">
        <v>7296</v>
      </c>
      <c r="H18" s="1361" t="s">
        <v>8078</v>
      </c>
      <c r="I18" s="1361" t="s">
        <v>3486</v>
      </c>
      <c r="J18" s="1363" t="s">
        <v>1789</v>
      </c>
      <c r="K18" s="1363" t="s">
        <v>6354</v>
      </c>
      <c r="L18" s="1363" t="s">
        <v>4381</v>
      </c>
      <c r="M18" s="1363" t="s">
        <v>8079</v>
      </c>
      <c r="N18" s="1363" t="s">
        <v>8080</v>
      </c>
      <c r="O18" s="1363" t="s">
        <v>8081</v>
      </c>
      <c r="P18" s="1363" t="s">
        <v>5139</v>
      </c>
      <c r="Q18" s="1366" t="s">
        <v>8082</v>
      </c>
      <c r="R18" s="1366" t="s">
        <v>8083</v>
      </c>
      <c r="S18" s="1366" t="s">
        <v>727</v>
      </c>
      <c r="T18" s="1366" t="s">
        <v>8084</v>
      </c>
      <c r="U18" s="1366" t="s">
        <v>8085</v>
      </c>
      <c r="V18" s="1366" t="s">
        <v>8086</v>
      </c>
      <c r="W18" s="1369" t="s">
        <v>8087</v>
      </c>
      <c r="X18" s="1369" t="s">
        <v>4456</v>
      </c>
      <c r="Y18" s="1369" t="s">
        <v>1473</v>
      </c>
      <c r="Z18" s="1369" t="s">
        <v>6120</v>
      </c>
      <c r="AA18" s="1369" t="s">
        <v>8088</v>
      </c>
      <c r="AB18" s="1369" t="s">
        <v>3209</v>
      </c>
      <c r="AC18" s="1369" t="s">
        <v>8089</v>
      </c>
      <c r="AD18" s="1360" t="s">
        <v>8090</v>
      </c>
      <c r="AE18" s="1360" t="s">
        <v>5442</v>
      </c>
      <c r="AF18" s="1370" t="s">
        <v>8091</v>
      </c>
      <c r="AG18" s="1370" t="s">
        <v>6432</v>
      </c>
      <c r="AH18" s="1370" t="s">
        <v>8092</v>
      </c>
      <c r="AI18" s="1370" t="s">
        <v>5002</v>
      </c>
      <c r="AJ18" s="1370" t="s">
        <v>8093</v>
      </c>
      <c r="AK18" s="1370" t="s">
        <v>7705</v>
      </c>
      <c r="AL18" s="1370" t="s">
        <v>8094</v>
      </c>
      <c r="AM18" s="1372" t="s">
        <v>7853</v>
      </c>
      <c r="AN18" s="1372" t="s">
        <v>8095</v>
      </c>
      <c r="AO18" s="1372" t="s">
        <v>150</v>
      </c>
      <c r="AP18" s="1372" t="s">
        <v>8096</v>
      </c>
      <c r="AQ18" s="1372" t="s">
        <v>8097</v>
      </c>
      <c r="AR18" s="1372" t="s">
        <v>8098</v>
      </c>
      <c r="AS18" s="1372" t="s">
        <v>2674</v>
      </c>
      <c r="AT18" s="1363" t="s">
        <v>8099</v>
      </c>
      <c r="AU18" s="1353" t="s">
        <v>8100</v>
      </c>
      <c r="AV18" s="1329" t="str">
        <f t="shared" si="1"/>
        <v>2:59</v>
      </c>
      <c r="AW18" s="1387" t="s">
        <v>8101</v>
      </c>
    </row>
    <row r="19" ht="15.75" customHeight="1">
      <c r="A19" s="1399" t="s">
        <v>2523</v>
      </c>
      <c r="B19" s="1386" t="s">
        <v>7686</v>
      </c>
      <c r="C19" s="1320">
        <v>0.05037037037037037</v>
      </c>
      <c r="D19" s="1347" t="s">
        <v>8102</v>
      </c>
      <c r="E19" s="1347" t="s">
        <v>8103</v>
      </c>
      <c r="F19" s="1347" t="s">
        <v>5983</v>
      </c>
      <c r="G19" s="1347" t="s">
        <v>8104</v>
      </c>
      <c r="H19" s="1347" t="s">
        <v>8105</v>
      </c>
      <c r="I19" s="1347" t="s">
        <v>8106</v>
      </c>
      <c r="J19" s="1401" t="s">
        <v>7693</v>
      </c>
      <c r="K19" s="1347" t="s">
        <v>8107</v>
      </c>
      <c r="L19" s="1347" t="s">
        <v>8108</v>
      </c>
      <c r="M19" s="1401" t="s">
        <v>6331</v>
      </c>
      <c r="N19" s="1401" t="s">
        <v>3284</v>
      </c>
      <c r="O19" s="1347" t="s">
        <v>8109</v>
      </c>
      <c r="P19" s="1401" t="s">
        <v>5442</v>
      </c>
      <c r="Q19" s="1401" t="s">
        <v>7696</v>
      </c>
      <c r="R19" s="1401" t="s">
        <v>5949</v>
      </c>
      <c r="S19" s="1401" t="s">
        <v>7697</v>
      </c>
      <c r="T19" s="1347" t="s">
        <v>8110</v>
      </c>
      <c r="U19" s="1347" t="s">
        <v>8054</v>
      </c>
      <c r="V19" s="1401" t="s">
        <v>7699</v>
      </c>
      <c r="W19" s="1401" t="s">
        <v>4131</v>
      </c>
      <c r="X19" s="1347" t="s">
        <v>4949</v>
      </c>
      <c r="Y19" s="1401" t="s">
        <v>7700</v>
      </c>
      <c r="Z19" s="1347" t="s">
        <v>637</v>
      </c>
      <c r="AA19" s="1347" t="s">
        <v>8111</v>
      </c>
      <c r="AB19" s="1347" t="s">
        <v>8112</v>
      </c>
      <c r="AC19" s="1347" t="s">
        <v>1779</v>
      </c>
      <c r="AD19" s="1347" t="s">
        <v>8113</v>
      </c>
      <c r="AE19" s="1347" t="s">
        <v>3424</v>
      </c>
      <c r="AF19" s="1347" t="s">
        <v>8114</v>
      </c>
      <c r="AG19" s="1347" t="s">
        <v>5202</v>
      </c>
      <c r="AH19" s="1347" t="s">
        <v>4220</v>
      </c>
      <c r="AI19" s="1347" t="s">
        <v>8115</v>
      </c>
      <c r="AJ19" s="1347" t="s">
        <v>8116</v>
      </c>
      <c r="AK19" s="1347" t="s">
        <v>2568</v>
      </c>
      <c r="AL19" s="1347" t="s">
        <v>8117</v>
      </c>
      <c r="AM19" s="1347" t="s">
        <v>3994</v>
      </c>
      <c r="AN19" s="1347" t="s">
        <v>3898</v>
      </c>
      <c r="AO19" s="1347" t="s">
        <v>6537</v>
      </c>
      <c r="AP19" s="1401" t="s">
        <v>7712</v>
      </c>
      <c r="AQ19" s="1401" t="s">
        <v>7713</v>
      </c>
      <c r="AR19" s="1347" t="s">
        <v>8098</v>
      </c>
      <c r="AS19" s="1347" t="s">
        <v>7845</v>
      </c>
      <c r="AT19" s="1347" t="s">
        <v>8118</v>
      </c>
      <c r="AU19" s="1353" t="s">
        <v>8119</v>
      </c>
      <c r="AV19" s="1329" t="str">
        <f t="shared" si="1"/>
        <v>2:59</v>
      </c>
      <c r="AW19" s="1402"/>
    </row>
    <row r="20" ht="15.75" customHeight="1">
      <c r="A20" s="1374" t="s">
        <v>8120</v>
      </c>
      <c r="B20" s="1380" t="s">
        <v>7686</v>
      </c>
      <c r="C20" s="1332">
        <v>0.05042824074074074</v>
      </c>
      <c r="D20" s="1347" t="s">
        <v>7892</v>
      </c>
      <c r="E20" s="1360" t="s">
        <v>5620</v>
      </c>
      <c r="F20" s="1360" t="s">
        <v>8121</v>
      </c>
      <c r="G20" s="1375" t="s">
        <v>8122</v>
      </c>
      <c r="H20" s="1362" t="s">
        <v>8123</v>
      </c>
      <c r="I20" s="1361" t="s">
        <v>8124</v>
      </c>
      <c r="J20" s="1363" t="s">
        <v>4985</v>
      </c>
      <c r="K20" s="1363" t="s">
        <v>6401</v>
      </c>
      <c r="L20" s="1363" t="s">
        <v>2050</v>
      </c>
      <c r="M20" s="1363" t="s">
        <v>8125</v>
      </c>
      <c r="N20" s="1363" t="s">
        <v>3558</v>
      </c>
      <c r="O20" s="1363" t="s">
        <v>8126</v>
      </c>
      <c r="P20" s="1364" t="s">
        <v>922</v>
      </c>
      <c r="Q20" s="1366" t="s">
        <v>8127</v>
      </c>
      <c r="R20" s="1366" t="s">
        <v>3244</v>
      </c>
      <c r="S20" s="1366" t="s">
        <v>2672</v>
      </c>
      <c r="T20" s="1368" t="s">
        <v>8128</v>
      </c>
      <c r="U20" s="1366" t="s">
        <v>8129</v>
      </c>
      <c r="V20" s="1368" t="s">
        <v>8130</v>
      </c>
      <c r="W20" s="1377" t="s">
        <v>8131</v>
      </c>
      <c r="X20" s="1403" t="s">
        <v>2738</v>
      </c>
      <c r="Y20" s="1377" t="s">
        <v>8132</v>
      </c>
      <c r="Z20" s="1369" t="s">
        <v>8133</v>
      </c>
      <c r="AA20" s="1377" t="s">
        <v>8134</v>
      </c>
      <c r="AB20" s="1403" t="s">
        <v>6187</v>
      </c>
      <c r="AC20" s="1377" t="s">
        <v>2750</v>
      </c>
      <c r="AD20" s="1404" t="s">
        <v>7702</v>
      </c>
      <c r="AE20" s="1360" t="s">
        <v>5563</v>
      </c>
      <c r="AF20" s="1370" t="s">
        <v>8135</v>
      </c>
      <c r="AG20" s="1378" t="s">
        <v>3467</v>
      </c>
      <c r="AH20" s="1378" t="s">
        <v>8136</v>
      </c>
      <c r="AI20" s="1405" t="s">
        <v>7706</v>
      </c>
      <c r="AJ20" s="1378" t="s">
        <v>8137</v>
      </c>
      <c r="AK20" s="1406" t="s">
        <v>7708</v>
      </c>
      <c r="AL20" s="1378" t="s">
        <v>2962</v>
      </c>
      <c r="AM20" s="1407" t="s">
        <v>7709</v>
      </c>
      <c r="AN20" s="1372" t="s">
        <v>4492</v>
      </c>
      <c r="AO20" s="1372" t="s">
        <v>8138</v>
      </c>
      <c r="AP20" s="1372" t="s">
        <v>8139</v>
      </c>
      <c r="AQ20" s="1371" t="s">
        <v>8140</v>
      </c>
      <c r="AR20" s="1371" t="s">
        <v>3018</v>
      </c>
      <c r="AS20" s="1371" t="s">
        <v>4425</v>
      </c>
      <c r="AT20" s="1363" t="s">
        <v>8141</v>
      </c>
      <c r="AU20" s="1353" t="s">
        <v>8142</v>
      </c>
      <c r="AV20" s="1329" t="str">
        <f t="shared" si="1"/>
        <v>2:55</v>
      </c>
      <c r="AW20" s="1408"/>
    </row>
    <row r="21" ht="15.75" customHeight="1">
      <c r="A21" s="1331" t="s">
        <v>3780</v>
      </c>
      <c r="B21" s="1319" t="s">
        <v>7661</v>
      </c>
      <c r="C21" s="1409">
        <v>0.05043981481481481</v>
      </c>
      <c r="D21" s="1347" t="s">
        <v>8143</v>
      </c>
      <c r="E21" s="1329" t="s">
        <v>6027</v>
      </c>
      <c r="F21" s="1329" t="s">
        <v>6133</v>
      </c>
      <c r="G21" s="1329" t="s">
        <v>8144</v>
      </c>
      <c r="H21" s="1329" t="s">
        <v>8145</v>
      </c>
      <c r="I21" s="1329" t="s">
        <v>4278</v>
      </c>
      <c r="J21" s="1329" t="s">
        <v>4136</v>
      </c>
      <c r="K21" s="1329" t="s">
        <v>8059</v>
      </c>
      <c r="L21" s="1329" t="s">
        <v>8146</v>
      </c>
      <c r="M21" s="1329" t="s">
        <v>8147</v>
      </c>
      <c r="N21" s="1329" t="s">
        <v>2344</v>
      </c>
      <c r="O21" s="1329" t="s">
        <v>8148</v>
      </c>
      <c r="P21" s="1329" t="s">
        <v>4886</v>
      </c>
      <c r="Q21" s="1329" t="s">
        <v>8149</v>
      </c>
      <c r="R21" s="1329" t="s">
        <v>8150</v>
      </c>
      <c r="S21" s="1329" t="s">
        <v>8151</v>
      </c>
      <c r="T21" s="1329" t="s">
        <v>8152</v>
      </c>
      <c r="U21" s="1329" t="s">
        <v>8153</v>
      </c>
      <c r="V21" s="1329" t="s">
        <v>3700</v>
      </c>
      <c r="W21" s="1329" t="s">
        <v>8154</v>
      </c>
      <c r="X21" s="1329" t="s">
        <v>8155</v>
      </c>
      <c r="Y21" s="1329" t="s">
        <v>8156</v>
      </c>
      <c r="Z21" s="1329" t="s">
        <v>637</v>
      </c>
      <c r="AA21" s="1329" t="s">
        <v>8115</v>
      </c>
      <c r="AB21" s="1329" t="s">
        <v>4985</v>
      </c>
      <c r="AC21" s="1329" t="s">
        <v>8038</v>
      </c>
      <c r="AD21" s="1329" t="s">
        <v>5581</v>
      </c>
      <c r="AE21" s="1329" t="s">
        <v>5164</v>
      </c>
      <c r="AF21" s="1329" t="s">
        <v>8157</v>
      </c>
      <c r="AG21" s="1329" t="s">
        <v>8158</v>
      </c>
      <c r="AH21" s="1329" t="s">
        <v>3771</v>
      </c>
      <c r="AI21" s="1329" t="s">
        <v>5002</v>
      </c>
      <c r="AJ21" s="1329" t="s">
        <v>8159</v>
      </c>
      <c r="AK21" s="1329" t="s">
        <v>8160</v>
      </c>
      <c r="AL21" s="1329" t="s">
        <v>8161</v>
      </c>
      <c r="AM21" s="1329" t="s">
        <v>1400</v>
      </c>
      <c r="AN21" s="1329" t="s">
        <v>3560</v>
      </c>
      <c r="AO21" s="1329" t="s">
        <v>1990</v>
      </c>
      <c r="AP21" s="1410" t="str">
        <f>HYPERLINK("https://www.twitch.tv/videos/511415405","2:00.79")</f>
        <v>2:00.79</v>
      </c>
      <c r="AQ21" s="1329" t="s">
        <v>7968</v>
      </c>
      <c r="AR21" s="1329" t="s">
        <v>6021</v>
      </c>
      <c r="AS21" s="1329" t="s">
        <v>8162</v>
      </c>
      <c r="AT21" s="1329" t="s">
        <v>8163</v>
      </c>
      <c r="AU21" s="1329" t="s">
        <v>8164</v>
      </c>
      <c r="AV21" s="1329" t="str">
        <f t="shared" si="1"/>
        <v>2:36</v>
      </c>
      <c r="AW21" s="1340" t="s">
        <v>6576</v>
      </c>
    </row>
    <row r="22">
      <c r="A22" s="1399" t="s">
        <v>1367</v>
      </c>
      <c r="B22" s="1386" t="s">
        <v>7661</v>
      </c>
      <c r="C22" s="1320">
        <v>0.050486111111111114</v>
      </c>
      <c r="D22" s="1360" t="s">
        <v>8165</v>
      </c>
      <c r="E22" s="1360" t="s">
        <v>8166</v>
      </c>
      <c r="F22" s="1360" t="s">
        <v>8167</v>
      </c>
      <c r="G22" s="1360" t="s">
        <v>8168</v>
      </c>
      <c r="H22" s="1347" t="s">
        <v>8169</v>
      </c>
      <c r="I22" s="1361" t="s">
        <v>1012</v>
      </c>
      <c r="J22" s="1363" t="s">
        <v>5218</v>
      </c>
      <c r="K22" s="1363" t="s">
        <v>6446</v>
      </c>
      <c r="L22" s="1363" t="s">
        <v>5748</v>
      </c>
      <c r="M22" s="1363" t="s">
        <v>4501</v>
      </c>
      <c r="N22" s="1363" t="s">
        <v>8170</v>
      </c>
      <c r="O22" s="1363" t="s">
        <v>8171</v>
      </c>
      <c r="P22" s="1363" t="s">
        <v>7880</v>
      </c>
      <c r="Q22" s="1366" t="s">
        <v>169</v>
      </c>
      <c r="R22" s="1366" t="s">
        <v>8172</v>
      </c>
      <c r="S22" s="1366" t="s">
        <v>8173</v>
      </c>
      <c r="T22" s="1366" t="s">
        <v>8174</v>
      </c>
      <c r="U22" s="1366" t="s">
        <v>8175</v>
      </c>
      <c r="V22" s="1366" t="s">
        <v>7955</v>
      </c>
      <c r="W22" s="1369" t="s">
        <v>8176</v>
      </c>
      <c r="X22" s="1369" t="s">
        <v>4570</v>
      </c>
      <c r="Y22" s="1369" t="s">
        <v>8177</v>
      </c>
      <c r="Z22" s="1369" t="s">
        <v>8178</v>
      </c>
      <c r="AA22" s="1328" t="s">
        <v>8179</v>
      </c>
      <c r="AB22" s="1369" t="s">
        <v>3217</v>
      </c>
      <c r="AC22" s="1369" t="s">
        <v>1123</v>
      </c>
      <c r="AD22" s="1360" t="s">
        <v>8180</v>
      </c>
      <c r="AE22" s="1360" t="s">
        <v>2322</v>
      </c>
      <c r="AF22" s="1370" t="s">
        <v>8181</v>
      </c>
      <c r="AG22" s="1370" t="s">
        <v>620</v>
      </c>
      <c r="AH22" s="1370" t="s">
        <v>8182</v>
      </c>
      <c r="AI22" s="1370" t="s">
        <v>2557</v>
      </c>
      <c r="AJ22" s="1370" t="s">
        <v>8183</v>
      </c>
      <c r="AK22" s="1370" t="s">
        <v>6097</v>
      </c>
      <c r="AL22" s="1370" t="s">
        <v>2390</v>
      </c>
      <c r="AM22" s="1372" t="s">
        <v>8184</v>
      </c>
      <c r="AN22" s="1372" t="s">
        <v>8185</v>
      </c>
      <c r="AO22" s="1372" t="s">
        <v>8186</v>
      </c>
      <c r="AP22" s="1372" t="s">
        <v>8187</v>
      </c>
      <c r="AQ22" s="1372" t="s">
        <v>2192</v>
      </c>
      <c r="AR22" s="1372" t="s">
        <v>1163</v>
      </c>
      <c r="AS22" s="1372" t="s">
        <v>1473</v>
      </c>
      <c r="AT22" s="1363" t="s">
        <v>8188</v>
      </c>
      <c r="AU22" s="1353" t="s">
        <v>8189</v>
      </c>
      <c r="AV22" s="1379" t="str">
        <f t="shared" si="1"/>
        <v>3:47</v>
      </c>
      <c r="AW22" s="1387"/>
    </row>
    <row r="23">
      <c r="A23" s="1399" t="s">
        <v>8190</v>
      </c>
      <c r="B23" s="1411" t="s">
        <v>7661</v>
      </c>
      <c r="C23" s="1320">
        <v>0.05050925925925926</v>
      </c>
      <c r="D23" s="1412" t="s">
        <v>8191</v>
      </c>
      <c r="E23" s="1360" t="s">
        <v>4482</v>
      </c>
      <c r="F23" s="1360" t="s">
        <v>8192</v>
      </c>
      <c r="G23" s="1360" t="s">
        <v>8193</v>
      </c>
      <c r="H23" s="1361" t="s">
        <v>2893</v>
      </c>
      <c r="I23" s="1361" t="s">
        <v>1464</v>
      </c>
      <c r="J23" s="1363" t="s">
        <v>5027</v>
      </c>
      <c r="K23" s="1413" t="s">
        <v>8194</v>
      </c>
      <c r="L23" s="1363" t="s">
        <v>7581</v>
      </c>
      <c r="M23" s="1363" t="s">
        <v>8195</v>
      </c>
      <c r="N23" s="1363" t="s">
        <v>8196</v>
      </c>
      <c r="O23" s="1363" t="s">
        <v>8197</v>
      </c>
      <c r="P23" s="1347" t="s">
        <v>1028</v>
      </c>
      <c r="Q23" s="1366" t="s">
        <v>8198</v>
      </c>
      <c r="R23" s="1366" t="s">
        <v>2409</v>
      </c>
      <c r="S23" s="1366" t="s">
        <v>8199</v>
      </c>
      <c r="T23" s="1366" t="s">
        <v>2359</v>
      </c>
      <c r="U23" s="1366" t="s">
        <v>8200</v>
      </c>
      <c r="V23" s="1366" t="s">
        <v>7955</v>
      </c>
      <c r="W23" s="1369" t="s">
        <v>8201</v>
      </c>
      <c r="X23" s="1369" t="s">
        <v>8202</v>
      </c>
      <c r="Y23" s="1369" t="s">
        <v>7800</v>
      </c>
      <c r="Z23" s="1369" t="s">
        <v>8203</v>
      </c>
      <c r="AA23" s="1369" t="s">
        <v>8204</v>
      </c>
      <c r="AB23" s="1369" t="s">
        <v>3919</v>
      </c>
      <c r="AC23" s="1369" t="s">
        <v>3679</v>
      </c>
      <c r="AD23" s="1360" t="s">
        <v>8205</v>
      </c>
      <c r="AE23" s="1360" t="s">
        <v>4914</v>
      </c>
      <c r="AF23" s="1370" t="s">
        <v>8206</v>
      </c>
      <c r="AG23" s="1370" t="s">
        <v>479</v>
      </c>
      <c r="AH23" s="1370" t="s">
        <v>3697</v>
      </c>
      <c r="AI23" s="1370" t="s">
        <v>8207</v>
      </c>
      <c r="AJ23" s="1370" t="s">
        <v>8208</v>
      </c>
      <c r="AK23" s="1370" t="s">
        <v>8209</v>
      </c>
      <c r="AL23" s="1370" t="s">
        <v>2390</v>
      </c>
      <c r="AM23" s="1372" t="s">
        <v>8210</v>
      </c>
      <c r="AN23" s="1372" t="s">
        <v>8211</v>
      </c>
      <c r="AO23" s="1372" t="s">
        <v>8212</v>
      </c>
      <c r="AP23" s="1372" t="s">
        <v>8213</v>
      </c>
      <c r="AQ23" s="1372" t="s">
        <v>8214</v>
      </c>
      <c r="AR23" s="1372" t="s">
        <v>8215</v>
      </c>
      <c r="AS23" s="1372" t="s">
        <v>8162</v>
      </c>
      <c r="AT23" s="1363" t="s">
        <v>8216</v>
      </c>
      <c r="AU23" s="1353" t="s">
        <v>8217</v>
      </c>
      <c r="AV23" s="1329" t="str">
        <f t="shared" si="1"/>
        <v>1:56</v>
      </c>
      <c r="AW23" s="1408"/>
    </row>
    <row r="24" ht="15.75" customHeight="1">
      <c r="A24" s="1399" t="s">
        <v>2442</v>
      </c>
      <c r="B24" s="1319" t="s">
        <v>7661</v>
      </c>
      <c r="C24" s="1414">
        <v>0.05050925925925926</v>
      </c>
      <c r="D24" s="1347" t="s">
        <v>8218</v>
      </c>
      <c r="E24" s="1375" t="s">
        <v>8219</v>
      </c>
      <c r="F24" s="1398" t="str">
        <f>HYPERLINK("https://www.youtube.com/watch?v=rtR6KkKhM6I","1:59.91")</f>
        <v>1:59.91</v>
      </c>
      <c r="G24" s="1375" t="s">
        <v>8220</v>
      </c>
      <c r="H24" s="1415" t="str">
        <f>HYPERLINK("https://www.youtube.com/watch?v=cg-eipYsN1s","1:54.47")</f>
        <v>1:54.47</v>
      </c>
      <c r="I24" s="1362" t="s">
        <v>8132</v>
      </c>
      <c r="J24" s="1364" t="s">
        <v>4692</v>
      </c>
      <c r="K24" s="1363" t="s">
        <v>8221</v>
      </c>
      <c r="L24" s="1394" t="str">
        <f>HYPERLINK("https://www.youtube.com/watch?v=tJdjPKdAbw4","57.03")</f>
        <v>57.03</v>
      </c>
      <c r="M24" s="1364" t="s">
        <v>5989</v>
      </c>
      <c r="N24" s="1364" t="s">
        <v>1507</v>
      </c>
      <c r="O24" s="1364" t="s">
        <v>8222</v>
      </c>
      <c r="P24" s="1364" t="s">
        <v>754</v>
      </c>
      <c r="Q24" s="1368" t="s">
        <v>8223</v>
      </c>
      <c r="R24" s="1368" t="s">
        <v>8224</v>
      </c>
      <c r="S24" s="1396" t="str">
        <f>HYPERLINK("https://www.youtube.com/watch?v=_3ms_ZhYFzo","1:18.06")</f>
        <v>1:18.06</v>
      </c>
      <c r="T24" s="1368" t="s">
        <v>8225</v>
      </c>
      <c r="U24" s="1396" t="str">
        <f>HYPERLINK("https://www.youtube.com/watch?v=ZOy_TI3Zw14","2:02.38")</f>
        <v>2:02.38</v>
      </c>
      <c r="V24" s="1368" t="s">
        <v>7955</v>
      </c>
      <c r="W24" s="1377" t="s">
        <v>8226</v>
      </c>
      <c r="X24" s="1377" t="s">
        <v>6097</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7" t="s">
        <v>8038</v>
      </c>
      <c r="AD24" s="1398" t="str">
        <f>HYPERLINK("https://www.youtube.com/watch?v=ikF77QyREZg","1:50.34")</f>
        <v>1:50.34</v>
      </c>
      <c r="AE24" s="1375" t="s">
        <v>7880</v>
      </c>
      <c r="AF24" s="1378" t="s">
        <v>8227</v>
      </c>
      <c r="AG24" s="1416" t="str">
        <f>HYPERLINK("https://www.youtube.com/watch?v=KXwTRrVVluY","1:30.62")</f>
        <v>1:30.62</v>
      </c>
      <c r="AH24" s="1378" t="s">
        <v>2941</v>
      </c>
      <c r="AI24" s="1378" t="s">
        <v>8040</v>
      </c>
      <c r="AJ24" s="1378" t="s">
        <v>8228</v>
      </c>
      <c r="AK24" s="1378" t="s">
        <v>1022</v>
      </c>
      <c r="AL24" s="1378" t="s">
        <v>7964</v>
      </c>
      <c r="AM24" s="1417" t="str">
        <f>HYPERLINK("https://www.youtube.com/watch?v=BAoEwuQ0LoI","1:25.68")</f>
        <v>1:25.68</v>
      </c>
      <c r="AN24" s="1417" t="str">
        <f>HYPERLINK("https://www.youtube.com/watch?v=F-LtZeEZXek","56.36")</f>
        <v>56.36</v>
      </c>
      <c r="AO24" s="1371" t="s">
        <v>8229</v>
      </c>
      <c r="AP24" s="1371" t="s">
        <v>8230</v>
      </c>
      <c r="AQ24" s="1371" t="s">
        <v>8231</v>
      </c>
      <c r="AR24" s="1417" t="str">
        <f>HYPERLINK("https://www.youtube.com/watch?v=WSIIkWWbKgE","1:21.74")</f>
        <v>1:21.74</v>
      </c>
      <c r="AS24" s="1371" t="s">
        <v>5439</v>
      </c>
      <c r="AT24" s="1394" t="str">
        <f>HYPERLINK("https://www.youtube.com/watch?v=H67SXBLcISI","2:29.09")</f>
        <v>2:29.09</v>
      </c>
      <c r="AU24" s="1379" t="s">
        <v>8232</v>
      </c>
      <c r="AV24" s="1329" t="str">
        <f t="shared" si="1"/>
        <v>2:02</v>
      </c>
      <c r="AW24" s="1418" t="s">
        <v>8233</v>
      </c>
    </row>
    <row r="25" ht="15.75" customHeight="1">
      <c r="A25" s="1355" t="s">
        <v>3691</v>
      </c>
      <c r="B25" s="1319" t="s">
        <v>7661</v>
      </c>
      <c r="C25" s="1332">
        <v>0.050520833333333334</v>
      </c>
      <c r="D25" s="1328" t="s">
        <v>8234</v>
      </c>
      <c r="E25" s="1328" t="s">
        <v>2380</v>
      </c>
      <c r="F25" s="1328" t="s">
        <v>8235</v>
      </c>
      <c r="G25" s="1328" t="s">
        <v>8236</v>
      </c>
      <c r="H25" s="1328" t="s">
        <v>8237</v>
      </c>
      <c r="I25" s="1419" t="s">
        <v>7880</v>
      </c>
      <c r="J25" s="1328" t="s">
        <v>8238</v>
      </c>
      <c r="K25" s="1328" t="s">
        <v>2326</v>
      </c>
      <c r="L25" s="1328" t="s">
        <v>8239</v>
      </c>
      <c r="M25" s="1328" t="s">
        <v>4055</v>
      </c>
      <c r="N25" s="1328" t="s">
        <v>8240</v>
      </c>
      <c r="O25" s="1328" t="s">
        <v>8241</v>
      </c>
      <c r="P25" s="1328" t="s">
        <v>484</v>
      </c>
      <c r="Q25" s="1328" t="s">
        <v>4239</v>
      </c>
      <c r="R25" s="1366" t="s">
        <v>6405</v>
      </c>
      <c r="S25" s="1328" t="s">
        <v>8242</v>
      </c>
      <c r="T25" s="1328" t="s">
        <v>8243</v>
      </c>
      <c r="U25" s="1328" t="s">
        <v>8244</v>
      </c>
      <c r="V25" s="1328" t="s">
        <v>3788</v>
      </c>
      <c r="W25" s="1328" t="s">
        <v>399</v>
      </c>
      <c r="X25" s="1328" t="s">
        <v>8245</v>
      </c>
      <c r="Y25" s="1328" t="s">
        <v>3791</v>
      </c>
      <c r="Z25" s="1328" t="s">
        <v>4985</v>
      </c>
      <c r="AA25" s="1328" t="s">
        <v>8246</v>
      </c>
      <c r="AB25" s="1328" t="s">
        <v>2095</v>
      </c>
      <c r="AC25" s="1328" t="s">
        <v>5205</v>
      </c>
      <c r="AD25" s="1328" t="s">
        <v>8247</v>
      </c>
      <c r="AE25" s="1328" t="s">
        <v>7800</v>
      </c>
      <c r="AF25" s="1328" t="s">
        <v>8248</v>
      </c>
      <c r="AG25" s="1328" t="s">
        <v>5921</v>
      </c>
      <c r="AH25" s="1328" t="s">
        <v>4775</v>
      </c>
      <c r="AI25" s="1328" t="s">
        <v>1893</v>
      </c>
      <c r="AJ25" s="1328" t="s">
        <v>8249</v>
      </c>
      <c r="AK25" s="1328" t="s">
        <v>620</v>
      </c>
      <c r="AL25" s="1328" t="s">
        <v>5719</v>
      </c>
      <c r="AM25" s="1328" t="s">
        <v>8250</v>
      </c>
      <c r="AN25" s="1328" t="s">
        <v>544</v>
      </c>
      <c r="AO25" s="1328" t="s">
        <v>8251</v>
      </c>
      <c r="AP25" s="1328" t="s">
        <v>8252</v>
      </c>
      <c r="AQ25" s="1328" t="s">
        <v>1931</v>
      </c>
      <c r="AR25" s="1328" t="s">
        <v>6534</v>
      </c>
      <c r="AS25" s="1328" t="s">
        <v>941</v>
      </c>
      <c r="AT25" s="1328" t="s">
        <v>8253</v>
      </c>
      <c r="AU25" s="1328" t="s">
        <v>8254</v>
      </c>
      <c r="AV25" s="1329" t="str">
        <f t="shared" si="1"/>
        <v>6:01</v>
      </c>
      <c r="AW25" s="1384" t="s">
        <v>8255</v>
      </c>
    </row>
    <row r="26" ht="15.75" customHeight="1">
      <c r="A26" s="1420" t="s">
        <v>8256</v>
      </c>
      <c r="B26" s="1319" t="s">
        <v>7661</v>
      </c>
      <c r="C26" s="1320">
        <v>0.050555555555555555</v>
      </c>
      <c r="D26" s="1347" t="s">
        <v>8257</v>
      </c>
      <c r="E26" s="1360" t="s">
        <v>8258</v>
      </c>
      <c r="F26" s="1360" t="s">
        <v>8259</v>
      </c>
      <c r="G26" s="1360" t="s">
        <v>8260</v>
      </c>
      <c r="H26" s="1361" t="s">
        <v>8261</v>
      </c>
      <c r="I26" s="1361" t="s">
        <v>1556</v>
      </c>
      <c r="J26" s="1363" t="s">
        <v>8262</v>
      </c>
      <c r="K26" s="1363" t="s">
        <v>8263</v>
      </c>
      <c r="L26" s="1363" t="s">
        <v>8264</v>
      </c>
      <c r="M26" s="1363" t="s">
        <v>3442</v>
      </c>
      <c r="N26" s="1363" t="s">
        <v>8265</v>
      </c>
      <c r="O26" s="1363" t="s">
        <v>8126</v>
      </c>
      <c r="P26" s="1363" t="s">
        <v>4681</v>
      </c>
      <c r="Q26" s="1366" t="s">
        <v>8266</v>
      </c>
      <c r="R26" s="1366" t="s">
        <v>7980</v>
      </c>
      <c r="S26" s="1366" t="s">
        <v>8267</v>
      </c>
      <c r="T26" s="1366" t="s">
        <v>8268</v>
      </c>
      <c r="U26" s="1366" t="s">
        <v>7926</v>
      </c>
      <c r="V26" s="1366" t="s">
        <v>8036</v>
      </c>
      <c r="W26" s="1369" t="s">
        <v>8269</v>
      </c>
      <c r="X26" s="1369" t="s">
        <v>8270</v>
      </c>
      <c r="Y26" s="1369" t="s">
        <v>5193</v>
      </c>
      <c r="Z26" s="1369" t="s">
        <v>8271</v>
      </c>
      <c r="AA26" s="1369" t="s">
        <v>8272</v>
      </c>
      <c r="AB26" s="1369" t="s">
        <v>6050</v>
      </c>
      <c r="AC26" s="1377" t="s">
        <v>6626</v>
      </c>
      <c r="AD26" s="1360" t="s">
        <v>8273</v>
      </c>
      <c r="AE26" s="1360" t="s">
        <v>7880</v>
      </c>
      <c r="AF26" s="1370" t="s">
        <v>8274</v>
      </c>
      <c r="AG26" s="1370" t="s">
        <v>8275</v>
      </c>
      <c r="AH26" s="1370" t="s">
        <v>3093</v>
      </c>
      <c r="AI26" s="1370" t="s">
        <v>6182</v>
      </c>
      <c r="AJ26" s="1370" t="s">
        <v>8276</v>
      </c>
      <c r="AK26" s="1370" t="s">
        <v>4456</v>
      </c>
      <c r="AL26" s="1370" t="s">
        <v>3668</v>
      </c>
      <c r="AM26" s="1372" t="s">
        <v>8277</v>
      </c>
      <c r="AN26" s="1372" t="s">
        <v>4238</v>
      </c>
      <c r="AO26" s="1372" t="s">
        <v>8278</v>
      </c>
      <c r="AP26" s="1372" t="s">
        <v>8279</v>
      </c>
      <c r="AQ26" s="1372" t="s">
        <v>8280</v>
      </c>
      <c r="AR26" s="1372" t="s">
        <v>8281</v>
      </c>
      <c r="AS26" s="1372" t="s">
        <v>8282</v>
      </c>
      <c r="AT26" s="1363" t="s">
        <v>8283</v>
      </c>
      <c r="AU26" s="1353" t="s">
        <v>8284</v>
      </c>
      <c r="AV26" s="1329" t="str">
        <f t="shared" si="1"/>
        <v>2:07</v>
      </c>
      <c r="AW26" s="1408"/>
    </row>
    <row r="27">
      <c r="A27" s="1399" t="s">
        <v>815</v>
      </c>
      <c r="B27" s="1386" t="s">
        <v>7661</v>
      </c>
      <c r="C27" s="1320">
        <v>0.050555555555555555</v>
      </c>
      <c r="D27" s="1347" t="s">
        <v>8285</v>
      </c>
      <c r="E27" s="1347" t="s">
        <v>7668</v>
      </c>
      <c r="F27" s="1347" t="s">
        <v>8286</v>
      </c>
      <c r="G27" s="1347" t="s">
        <v>8287</v>
      </c>
      <c r="H27" s="1347" t="s">
        <v>8288</v>
      </c>
      <c r="I27" s="1347" t="s">
        <v>4690</v>
      </c>
      <c r="J27" s="1347" t="s">
        <v>1238</v>
      </c>
      <c r="K27" s="1347" t="s">
        <v>8289</v>
      </c>
      <c r="L27" s="1347" t="s">
        <v>3815</v>
      </c>
      <c r="M27" s="1347" t="s">
        <v>3536</v>
      </c>
      <c r="N27" s="1347" t="s">
        <v>8209</v>
      </c>
      <c r="O27" s="1347" t="s">
        <v>8290</v>
      </c>
      <c r="P27" s="1347" t="s">
        <v>8291</v>
      </c>
      <c r="Q27" s="1347" t="s">
        <v>8292</v>
      </c>
      <c r="R27" s="1347" t="s">
        <v>8293</v>
      </c>
      <c r="S27" s="1347" t="s">
        <v>8294</v>
      </c>
      <c r="T27" s="1347" t="s">
        <v>7705</v>
      </c>
      <c r="U27" s="1347" t="s">
        <v>8295</v>
      </c>
      <c r="V27" s="1347" t="s">
        <v>8296</v>
      </c>
      <c r="W27" s="1347" t="s">
        <v>4288</v>
      </c>
      <c r="X27" s="1347" t="s">
        <v>8297</v>
      </c>
      <c r="Y27" s="1347" t="s">
        <v>4563</v>
      </c>
      <c r="Z27" s="1347" t="s">
        <v>8298</v>
      </c>
      <c r="AA27" s="1347" t="s">
        <v>8299</v>
      </c>
      <c r="AB27" s="1347" t="s">
        <v>8300</v>
      </c>
      <c r="AC27" s="1347" t="s">
        <v>8038</v>
      </c>
      <c r="AD27" s="1347" t="s">
        <v>8301</v>
      </c>
      <c r="AE27" s="1347" t="s">
        <v>7800</v>
      </c>
      <c r="AF27" s="1347" t="s">
        <v>8302</v>
      </c>
      <c r="AG27" s="1347" t="s">
        <v>4560</v>
      </c>
      <c r="AH27" s="1347" t="s">
        <v>4434</v>
      </c>
      <c r="AI27" s="1347" t="s">
        <v>8303</v>
      </c>
      <c r="AJ27" s="1347" t="s">
        <v>8304</v>
      </c>
      <c r="AK27" s="1347" t="s">
        <v>1989</v>
      </c>
      <c r="AL27" s="1347" t="s">
        <v>2734</v>
      </c>
      <c r="AM27" s="1347" t="s">
        <v>3325</v>
      </c>
      <c r="AN27" s="1347" t="s">
        <v>3750</v>
      </c>
      <c r="AO27" s="1347" t="s">
        <v>5624</v>
      </c>
      <c r="AP27" s="1347" t="s">
        <v>8305</v>
      </c>
      <c r="AQ27" s="1347" t="s">
        <v>8306</v>
      </c>
      <c r="AR27" s="1347" t="s">
        <v>7856</v>
      </c>
      <c r="AS27" s="1347" t="s">
        <v>2202</v>
      </c>
      <c r="AT27" s="1347" t="s">
        <v>8307</v>
      </c>
      <c r="AU27" s="1353" t="s">
        <v>8164</v>
      </c>
      <c r="AV27" s="1353" t="s">
        <v>7310</v>
      </c>
      <c r="AW27" s="1387" t="s">
        <v>8308</v>
      </c>
    </row>
    <row r="28" ht="15.75" customHeight="1">
      <c r="A28" s="1331" t="s">
        <v>901</v>
      </c>
      <c r="B28" s="1380" t="s">
        <v>7686</v>
      </c>
      <c r="C28" s="1332">
        <v>0.05056712962962963</v>
      </c>
      <c r="D28" s="1401" t="s">
        <v>7687</v>
      </c>
      <c r="E28" s="1421" t="s">
        <v>7688</v>
      </c>
      <c r="F28" s="1421" t="s">
        <v>7689</v>
      </c>
      <c r="G28" s="1328" t="s">
        <v>8309</v>
      </c>
      <c r="H28" s="1328" t="s">
        <v>8310</v>
      </c>
      <c r="I28" s="1421" t="s">
        <v>7692</v>
      </c>
      <c r="J28" s="1328" t="s">
        <v>8311</v>
      </c>
      <c r="K28" s="1421" t="s">
        <v>6244</v>
      </c>
      <c r="L28" s="1328" t="s">
        <v>8108</v>
      </c>
      <c r="M28" s="1328" t="s">
        <v>8312</v>
      </c>
      <c r="N28" s="1328" t="s">
        <v>8313</v>
      </c>
      <c r="O28" s="1328" t="s">
        <v>8314</v>
      </c>
      <c r="P28" s="1328" t="s">
        <v>3489</v>
      </c>
      <c r="Q28" s="1328" t="s">
        <v>8315</v>
      </c>
      <c r="R28" s="1328" t="s">
        <v>8316</v>
      </c>
      <c r="S28" s="1328" t="s">
        <v>7910</v>
      </c>
      <c r="T28" s="1421" t="s">
        <v>7698</v>
      </c>
      <c r="U28" s="1328" t="s">
        <v>7810</v>
      </c>
      <c r="V28" s="1328" t="s">
        <v>2383</v>
      </c>
      <c r="W28" s="1328" t="s">
        <v>8317</v>
      </c>
      <c r="X28" s="1328" t="s">
        <v>8318</v>
      </c>
      <c r="Y28" s="1328" t="s">
        <v>2150</v>
      </c>
      <c r="Z28" s="1421" t="s">
        <v>7701</v>
      </c>
      <c r="AA28" s="1421" t="s">
        <v>6097</v>
      </c>
      <c r="AB28" s="1328" t="s">
        <v>8319</v>
      </c>
      <c r="AC28" s="1329" t="s">
        <v>626</v>
      </c>
      <c r="AD28" s="1328" t="s">
        <v>8320</v>
      </c>
      <c r="AE28" s="1328" t="s">
        <v>4383</v>
      </c>
      <c r="AF28" s="1328" t="s">
        <v>8321</v>
      </c>
      <c r="AG28" s="1421" t="s">
        <v>7705</v>
      </c>
      <c r="AH28" s="1421" t="s">
        <v>2851</v>
      </c>
      <c r="AI28" s="1328" t="s">
        <v>8322</v>
      </c>
      <c r="AJ28" s="1328" t="s">
        <v>8323</v>
      </c>
      <c r="AK28" s="1328" t="s">
        <v>5080</v>
      </c>
      <c r="AL28" s="1421" t="s">
        <v>3560</v>
      </c>
      <c r="AM28" s="1328" t="s">
        <v>7878</v>
      </c>
      <c r="AN28" s="1328" t="s">
        <v>231</v>
      </c>
      <c r="AO28" s="1421" t="s">
        <v>7711</v>
      </c>
      <c r="AP28" s="1328" t="s">
        <v>8324</v>
      </c>
      <c r="AQ28" s="1328" t="s">
        <v>6039</v>
      </c>
      <c r="AR28" s="1421" t="s">
        <v>5226</v>
      </c>
      <c r="AS28" s="1328" t="s">
        <v>3764</v>
      </c>
      <c r="AT28" s="1328" t="s">
        <v>8325</v>
      </c>
      <c r="AU28" s="1328" t="s">
        <v>8326</v>
      </c>
      <c r="AV28" s="1329" t="str">
        <f t="shared" ref="AV28:AV40" si="2">TEXT(AU28-C28,"m:ss")</f>
        <v>3:34</v>
      </c>
      <c r="AW28" s="1392" t="s">
        <v>8327</v>
      </c>
    </row>
    <row r="29" ht="15.75" customHeight="1">
      <c r="A29" s="1355" t="s">
        <v>815</v>
      </c>
      <c r="B29" s="1380" t="s">
        <v>7686</v>
      </c>
      <c r="C29" s="1409">
        <v>0.05056712962962963</v>
      </c>
      <c r="D29" s="1347" t="s">
        <v>8328</v>
      </c>
      <c r="E29" s="1329" t="s">
        <v>7893</v>
      </c>
      <c r="F29" s="1329" t="s">
        <v>7974</v>
      </c>
      <c r="G29" s="1329" t="s">
        <v>8329</v>
      </c>
      <c r="H29" s="1422" t="s">
        <v>7691</v>
      </c>
      <c r="I29" s="1329" t="s">
        <v>187</v>
      </c>
      <c r="J29" s="1328" t="s">
        <v>8330</v>
      </c>
      <c r="K29" s="1328" t="s">
        <v>8330</v>
      </c>
      <c r="L29" s="1329" t="s">
        <v>8331</v>
      </c>
      <c r="M29" s="1329" t="s">
        <v>8332</v>
      </c>
      <c r="N29" s="1329" t="s">
        <v>7934</v>
      </c>
      <c r="O29" s="1421" t="s">
        <v>7695</v>
      </c>
      <c r="P29" s="1329" t="s">
        <v>6960</v>
      </c>
      <c r="Q29" s="1329" t="s">
        <v>948</v>
      </c>
      <c r="R29" s="1328" t="s">
        <v>8330</v>
      </c>
      <c r="S29" s="1329" t="s">
        <v>8333</v>
      </c>
      <c r="T29" s="1329" t="s">
        <v>942</v>
      </c>
      <c r="U29" s="1329" t="s">
        <v>8334</v>
      </c>
      <c r="V29" s="1329" t="s">
        <v>8335</v>
      </c>
      <c r="W29" s="1329" t="s">
        <v>8336</v>
      </c>
      <c r="X29" s="1329" t="s">
        <v>8088</v>
      </c>
      <c r="Y29" s="1329" t="s">
        <v>8089</v>
      </c>
      <c r="Z29" s="1329" t="s">
        <v>2547</v>
      </c>
      <c r="AA29" s="1329" t="s">
        <v>8337</v>
      </c>
      <c r="AB29" s="1329" t="s">
        <v>7830</v>
      </c>
      <c r="AC29" s="1329" t="s">
        <v>3696</v>
      </c>
      <c r="AD29" s="1329" t="s">
        <v>8338</v>
      </c>
      <c r="AE29" s="1329" t="s">
        <v>5193</v>
      </c>
      <c r="AF29" s="1329" t="s">
        <v>8339</v>
      </c>
      <c r="AG29" s="1329" t="s">
        <v>4023</v>
      </c>
      <c r="AH29" s="1329" t="s">
        <v>8340</v>
      </c>
      <c r="AI29" s="1329" t="s">
        <v>3206</v>
      </c>
      <c r="AJ29" s="1329" t="s">
        <v>8341</v>
      </c>
      <c r="AK29" s="1329" t="s">
        <v>155</v>
      </c>
      <c r="AL29" s="1329" t="s">
        <v>8092</v>
      </c>
      <c r="AM29" s="1329" t="s">
        <v>8342</v>
      </c>
      <c r="AN29" s="1328" t="s">
        <v>8343</v>
      </c>
      <c r="AO29" s="1328" t="s">
        <v>8330</v>
      </c>
      <c r="AP29" s="1329" t="s">
        <v>4907</v>
      </c>
      <c r="AQ29" s="1329" t="s">
        <v>6132</v>
      </c>
      <c r="AR29" s="1329" t="s">
        <v>8344</v>
      </c>
      <c r="AS29" s="1329" t="s">
        <v>8345</v>
      </c>
      <c r="AT29" s="1422" t="s">
        <v>7714</v>
      </c>
      <c r="AU29" s="1328" t="s">
        <v>8346</v>
      </c>
      <c r="AV29" s="1329" t="str">
        <f t="shared" si="2"/>
        <v>3:07</v>
      </c>
      <c r="AW29" s="1390" t="s">
        <v>8347</v>
      </c>
    </row>
    <row r="30" ht="15.75" customHeight="1">
      <c r="A30" s="1374" t="s">
        <v>3812</v>
      </c>
      <c r="B30" s="1319" t="s">
        <v>7661</v>
      </c>
      <c r="C30" s="1414">
        <v>0.05060185185185185</v>
      </c>
      <c r="D30" s="1347" t="s">
        <v>8348</v>
      </c>
      <c r="E30" s="1375" t="s">
        <v>8349</v>
      </c>
      <c r="F30" s="1375" t="s">
        <v>5983</v>
      </c>
      <c r="G30" s="1375" t="s">
        <v>8350</v>
      </c>
      <c r="H30" s="1362" t="s">
        <v>8351</v>
      </c>
      <c r="I30" s="1362" t="s">
        <v>8352</v>
      </c>
      <c r="J30" s="1364" t="s">
        <v>7969</v>
      </c>
      <c r="K30" s="1364" t="s">
        <v>6446</v>
      </c>
      <c r="L30" s="1364" t="s">
        <v>5165</v>
      </c>
      <c r="M30" s="1364" t="s">
        <v>8353</v>
      </c>
      <c r="N30" s="1364" t="s">
        <v>4817</v>
      </c>
      <c r="O30" s="1364" t="s">
        <v>8354</v>
      </c>
      <c r="P30" s="1364" t="s">
        <v>5442</v>
      </c>
      <c r="Q30" s="1368" t="s">
        <v>8355</v>
      </c>
      <c r="R30" s="1368" t="s">
        <v>5058</v>
      </c>
      <c r="S30" s="1368" t="s">
        <v>6050</v>
      </c>
      <c r="T30" s="1368" t="s">
        <v>8356</v>
      </c>
      <c r="U30" s="1368" t="s">
        <v>8357</v>
      </c>
      <c r="V30" s="1368" t="s">
        <v>8358</v>
      </c>
      <c r="W30" s="1377" t="s">
        <v>8359</v>
      </c>
      <c r="X30" s="1377" t="s">
        <v>6435</v>
      </c>
      <c r="Y30" s="1377" t="s">
        <v>4643</v>
      </c>
      <c r="Z30" s="1377" t="s">
        <v>1789</v>
      </c>
      <c r="AA30" s="1377" t="s">
        <v>8360</v>
      </c>
      <c r="AB30" s="1377" t="s">
        <v>7830</v>
      </c>
      <c r="AC30" s="1377" t="s">
        <v>382</v>
      </c>
      <c r="AD30" s="1375" t="s">
        <v>5778</v>
      </c>
      <c r="AE30" s="1375" t="s">
        <v>4914</v>
      </c>
      <c r="AF30" s="1378" t="s">
        <v>8361</v>
      </c>
      <c r="AG30" s="1378" t="s">
        <v>8275</v>
      </c>
      <c r="AH30" s="1378" t="s">
        <v>8362</v>
      </c>
      <c r="AI30" s="1378" t="s">
        <v>5161</v>
      </c>
      <c r="AJ30" s="1378" t="s">
        <v>8363</v>
      </c>
      <c r="AK30" s="1378" t="s">
        <v>8364</v>
      </c>
      <c r="AL30" s="1378" t="s">
        <v>8365</v>
      </c>
      <c r="AM30" s="1371" t="s">
        <v>8366</v>
      </c>
      <c r="AN30" s="1371" t="s">
        <v>8367</v>
      </c>
      <c r="AO30" s="1371" t="s">
        <v>8368</v>
      </c>
      <c r="AP30" s="1371" t="s">
        <v>8369</v>
      </c>
      <c r="AQ30" s="1371" t="s">
        <v>2192</v>
      </c>
      <c r="AR30" s="1371" t="s">
        <v>3687</v>
      </c>
      <c r="AS30" s="1371" t="s">
        <v>6146</v>
      </c>
      <c r="AT30" s="1364" t="s">
        <v>8370</v>
      </c>
      <c r="AU30" s="1379" t="s">
        <v>8371</v>
      </c>
      <c r="AV30" s="1329" t="str">
        <f t="shared" si="2"/>
        <v>1:56</v>
      </c>
      <c r="AW30" s="1408"/>
    </row>
    <row r="31" ht="15.75" customHeight="1">
      <c r="A31" s="1341" t="s">
        <v>6223</v>
      </c>
      <c r="B31" s="1319" t="s">
        <v>7661</v>
      </c>
      <c r="C31" s="1332">
        <v>0.05061342592592592</v>
      </c>
      <c r="D31" s="1347" t="s">
        <v>8191</v>
      </c>
      <c r="E31" s="1328" t="s">
        <v>7788</v>
      </c>
      <c r="F31" s="1328" t="s">
        <v>4984</v>
      </c>
      <c r="G31" s="1329" t="s">
        <v>8372</v>
      </c>
      <c r="H31" s="1328" t="s">
        <v>8373</v>
      </c>
      <c r="I31" s="1328" t="s">
        <v>275</v>
      </c>
      <c r="J31" s="1328" t="s">
        <v>3248</v>
      </c>
      <c r="K31" s="1329" t="s">
        <v>8059</v>
      </c>
      <c r="L31" s="1328" t="s">
        <v>2210</v>
      </c>
      <c r="M31" s="1328" t="s">
        <v>4626</v>
      </c>
      <c r="N31" s="1328" t="s">
        <v>8374</v>
      </c>
      <c r="O31" s="1328" t="s">
        <v>8375</v>
      </c>
      <c r="P31" s="1328" t="s">
        <v>8376</v>
      </c>
      <c r="Q31" s="1336" t="s">
        <v>8377</v>
      </c>
      <c r="R31" s="1328" t="s">
        <v>8378</v>
      </c>
      <c r="S31" s="1329" t="s">
        <v>8379</v>
      </c>
      <c r="T31" s="1328" t="s">
        <v>8380</v>
      </c>
      <c r="U31" s="1328" t="s">
        <v>5931</v>
      </c>
      <c r="V31" s="1328" t="s">
        <v>2056</v>
      </c>
      <c r="W31" s="1334" t="str">
        <f>HYPERLINK("https://www.youtube.com/watch?v=nn1ub1z3NYM","1:45.96")</f>
        <v>1:45.96</v>
      </c>
      <c r="X31" s="1328" t="s">
        <v>5261</v>
      </c>
      <c r="Y31" s="1329" t="s">
        <v>6943</v>
      </c>
      <c r="Z31" s="1328" t="s">
        <v>1425</v>
      </c>
      <c r="AA31" s="1328" t="s">
        <v>8381</v>
      </c>
      <c r="AB31" s="1328" t="s">
        <v>8382</v>
      </c>
      <c r="AC31" s="1328" t="s">
        <v>1123</v>
      </c>
      <c r="AD31" s="1328" t="s">
        <v>8383</v>
      </c>
      <c r="AE31" s="1336" t="s">
        <v>4236</v>
      </c>
      <c r="AF31" s="1329" t="s">
        <v>8384</v>
      </c>
      <c r="AG31" s="1328" t="s">
        <v>8385</v>
      </c>
      <c r="AH31" s="1328" t="s">
        <v>2941</v>
      </c>
      <c r="AI31" s="1328" t="s">
        <v>8386</v>
      </c>
      <c r="AJ31" s="1329" t="s">
        <v>7270</v>
      </c>
      <c r="AK31" s="1328" t="s">
        <v>8387</v>
      </c>
      <c r="AL31" s="1329" t="s">
        <v>3792</v>
      </c>
      <c r="AM31" s="1329" t="s">
        <v>8388</v>
      </c>
      <c r="AN31" s="1329" t="s">
        <v>2089</v>
      </c>
      <c r="AO31" s="1328" t="s">
        <v>474</v>
      </c>
      <c r="AP31" s="1328" t="s">
        <v>8213</v>
      </c>
      <c r="AQ31" s="1328" t="s">
        <v>8389</v>
      </c>
      <c r="AR31" s="1328" t="s">
        <v>1238</v>
      </c>
      <c r="AS31" s="1328" t="s">
        <v>8390</v>
      </c>
      <c r="AT31" s="1328" t="s">
        <v>8391</v>
      </c>
      <c r="AU31" s="1328" t="s">
        <v>8392</v>
      </c>
      <c r="AV31" s="1329" t="str">
        <f t="shared" si="2"/>
        <v>2:25</v>
      </c>
      <c r="AW31" s="1392"/>
    </row>
    <row r="32">
      <c r="A32" s="1318" t="s">
        <v>8393</v>
      </c>
      <c r="B32" s="1391" t="s">
        <v>7661</v>
      </c>
      <c r="C32" s="1332">
        <v>0.050625</v>
      </c>
      <c r="D32" s="1412" t="s">
        <v>8394</v>
      </c>
      <c r="E32" s="1328" t="s">
        <v>4260</v>
      </c>
      <c r="F32" s="1328" t="s">
        <v>8395</v>
      </c>
      <c r="G32" s="1328" t="s">
        <v>8396</v>
      </c>
      <c r="H32" s="1328" t="s">
        <v>8397</v>
      </c>
      <c r="I32" s="1328" t="s">
        <v>1779</v>
      </c>
      <c r="J32" s="1328" t="s">
        <v>8398</v>
      </c>
      <c r="K32" s="1328" t="s">
        <v>8399</v>
      </c>
      <c r="L32" s="1328" t="s">
        <v>8400</v>
      </c>
      <c r="M32" s="1328" t="s">
        <v>8401</v>
      </c>
      <c r="N32" s="1328" t="s">
        <v>8402</v>
      </c>
      <c r="O32" s="1328" t="s">
        <v>8403</v>
      </c>
      <c r="P32" s="1328" t="s">
        <v>5193</v>
      </c>
      <c r="Q32" s="1328" t="s">
        <v>4154</v>
      </c>
      <c r="R32" s="1328" t="s">
        <v>3484</v>
      </c>
      <c r="S32" s="1328" t="s">
        <v>6201</v>
      </c>
      <c r="T32" s="1328" t="s">
        <v>7698</v>
      </c>
      <c r="U32" s="1328" t="s">
        <v>126</v>
      </c>
      <c r="V32" s="1328" t="s">
        <v>2314</v>
      </c>
      <c r="W32" s="1328" t="s">
        <v>6398</v>
      </c>
      <c r="X32" s="1328" t="s">
        <v>8404</v>
      </c>
      <c r="Y32" s="1328" t="s">
        <v>8405</v>
      </c>
      <c r="Z32" s="1328" t="s">
        <v>8406</v>
      </c>
      <c r="AA32" s="1328" t="s">
        <v>8407</v>
      </c>
      <c r="AB32" s="1328"/>
      <c r="AC32" s="1328" t="s">
        <v>8408</v>
      </c>
      <c r="AD32" s="1328" t="s">
        <v>8409</v>
      </c>
      <c r="AE32" s="1328" t="s">
        <v>3479</v>
      </c>
      <c r="AF32" s="1328" t="s">
        <v>8410</v>
      </c>
      <c r="AG32" s="1328" t="s">
        <v>8411</v>
      </c>
      <c r="AH32" s="1328" t="s">
        <v>8412</v>
      </c>
      <c r="AI32" s="1328" t="s">
        <v>888</v>
      </c>
      <c r="AJ32" s="1328" t="s">
        <v>8413</v>
      </c>
      <c r="AK32" s="1328" t="s">
        <v>8414</v>
      </c>
      <c r="AL32" s="1328" t="s">
        <v>2301</v>
      </c>
      <c r="AM32" s="1328" t="s">
        <v>8415</v>
      </c>
      <c r="AN32" s="1328" t="s">
        <v>3877</v>
      </c>
      <c r="AO32" s="1328" t="s">
        <v>8212</v>
      </c>
      <c r="AP32" s="1328" t="s">
        <v>8416</v>
      </c>
      <c r="AQ32" s="1328" t="s">
        <v>8417</v>
      </c>
      <c r="AR32" s="1328" t="s">
        <v>6537</v>
      </c>
      <c r="AS32" s="1328" t="s">
        <v>8418</v>
      </c>
      <c r="AT32" s="1328" t="s">
        <v>7370</v>
      </c>
      <c r="AU32" s="1328" t="s">
        <v>8419</v>
      </c>
      <c r="AV32" s="1329" t="str">
        <f t="shared" si="2"/>
        <v>2:05</v>
      </c>
      <c r="AW32" s="1390"/>
    </row>
    <row r="33">
      <c r="A33" s="1355" t="s">
        <v>632</v>
      </c>
      <c r="B33" s="1391" t="s">
        <v>7661</v>
      </c>
      <c r="C33" s="1332">
        <v>0.05063657407407408</v>
      </c>
      <c r="D33" s="1347" t="s">
        <v>8420</v>
      </c>
      <c r="E33" s="1328" t="s">
        <v>7788</v>
      </c>
      <c r="F33" s="1328" t="s">
        <v>1153</v>
      </c>
      <c r="G33" s="1328" t="s">
        <v>8421</v>
      </c>
      <c r="H33" s="1328" t="s">
        <v>8422</v>
      </c>
      <c r="I33" s="1347" t="s">
        <v>1796</v>
      </c>
      <c r="J33" s="1347" t="s">
        <v>8031</v>
      </c>
      <c r="K33" s="1328" t="s">
        <v>3944</v>
      </c>
      <c r="L33" s="1328" t="s">
        <v>4178</v>
      </c>
      <c r="M33" s="1347" t="s">
        <v>8423</v>
      </c>
      <c r="N33" s="1328" t="s">
        <v>7542</v>
      </c>
      <c r="O33" s="1328" t="s">
        <v>8424</v>
      </c>
      <c r="P33" s="1347" t="s">
        <v>4577</v>
      </c>
      <c r="Q33" s="1328" t="s">
        <v>639</v>
      </c>
      <c r="R33" s="1347" t="s">
        <v>2409</v>
      </c>
      <c r="S33" s="1328" t="s">
        <v>8425</v>
      </c>
      <c r="T33" s="1347" t="s">
        <v>8426</v>
      </c>
      <c r="U33" s="1328" t="s">
        <v>7937</v>
      </c>
      <c r="V33" s="1347" t="s">
        <v>3378</v>
      </c>
      <c r="W33" s="1347" t="s">
        <v>8427</v>
      </c>
      <c r="X33" s="1347" t="s">
        <v>861</v>
      </c>
      <c r="Y33" s="1347" t="s">
        <v>8282</v>
      </c>
      <c r="Z33" s="1347" t="s">
        <v>8428</v>
      </c>
      <c r="AA33" s="1328" t="s">
        <v>4456</v>
      </c>
      <c r="AB33" s="1347" t="s">
        <v>2826</v>
      </c>
      <c r="AC33" s="1328" t="s">
        <v>8429</v>
      </c>
      <c r="AD33" s="1347" t="s">
        <v>8430</v>
      </c>
      <c r="AE33" s="1328" t="s">
        <v>3714</v>
      </c>
      <c r="AF33" s="1328" t="s">
        <v>8431</v>
      </c>
      <c r="AG33" s="1347" t="s">
        <v>197</v>
      </c>
      <c r="AH33" s="1347" t="s">
        <v>2765</v>
      </c>
      <c r="AI33" s="1328" t="s">
        <v>8432</v>
      </c>
      <c r="AJ33" s="1347" t="s">
        <v>8433</v>
      </c>
      <c r="AK33" s="1347" t="s">
        <v>942</v>
      </c>
      <c r="AL33" s="1347" t="s">
        <v>7775</v>
      </c>
      <c r="AM33" s="1347" t="s">
        <v>4100</v>
      </c>
      <c r="AN33" s="1347" t="s">
        <v>4232</v>
      </c>
      <c r="AO33" s="1347" t="s">
        <v>3284</v>
      </c>
      <c r="AP33" s="1328" t="s">
        <v>8434</v>
      </c>
      <c r="AQ33" s="1347" t="s">
        <v>6890</v>
      </c>
      <c r="AR33" s="1328" t="s">
        <v>8368</v>
      </c>
      <c r="AS33" s="1347" t="s">
        <v>1608</v>
      </c>
      <c r="AT33" s="1328" t="s">
        <v>8435</v>
      </c>
      <c r="AU33" s="1328" t="s">
        <v>8436</v>
      </c>
      <c r="AV33" s="1329" t="str">
        <f t="shared" si="2"/>
        <v>1:56</v>
      </c>
      <c r="AW33" s="1392" t="s">
        <v>8437</v>
      </c>
    </row>
    <row r="34">
      <c r="A34" s="1341" t="s">
        <v>1918</v>
      </c>
      <c r="B34" s="1386" t="s">
        <v>7661</v>
      </c>
      <c r="C34" s="1320">
        <v>0.0506712962962963</v>
      </c>
      <c r="D34" s="1412" t="s">
        <v>8438</v>
      </c>
      <c r="E34" s="1360" t="s">
        <v>8349</v>
      </c>
      <c r="F34" s="1360" t="s">
        <v>7902</v>
      </c>
      <c r="G34" s="1360" t="s">
        <v>8439</v>
      </c>
      <c r="H34" s="1361" t="s">
        <v>8440</v>
      </c>
      <c r="I34" s="1361" t="s">
        <v>2520</v>
      </c>
      <c r="J34" s="1363" t="s">
        <v>8441</v>
      </c>
      <c r="K34" s="1363" t="s">
        <v>6988</v>
      </c>
      <c r="L34" s="1363" t="s">
        <v>8442</v>
      </c>
      <c r="M34" s="1363" t="s">
        <v>6986</v>
      </c>
      <c r="N34" s="1363" t="s">
        <v>8443</v>
      </c>
      <c r="O34" s="1363" t="s">
        <v>8444</v>
      </c>
      <c r="P34" s="1363" t="s">
        <v>3486</v>
      </c>
      <c r="Q34" s="1366" t="s">
        <v>6380</v>
      </c>
      <c r="R34" s="1366" t="s">
        <v>8445</v>
      </c>
      <c r="S34" s="1366" t="s">
        <v>8004</v>
      </c>
      <c r="T34" s="1366" t="s">
        <v>8446</v>
      </c>
      <c r="U34" s="1366" t="s">
        <v>8447</v>
      </c>
      <c r="V34" s="1366" t="s">
        <v>8448</v>
      </c>
      <c r="W34" s="1369" t="s">
        <v>8449</v>
      </c>
      <c r="X34" s="1369" t="s">
        <v>8450</v>
      </c>
      <c r="Y34" s="1369" t="s">
        <v>4342</v>
      </c>
      <c r="Z34" s="1369" t="s">
        <v>8451</v>
      </c>
      <c r="AA34" s="1328" t="s">
        <v>1993</v>
      </c>
      <c r="AB34" s="1369" t="s">
        <v>8452</v>
      </c>
      <c r="AC34" s="1369" t="s">
        <v>8038</v>
      </c>
      <c r="AD34" s="1360" t="s">
        <v>8453</v>
      </c>
      <c r="AE34" s="1360" t="s">
        <v>626</v>
      </c>
      <c r="AF34" s="1370" t="s">
        <v>8454</v>
      </c>
      <c r="AG34" s="1370" t="s">
        <v>3467</v>
      </c>
      <c r="AH34" s="1370" t="s">
        <v>4775</v>
      </c>
      <c r="AI34" s="1370" t="s">
        <v>8455</v>
      </c>
      <c r="AJ34" s="1370" t="s">
        <v>8456</v>
      </c>
      <c r="AK34" s="1370" t="s">
        <v>289</v>
      </c>
      <c r="AL34" s="1370" t="s">
        <v>2749</v>
      </c>
      <c r="AM34" s="1372" t="s">
        <v>8457</v>
      </c>
      <c r="AN34" s="1372" t="s">
        <v>8094</v>
      </c>
      <c r="AO34" s="1372" t="s">
        <v>8458</v>
      </c>
      <c r="AP34" s="1372" t="s">
        <v>8459</v>
      </c>
      <c r="AQ34" s="1372" t="s">
        <v>8460</v>
      </c>
      <c r="AR34" s="1372" t="s">
        <v>8461</v>
      </c>
      <c r="AS34" s="1372" t="s">
        <v>8462</v>
      </c>
      <c r="AT34" s="1363" t="s">
        <v>8463</v>
      </c>
      <c r="AU34" s="1353" t="s">
        <v>8189</v>
      </c>
      <c r="AV34" s="1329" t="str">
        <f t="shared" si="2"/>
        <v>3:31</v>
      </c>
      <c r="AW34" s="1408"/>
    </row>
    <row r="35" ht="15.75" customHeight="1">
      <c r="A35" s="1420" t="s">
        <v>8464</v>
      </c>
      <c r="B35" s="1319" t="s">
        <v>7661</v>
      </c>
      <c r="C35" s="1320">
        <v>0.05070601851851852</v>
      </c>
      <c r="D35" s="1347" t="s">
        <v>8465</v>
      </c>
      <c r="E35" s="1375" t="s">
        <v>6471</v>
      </c>
      <c r="F35" s="1375" t="s">
        <v>8466</v>
      </c>
      <c r="G35" s="1375" t="s">
        <v>8467</v>
      </c>
      <c r="H35" s="1362" t="s">
        <v>8468</v>
      </c>
      <c r="I35" s="1362" t="s">
        <v>275</v>
      </c>
      <c r="J35" s="1364" t="s">
        <v>8469</v>
      </c>
      <c r="K35" s="1364" t="s">
        <v>7976</v>
      </c>
      <c r="L35" s="1364" t="s">
        <v>4992</v>
      </c>
      <c r="M35" s="1364" t="s">
        <v>8470</v>
      </c>
      <c r="N35" s="1364" t="s">
        <v>8268</v>
      </c>
      <c r="O35" s="1364" t="s">
        <v>8471</v>
      </c>
      <c r="P35" s="1364" t="s">
        <v>8472</v>
      </c>
      <c r="Q35" s="1368" t="s">
        <v>8473</v>
      </c>
      <c r="R35" s="1368" t="s">
        <v>890</v>
      </c>
      <c r="S35" s="1368" t="s">
        <v>8212</v>
      </c>
      <c r="T35" s="1368" t="s">
        <v>8270</v>
      </c>
      <c r="U35" s="1368" t="s">
        <v>8474</v>
      </c>
      <c r="V35" s="1368" t="s">
        <v>2056</v>
      </c>
      <c r="W35" s="1377" t="s">
        <v>8475</v>
      </c>
      <c r="X35" s="1377" t="s">
        <v>7757</v>
      </c>
      <c r="Y35" s="1377" t="s">
        <v>8476</v>
      </c>
      <c r="Z35" s="1377" t="s">
        <v>8477</v>
      </c>
      <c r="AA35" s="1377" t="s">
        <v>8478</v>
      </c>
      <c r="AB35" s="1377" t="s">
        <v>2768</v>
      </c>
      <c r="AC35" s="1377" t="s">
        <v>3661</v>
      </c>
      <c r="AD35" s="1375" t="s">
        <v>8479</v>
      </c>
      <c r="AE35" s="1375" t="s">
        <v>3937</v>
      </c>
      <c r="AF35" s="1378" t="s">
        <v>7774</v>
      </c>
      <c r="AG35" s="1378" t="s">
        <v>8480</v>
      </c>
      <c r="AH35" s="1378" t="s">
        <v>2360</v>
      </c>
      <c r="AI35" s="1378" t="s">
        <v>495</v>
      </c>
      <c r="AJ35" s="1378" t="s">
        <v>8481</v>
      </c>
      <c r="AK35" s="1378" t="s">
        <v>8482</v>
      </c>
      <c r="AL35" s="1378" t="s">
        <v>4962</v>
      </c>
      <c r="AM35" s="1371" t="s">
        <v>8297</v>
      </c>
      <c r="AN35" s="1371" t="s">
        <v>4962</v>
      </c>
      <c r="AO35" s="1371" t="s">
        <v>4001</v>
      </c>
      <c r="AP35" s="1371" t="s">
        <v>8483</v>
      </c>
      <c r="AQ35" s="1371" t="s">
        <v>2265</v>
      </c>
      <c r="AR35" s="1371" t="s">
        <v>8484</v>
      </c>
      <c r="AS35" s="1371" t="s">
        <v>5440</v>
      </c>
      <c r="AT35" s="1364" t="s">
        <v>8485</v>
      </c>
      <c r="AU35" s="1379" t="s">
        <v>8486</v>
      </c>
      <c r="AV35" s="1329" t="str">
        <f t="shared" si="2"/>
        <v>2:54</v>
      </c>
      <c r="AW35" s="1408"/>
    </row>
    <row r="36">
      <c r="A36" s="1355" t="s">
        <v>2668</v>
      </c>
      <c r="B36" s="1391" t="s">
        <v>7686</v>
      </c>
      <c r="C36" s="1332">
        <v>0.05071759259259259</v>
      </c>
      <c r="D36" s="1347" t="s">
        <v>8487</v>
      </c>
      <c r="E36" s="1347" t="s">
        <v>6708</v>
      </c>
      <c r="F36" s="1347" t="s">
        <v>7196</v>
      </c>
      <c r="G36" s="1347" t="s">
        <v>8488</v>
      </c>
      <c r="H36" s="1347" t="s">
        <v>8489</v>
      </c>
      <c r="I36" s="1347" t="s">
        <v>2233</v>
      </c>
      <c r="J36" s="1347" t="s">
        <v>8490</v>
      </c>
      <c r="K36" s="1347" t="s">
        <v>8491</v>
      </c>
      <c r="L36" s="1347" t="s">
        <v>7581</v>
      </c>
      <c r="M36" s="1347" t="s">
        <v>8492</v>
      </c>
      <c r="N36" s="1347" t="s">
        <v>2988</v>
      </c>
      <c r="O36" s="1347" t="s">
        <v>8493</v>
      </c>
      <c r="P36" s="1347" t="s">
        <v>612</v>
      </c>
      <c r="Q36" s="1347" t="s">
        <v>8494</v>
      </c>
      <c r="R36" s="1347" t="s">
        <v>8495</v>
      </c>
      <c r="S36" s="1347" t="s">
        <v>6045</v>
      </c>
      <c r="T36" s="1347" t="s">
        <v>8496</v>
      </c>
      <c r="U36" s="1347" t="s">
        <v>8497</v>
      </c>
      <c r="V36" s="1347" t="s">
        <v>8498</v>
      </c>
      <c r="W36" s="1347" t="s">
        <v>8499</v>
      </c>
      <c r="X36" s="1347" t="s">
        <v>7962</v>
      </c>
      <c r="Y36" s="1347" t="s">
        <v>3479</v>
      </c>
      <c r="Z36" s="1347" t="s">
        <v>7697</v>
      </c>
      <c r="AA36" s="1347" t="s">
        <v>8500</v>
      </c>
      <c r="AB36" s="1347" t="s">
        <v>7969</v>
      </c>
      <c r="AC36" s="1347" t="s">
        <v>754</v>
      </c>
      <c r="AD36" s="1347" t="s">
        <v>8501</v>
      </c>
      <c r="AE36" s="1347" t="s">
        <v>4383</v>
      </c>
      <c r="AF36" s="1347" t="s">
        <v>5322</v>
      </c>
      <c r="AG36" s="1347" t="s">
        <v>5202</v>
      </c>
      <c r="AH36" s="1347" t="s">
        <v>8502</v>
      </c>
      <c r="AI36" s="1347" t="s">
        <v>8503</v>
      </c>
      <c r="AJ36" s="1347" t="s">
        <v>8504</v>
      </c>
      <c r="AK36" s="1347" t="s">
        <v>8023</v>
      </c>
      <c r="AL36" s="1347" t="s">
        <v>2941</v>
      </c>
      <c r="AM36" s="1347" t="s">
        <v>6895</v>
      </c>
      <c r="AN36" s="1347" t="s">
        <v>3796</v>
      </c>
      <c r="AO36" s="1347" t="s">
        <v>8505</v>
      </c>
      <c r="AP36" s="1347" t="s">
        <v>8506</v>
      </c>
      <c r="AQ36" s="1347" t="s">
        <v>3728</v>
      </c>
      <c r="AR36" s="1347" t="s">
        <v>8507</v>
      </c>
      <c r="AS36" s="1347" t="s">
        <v>3809</v>
      </c>
      <c r="AT36" s="1347" t="s">
        <v>8508</v>
      </c>
      <c r="AU36" s="1328" t="s">
        <v>8509</v>
      </c>
      <c r="AV36" s="1328" t="str">
        <f t="shared" si="2"/>
        <v>3:19</v>
      </c>
      <c r="AW36" s="1423" t="s">
        <v>8510</v>
      </c>
    </row>
    <row r="37" ht="15.75" customHeight="1">
      <c r="A37" s="1355" t="s">
        <v>4243</v>
      </c>
      <c r="B37" s="1319" t="s">
        <v>7661</v>
      </c>
      <c r="C37" s="1409">
        <v>0.050868055555555555</v>
      </c>
      <c r="D37" s="1347" t="s">
        <v>8511</v>
      </c>
      <c r="E37" s="1329" t="s">
        <v>6259</v>
      </c>
      <c r="F37" s="1329" t="s">
        <v>8512</v>
      </c>
      <c r="G37" s="1329" t="s">
        <v>8513</v>
      </c>
      <c r="H37" s="1329" t="s">
        <v>8310</v>
      </c>
      <c r="I37" s="1329" t="s">
        <v>1229</v>
      </c>
      <c r="J37" s="1329" t="s">
        <v>8461</v>
      </c>
      <c r="K37" s="1329" t="s">
        <v>8514</v>
      </c>
      <c r="L37" s="1329" t="s">
        <v>7908</v>
      </c>
      <c r="M37" s="1329" t="s">
        <v>4884</v>
      </c>
      <c r="N37" s="1329" t="s">
        <v>7224</v>
      </c>
      <c r="O37" s="1329" t="s">
        <v>8515</v>
      </c>
      <c r="P37" s="1329" t="s">
        <v>8516</v>
      </c>
      <c r="Q37" s="1329" t="s">
        <v>8517</v>
      </c>
      <c r="R37" s="1329" t="s">
        <v>8518</v>
      </c>
      <c r="S37" s="1329" t="s">
        <v>8238</v>
      </c>
      <c r="T37" s="1329" t="s">
        <v>4226</v>
      </c>
      <c r="U37" s="1329" t="s">
        <v>8519</v>
      </c>
      <c r="V37" s="1329" t="s">
        <v>8520</v>
      </c>
      <c r="W37" s="1329" t="s">
        <v>8521</v>
      </c>
      <c r="X37" s="1329" t="s">
        <v>8522</v>
      </c>
      <c r="Y37" s="1329" t="s">
        <v>3391</v>
      </c>
      <c r="Z37" s="1329" t="s">
        <v>8523</v>
      </c>
      <c r="AA37" s="1329" t="s">
        <v>8500</v>
      </c>
      <c r="AB37" s="1329" t="s">
        <v>8524</v>
      </c>
      <c r="AC37" s="1329" t="s">
        <v>2905</v>
      </c>
      <c r="AD37" s="1329" t="s">
        <v>8525</v>
      </c>
      <c r="AE37" s="1329" t="s">
        <v>794</v>
      </c>
      <c r="AF37" s="1329" t="s">
        <v>8526</v>
      </c>
      <c r="AG37" s="1329" t="s">
        <v>6001</v>
      </c>
      <c r="AH37" s="1329" t="s">
        <v>8527</v>
      </c>
      <c r="AI37" s="1329" t="s">
        <v>8528</v>
      </c>
      <c r="AJ37" s="1329" t="s">
        <v>8529</v>
      </c>
      <c r="AK37" s="1329" t="s">
        <v>4949</v>
      </c>
      <c r="AL37" s="1329" t="s">
        <v>8530</v>
      </c>
      <c r="AM37" s="1329" t="s">
        <v>8531</v>
      </c>
      <c r="AN37" s="1329" t="s">
        <v>3850</v>
      </c>
      <c r="AO37" s="1329" t="s">
        <v>8059</v>
      </c>
      <c r="AP37" s="1329" t="s">
        <v>8532</v>
      </c>
      <c r="AQ37" s="1329" t="s">
        <v>8533</v>
      </c>
      <c r="AR37" s="1329" t="s">
        <v>7897</v>
      </c>
      <c r="AS37" s="1329" t="s">
        <v>4494</v>
      </c>
      <c r="AT37" s="1329" t="s">
        <v>8534</v>
      </c>
      <c r="AU37" s="1329" t="s">
        <v>8535</v>
      </c>
      <c r="AV37" s="1329" t="str">
        <f t="shared" si="2"/>
        <v>2:44</v>
      </c>
      <c r="AW37" s="1340"/>
    </row>
    <row r="38" ht="15.75" customHeight="1">
      <c r="A38" s="1355" t="s">
        <v>1758</v>
      </c>
      <c r="B38" s="1424" t="s">
        <v>7717</v>
      </c>
      <c r="C38" s="1320">
        <v>0.05092592592592592</v>
      </c>
      <c r="D38" s="1425" t="s">
        <v>7718</v>
      </c>
      <c r="E38" s="1426" t="s">
        <v>7719</v>
      </c>
      <c r="F38" s="1425" t="s">
        <v>7720</v>
      </c>
      <c r="G38" s="1328" t="s">
        <v>8536</v>
      </c>
      <c r="H38" s="1425" t="s">
        <v>7722</v>
      </c>
      <c r="I38" s="1329" t="s">
        <v>367</v>
      </c>
      <c r="J38" s="1375" t="s">
        <v>4912</v>
      </c>
      <c r="K38" s="1329" t="s">
        <v>8268</v>
      </c>
      <c r="L38" s="1375" t="s">
        <v>4013</v>
      </c>
      <c r="M38" s="1329" t="s">
        <v>7980</v>
      </c>
      <c r="N38" s="1425" t="s">
        <v>7726</v>
      </c>
      <c r="O38" s="1329" t="s">
        <v>8537</v>
      </c>
      <c r="P38" s="1375" t="s">
        <v>208</v>
      </c>
      <c r="Q38" s="1426" t="s">
        <v>7729</v>
      </c>
      <c r="R38" s="1425" t="s">
        <v>7730</v>
      </c>
      <c r="S38" s="1329" t="s">
        <v>155</v>
      </c>
      <c r="T38" s="1375" t="s">
        <v>7978</v>
      </c>
      <c r="U38" s="1426" t="s">
        <v>7733</v>
      </c>
      <c r="V38" s="1425" t="s">
        <v>7734</v>
      </c>
      <c r="W38" s="1329" t="s">
        <v>8538</v>
      </c>
      <c r="X38" s="1425" t="s">
        <v>7736</v>
      </c>
      <c r="Y38" s="1329" t="s">
        <v>5290</v>
      </c>
      <c r="Z38" s="1360" t="s">
        <v>8242</v>
      </c>
      <c r="AA38" s="1329" t="s">
        <v>8539</v>
      </c>
      <c r="AB38" s="1375" t="s">
        <v>8540</v>
      </c>
      <c r="AC38" s="1328" t="s">
        <v>8541</v>
      </c>
      <c r="AD38" s="1375" t="s">
        <v>8542</v>
      </c>
      <c r="AE38" s="1328" t="s">
        <v>8543</v>
      </c>
      <c r="AF38" s="1375" t="s">
        <v>8544</v>
      </c>
      <c r="AG38" s="1329" t="s">
        <v>6181</v>
      </c>
      <c r="AH38" s="1360" t="s">
        <v>8400</v>
      </c>
      <c r="AI38" s="1426" t="s">
        <v>7741</v>
      </c>
      <c r="AJ38" s="1375" t="s">
        <v>8545</v>
      </c>
      <c r="AK38" s="1329" t="s">
        <v>5376</v>
      </c>
      <c r="AL38" s="1425" t="s">
        <v>7743</v>
      </c>
      <c r="AM38" s="1329" t="s">
        <v>8546</v>
      </c>
      <c r="AN38" s="1375" t="s">
        <v>5300</v>
      </c>
      <c r="AO38" s="1328" t="s">
        <v>8547</v>
      </c>
      <c r="AP38" s="1360" t="s">
        <v>8548</v>
      </c>
      <c r="AQ38" s="1426" t="s">
        <v>7747</v>
      </c>
      <c r="AR38" s="1360" t="s">
        <v>8549</v>
      </c>
      <c r="AS38" s="1329" t="s">
        <v>1057</v>
      </c>
      <c r="AT38" s="1425" t="s">
        <v>7748</v>
      </c>
      <c r="AU38" s="1328" t="s">
        <v>7749</v>
      </c>
      <c r="AV38" s="1329" t="str">
        <f t="shared" si="2"/>
        <v>2:24</v>
      </c>
      <c r="AW38" s="1392"/>
    </row>
    <row r="39">
      <c r="A39" s="1399" t="s">
        <v>2704</v>
      </c>
      <c r="B39" s="1300" t="s">
        <v>7686</v>
      </c>
      <c r="C39" s="1320">
        <v>0.050972222222222224</v>
      </c>
      <c r="D39" s="1347" t="s">
        <v>8550</v>
      </c>
      <c r="E39" s="1360" t="s">
        <v>8551</v>
      </c>
      <c r="F39" s="1360" t="s">
        <v>8552</v>
      </c>
      <c r="G39" s="1360" t="s">
        <v>8553</v>
      </c>
      <c r="H39" s="1361" t="s">
        <v>8554</v>
      </c>
      <c r="I39" s="1361" t="s">
        <v>3523</v>
      </c>
      <c r="J39" s="1363" t="s">
        <v>1351</v>
      </c>
      <c r="K39" s="1363" t="s">
        <v>3671</v>
      </c>
      <c r="L39" s="1363" t="s">
        <v>5334</v>
      </c>
      <c r="M39" s="1363" t="s">
        <v>521</v>
      </c>
      <c r="N39" s="1363" t="s">
        <v>8342</v>
      </c>
      <c r="O39" s="1363" t="s">
        <v>8555</v>
      </c>
      <c r="P39" s="1363" t="s">
        <v>8038</v>
      </c>
      <c r="Q39" s="1366" t="s">
        <v>6288</v>
      </c>
      <c r="R39" s="1366" t="s">
        <v>8556</v>
      </c>
      <c r="S39" s="1366" t="s">
        <v>8221</v>
      </c>
      <c r="T39" s="1366" t="s">
        <v>8557</v>
      </c>
      <c r="U39" s="1427" t="s">
        <v>6426</v>
      </c>
      <c r="V39" s="1366" t="s">
        <v>8558</v>
      </c>
      <c r="W39" s="1369" t="s">
        <v>5997</v>
      </c>
      <c r="X39" s="1369" t="s">
        <v>8559</v>
      </c>
      <c r="Y39" s="1369" t="s">
        <v>8560</v>
      </c>
      <c r="Z39" s="1369" t="s">
        <v>2672</v>
      </c>
      <c r="AA39" s="1369" t="s">
        <v>1814</v>
      </c>
      <c r="AB39" s="1369" t="s">
        <v>8058</v>
      </c>
      <c r="AC39" s="1369" t="s">
        <v>1942</v>
      </c>
      <c r="AD39" s="1360" t="s">
        <v>877</v>
      </c>
      <c r="AE39" s="1360" t="s">
        <v>5224</v>
      </c>
      <c r="AF39" s="1370" t="s">
        <v>8561</v>
      </c>
      <c r="AG39" s="1370" t="s">
        <v>4616</v>
      </c>
      <c r="AH39" s="1370" t="s">
        <v>8340</v>
      </c>
      <c r="AI39" s="1370" t="s">
        <v>8562</v>
      </c>
      <c r="AJ39" s="1428" t="s">
        <v>7707</v>
      </c>
      <c r="AK39" s="1370" t="s">
        <v>8524</v>
      </c>
      <c r="AL39" s="1370" t="s">
        <v>4434</v>
      </c>
      <c r="AM39" s="1372" t="s">
        <v>8042</v>
      </c>
      <c r="AN39" s="1372" t="s">
        <v>3010</v>
      </c>
      <c r="AO39" s="1372" t="s">
        <v>2253</v>
      </c>
      <c r="AP39" s="1372" t="s">
        <v>8563</v>
      </c>
      <c r="AQ39" s="1372" t="s">
        <v>8564</v>
      </c>
      <c r="AR39" s="1372" t="s">
        <v>3798</v>
      </c>
      <c r="AS39" s="1372" t="s">
        <v>5783</v>
      </c>
      <c r="AT39" s="1363" t="s">
        <v>8565</v>
      </c>
      <c r="AU39" s="1429" t="s">
        <v>8566</v>
      </c>
      <c r="AV39" s="1329" t="str">
        <f t="shared" si="2"/>
        <v>4:21</v>
      </c>
      <c r="AW39" s="1354"/>
    </row>
    <row r="40" ht="15.75" customHeight="1">
      <c r="A40" s="1355" t="s">
        <v>1065</v>
      </c>
      <c r="B40" s="1386" t="s">
        <v>7686</v>
      </c>
      <c r="C40" s="1320">
        <v>0.05112268518518519</v>
      </c>
      <c r="D40" s="1360" t="s">
        <v>8567</v>
      </c>
      <c r="E40" s="1360" t="s">
        <v>4188</v>
      </c>
      <c r="F40" s="1360" t="s">
        <v>8568</v>
      </c>
      <c r="G40" s="1360" t="s">
        <v>8569</v>
      </c>
      <c r="H40" s="1347" t="s">
        <v>8570</v>
      </c>
      <c r="I40" s="1361" t="s">
        <v>4852</v>
      </c>
      <c r="J40" s="1363" t="s">
        <v>7793</v>
      </c>
      <c r="K40" s="1363" t="s">
        <v>8571</v>
      </c>
      <c r="L40" s="1430" t="s">
        <v>7694</v>
      </c>
      <c r="M40" s="1363" t="s">
        <v>4437</v>
      </c>
      <c r="N40" s="1363" t="s">
        <v>8297</v>
      </c>
      <c r="O40" s="1363" t="s">
        <v>8572</v>
      </c>
      <c r="P40" s="1363" t="s">
        <v>1451</v>
      </c>
      <c r="Q40" s="1366" t="s">
        <v>8573</v>
      </c>
      <c r="R40" s="1365" t="s">
        <v>8574</v>
      </c>
      <c r="S40" s="1366" t="s">
        <v>305</v>
      </c>
      <c r="T40" s="1366" t="s">
        <v>8575</v>
      </c>
      <c r="U40" s="1366" t="s">
        <v>8576</v>
      </c>
      <c r="V40" s="1366" t="s">
        <v>8577</v>
      </c>
      <c r="W40" s="1369" t="s">
        <v>8578</v>
      </c>
      <c r="X40" s="1369" t="s">
        <v>8579</v>
      </c>
      <c r="Y40" s="1431" t="s">
        <v>1057</v>
      </c>
      <c r="Z40" s="1369" t="s">
        <v>8580</v>
      </c>
      <c r="AA40" s="1328" t="s">
        <v>8581</v>
      </c>
      <c r="AB40" s="1369" t="s">
        <v>6041</v>
      </c>
      <c r="AC40" s="1403" t="s">
        <v>4607</v>
      </c>
      <c r="AD40" s="1360" t="s">
        <v>7999</v>
      </c>
      <c r="AE40" s="1360" t="s">
        <v>2715</v>
      </c>
      <c r="AF40" s="1370" t="s">
        <v>8582</v>
      </c>
      <c r="AG40" s="1370" t="s">
        <v>377</v>
      </c>
      <c r="AH40" s="1370" t="s">
        <v>559</v>
      </c>
      <c r="AI40" s="1370" t="s">
        <v>8583</v>
      </c>
      <c r="AJ40" s="1370" t="s">
        <v>8584</v>
      </c>
      <c r="AK40" s="1370" t="s">
        <v>8585</v>
      </c>
      <c r="AL40" s="1370" t="s">
        <v>8586</v>
      </c>
      <c r="AM40" s="1372" t="s">
        <v>8587</v>
      </c>
      <c r="AN40" s="1432" t="s">
        <v>7710</v>
      </c>
      <c r="AO40" s="1372" t="s">
        <v>6988</v>
      </c>
      <c r="AP40" s="1372" t="s">
        <v>8588</v>
      </c>
      <c r="AQ40" s="1372" t="s">
        <v>8589</v>
      </c>
      <c r="AR40" s="1372" t="s">
        <v>8590</v>
      </c>
      <c r="AS40" s="1372" t="s">
        <v>2453</v>
      </c>
      <c r="AT40" s="1363" t="s">
        <v>8591</v>
      </c>
      <c r="AU40" s="1353" t="s">
        <v>8592</v>
      </c>
      <c r="AV40" s="1379" t="str">
        <f t="shared" si="2"/>
        <v>4:57</v>
      </c>
      <c r="AW40" s="1408"/>
    </row>
    <row r="41">
      <c r="A41" s="1355" t="s">
        <v>2219</v>
      </c>
      <c r="B41" s="1423" t="s">
        <v>7686</v>
      </c>
      <c r="C41" s="1332">
        <v>0.05112268518518519</v>
      </c>
      <c r="D41" s="1328" t="s">
        <v>8593</v>
      </c>
      <c r="E41" s="1328" t="s">
        <v>8594</v>
      </c>
      <c r="F41" s="1328" t="s">
        <v>8595</v>
      </c>
      <c r="G41" s="1421" t="s">
        <v>7690</v>
      </c>
      <c r="H41" s="1347" t="s">
        <v>679</v>
      </c>
      <c r="I41" s="1328" t="s">
        <v>926</v>
      </c>
      <c r="J41" s="1328" t="s">
        <v>6535</v>
      </c>
      <c r="K41" s="1328" t="s">
        <v>2076</v>
      </c>
      <c r="L41" s="1328" t="s">
        <v>1492</v>
      </c>
      <c r="M41" s="1328" t="s">
        <v>8596</v>
      </c>
      <c r="N41" s="1328" t="s">
        <v>3994</v>
      </c>
      <c r="O41" s="1328" t="s">
        <v>8597</v>
      </c>
      <c r="P41" s="1328" t="s">
        <v>3391</v>
      </c>
      <c r="Q41" s="1328" t="s">
        <v>8598</v>
      </c>
      <c r="R41" s="1328" t="s">
        <v>8599</v>
      </c>
      <c r="S41" s="1328" t="s">
        <v>191</v>
      </c>
      <c r="T41" s="1328" t="s">
        <v>6435</v>
      </c>
      <c r="U41" s="1328" t="s">
        <v>8600</v>
      </c>
      <c r="V41" s="1328" t="s">
        <v>8601</v>
      </c>
      <c r="W41" s="1328" t="s">
        <v>8602</v>
      </c>
      <c r="X41" s="1328" t="s">
        <v>154</v>
      </c>
      <c r="Y41" s="1328" t="s">
        <v>6960</v>
      </c>
      <c r="Z41" s="1328" t="s">
        <v>7814</v>
      </c>
      <c r="AA41" s="1369" t="s">
        <v>791</v>
      </c>
      <c r="AB41" s="1328" t="s">
        <v>8603</v>
      </c>
      <c r="AC41" s="1328" t="s">
        <v>4783</v>
      </c>
      <c r="AD41" s="1328" t="s">
        <v>8604</v>
      </c>
      <c r="AE41" s="1328" t="s">
        <v>3391</v>
      </c>
      <c r="AF41" s="1328" t="s">
        <v>8605</v>
      </c>
      <c r="AG41" s="1328" t="s">
        <v>8606</v>
      </c>
      <c r="AH41" s="1328" t="s">
        <v>2101</v>
      </c>
      <c r="AI41" s="1328" t="s">
        <v>2156</v>
      </c>
      <c r="AJ41" s="1328" t="s">
        <v>8607</v>
      </c>
      <c r="AK41" s="1328" t="s">
        <v>8458</v>
      </c>
      <c r="AL41" s="1328" t="s">
        <v>2701</v>
      </c>
      <c r="AM41" s="1328" t="s">
        <v>2557</v>
      </c>
      <c r="AN41" s="1328" t="s">
        <v>8608</v>
      </c>
      <c r="AO41" s="1328" t="s">
        <v>8031</v>
      </c>
      <c r="AP41" s="1328" t="s">
        <v>8609</v>
      </c>
      <c r="AQ41" s="1328" t="s">
        <v>8610</v>
      </c>
      <c r="AR41" s="1328" t="s">
        <v>2359</v>
      </c>
      <c r="AS41" s="1328" t="s">
        <v>8611</v>
      </c>
      <c r="AT41" s="1328" t="s">
        <v>8612</v>
      </c>
      <c r="AU41" s="1328" t="s">
        <v>8613</v>
      </c>
      <c r="AV41" s="1328" t="s">
        <v>8614</v>
      </c>
      <c r="AW41" s="1433"/>
    </row>
    <row r="42" ht="15.75" customHeight="1">
      <c r="A42" s="1331" t="s">
        <v>8615</v>
      </c>
      <c r="B42" s="1411" t="s">
        <v>7661</v>
      </c>
      <c r="C42" s="1332">
        <v>0.051180555555555556</v>
      </c>
      <c r="D42" s="1347" t="s">
        <v>8616</v>
      </c>
      <c r="E42" s="1328" t="s">
        <v>500</v>
      </c>
      <c r="F42" s="1328" t="s">
        <v>8617</v>
      </c>
      <c r="G42" s="1328" t="s">
        <v>7520</v>
      </c>
      <c r="H42" s="1328" t="s">
        <v>8618</v>
      </c>
      <c r="I42" s="1328" t="s">
        <v>8619</v>
      </c>
      <c r="J42" s="1328" t="s">
        <v>2145</v>
      </c>
      <c r="K42" s="1328" t="s">
        <v>8080</v>
      </c>
      <c r="L42" s="1328" t="s">
        <v>7802</v>
      </c>
      <c r="M42" s="1328" t="s">
        <v>8620</v>
      </c>
      <c r="N42" s="1328" t="s">
        <v>8621</v>
      </c>
      <c r="O42" s="1328" t="s">
        <v>8622</v>
      </c>
      <c r="P42" s="1328" t="s">
        <v>3859</v>
      </c>
      <c r="Q42" s="1328" t="s">
        <v>8623</v>
      </c>
      <c r="R42" s="1328" t="s">
        <v>8624</v>
      </c>
      <c r="S42" s="1328" t="s">
        <v>8625</v>
      </c>
      <c r="T42" s="1329" t="s">
        <v>3559</v>
      </c>
      <c r="U42" s="1329" t="s">
        <v>8626</v>
      </c>
      <c r="V42" s="1328" t="s">
        <v>1602</v>
      </c>
      <c r="W42" s="1328" t="s">
        <v>8627</v>
      </c>
      <c r="X42" s="1328" t="s">
        <v>8628</v>
      </c>
      <c r="Y42" s="1328" t="s">
        <v>8629</v>
      </c>
      <c r="Z42" s="1328" t="s">
        <v>1958</v>
      </c>
      <c r="AA42" s="1328" t="s">
        <v>8630</v>
      </c>
      <c r="AB42" s="1328" t="s">
        <v>8631</v>
      </c>
      <c r="AC42" s="1328" t="s">
        <v>5640</v>
      </c>
      <c r="AD42" s="1328" t="s">
        <v>8632</v>
      </c>
      <c r="AE42" s="1328" t="s">
        <v>7931</v>
      </c>
      <c r="AF42" s="1329" t="s">
        <v>8633</v>
      </c>
      <c r="AG42" s="1328" t="s">
        <v>274</v>
      </c>
      <c r="AH42" s="1328" t="s">
        <v>8634</v>
      </c>
      <c r="AI42" s="1328" t="s">
        <v>8635</v>
      </c>
      <c r="AJ42" s="1328" t="s">
        <v>8636</v>
      </c>
      <c r="AK42" s="1328" t="s">
        <v>8637</v>
      </c>
      <c r="AL42" s="1328" t="s">
        <v>8638</v>
      </c>
      <c r="AM42" s="1328" t="s">
        <v>6018</v>
      </c>
      <c r="AN42" s="1328" t="s">
        <v>7964</v>
      </c>
      <c r="AO42" s="1334" t="str">
        <f>HYPERLINK("https://clips.twitch.tv/AltruisticEmpathicManateeDoritosChip","1:20.90")</f>
        <v>1:20.90</v>
      </c>
      <c r="AP42" s="1328" t="s">
        <v>8639</v>
      </c>
      <c r="AQ42" s="1328" t="s">
        <v>8640</v>
      </c>
      <c r="AR42" s="1328" t="s">
        <v>8641</v>
      </c>
      <c r="AS42" s="1328" t="s">
        <v>8162</v>
      </c>
      <c r="AT42" s="1328" t="s">
        <v>8642</v>
      </c>
      <c r="AU42" s="1328" t="s">
        <v>8643</v>
      </c>
      <c r="AV42" s="1329" t="str">
        <f t="shared" ref="AV42:AV48" si="3">TEXT(AU42-C42,"m:ss")</f>
        <v>2:40</v>
      </c>
      <c r="AW42" s="1390" t="s">
        <v>8644</v>
      </c>
    </row>
    <row r="43" ht="15.75" customHeight="1">
      <c r="A43" s="1374" t="s">
        <v>3922</v>
      </c>
      <c r="B43" s="1380" t="s">
        <v>7686</v>
      </c>
      <c r="C43" s="1320">
        <v>0.05130787037037037</v>
      </c>
      <c r="D43" s="1347" t="s">
        <v>8645</v>
      </c>
      <c r="E43" s="1360" t="s">
        <v>8646</v>
      </c>
      <c r="F43" s="1360" t="s">
        <v>8647</v>
      </c>
      <c r="G43" s="1375" t="s">
        <v>8648</v>
      </c>
      <c r="H43" s="1361" t="s">
        <v>8649</v>
      </c>
      <c r="I43" s="1361" t="s">
        <v>367</v>
      </c>
      <c r="J43" s="1363" t="s">
        <v>3650</v>
      </c>
      <c r="K43" s="1363" t="s">
        <v>8650</v>
      </c>
      <c r="L43" s="1363" t="s">
        <v>3894</v>
      </c>
      <c r="M43" s="1363" t="s">
        <v>8651</v>
      </c>
      <c r="N43" s="1364" t="s">
        <v>410</v>
      </c>
      <c r="O43" s="1363" t="s">
        <v>8652</v>
      </c>
      <c r="P43" s="1363" t="s">
        <v>147</v>
      </c>
      <c r="Q43" s="1366" t="s">
        <v>8653</v>
      </c>
      <c r="R43" s="1366" t="s">
        <v>3244</v>
      </c>
      <c r="S43" s="1368" t="s">
        <v>3558</v>
      </c>
      <c r="T43" s="1366" t="s">
        <v>8457</v>
      </c>
      <c r="U43" s="1368" t="s">
        <v>8654</v>
      </c>
      <c r="V43" s="1368" t="s">
        <v>1492</v>
      </c>
      <c r="W43" s="1369" t="s">
        <v>3421</v>
      </c>
      <c r="X43" s="1369" t="s">
        <v>156</v>
      </c>
      <c r="Y43" s="1369" t="s">
        <v>3489</v>
      </c>
      <c r="Z43" s="1369" t="s">
        <v>8655</v>
      </c>
      <c r="AA43" s="1369" t="s">
        <v>5078</v>
      </c>
      <c r="AB43" s="1369" t="s">
        <v>8656</v>
      </c>
      <c r="AC43" s="1377" t="s">
        <v>6662</v>
      </c>
      <c r="AD43" s="1360" t="s">
        <v>8657</v>
      </c>
      <c r="AE43" s="1375" t="s">
        <v>4577</v>
      </c>
      <c r="AF43" s="1370" t="s">
        <v>8658</v>
      </c>
      <c r="AG43" s="1370" t="s">
        <v>8659</v>
      </c>
      <c r="AH43" s="1370" t="s">
        <v>2981</v>
      </c>
      <c r="AI43" s="1370" t="s">
        <v>8660</v>
      </c>
      <c r="AJ43" s="1370" t="s">
        <v>8661</v>
      </c>
      <c r="AK43" s="1370" t="s">
        <v>8662</v>
      </c>
      <c r="AL43" s="1378" t="s">
        <v>5785</v>
      </c>
      <c r="AM43" s="1372" t="s">
        <v>8663</v>
      </c>
      <c r="AN43" s="1372" t="s">
        <v>3225</v>
      </c>
      <c r="AO43" s="1372" t="s">
        <v>8664</v>
      </c>
      <c r="AP43" s="1372" t="s">
        <v>8665</v>
      </c>
      <c r="AQ43" s="1372" t="s">
        <v>3966</v>
      </c>
      <c r="AR43" s="1372" t="s">
        <v>8549</v>
      </c>
      <c r="AS43" s="1371" t="s">
        <v>2453</v>
      </c>
      <c r="AT43" s="1363" t="s">
        <v>8666</v>
      </c>
      <c r="AU43" s="1353" t="s">
        <v>8667</v>
      </c>
      <c r="AV43" s="1329" t="str">
        <f t="shared" si="3"/>
        <v>2:51</v>
      </c>
      <c r="AW43" s="1387" t="s">
        <v>8668</v>
      </c>
    </row>
    <row r="44" ht="15.75" customHeight="1">
      <c r="A44" s="1355" t="s">
        <v>2442</v>
      </c>
      <c r="B44" s="1434" t="s">
        <v>7717</v>
      </c>
      <c r="C44" s="1409">
        <v>0.051319444444444445</v>
      </c>
      <c r="D44" s="1347" t="s">
        <v>8669</v>
      </c>
      <c r="E44" s="1329" t="s">
        <v>8670</v>
      </c>
      <c r="F44" s="1329" t="s">
        <v>8671</v>
      </c>
      <c r="G44" s="1329" t="s">
        <v>8672</v>
      </c>
      <c r="H44" s="1329" t="s">
        <v>8673</v>
      </c>
      <c r="I44" s="1329" t="s">
        <v>5100</v>
      </c>
      <c r="J44" s="1329" t="s">
        <v>8674</v>
      </c>
      <c r="K44" s="1329" t="s">
        <v>8675</v>
      </c>
      <c r="L44" s="1329" t="s">
        <v>3686</v>
      </c>
      <c r="M44" s="1329" t="s">
        <v>8445</v>
      </c>
      <c r="N44" s="1329" t="s">
        <v>4570</v>
      </c>
      <c r="O44" s="1329" t="s">
        <v>8676</v>
      </c>
      <c r="P44" s="1435" t="s">
        <v>7728</v>
      </c>
      <c r="Q44" s="1329" t="s">
        <v>7422</v>
      </c>
      <c r="R44" s="1329" t="s">
        <v>8677</v>
      </c>
      <c r="S44" s="1329" t="s">
        <v>1163</v>
      </c>
      <c r="T44" s="1329" t="s">
        <v>8016</v>
      </c>
      <c r="U44" s="1329" t="s">
        <v>1085</v>
      </c>
      <c r="V44" s="1329" t="s">
        <v>547</v>
      </c>
      <c r="W44" s="1329" t="s">
        <v>8678</v>
      </c>
      <c r="X44" s="1329" t="s">
        <v>410</v>
      </c>
      <c r="Y44" s="1329" t="s">
        <v>3569</v>
      </c>
      <c r="Z44" s="1329" t="s">
        <v>6024</v>
      </c>
      <c r="AA44" s="1329" t="s">
        <v>495</v>
      </c>
      <c r="AB44" s="1329" t="s">
        <v>3941</v>
      </c>
      <c r="AC44" s="1329" t="s">
        <v>141</v>
      </c>
      <c r="AD44" s="1329" t="s">
        <v>8679</v>
      </c>
      <c r="AE44" s="1435" t="s">
        <v>2715</v>
      </c>
      <c r="AF44" s="1435" t="s">
        <v>2804</v>
      </c>
      <c r="AG44" s="1329" t="s">
        <v>4104</v>
      </c>
      <c r="AH44" s="1329" t="s">
        <v>8680</v>
      </c>
      <c r="AI44" s="1329" t="s">
        <v>8681</v>
      </c>
      <c r="AJ44" s="1329" t="s">
        <v>8682</v>
      </c>
      <c r="AK44" s="1329" t="s">
        <v>6354</v>
      </c>
      <c r="AL44" s="1329" t="s">
        <v>4927</v>
      </c>
      <c r="AM44" s="1435" t="s">
        <v>7744</v>
      </c>
      <c r="AN44" s="1328" t="s">
        <v>2050</v>
      </c>
      <c r="AO44" s="1329" t="s">
        <v>4573</v>
      </c>
      <c r="AP44" s="1329" t="s">
        <v>8683</v>
      </c>
      <c r="AQ44" s="1329" t="s">
        <v>8684</v>
      </c>
      <c r="AR44" s="1329" t="s">
        <v>8032</v>
      </c>
      <c r="AS44" s="1435" t="s">
        <v>4958</v>
      </c>
      <c r="AT44" s="1329" t="s">
        <v>8685</v>
      </c>
      <c r="AU44" s="1329" t="s">
        <v>8686</v>
      </c>
      <c r="AV44" s="1329" t="str">
        <f t="shared" si="3"/>
        <v>3:15</v>
      </c>
      <c r="AW44" s="1390" t="s">
        <v>8687</v>
      </c>
    </row>
    <row r="45">
      <c r="A45" s="1399" t="s">
        <v>1584</v>
      </c>
      <c r="B45" s="1386" t="s">
        <v>7661</v>
      </c>
      <c r="C45" s="1320">
        <v>0.05133101851851852</v>
      </c>
      <c r="D45" s="1412" t="s">
        <v>8688</v>
      </c>
      <c r="E45" s="1360" t="s">
        <v>8689</v>
      </c>
      <c r="F45" s="1360" t="s">
        <v>8690</v>
      </c>
      <c r="G45" s="1360" t="s">
        <v>8691</v>
      </c>
      <c r="H45" s="1361" t="s">
        <v>8692</v>
      </c>
      <c r="I45" s="1361" t="s">
        <v>3661</v>
      </c>
      <c r="J45" s="1363" t="s">
        <v>1813</v>
      </c>
      <c r="K45" s="1363" t="s">
        <v>7920</v>
      </c>
      <c r="L45" s="1363" t="s">
        <v>3546</v>
      </c>
      <c r="M45" s="1363" t="s">
        <v>8693</v>
      </c>
      <c r="N45" s="1363" t="s">
        <v>7824</v>
      </c>
      <c r="O45" s="1363" t="s">
        <v>8694</v>
      </c>
      <c r="P45" s="1363" t="s">
        <v>7800</v>
      </c>
      <c r="Q45" s="1366" t="s">
        <v>8695</v>
      </c>
      <c r="R45" s="1366" t="s">
        <v>8696</v>
      </c>
      <c r="S45" s="1366" t="s">
        <v>8697</v>
      </c>
      <c r="T45" s="1366" t="s">
        <v>8698</v>
      </c>
      <c r="U45" s="1366" t="s">
        <v>8699</v>
      </c>
      <c r="V45" s="1366" t="s">
        <v>8700</v>
      </c>
      <c r="W45" s="1369" t="s">
        <v>8701</v>
      </c>
      <c r="X45" s="1369" t="s">
        <v>8111</v>
      </c>
      <c r="Y45" s="1369" t="s">
        <v>5061</v>
      </c>
      <c r="Z45" s="1369" t="s">
        <v>1425</v>
      </c>
      <c r="AA45" s="1369" t="s">
        <v>8702</v>
      </c>
      <c r="AB45" s="1369" t="s">
        <v>5724</v>
      </c>
      <c r="AC45" s="1369" t="s">
        <v>2544</v>
      </c>
      <c r="AD45" s="1360" t="s">
        <v>8703</v>
      </c>
      <c r="AE45" s="1360" t="s">
        <v>5061</v>
      </c>
      <c r="AF45" s="1370" t="s">
        <v>8704</v>
      </c>
      <c r="AG45" s="1370" t="s">
        <v>6449</v>
      </c>
      <c r="AH45" s="1370" t="s">
        <v>3517</v>
      </c>
      <c r="AI45" s="1370" t="s">
        <v>8705</v>
      </c>
      <c r="AJ45" s="1370" t="s">
        <v>8706</v>
      </c>
      <c r="AK45" s="1370" t="s">
        <v>8628</v>
      </c>
      <c r="AL45" s="1370" t="s">
        <v>2456</v>
      </c>
      <c r="AM45" s="1372" t="s">
        <v>8707</v>
      </c>
      <c r="AN45" s="1372" t="s">
        <v>8708</v>
      </c>
      <c r="AO45" s="1372" t="s">
        <v>8709</v>
      </c>
      <c r="AP45" s="1372" t="s">
        <v>8710</v>
      </c>
      <c r="AQ45" s="1372" t="s">
        <v>8280</v>
      </c>
      <c r="AR45" s="1372" t="s">
        <v>8711</v>
      </c>
      <c r="AS45" s="1372" t="s">
        <v>8712</v>
      </c>
      <c r="AT45" s="1363" t="s">
        <v>8713</v>
      </c>
      <c r="AU45" s="1353" t="s">
        <v>8714</v>
      </c>
      <c r="AV45" s="1329" t="str">
        <f t="shared" si="3"/>
        <v>1:34</v>
      </c>
      <c r="AW45" s="1408"/>
    </row>
    <row r="46">
      <c r="A46" s="1399" t="s">
        <v>2874</v>
      </c>
      <c r="B46" s="1386" t="s">
        <v>7661</v>
      </c>
      <c r="C46" s="1320">
        <v>0.05134259259259259</v>
      </c>
      <c r="D46" s="1360" t="s">
        <v>8715</v>
      </c>
      <c r="E46" s="1360" t="s">
        <v>5791</v>
      </c>
      <c r="F46" s="1360" t="s">
        <v>8716</v>
      </c>
      <c r="G46" s="1360" t="s">
        <v>8717</v>
      </c>
      <c r="H46" s="1360" t="s">
        <v>8718</v>
      </c>
      <c r="I46" s="1360" t="s">
        <v>1229</v>
      </c>
      <c r="J46" s="1363" t="s">
        <v>4498</v>
      </c>
      <c r="K46" s="1363" t="s">
        <v>8719</v>
      </c>
      <c r="L46" s="1363" t="s">
        <v>4661</v>
      </c>
      <c r="M46" s="1363" t="s">
        <v>3400</v>
      </c>
      <c r="N46" s="1363" t="s">
        <v>1723</v>
      </c>
      <c r="O46" s="1363" t="s">
        <v>8720</v>
      </c>
      <c r="P46" s="1363" t="s">
        <v>4059</v>
      </c>
      <c r="Q46" s="1366" t="s">
        <v>8721</v>
      </c>
      <c r="R46" s="1366" t="s">
        <v>2725</v>
      </c>
      <c r="S46" s="1366" t="s">
        <v>8722</v>
      </c>
      <c r="T46" s="1366" t="s">
        <v>8723</v>
      </c>
      <c r="U46" s="1366" t="s">
        <v>8576</v>
      </c>
      <c r="V46" s="1366" t="s">
        <v>8724</v>
      </c>
      <c r="W46" s="1369" t="s">
        <v>8725</v>
      </c>
      <c r="X46" s="1369" t="s">
        <v>7741</v>
      </c>
      <c r="Y46" s="1369" t="s">
        <v>8291</v>
      </c>
      <c r="Z46" s="1369" t="s">
        <v>2925</v>
      </c>
      <c r="AA46" s="1328" t="s">
        <v>769</v>
      </c>
      <c r="AB46" s="1369" t="s">
        <v>8726</v>
      </c>
      <c r="AC46" s="1369" t="s">
        <v>8132</v>
      </c>
      <c r="AD46" s="1360" t="s">
        <v>8727</v>
      </c>
      <c r="AE46" s="1360" t="s">
        <v>8728</v>
      </c>
      <c r="AF46" s="1370" t="s">
        <v>8729</v>
      </c>
      <c r="AG46" s="1370" t="s">
        <v>8730</v>
      </c>
      <c r="AH46" s="1370" t="s">
        <v>1609</v>
      </c>
      <c r="AI46" s="1370" t="s">
        <v>197</v>
      </c>
      <c r="AJ46" s="1370" t="s">
        <v>8731</v>
      </c>
      <c r="AK46" s="1370" t="s">
        <v>8732</v>
      </c>
      <c r="AL46" s="1370" t="s">
        <v>5188</v>
      </c>
      <c r="AM46" s="1372" t="s">
        <v>8733</v>
      </c>
      <c r="AN46" s="1372" t="s">
        <v>5748</v>
      </c>
      <c r="AO46" s="1372" t="s">
        <v>8734</v>
      </c>
      <c r="AP46" s="1372" t="s">
        <v>8735</v>
      </c>
      <c r="AQ46" s="1372" t="s">
        <v>8280</v>
      </c>
      <c r="AR46" s="1372" t="s">
        <v>8736</v>
      </c>
      <c r="AS46" s="1372" t="s">
        <v>1608</v>
      </c>
      <c r="AT46" s="1363" t="s">
        <v>8737</v>
      </c>
      <c r="AU46" s="1353" t="s">
        <v>8613</v>
      </c>
      <c r="AV46" s="1329" t="str">
        <f t="shared" si="3"/>
        <v>2:56</v>
      </c>
      <c r="AW46" s="1387" t="s">
        <v>8738</v>
      </c>
    </row>
    <row r="47" ht="15.75" customHeight="1">
      <c r="A47" s="1341" t="s">
        <v>1283</v>
      </c>
      <c r="B47" s="1434" t="s">
        <v>7717</v>
      </c>
      <c r="C47" s="1414">
        <v>0.05134259259259259</v>
      </c>
      <c r="D47" s="1347" t="s">
        <v>8739</v>
      </c>
      <c r="E47" s="1375" t="s">
        <v>8740</v>
      </c>
      <c r="F47" s="1375" t="s">
        <v>8716</v>
      </c>
      <c r="G47" s="1375" t="s">
        <v>8741</v>
      </c>
      <c r="H47" s="1362" t="s">
        <v>8742</v>
      </c>
      <c r="I47" s="1436" t="s">
        <v>236</v>
      </c>
      <c r="J47" s="1364" t="s">
        <v>8743</v>
      </c>
      <c r="K47" s="1364" t="s">
        <v>3325</v>
      </c>
      <c r="L47" s="1437" t="s">
        <v>3211</v>
      </c>
      <c r="M47" s="1364" t="s">
        <v>7791</v>
      </c>
      <c r="N47" s="1364" t="s">
        <v>8744</v>
      </c>
      <c r="O47" s="1437" t="s">
        <v>7727</v>
      </c>
      <c r="P47" s="1364" t="s">
        <v>275</v>
      </c>
      <c r="Q47" s="1368" t="s">
        <v>8745</v>
      </c>
      <c r="R47" s="1368" t="s">
        <v>8746</v>
      </c>
      <c r="S47" s="1438" t="s">
        <v>7731</v>
      </c>
      <c r="T47" s="1438" t="s">
        <v>7732</v>
      </c>
      <c r="U47" s="1368" t="s">
        <v>8747</v>
      </c>
      <c r="V47" s="1368" t="s">
        <v>3734</v>
      </c>
      <c r="W47" s="1439" t="s">
        <v>7735</v>
      </c>
      <c r="X47" s="1377" t="s">
        <v>3808</v>
      </c>
      <c r="Y47" s="1377" t="s">
        <v>5100</v>
      </c>
      <c r="Z47" s="1377" t="s">
        <v>6225</v>
      </c>
      <c r="AA47" s="1377" t="s">
        <v>8748</v>
      </c>
      <c r="AB47" s="1439" t="s">
        <v>7739</v>
      </c>
      <c r="AC47" s="1377" t="s">
        <v>6547</v>
      </c>
      <c r="AD47" s="1440" t="s">
        <v>7740</v>
      </c>
      <c r="AE47" s="1375" t="s">
        <v>8749</v>
      </c>
      <c r="AF47" s="1378" t="s">
        <v>8750</v>
      </c>
      <c r="AG47" s="1378" t="s">
        <v>1571</v>
      </c>
      <c r="AH47" s="1378" t="s">
        <v>2882</v>
      </c>
      <c r="AI47" s="1378" t="s">
        <v>8751</v>
      </c>
      <c r="AJ47" s="1378" t="s">
        <v>8752</v>
      </c>
      <c r="AK47" s="1441" t="s">
        <v>6541</v>
      </c>
      <c r="AL47" s="1378" t="s">
        <v>8753</v>
      </c>
      <c r="AM47" s="1371" t="s">
        <v>8606</v>
      </c>
      <c r="AN47" s="1372" t="s">
        <v>5108</v>
      </c>
      <c r="AO47" s="1371" t="s">
        <v>8754</v>
      </c>
      <c r="AP47" s="1371" t="s">
        <v>8755</v>
      </c>
      <c r="AQ47" s="1371" t="s">
        <v>8756</v>
      </c>
      <c r="AR47" s="1371" t="s">
        <v>2216</v>
      </c>
      <c r="AS47" s="1371" t="s">
        <v>4236</v>
      </c>
      <c r="AT47" s="1364" t="s">
        <v>8757</v>
      </c>
      <c r="AU47" s="1379" t="s">
        <v>8758</v>
      </c>
      <c r="AV47" s="1329" t="str">
        <f t="shared" si="3"/>
        <v>1:58</v>
      </c>
      <c r="AW47" s="1408"/>
    </row>
    <row r="48" ht="15.75" customHeight="1">
      <c r="A48" s="1331" t="s">
        <v>3060</v>
      </c>
      <c r="B48" s="1319" t="s">
        <v>7661</v>
      </c>
      <c r="C48" s="1409">
        <v>0.05134259259259259</v>
      </c>
      <c r="D48" s="1347" t="s">
        <v>8759</v>
      </c>
      <c r="E48" s="1329" t="s">
        <v>8760</v>
      </c>
      <c r="F48" s="1329" t="s">
        <v>8761</v>
      </c>
      <c r="G48" s="1329" t="s">
        <v>8762</v>
      </c>
      <c r="H48" s="1329" t="s">
        <v>7810</v>
      </c>
      <c r="I48" s="1329" t="s">
        <v>5592</v>
      </c>
      <c r="J48" s="1329" t="s">
        <v>8763</v>
      </c>
      <c r="K48" s="1329" t="s">
        <v>3440</v>
      </c>
      <c r="L48" s="1329" t="s">
        <v>8764</v>
      </c>
      <c r="M48" s="1329" t="s">
        <v>8423</v>
      </c>
      <c r="N48" s="1329" t="s">
        <v>194</v>
      </c>
      <c r="O48" s="1329" t="s">
        <v>8765</v>
      </c>
      <c r="P48" s="1329" t="s">
        <v>4795</v>
      </c>
      <c r="Q48" s="1329" t="s">
        <v>2039</v>
      </c>
      <c r="R48" s="1329" t="s">
        <v>8696</v>
      </c>
      <c r="S48" s="1329" t="s">
        <v>8333</v>
      </c>
      <c r="T48" s="1329" t="s">
        <v>8766</v>
      </c>
      <c r="U48" s="1329" t="s">
        <v>8767</v>
      </c>
      <c r="V48" s="1329" t="s">
        <v>7699</v>
      </c>
      <c r="W48" s="1329" t="s">
        <v>8768</v>
      </c>
      <c r="X48" s="1329" t="s">
        <v>8769</v>
      </c>
      <c r="Y48" s="1329" t="s">
        <v>275</v>
      </c>
      <c r="Z48" s="1329" t="s">
        <v>6980</v>
      </c>
      <c r="AA48" s="1329" t="s">
        <v>8275</v>
      </c>
      <c r="AB48" s="1329" t="s">
        <v>7761</v>
      </c>
      <c r="AC48" s="1329" t="s">
        <v>5640</v>
      </c>
      <c r="AD48" s="1329" t="s">
        <v>8770</v>
      </c>
      <c r="AE48" s="1329" t="s">
        <v>275</v>
      </c>
      <c r="AF48" s="1329" t="s">
        <v>8771</v>
      </c>
      <c r="AG48" s="1329" t="s">
        <v>8772</v>
      </c>
      <c r="AH48" s="1329" t="s">
        <v>4766</v>
      </c>
      <c r="AI48" s="1329" t="s">
        <v>8773</v>
      </c>
      <c r="AJ48" s="1329" t="s">
        <v>8706</v>
      </c>
      <c r="AK48" s="1329" t="s">
        <v>8774</v>
      </c>
      <c r="AL48" s="1329" t="s">
        <v>8775</v>
      </c>
      <c r="AM48" s="1329" t="s">
        <v>8776</v>
      </c>
      <c r="AN48" s="1329" t="s">
        <v>8777</v>
      </c>
      <c r="AO48" s="1329" t="s">
        <v>7815</v>
      </c>
      <c r="AP48" s="1329" t="s">
        <v>8778</v>
      </c>
      <c r="AQ48" s="1329" t="s">
        <v>8779</v>
      </c>
      <c r="AR48" s="1329" t="s">
        <v>8780</v>
      </c>
      <c r="AS48" s="1371" t="s">
        <v>3912</v>
      </c>
      <c r="AT48" s="1329" t="s">
        <v>8781</v>
      </c>
      <c r="AU48" s="1329" t="s">
        <v>8326</v>
      </c>
      <c r="AV48" s="1329" t="str">
        <f t="shared" si="3"/>
        <v>2:27</v>
      </c>
      <c r="AW48" s="1390"/>
    </row>
    <row r="49" ht="15.75" customHeight="1">
      <c r="A49" s="1399" t="s">
        <v>3081</v>
      </c>
      <c r="B49" s="1300" t="s">
        <v>7686</v>
      </c>
      <c r="C49" s="1320">
        <v>0.051354166666666666</v>
      </c>
      <c r="D49" s="1360" t="s">
        <v>8782</v>
      </c>
      <c r="E49" s="1347" t="s">
        <v>8783</v>
      </c>
      <c r="F49" s="1347" t="s">
        <v>8784</v>
      </c>
      <c r="G49" s="1360" t="s">
        <v>8785</v>
      </c>
      <c r="H49" s="1361" t="s">
        <v>8786</v>
      </c>
      <c r="I49" s="1347" t="s">
        <v>1158</v>
      </c>
      <c r="J49" s="1347" t="s">
        <v>8311</v>
      </c>
      <c r="K49" s="1347" t="s">
        <v>8374</v>
      </c>
      <c r="L49" s="1347" t="s">
        <v>2382</v>
      </c>
      <c r="M49" s="1347" t="s">
        <v>8787</v>
      </c>
      <c r="N49" s="1363" t="s">
        <v>8788</v>
      </c>
      <c r="O49" s="1347" t="s">
        <v>8789</v>
      </c>
      <c r="P49" s="1363" t="s">
        <v>8429</v>
      </c>
      <c r="Q49" s="1347" t="s">
        <v>2379</v>
      </c>
      <c r="R49" s="1347" t="s">
        <v>5158</v>
      </c>
      <c r="S49" s="1366" t="s">
        <v>8263</v>
      </c>
      <c r="T49" s="1347" t="s">
        <v>5521</v>
      </c>
      <c r="U49" s="1366" t="s">
        <v>8790</v>
      </c>
      <c r="V49" s="1347" t="s">
        <v>2755</v>
      </c>
      <c r="W49" s="1347" t="s">
        <v>8791</v>
      </c>
      <c r="X49" s="1347" t="s">
        <v>8792</v>
      </c>
      <c r="Y49" s="1347" t="s">
        <v>4383</v>
      </c>
      <c r="Z49" s="1347" t="s">
        <v>2911</v>
      </c>
      <c r="AA49" s="1369" t="s">
        <v>8583</v>
      </c>
      <c r="AB49" s="1347" t="s">
        <v>3839</v>
      </c>
      <c r="AC49" s="1347" t="s">
        <v>8793</v>
      </c>
      <c r="AD49" s="1347" t="s">
        <v>8794</v>
      </c>
      <c r="AE49" s="1404" t="s">
        <v>7703</v>
      </c>
      <c r="AF49" s="1347" t="s">
        <v>8795</v>
      </c>
      <c r="AG49" s="1347" t="s">
        <v>8387</v>
      </c>
      <c r="AH49" s="1347" t="s">
        <v>8796</v>
      </c>
      <c r="AI49" s="1370" t="s">
        <v>8797</v>
      </c>
      <c r="AJ49" s="1347" t="s">
        <v>8798</v>
      </c>
      <c r="AK49" s="1347" t="s">
        <v>3650</v>
      </c>
      <c r="AL49" s="1347" t="s">
        <v>2014</v>
      </c>
      <c r="AM49" s="1347" t="s">
        <v>8773</v>
      </c>
      <c r="AN49" s="1372" t="s">
        <v>2719</v>
      </c>
      <c r="AO49" s="1347" t="s">
        <v>5126</v>
      </c>
      <c r="AP49" s="1347" t="s">
        <v>8799</v>
      </c>
      <c r="AQ49" s="1372" t="s">
        <v>5879</v>
      </c>
      <c r="AR49" s="1347" t="s">
        <v>8800</v>
      </c>
      <c r="AS49" s="1442" t="s">
        <v>3618</v>
      </c>
      <c r="AT49" s="1347" t="s">
        <v>8801</v>
      </c>
      <c r="AU49" s="1353" t="s">
        <v>8802</v>
      </c>
      <c r="AV49" s="1328" t="s">
        <v>7204</v>
      </c>
      <c r="AW49" s="1387" t="s">
        <v>8803</v>
      </c>
    </row>
    <row r="50" ht="15.75" customHeight="1">
      <c r="A50" s="1399" t="s">
        <v>6441</v>
      </c>
      <c r="B50" s="1424" t="s">
        <v>7661</v>
      </c>
      <c r="C50" s="1443">
        <v>0.05143518518518519</v>
      </c>
      <c r="D50" s="1360" t="s">
        <v>8804</v>
      </c>
      <c r="E50" s="1360" t="s">
        <v>8594</v>
      </c>
      <c r="F50" s="1360" t="s">
        <v>8805</v>
      </c>
      <c r="G50" s="1360" t="s">
        <v>7987</v>
      </c>
      <c r="H50" s="1361" t="s">
        <v>8806</v>
      </c>
      <c r="I50" s="1361" t="s">
        <v>698</v>
      </c>
      <c r="J50" s="1363" t="s">
        <v>8265</v>
      </c>
      <c r="K50" s="1363" t="s">
        <v>8807</v>
      </c>
      <c r="L50" s="1363" t="s">
        <v>4220</v>
      </c>
      <c r="M50" s="1363" t="s">
        <v>6171</v>
      </c>
      <c r="N50" s="1444" t="s">
        <v>1166</v>
      </c>
      <c r="O50" s="1363" t="s">
        <v>3496</v>
      </c>
      <c r="P50" s="1363" t="s">
        <v>302</v>
      </c>
      <c r="Q50" s="1366" t="s">
        <v>8808</v>
      </c>
      <c r="R50" s="1366" t="s">
        <v>8224</v>
      </c>
      <c r="S50" s="1366" t="s">
        <v>8809</v>
      </c>
      <c r="T50" s="1366" t="s">
        <v>8810</v>
      </c>
      <c r="U50" s="1366" t="s">
        <v>8279</v>
      </c>
      <c r="V50" s="1366" t="s">
        <v>2838</v>
      </c>
      <c r="W50" s="1369" t="s">
        <v>8811</v>
      </c>
      <c r="X50" s="1369" t="s">
        <v>8812</v>
      </c>
      <c r="Y50" s="1369" t="s">
        <v>3253</v>
      </c>
      <c r="Z50" s="1369" t="s">
        <v>8813</v>
      </c>
      <c r="AA50" s="1369" t="s">
        <v>8812</v>
      </c>
      <c r="AB50" s="1369" t="s">
        <v>8379</v>
      </c>
      <c r="AC50" s="1369" t="s">
        <v>577</v>
      </c>
      <c r="AD50" s="1360" t="s">
        <v>8814</v>
      </c>
      <c r="AE50" s="1360" t="s">
        <v>4750</v>
      </c>
      <c r="AF50" s="1370" t="s">
        <v>8815</v>
      </c>
      <c r="AG50" s="1370" t="s">
        <v>8816</v>
      </c>
      <c r="AH50" s="1370" t="s">
        <v>8502</v>
      </c>
      <c r="AI50" s="1370" t="s">
        <v>8816</v>
      </c>
      <c r="AJ50" s="1370" t="s">
        <v>8817</v>
      </c>
      <c r="AK50" s="1445" t="s">
        <v>4104</v>
      </c>
      <c r="AL50" s="1370" t="s">
        <v>8185</v>
      </c>
      <c r="AM50" s="1372" t="s">
        <v>8818</v>
      </c>
      <c r="AN50" s="1372" t="s">
        <v>747</v>
      </c>
      <c r="AO50" s="1372" t="s">
        <v>3153</v>
      </c>
      <c r="AP50" s="1372" t="s">
        <v>8819</v>
      </c>
      <c r="AQ50" s="1347" t="s">
        <v>4061</v>
      </c>
      <c r="AR50" s="1446" t="s">
        <v>8820</v>
      </c>
      <c r="AS50" s="1372" t="s">
        <v>8821</v>
      </c>
      <c r="AT50" s="1363" t="s">
        <v>8822</v>
      </c>
      <c r="AU50" s="1353" t="s">
        <v>8823</v>
      </c>
      <c r="AV50" s="1329" t="str">
        <f>TEXT(AU50-C50,"m:ss")</f>
        <v>4:08</v>
      </c>
      <c r="AW50" s="1387" t="s">
        <v>8824</v>
      </c>
    </row>
    <row r="51" ht="15.75" customHeight="1">
      <c r="A51" s="1355" t="s">
        <v>1477</v>
      </c>
      <c r="B51" s="1391" t="s">
        <v>7717</v>
      </c>
      <c r="C51" s="1332">
        <v>0.051493055555555556</v>
      </c>
      <c r="D51" s="1328" t="s">
        <v>8825</v>
      </c>
      <c r="E51" s="1328" t="s">
        <v>8826</v>
      </c>
      <c r="F51" s="1328" t="s">
        <v>8827</v>
      </c>
      <c r="G51" s="1426" t="s">
        <v>7721</v>
      </c>
      <c r="H51" s="1347" t="s">
        <v>8828</v>
      </c>
      <c r="I51" s="1328" t="s">
        <v>1985</v>
      </c>
      <c r="J51" s="1426" t="s">
        <v>7723</v>
      </c>
      <c r="K51" s="1426" t="s">
        <v>7724</v>
      </c>
      <c r="L51" s="1328" t="s">
        <v>7317</v>
      </c>
      <c r="M51" s="1426" t="s">
        <v>7725</v>
      </c>
      <c r="N51" s="1328" t="s">
        <v>8829</v>
      </c>
      <c r="O51" s="1328" t="s">
        <v>3421</v>
      </c>
      <c r="P51" s="1328" t="s">
        <v>1123</v>
      </c>
      <c r="Q51" s="1328" t="s">
        <v>8573</v>
      </c>
      <c r="R51" s="1328" t="s">
        <v>8830</v>
      </c>
      <c r="S51" s="1328" t="s">
        <v>475</v>
      </c>
      <c r="T51" s="1328" t="s">
        <v>8243</v>
      </c>
      <c r="U51" s="1328" t="s">
        <v>8831</v>
      </c>
      <c r="V51" s="1328" t="s">
        <v>5369</v>
      </c>
      <c r="W51" s="1328" t="s">
        <v>8832</v>
      </c>
      <c r="X51" s="1328" t="s">
        <v>802</v>
      </c>
      <c r="Y51" s="1328" t="s">
        <v>4363</v>
      </c>
      <c r="Z51" s="1328" t="s">
        <v>8833</v>
      </c>
      <c r="AA51" s="1447" t="s">
        <v>7738</v>
      </c>
      <c r="AB51" s="1328" t="s">
        <v>8834</v>
      </c>
      <c r="AC51" s="1328" t="s">
        <v>4359</v>
      </c>
      <c r="AD51" s="1328" t="s">
        <v>8835</v>
      </c>
      <c r="AE51" s="1328" t="s">
        <v>2731</v>
      </c>
      <c r="AF51" s="1328" t="s">
        <v>8836</v>
      </c>
      <c r="AG51" s="1426" t="s">
        <v>4221</v>
      </c>
      <c r="AH51" s="1426" t="s">
        <v>4791</v>
      </c>
      <c r="AI51" s="1328" t="s">
        <v>8837</v>
      </c>
      <c r="AJ51" s="1328" t="s">
        <v>8838</v>
      </c>
      <c r="AK51" s="1328" t="s">
        <v>674</v>
      </c>
      <c r="AL51" s="1328" t="s">
        <v>8839</v>
      </c>
      <c r="AM51" s="1328" t="s">
        <v>8840</v>
      </c>
      <c r="AN51" s="1328" t="s">
        <v>3126</v>
      </c>
      <c r="AO51" s="1426" t="s">
        <v>7745</v>
      </c>
      <c r="AP51" s="1448" t="s">
        <v>7746</v>
      </c>
      <c r="AQ51" s="1328" t="s">
        <v>8841</v>
      </c>
      <c r="AR51" s="1328" t="s">
        <v>8842</v>
      </c>
      <c r="AS51" s="1328" t="s">
        <v>5139</v>
      </c>
      <c r="AT51" s="1328" t="s">
        <v>8843</v>
      </c>
      <c r="AU51" s="1328" t="s">
        <v>8844</v>
      </c>
      <c r="AV51" s="1328" t="s">
        <v>7482</v>
      </c>
      <c r="AW51" s="1392" t="s">
        <v>8845</v>
      </c>
    </row>
    <row r="52">
      <c r="A52" s="1399" t="s">
        <v>2169</v>
      </c>
      <c r="B52" s="1449" t="s">
        <v>7661</v>
      </c>
      <c r="C52" s="1320">
        <v>0.051493055555555556</v>
      </c>
      <c r="D52" s="1450" t="s">
        <v>8846</v>
      </c>
      <c r="E52" s="1347" t="s">
        <v>6588</v>
      </c>
      <c r="F52" s="1450" t="s">
        <v>7575</v>
      </c>
      <c r="G52" s="1450" t="s">
        <v>8847</v>
      </c>
      <c r="H52" s="1450" t="s">
        <v>8848</v>
      </c>
      <c r="I52" s="1450" t="s">
        <v>5119</v>
      </c>
      <c r="J52" s="1450" t="s">
        <v>8849</v>
      </c>
      <c r="K52" s="1451" t="s">
        <v>8059</v>
      </c>
      <c r="L52" s="1347" t="s">
        <v>7185</v>
      </c>
      <c r="M52" s="1450" t="s">
        <v>8850</v>
      </c>
      <c r="N52" s="1450" t="s">
        <v>5895</v>
      </c>
      <c r="O52" s="1450" t="s">
        <v>8851</v>
      </c>
      <c r="P52" s="1450" t="s">
        <v>3809</v>
      </c>
      <c r="Q52" s="1450" t="s">
        <v>8852</v>
      </c>
      <c r="R52" s="1451" t="s">
        <v>8853</v>
      </c>
      <c r="S52" s="1450" t="s">
        <v>8854</v>
      </c>
      <c r="T52" s="1450" t="s">
        <v>8020</v>
      </c>
      <c r="U52" s="1450" t="s">
        <v>8034</v>
      </c>
      <c r="V52" s="1450" t="s">
        <v>5077</v>
      </c>
      <c r="W52" s="1347" t="s">
        <v>8855</v>
      </c>
      <c r="X52" s="1450" t="s">
        <v>6893</v>
      </c>
      <c r="Y52" s="1347" t="s">
        <v>1608</v>
      </c>
      <c r="Z52" s="1450" t="s">
        <v>2661</v>
      </c>
      <c r="AA52" s="1450" t="s">
        <v>8723</v>
      </c>
      <c r="AB52" s="1452" t="s">
        <v>5724</v>
      </c>
      <c r="AC52" s="1450" t="s">
        <v>947</v>
      </c>
      <c r="AD52" s="1452" t="s">
        <v>8856</v>
      </c>
      <c r="AE52" s="1450" t="s">
        <v>8857</v>
      </c>
      <c r="AF52" s="1450" t="s">
        <v>8858</v>
      </c>
      <c r="AG52" s="1450" t="s">
        <v>8859</v>
      </c>
      <c r="AH52" s="1450" t="s">
        <v>8860</v>
      </c>
      <c r="AI52" s="1450" t="s">
        <v>8861</v>
      </c>
      <c r="AJ52" s="1450" t="s">
        <v>8862</v>
      </c>
      <c r="AK52" s="1450" t="s">
        <v>8863</v>
      </c>
      <c r="AL52" s="1450" t="s">
        <v>3290</v>
      </c>
      <c r="AM52" s="1450" t="s">
        <v>8864</v>
      </c>
      <c r="AN52" s="1450" t="s">
        <v>7185</v>
      </c>
      <c r="AO52" s="1450" t="s">
        <v>8865</v>
      </c>
      <c r="AP52" s="1450" t="s">
        <v>8866</v>
      </c>
      <c r="AQ52" s="1450" t="s">
        <v>8231</v>
      </c>
      <c r="AR52" s="1450" t="s">
        <v>940</v>
      </c>
      <c r="AS52" s="1450" t="s">
        <v>1114</v>
      </c>
      <c r="AT52" s="1450" t="s">
        <v>8867</v>
      </c>
      <c r="AU52" s="1353" t="s">
        <v>8868</v>
      </c>
      <c r="AV52" s="1329" t="str">
        <f t="shared" ref="AV52:AV61" si="4">TEXT(AU52-C52,"m:ss")</f>
        <v>5:43</v>
      </c>
      <c r="AW52" s="1387" t="s">
        <v>8869</v>
      </c>
    </row>
    <row r="53" ht="15.75" customHeight="1">
      <c r="A53" s="1374" t="s">
        <v>1669</v>
      </c>
      <c r="B53" s="1319" t="s">
        <v>7661</v>
      </c>
      <c r="C53" s="1320">
        <v>0.05157407407407407</v>
      </c>
      <c r="D53" s="1347" t="s">
        <v>8870</v>
      </c>
      <c r="E53" s="1360" t="s">
        <v>8871</v>
      </c>
      <c r="F53" s="1360" t="s">
        <v>8872</v>
      </c>
      <c r="G53" s="1375" t="s">
        <v>8287</v>
      </c>
      <c r="H53" s="1362" t="s">
        <v>8873</v>
      </c>
      <c r="I53" s="1362" t="s">
        <v>1751</v>
      </c>
      <c r="J53" s="1364" t="s">
        <v>5031</v>
      </c>
      <c r="K53" s="1364" t="s">
        <v>7976</v>
      </c>
      <c r="L53" s="1364" t="s">
        <v>8874</v>
      </c>
      <c r="M53" s="1364" t="s">
        <v>8875</v>
      </c>
      <c r="N53" s="1364" t="s">
        <v>478</v>
      </c>
      <c r="O53" s="1364" t="s">
        <v>8832</v>
      </c>
      <c r="P53" s="1364" t="s">
        <v>8876</v>
      </c>
      <c r="Q53" s="1368" t="s">
        <v>8877</v>
      </c>
      <c r="R53" s="1368" t="s">
        <v>8878</v>
      </c>
      <c r="S53" s="1368" t="s">
        <v>8879</v>
      </c>
      <c r="T53" s="1368" t="s">
        <v>6018</v>
      </c>
      <c r="U53" s="1368" t="s">
        <v>5964</v>
      </c>
      <c r="V53" s="1368" t="s">
        <v>4651</v>
      </c>
      <c r="W53" s="1377" t="s">
        <v>8880</v>
      </c>
      <c r="X53" s="1377" t="s">
        <v>8432</v>
      </c>
      <c r="Y53" s="1377" t="s">
        <v>3569</v>
      </c>
      <c r="Z53" s="1377" t="s">
        <v>7739</v>
      </c>
      <c r="AA53" s="1377" t="s">
        <v>2156</v>
      </c>
      <c r="AB53" s="1377" t="s">
        <v>5218</v>
      </c>
      <c r="AC53" s="1377" t="s">
        <v>3679</v>
      </c>
      <c r="AD53" s="1360" t="s">
        <v>8881</v>
      </c>
      <c r="AE53" s="1375" t="s">
        <v>5107</v>
      </c>
      <c r="AF53" s="1378" t="s">
        <v>8882</v>
      </c>
      <c r="AG53" s="1378" t="s">
        <v>8883</v>
      </c>
      <c r="AH53" s="1378" t="s">
        <v>8884</v>
      </c>
      <c r="AI53" s="1378" t="s">
        <v>686</v>
      </c>
      <c r="AJ53" s="1378" t="s">
        <v>8017</v>
      </c>
      <c r="AK53" s="1370" t="s">
        <v>802</v>
      </c>
      <c r="AL53" s="1370" t="s">
        <v>8885</v>
      </c>
      <c r="AM53" s="1371" t="s">
        <v>3009</v>
      </c>
      <c r="AN53" s="1371" t="s">
        <v>8886</v>
      </c>
      <c r="AO53" s="1371" t="s">
        <v>8887</v>
      </c>
      <c r="AP53" s="1371" t="s">
        <v>8888</v>
      </c>
      <c r="AQ53" s="1371" t="s">
        <v>8889</v>
      </c>
      <c r="AR53" s="1372" t="s">
        <v>6446</v>
      </c>
      <c r="AS53" s="1371" t="s">
        <v>3912</v>
      </c>
      <c r="AT53" s="1364" t="s">
        <v>8890</v>
      </c>
      <c r="AU53" s="1379" t="s">
        <v>8891</v>
      </c>
      <c r="AV53" s="1329" t="str">
        <f t="shared" si="4"/>
        <v>4:40</v>
      </c>
      <c r="AW53" s="1408" t="s">
        <v>8892</v>
      </c>
    </row>
    <row r="54" ht="15.75" customHeight="1">
      <c r="A54" s="1399" t="s">
        <v>7165</v>
      </c>
      <c r="B54" s="1386" t="s">
        <v>7661</v>
      </c>
      <c r="C54" s="1320">
        <v>0.051631944444444446</v>
      </c>
      <c r="D54" s="1360" t="s">
        <v>8893</v>
      </c>
      <c r="E54" s="1360" t="s">
        <v>6589</v>
      </c>
      <c r="F54" s="1360" t="s">
        <v>8466</v>
      </c>
      <c r="G54" s="1360" t="s">
        <v>8894</v>
      </c>
      <c r="H54" s="1361" t="s">
        <v>8895</v>
      </c>
      <c r="I54" s="1361" t="s">
        <v>667</v>
      </c>
      <c r="J54" s="1363" t="s">
        <v>8491</v>
      </c>
      <c r="K54" s="1363" t="s">
        <v>7678</v>
      </c>
      <c r="L54" s="1363" t="s">
        <v>4440</v>
      </c>
      <c r="M54" s="1363" t="s">
        <v>8896</v>
      </c>
      <c r="N54" s="1363" t="s">
        <v>8225</v>
      </c>
      <c r="O54" s="1363" t="s">
        <v>8897</v>
      </c>
      <c r="P54" s="1363" t="s">
        <v>6626</v>
      </c>
      <c r="Q54" s="1366" t="s">
        <v>8898</v>
      </c>
      <c r="R54" s="1366" t="s">
        <v>8677</v>
      </c>
      <c r="S54" s="1366" t="s">
        <v>674</v>
      </c>
      <c r="T54" s="1366" t="s">
        <v>5575</v>
      </c>
      <c r="U54" s="1366" t="s">
        <v>8899</v>
      </c>
      <c r="V54" s="1366" t="s">
        <v>8900</v>
      </c>
      <c r="W54" s="1369" t="s">
        <v>8901</v>
      </c>
      <c r="X54" s="1369" t="s">
        <v>802</v>
      </c>
      <c r="Y54" s="1369" t="s">
        <v>4641</v>
      </c>
      <c r="Z54" s="1369" t="s">
        <v>8902</v>
      </c>
      <c r="AA54" s="1328" t="s">
        <v>8903</v>
      </c>
      <c r="AB54" s="1369" t="s">
        <v>8452</v>
      </c>
      <c r="AC54" s="1369" t="s">
        <v>4278</v>
      </c>
      <c r="AD54" s="1360" t="s">
        <v>8904</v>
      </c>
      <c r="AE54" s="1360" t="s">
        <v>8905</v>
      </c>
      <c r="AF54" s="1453" t="s">
        <v>8906</v>
      </c>
      <c r="AG54" s="1370" t="s">
        <v>6690</v>
      </c>
      <c r="AH54" s="1370" t="s">
        <v>8884</v>
      </c>
      <c r="AI54" s="1370" t="s">
        <v>3518</v>
      </c>
      <c r="AJ54" s="1370" t="s">
        <v>8907</v>
      </c>
      <c r="AK54" s="1370" t="s">
        <v>1448</v>
      </c>
      <c r="AL54" s="1370" t="s">
        <v>8908</v>
      </c>
      <c r="AM54" s="1372" t="s">
        <v>2156</v>
      </c>
      <c r="AN54" s="1372" t="s">
        <v>5188</v>
      </c>
      <c r="AO54" s="1372" t="s">
        <v>6534</v>
      </c>
      <c r="AP54" s="1372" t="s">
        <v>8909</v>
      </c>
      <c r="AQ54" s="1372" t="s">
        <v>3048</v>
      </c>
      <c r="AR54" s="1372" t="s">
        <v>8402</v>
      </c>
      <c r="AS54" s="1372" t="s">
        <v>3764</v>
      </c>
      <c r="AT54" s="1363" t="s">
        <v>8910</v>
      </c>
      <c r="AU54" s="1353" t="s">
        <v>8911</v>
      </c>
      <c r="AV54" s="1329" t="str">
        <f t="shared" si="4"/>
        <v>2:25</v>
      </c>
      <c r="AW54" s="1402" t="s">
        <v>8912</v>
      </c>
    </row>
    <row r="55" ht="15.75" customHeight="1">
      <c r="A55" s="1388" t="s">
        <v>8913</v>
      </c>
      <c r="B55" s="1319" t="s">
        <v>7661</v>
      </c>
      <c r="C55" s="1409">
        <v>0.051631944444444446</v>
      </c>
      <c r="D55" s="1347" t="s">
        <v>8914</v>
      </c>
      <c r="E55" s="1329" t="s">
        <v>8915</v>
      </c>
      <c r="F55" s="1329" t="s">
        <v>7746</v>
      </c>
      <c r="G55" s="1329" t="s">
        <v>8916</v>
      </c>
      <c r="H55" s="1329" t="s">
        <v>8917</v>
      </c>
      <c r="I55" s="1329" t="s">
        <v>4359</v>
      </c>
      <c r="J55" s="1329" t="s">
        <v>3042</v>
      </c>
      <c r="K55" s="1329" t="s">
        <v>8918</v>
      </c>
      <c r="L55" s="1329" t="s">
        <v>5077</v>
      </c>
      <c r="M55" s="1329" t="s">
        <v>875</v>
      </c>
      <c r="N55" s="1329" t="s">
        <v>8919</v>
      </c>
      <c r="O55" s="1329" t="s">
        <v>4288</v>
      </c>
      <c r="P55" s="1329" t="s">
        <v>7692</v>
      </c>
      <c r="Q55" s="1329" t="s">
        <v>8920</v>
      </c>
      <c r="R55" s="1329" t="s">
        <v>8921</v>
      </c>
      <c r="S55" s="1329" t="s">
        <v>8641</v>
      </c>
      <c r="T55" s="1329" t="s">
        <v>8707</v>
      </c>
      <c r="U55" s="1329" t="s">
        <v>8922</v>
      </c>
      <c r="V55" s="1329" t="s">
        <v>8923</v>
      </c>
      <c r="W55" s="1329" t="s">
        <v>8924</v>
      </c>
      <c r="X55" s="1329" t="s">
        <v>8837</v>
      </c>
      <c r="Y55" s="1329" t="s">
        <v>4278</v>
      </c>
      <c r="Z55" s="1329" t="s">
        <v>5956</v>
      </c>
      <c r="AA55" s="1329" t="s">
        <v>8158</v>
      </c>
      <c r="AB55" s="1329" t="s">
        <v>8925</v>
      </c>
      <c r="AC55" s="1329" t="s">
        <v>275</v>
      </c>
      <c r="AD55" s="1329" t="s">
        <v>5888</v>
      </c>
      <c r="AE55" s="1329" t="s">
        <v>3661</v>
      </c>
      <c r="AF55" s="1329" t="s">
        <v>8648</v>
      </c>
      <c r="AG55" s="1329" t="s">
        <v>8926</v>
      </c>
      <c r="AH55" s="1329" t="s">
        <v>4965</v>
      </c>
      <c r="AI55" s="1329" t="s">
        <v>4919</v>
      </c>
      <c r="AJ55" s="1329" t="s">
        <v>8927</v>
      </c>
      <c r="AK55" s="1329" t="s">
        <v>8702</v>
      </c>
      <c r="AL55" s="1329" t="s">
        <v>4466</v>
      </c>
      <c r="AM55" s="1329" t="s">
        <v>8928</v>
      </c>
      <c r="AN55" s="1329" t="s">
        <v>7509</v>
      </c>
      <c r="AO55" s="1329" t="s">
        <v>8929</v>
      </c>
      <c r="AP55" s="1329" t="s">
        <v>8930</v>
      </c>
      <c r="AQ55" s="1329" t="s">
        <v>2963</v>
      </c>
      <c r="AR55" s="1329" t="s">
        <v>8179</v>
      </c>
      <c r="AS55" s="1329" t="s">
        <v>4262</v>
      </c>
      <c r="AT55" s="1329" t="s">
        <v>8931</v>
      </c>
      <c r="AU55" s="1410" t="str">
        <f>HYPERLINK("https://splits.io/pc9","1:16:48")</f>
        <v>1:16:48</v>
      </c>
      <c r="AV55" s="1329" t="str">
        <f t="shared" si="4"/>
        <v>2:27</v>
      </c>
      <c r="AW55" s="1340" t="s">
        <v>8932</v>
      </c>
    </row>
    <row r="56" ht="15.75" customHeight="1">
      <c r="A56" s="1374" t="s">
        <v>5215</v>
      </c>
      <c r="B56" s="1319" t="s">
        <v>7661</v>
      </c>
      <c r="C56" s="1414">
        <v>0.051631944444444446</v>
      </c>
      <c r="D56" s="1347" t="s">
        <v>8933</v>
      </c>
      <c r="E56" s="1375" t="s">
        <v>6708</v>
      </c>
      <c r="F56" s="1375" t="s">
        <v>8934</v>
      </c>
      <c r="G56" s="1375" t="s">
        <v>4856</v>
      </c>
      <c r="H56" s="1362" t="s">
        <v>8468</v>
      </c>
      <c r="I56" s="1362" t="s">
        <v>4278</v>
      </c>
      <c r="J56" s="1364" t="s">
        <v>8935</v>
      </c>
      <c r="K56" s="1364" t="s">
        <v>7563</v>
      </c>
      <c r="L56" s="1364" t="s">
        <v>3369</v>
      </c>
      <c r="M56" s="1364" t="s">
        <v>1023</v>
      </c>
      <c r="N56" s="1364" t="s">
        <v>8426</v>
      </c>
      <c r="O56" s="1364" t="s">
        <v>8676</v>
      </c>
      <c r="P56" s="1364" t="s">
        <v>8936</v>
      </c>
      <c r="Q56" s="1368" t="s">
        <v>8937</v>
      </c>
      <c r="R56" s="1368" t="s">
        <v>8878</v>
      </c>
      <c r="S56" s="1368" t="s">
        <v>7777</v>
      </c>
      <c r="T56" s="1368" t="s">
        <v>8938</v>
      </c>
      <c r="U56" s="1368" t="s">
        <v>8939</v>
      </c>
      <c r="V56" s="1368" t="s">
        <v>8940</v>
      </c>
      <c r="W56" s="1377" t="s">
        <v>8941</v>
      </c>
      <c r="X56" s="1377" t="s">
        <v>8942</v>
      </c>
      <c r="Y56" s="1377" t="s">
        <v>8943</v>
      </c>
      <c r="Z56" s="1377" t="s">
        <v>4985</v>
      </c>
      <c r="AA56" s="1377" t="s">
        <v>8207</v>
      </c>
      <c r="AB56" s="1377" t="s">
        <v>6532</v>
      </c>
      <c r="AC56" s="1377" t="s">
        <v>8944</v>
      </c>
      <c r="AD56" s="1375" t="s">
        <v>8945</v>
      </c>
      <c r="AE56" s="1360" t="s">
        <v>5061</v>
      </c>
      <c r="AF56" s="1378" t="s">
        <v>8946</v>
      </c>
      <c r="AG56" s="1378" t="s">
        <v>8947</v>
      </c>
      <c r="AH56" s="1378" t="s">
        <v>2356</v>
      </c>
      <c r="AI56" s="1378" t="s">
        <v>4014</v>
      </c>
      <c r="AJ56" s="1378" t="s">
        <v>7365</v>
      </c>
      <c r="AK56" s="1378" t="s">
        <v>8948</v>
      </c>
      <c r="AL56" s="1378" t="s">
        <v>5188</v>
      </c>
      <c r="AM56" s="1371" t="s">
        <v>8949</v>
      </c>
      <c r="AN56" s="1371" t="s">
        <v>8950</v>
      </c>
      <c r="AO56" s="1371" t="s">
        <v>7847</v>
      </c>
      <c r="AP56" s="1371" t="s">
        <v>8951</v>
      </c>
      <c r="AQ56" s="1371" t="s">
        <v>8952</v>
      </c>
      <c r="AR56" s="1371" t="s">
        <v>4319</v>
      </c>
      <c r="AS56" s="1371" t="s">
        <v>2928</v>
      </c>
      <c r="AT56" s="1364" t="s">
        <v>8953</v>
      </c>
      <c r="AU56" s="1379" t="s">
        <v>8954</v>
      </c>
      <c r="AV56" s="1329" t="str">
        <f t="shared" si="4"/>
        <v>3:33</v>
      </c>
      <c r="AW56" s="1418"/>
    </row>
    <row r="57" ht="15.75" customHeight="1">
      <c r="A57" s="1331" t="s">
        <v>3622</v>
      </c>
      <c r="B57" s="1319" t="s">
        <v>7661</v>
      </c>
      <c r="C57" s="1409">
        <v>0.05164351851851852</v>
      </c>
      <c r="D57" s="1347" t="s">
        <v>8955</v>
      </c>
      <c r="E57" s="1329" t="s">
        <v>7788</v>
      </c>
      <c r="F57" s="1329" t="s">
        <v>8956</v>
      </c>
      <c r="G57" s="1329" t="s">
        <v>7721</v>
      </c>
      <c r="H57" s="1329" t="s">
        <v>8957</v>
      </c>
      <c r="I57" s="1329" t="s">
        <v>1229</v>
      </c>
      <c r="J57" s="1329" t="s">
        <v>967</v>
      </c>
      <c r="K57" s="1329" t="s">
        <v>5900</v>
      </c>
      <c r="L57" s="1329" t="s">
        <v>3010</v>
      </c>
      <c r="M57" s="1329" t="s">
        <v>8896</v>
      </c>
      <c r="N57" s="1329" t="s">
        <v>7876</v>
      </c>
      <c r="O57" s="1329" t="s">
        <v>8958</v>
      </c>
      <c r="P57" s="1329" t="s">
        <v>4750</v>
      </c>
      <c r="Q57" s="1329" t="s">
        <v>8959</v>
      </c>
      <c r="R57" s="1329" t="s">
        <v>1979</v>
      </c>
      <c r="S57" s="1329" t="s">
        <v>8960</v>
      </c>
      <c r="T57" s="1329" t="s">
        <v>8961</v>
      </c>
      <c r="U57" s="1329" t="s">
        <v>8962</v>
      </c>
      <c r="V57" s="1329" t="s">
        <v>8963</v>
      </c>
      <c r="W57" s="1329" t="s">
        <v>8964</v>
      </c>
      <c r="X57" s="1329" t="s">
        <v>785</v>
      </c>
      <c r="Y57" s="1329" t="s">
        <v>8057</v>
      </c>
      <c r="Z57" s="1329" t="s">
        <v>6225</v>
      </c>
      <c r="AA57" s="1329" t="s">
        <v>5202</v>
      </c>
      <c r="AB57" s="1329" t="s">
        <v>6535</v>
      </c>
      <c r="AC57" s="1329" t="s">
        <v>6662</v>
      </c>
      <c r="AD57" s="1329" t="s">
        <v>8965</v>
      </c>
      <c r="AE57" s="1329" t="s">
        <v>1796</v>
      </c>
      <c r="AF57" s="1329" t="s">
        <v>8966</v>
      </c>
      <c r="AG57" s="1329" t="s">
        <v>619</v>
      </c>
      <c r="AH57" s="1329" t="s">
        <v>4965</v>
      </c>
      <c r="AI57" s="1329" t="s">
        <v>8967</v>
      </c>
      <c r="AJ57" s="1329" t="s">
        <v>8968</v>
      </c>
      <c r="AK57" s="1329" t="s">
        <v>8557</v>
      </c>
      <c r="AL57" s="1329" t="s">
        <v>4747</v>
      </c>
      <c r="AM57" s="1329" t="s">
        <v>8337</v>
      </c>
      <c r="AN57" s="1329" t="s">
        <v>8239</v>
      </c>
      <c r="AO57" s="1329" t="s">
        <v>2216</v>
      </c>
      <c r="AP57" s="1329" t="s">
        <v>8969</v>
      </c>
      <c r="AQ57" s="1329" t="s">
        <v>8970</v>
      </c>
      <c r="AR57" s="1329" t="s">
        <v>8399</v>
      </c>
      <c r="AS57" s="1329" t="s">
        <v>8971</v>
      </c>
      <c r="AT57" s="1329" t="s">
        <v>8704</v>
      </c>
      <c r="AU57" s="1329" t="s">
        <v>8972</v>
      </c>
      <c r="AV57" s="1329" t="str">
        <f t="shared" si="4"/>
        <v>3:13</v>
      </c>
      <c r="AW57" s="1340" t="s">
        <v>8973</v>
      </c>
    </row>
    <row r="58" ht="15.75" customHeight="1">
      <c r="A58" s="1341" t="s">
        <v>6223</v>
      </c>
      <c r="B58" s="1434" t="s">
        <v>7717</v>
      </c>
      <c r="C58" s="1414">
        <v>0.05167824074074074</v>
      </c>
      <c r="D58" s="1347" t="s">
        <v>8974</v>
      </c>
      <c r="E58" s="1375" t="s">
        <v>8975</v>
      </c>
      <c r="F58" s="1375" t="s">
        <v>8065</v>
      </c>
      <c r="G58" s="1375" t="s">
        <v>8976</v>
      </c>
      <c r="H58" s="1362" t="s">
        <v>8977</v>
      </c>
      <c r="I58" s="1362" t="s">
        <v>1784</v>
      </c>
      <c r="J58" s="1364" t="s">
        <v>8829</v>
      </c>
      <c r="K58" s="1364" t="s">
        <v>8978</v>
      </c>
      <c r="L58" s="1364" t="s">
        <v>1602</v>
      </c>
      <c r="M58" s="1364" t="s">
        <v>8518</v>
      </c>
      <c r="N58" s="1364" t="s">
        <v>8979</v>
      </c>
      <c r="O58" s="1364" t="s">
        <v>8980</v>
      </c>
      <c r="P58" s="1364" t="s">
        <v>2233</v>
      </c>
      <c r="Q58" s="1368" t="s">
        <v>882</v>
      </c>
      <c r="R58" s="1368" t="s">
        <v>8981</v>
      </c>
      <c r="S58" s="1368" t="s">
        <v>8982</v>
      </c>
      <c r="T58" s="1368" t="s">
        <v>8983</v>
      </c>
      <c r="U58" s="1368" t="s">
        <v>8532</v>
      </c>
      <c r="V58" s="1368" t="s">
        <v>152</v>
      </c>
      <c r="W58" s="1377" t="s">
        <v>8984</v>
      </c>
      <c r="X58" s="1377" t="s">
        <v>4335</v>
      </c>
      <c r="Y58" s="1377" t="s">
        <v>1028</v>
      </c>
      <c r="Z58" s="1377" t="s">
        <v>8656</v>
      </c>
      <c r="AA58" s="1377" t="s">
        <v>1563</v>
      </c>
      <c r="AB58" s="1377" t="s">
        <v>8985</v>
      </c>
      <c r="AC58" s="1377" t="s">
        <v>8986</v>
      </c>
      <c r="AD58" s="1360" t="s">
        <v>8987</v>
      </c>
      <c r="AE58" s="1375" t="s">
        <v>1809</v>
      </c>
      <c r="AF58" s="1378" t="s">
        <v>8384</v>
      </c>
      <c r="AG58" s="1378" t="s">
        <v>3409</v>
      </c>
      <c r="AH58" s="1378" t="s">
        <v>4440</v>
      </c>
      <c r="AI58" s="1378" t="s">
        <v>4119</v>
      </c>
      <c r="AJ58" s="1378" t="s">
        <v>8988</v>
      </c>
      <c r="AK58" s="1378" t="s">
        <v>7770</v>
      </c>
      <c r="AL58" s="1378" t="s">
        <v>4791</v>
      </c>
      <c r="AM58" s="1371" t="s">
        <v>8989</v>
      </c>
      <c r="AN58" s="1371" t="s">
        <v>8990</v>
      </c>
      <c r="AO58" s="1371" t="s">
        <v>8650</v>
      </c>
      <c r="AP58" s="1371" t="s">
        <v>8991</v>
      </c>
      <c r="AQ58" s="1371" t="s">
        <v>8992</v>
      </c>
      <c r="AR58" s="1371" t="s">
        <v>8993</v>
      </c>
      <c r="AS58" s="1371" t="s">
        <v>8994</v>
      </c>
      <c r="AT58" s="1364" t="s">
        <v>8995</v>
      </c>
      <c r="AU58" s="1379" t="s">
        <v>8996</v>
      </c>
      <c r="AV58" s="1329" t="str">
        <f t="shared" si="4"/>
        <v>2:51</v>
      </c>
      <c r="AW58" s="1408"/>
    </row>
    <row r="59" ht="15.75" customHeight="1">
      <c r="A59" s="1355" t="s">
        <v>4243</v>
      </c>
      <c r="B59" s="1380" t="s">
        <v>7686</v>
      </c>
      <c r="C59" s="1409">
        <v>0.05170138888888889</v>
      </c>
      <c r="D59" s="1347" t="s">
        <v>8997</v>
      </c>
      <c r="E59" s="1329" t="s">
        <v>8998</v>
      </c>
      <c r="F59" s="1329" t="s">
        <v>8519</v>
      </c>
      <c r="G59" s="1329" t="s">
        <v>8396</v>
      </c>
      <c r="H59" s="1329" t="s">
        <v>8999</v>
      </c>
      <c r="I59" s="1329" t="s">
        <v>4635</v>
      </c>
      <c r="J59" s="1329" t="s">
        <v>4912</v>
      </c>
      <c r="K59" s="1329" t="s">
        <v>7847</v>
      </c>
      <c r="L59" s="1329" t="s">
        <v>3766</v>
      </c>
      <c r="M59" s="1329" t="s">
        <v>6149</v>
      </c>
      <c r="N59" s="1329" t="s">
        <v>5521</v>
      </c>
      <c r="O59" s="1329" t="s">
        <v>8622</v>
      </c>
      <c r="P59" s="1329" t="s">
        <v>577</v>
      </c>
      <c r="Q59" s="1329" t="s">
        <v>3595</v>
      </c>
      <c r="R59" s="1329" t="s">
        <v>9000</v>
      </c>
      <c r="S59" s="1329" t="s">
        <v>8887</v>
      </c>
      <c r="T59" s="1329" t="s">
        <v>194</v>
      </c>
      <c r="U59" s="1329" t="s">
        <v>9001</v>
      </c>
      <c r="V59" s="1329" t="s">
        <v>9002</v>
      </c>
      <c r="W59" s="1329" t="s">
        <v>8924</v>
      </c>
      <c r="X59" s="1329" t="s">
        <v>3009</v>
      </c>
      <c r="Y59" s="1329" t="s">
        <v>1942</v>
      </c>
      <c r="Z59" s="1329" t="s">
        <v>584</v>
      </c>
      <c r="AA59" s="1329" t="s">
        <v>802</v>
      </c>
      <c r="AB59" s="1329" t="s">
        <v>9003</v>
      </c>
      <c r="AC59" s="1329" t="s">
        <v>5324</v>
      </c>
      <c r="AD59" s="1329" t="s">
        <v>8570</v>
      </c>
      <c r="AE59" s="1329" t="s">
        <v>852</v>
      </c>
      <c r="AF59" s="1329" t="s">
        <v>9004</v>
      </c>
      <c r="AG59" s="1329" t="s">
        <v>9005</v>
      </c>
      <c r="AH59" s="1329" t="s">
        <v>3107</v>
      </c>
      <c r="AI59" s="1329" t="s">
        <v>9006</v>
      </c>
      <c r="AJ59" s="1329" t="s">
        <v>9007</v>
      </c>
      <c r="AK59" s="1329" t="s">
        <v>8540</v>
      </c>
      <c r="AL59" s="1329" t="s">
        <v>9008</v>
      </c>
      <c r="AM59" s="1329" t="s">
        <v>9009</v>
      </c>
      <c r="AN59" s="1329" t="s">
        <v>9010</v>
      </c>
      <c r="AO59" s="1329" t="s">
        <v>8664</v>
      </c>
      <c r="AP59" s="1329" t="s">
        <v>4090</v>
      </c>
      <c r="AQ59" s="1329" t="s">
        <v>9011</v>
      </c>
      <c r="AR59" s="1329" t="s">
        <v>9012</v>
      </c>
      <c r="AS59" s="1329" t="s">
        <v>5783</v>
      </c>
      <c r="AT59" s="1329" t="s">
        <v>9013</v>
      </c>
      <c r="AU59" s="1329" t="s">
        <v>9014</v>
      </c>
      <c r="AV59" s="1329" t="str">
        <f t="shared" si="4"/>
        <v>2:37</v>
      </c>
      <c r="AW59" s="1390" t="s">
        <v>9015</v>
      </c>
    </row>
    <row r="60" ht="15.75" customHeight="1">
      <c r="A60" s="1355" t="s">
        <v>4477</v>
      </c>
      <c r="B60" s="1391" t="s">
        <v>7686</v>
      </c>
      <c r="C60" s="1320">
        <v>0.05171296296296296</v>
      </c>
      <c r="D60" s="1412" t="s">
        <v>9016</v>
      </c>
      <c r="E60" s="1360" t="s">
        <v>9017</v>
      </c>
      <c r="F60" s="1360" t="s">
        <v>1339</v>
      </c>
      <c r="G60" s="1360" t="s">
        <v>9018</v>
      </c>
      <c r="H60" s="1361" t="s">
        <v>9019</v>
      </c>
      <c r="I60" s="1361" t="s">
        <v>9020</v>
      </c>
      <c r="J60" s="1363" t="s">
        <v>2145</v>
      </c>
      <c r="K60" s="1454" t="s">
        <v>6244</v>
      </c>
      <c r="L60" s="1363" t="s">
        <v>1592</v>
      </c>
      <c r="M60" s="1413" t="s">
        <v>9021</v>
      </c>
      <c r="N60" s="1363" t="s">
        <v>9022</v>
      </c>
      <c r="O60" s="1363" t="s">
        <v>9023</v>
      </c>
      <c r="P60" s="1363" t="s">
        <v>4641</v>
      </c>
      <c r="Q60" s="1366" t="s">
        <v>9024</v>
      </c>
      <c r="R60" s="1366" t="s">
        <v>9025</v>
      </c>
      <c r="S60" s="1366" t="s">
        <v>3860</v>
      </c>
      <c r="T60" s="1366" t="s">
        <v>9026</v>
      </c>
      <c r="U60" s="1366" t="s">
        <v>8761</v>
      </c>
      <c r="V60" s="1413" t="s">
        <v>9027</v>
      </c>
      <c r="W60" s="1413" t="s">
        <v>9028</v>
      </c>
      <c r="X60" s="1369" t="s">
        <v>8630</v>
      </c>
      <c r="Y60" s="1347" t="s">
        <v>4690</v>
      </c>
      <c r="Z60" s="1369" t="s">
        <v>1445</v>
      </c>
      <c r="AA60" s="1369" t="s">
        <v>1270</v>
      </c>
      <c r="AB60" s="1413" t="s">
        <v>9029</v>
      </c>
      <c r="AC60" s="1369" t="s">
        <v>1796</v>
      </c>
      <c r="AD60" s="1360" t="s">
        <v>9030</v>
      </c>
      <c r="AE60" s="1360" t="s">
        <v>3294</v>
      </c>
      <c r="AF60" s="1370" t="s">
        <v>9031</v>
      </c>
      <c r="AG60" s="1370" t="s">
        <v>619</v>
      </c>
      <c r="AH60" s="1370" t="s">
        <v>9032</v>
      </c>
      <c r="AI60" s="1370" t="s">
        <v>4989</v>
      </c>
      <c r="AJ60" s="1370" t="s">
        <v>9033</v>
      </c>
      <c r="AK60" s="1370" t="s">
        <v>4341</v>
      </c>
      <c r="AL60" s="1370" t="s">
        <v>2014</v>
      </c>
      <c r="AM60" s="1372" t="s">
        <v>9034</v>
      </c>
      <c r="AN60" s="1372" t="s">
        <v>9035</v>
      </c>
      <c r="AO60" s="1372" t="s">
        <v>2406</v>
      </c>
      <c r="AP60" s="1372" t="s">
        <v>1721</v>
      </c>
      <c r="AQ60" s="1372" t="s">
        <v>920</v>
      </c>
      <c r="AR60" s="1372" t="s">
        <v>8590</v>
      </c>
      <c r="AS60" s="1372" t="s">
        <v>9036</v>
      </c>
      <c r="AT60" s="1363" t="s">
        <v>9037</v>
      </c>
      <c r="AU60" s="1353" t="s">
        <v>9038</v>
      </c>
      <c r="AV60" s="1329" t="str">
        <f t="shared" si="4"/>
        <v>4:14</v>
      </c>
      <c r="AW60" s="1387" t="s">
        <v>9039</v>
      </c>
    </row>
    <row r="61" ht="15.75" customHeight="1">
      <c r="A61" s="1399" t="s">
        <v>2282</v>
      </c>
      <c r="B61" s="1411" t="s">
        <v>7686</v>
      </c>
      <c r="C61" s="1320">
        <v>0.05173611111111111</v>
      </c>
      <c r="D61" s="1347" t="s">
        <v>9040</v>
      </c>
      <c r="E61" s="1360" t="s">
        <v>9041</v>
      </c>
      <c r="F61" s="1360" t="s">
        <v>9042</v>
      </c>
      <c r="G61" s="1360" t="s">
        <v>9043</v>
      </c>
      <c r="H61" s="1361" t="s">
        <v>9044</v>
      </c>
      <c r="I61" s="1361" t="s">
        <v>589</v>
      </c>
      <c r="J61" s="1363" t="s">
        <v>8044</v>
      </c>
      <c r="K61" s="1363" t="s">
        <v>9045</v>
      </c>
      <c r="L61" s="1363" t="s">
        <v>7033</v>
      </c>
      <c r="M61" s="1363" t="s">
        <v>3403</v>
      </c>
      <c r="N61" s="1363" t="s">
        <v>2477</v>
      </c>
      <c r="O61" s="1363" t="s">
        <v>9046</v>
      </c>
      <c r="P61" s="1363" t="s">
        <v>677</v>
      </c>
      <c r="Q61" s="1366" t="s">
        <v>9047</v>
      </c>
      <c r="R61" s="1366" t="s">
        <v>8981</v>
      </c>
      <c r="S61" s="1366" t="s">
        <v>9048</v>
      </c>
      <c r="T61" s="1366" t="s">
        <v>5277</v>
      </c>
      <c r="U61" s="1366" t="s">
        <v>9049</v>
      </c>
      <c r="V61" s="1366" t="s">
        <v>246</v>
      </c>
      <c r="W61" s="1369" t="s">
        <v>2508</v>
      </c>
      <c r="X61" s="1369" t="s">
        <v>8883</v>
      </c>
      <c r="Y61" s="1369" t="s">
        <v>8943</v>
      </c>
      <c r="Z61" s="1369" t="s">
        <v>9050</v>
      </c>
      <c r="AA61" s="1369" t="s">
        <v>8158</v>
      </c>
      <c r="AB61" s="1369" t="s">
        <v>6533</v>
      </c>
      <c r="AC61" s="1369" t="s">
        <v>8619</v>
      </c>
      <c r="AD61" s="1360" t="s">
        <v>8904</v>
      </c>
      <c r="AE61" s="1360" t="s">
        <v>1556</v>
      </c>
      <c r="AF61" s="1370" t="s">
        <v>8274</v>
      </c>
      <c r="AG61" s="1370" t="s">
        <v>4387</v>
      </c>
      <c r="AH61" s="1370" t="s">
        <v>9051</v>
      </c>
      <c r="AI61" s="1370" t="s">
        <v>9052</v>
      </c>
      <c r="AJ61" s="1370" t="s">
        <v>9053</v>
      </c>
      <c r="AK61" s="1370" t="s">
        <v>7888</v>
      </c>
      <c r="AL61" s="1370" t="s">
        <v>9054</v>
      </c>
      <c r="AM61" s="1372" t="s">
        <v>2866</v>
      </c>
      <c r="AN61" s="1372" t="s">
        <v>4747</v>
      </c>
      <c r="AO61" s="1372" t="s">
        <v>8754</v>
      </c>
      <c r="AP61" s="1372" t="s">
        <v>9055</v>
      </c>
      <c r="AQ61" s="1372" t="s">
        <v>9056</v>
      </c>
      <c r="AR61" s="1372" t="s">
        <v>306</v>
      </c>
      <c r="AS61" s="1372" t="s">
        <v>9057</v>
      </c>
      <c r="AT61" s="1363" t="s">
        <v>9058</v>
      </c>
      <c r="AU61" s="1353" t="s">
        <v>9059</v>
      </c>
      <c r="AV61" s="1329" t="str">
        <f t="shared" si="4"/>
        <v>3:51</v>
      </c>
      <c r="AW61" s="1387" t="s">
        <v>9060</v>
      </c>
    </row>
    <row r="62" ht="15.75" customHeight="1">
      <c r="A62" s="1399" t="s">
        <v>428</v>
      </c>
      <c r="B62" s="1386" t="s">
        <v>7717</v>
      </c>
      <c r="C62" s="1320">
        <v>0.051805555555555556</v>
      </c>
      <c r="D62" s="1360" t="s">
        <v>9061</v>
      </c>
      <c r="E62" s="1360" t="s">
        <v>9062</v>
      </c>
      <c r="F62" s="1347" t="s">
        <v>9063</v>
      </c>
      <c r="G62" s="1360" t="s">
        <v>7193</v>
      </c>
      <c r="H62" s="1326" t="s">
        <v>9064</v>
      </c>
      <c r="I62" s="1326">
        <v>49.81</v>
      </c>
      <c r="J62" s="1326" t="s">
        <v>9065</v>
      </c>
      <c r="K62" s="1326" t="s">
        <v>5591</v>
      </c>
      <c r="L62" s="1326">
        <v>59.57</v>
      </c>
      <c r="M62" s="1326" t="s">
        <v>9066</v>
      </c>
      <c r="N62" s="1326" t="s">
        <v>9067</v>
      </c>
      <c r="O62" s="1327" t="s">
        <v>8131</v>
      </c>
      <c r="P62" s="1327" t="s">
        <v>9068</v>
      </c>
      <c r="Q62" s="1327" t="s">
        <v>9069</v>
      </c>
      <c r="R62" s="1326" t="s">
        <v>9070</v>
      </c>
      <c r="S62" s="1326" t="s">
        <v>8641</v>
      </c>
      <c r="T62" s="1326" t="s">
        <v>9071</v>
      </c>
      <c r="U62" s="1326" t="s">
        <v>9072</v>
      </c>
      <c r="V62" s="1326" t="s">
        <v>3979</v>
      </c>
      <c r="W62" s="1326" t="s">
        <v>9073</v>
      </c>
      <c r="X62" s="1326" t="s">
        <v>9074</v>
      </c>
      <c r="Y62" s="1327" t="s">
        <v>8541</v>
      </c>
      <c r="Z62" s="1455" t="s">
        <v>7737</v>
      </c>
      <c r="AA62" s="1326" t="s">
        <v>479</v>
      </c>
      <c r="AB62" s="1327" t="s">
        <v>3782</v>
      </c>
      <c r="AC62" s="1326">
        <v>49.53</v>
      </c>
      <c r="AD62" s="1326" t="s">
        <v>1645</v>
      </c>
      <c r="AE62" s="1327" t="s">
        <v>9075</v>
      </c>
      <c r="AF62" s="1326" t="s">
        <v>9076</v>
      </c>
      <c r="AG62" s="1326" t="s">
        <v>9077</v>
      </c>
      <c r="AH62" s="1326">
        <v>59.93</v>
      </c>
      <c r="AI62" s="1326" t="s">
        <v>9078</v>
      </c>
      <c r="AJ62" s="1326" t="s">
        <v>9079</v>
      </c>
      <c r="AK62" s="1326" t="s">
        <v>7759</v>
      </c>
      <c r="AL62" s="1326">
        <v>59.13</v>
      </c>
      <c r="AM62" s="1326" t="s">
        <v>9012</v>
      </c>
      <c r="AN62" s="1326">
        <v>57.86</v>
      </c>
      <c r="AO62" s="1326" t="s">
        <v>6351</v>
      </c>
      <c r="AP62" s="1326" t="s">
        <v>9080</v>
      </c>
      <c r="AQ62" s="1455" t="s">
        <v>7747</v>
      </c>
      <c r="AR62" s="1326" t="s">
        <v>5532</v>
      </c>
      <c r="AS62" s="1326">
        <v>47.67</v>
      </c>
      <c r="AT62" s="1363" t="s">
        <v>9081</v>
      </c>
      <c r="AU62" s="1353" t="s">
        <v>9082</v>
      </c>
      <c r="AV62" s="1353" t="s">
        <v>7309</v>
      </c>
      <c r="AW62" s="1402" t="s">
        <v>9083</v>
      </c>
    </row>
    <row r="63" ht="15.75" customHeight="1">
      <c r="A63" s="1331" t="s">
        <v>2604</v>
      </c>
      <c r="B63" s="1380" t="s">
        <v>7686</v>
      </c>
      <c r="C63" s="1409">
        <v>0.051863425925925924</v>
      </c>
      <c r="D63" s="1347" t="s">
        <v>9084</v>
      </c>
      <c r="E63" s="1329" t="s">
        <v>5766</v>
      </c>
      <c r="F63" s="1329" t="s">
        <v>9085</v>
      </c>
      <c r="G63" s="1329" t="s">
        <v>9086</v>
      </c>
      <c r="H63" s="1329" t="s">
        <v>9087</v>
      </c>
      <c r="I63" s="1329" t="s">
        <v>473</v>
      </c>
      <c r="J63" s="1329" t="s">
        <v>1989</v>
      </c>
      <c r="K63" s="1329" t="s">
        <v>407</v>
      </c>
      <c r="L63" s="1329" t="s">
        <v>2613</v>
      </c>
      <c r="M63" s="1329" t="s">
        <v>8878</v>
      </c>
      <c r="N63" s="1329" t="s">
        <v>4560</v>
      </c>
      <c r="O63" s="1329" t="s">
        <v>9088</v>
      </c>
      <c r="P63" s="1329" t="s">
        <v>1401</v>
      </c>
      <c r="Q63" s="1329" t="s">
        <v>9089</v>
      </c>
      <c r="R63" s="1329" t="s">
        <v>9090</v>
      </c>
      <c r="S63" s="1329" t="s">
        <v>9091</v>
      </c>
      <c r="T63" s="1329" t="s">
        <v>9092</v>
      </c>
      <c r="U63" s="1329" t="s">
        <v>9093</v>
      </c>
      <c r="V63" s="1329" t="s">
        <v>8601</v>
      </c>
      <c r="W63" s="1329" t="s">
        <v>9094</v>
      </c>
      <c r="X63" s="1329" t="s">
        <v>9006</v>
      </c>
      <c r="Y63" s="1329" t="s">
        <v>8124</v>
      </c>
      <c r="Z63" s="1329" t="s">
        <v>9095</v>
      </c>
      <c r="AA63" s="1329" t="s">
        <v>9096</v>
      </c>
      <c r="AB63" s="1329" t="s">
        <v>8625</v>
      </c>
      <c r="AC63" s="1329" t="s">
        <v>5324</v>
      </c>
      <c r="AD63" s="1329" t="s">
        <v>9097</v>
      </c>
      <c r="AE63" s="1329" t="s">
        <v>187</v>
      </c>
      <c r="AF63" s="1329" t="s">
        <v>9098</v>
      </c>
      <c r="AG63" s="1329" t="s">
        <v>9099</v>
      </c>
      <c r="AH63" s="1329" t="s">
        <v>5077</v>
      </c>
      <c r="AI63" s="1329" t="s">
        <v>9052</v>
      </c>
      <c r="AJ63" s="1329" t="s">
        <v>9100</v>
      </c>
      <c r="AK63" s="1329" t="s">
        <v>1789</v>
      </c>
      <c r="AL63" s="1329" t="s">
        <v>5785</v>
      </c>
      <c r="AM63" s="1329" t="s">
        <v>9101</v>
      </c>
      <c r="AN63" s="1329" t="s">
        <v>8530</v>
      </c>
      <c r="AO63" s="1329" t="s">
        <v>9102</v>
      </c>
      <c r="AP63" s="1329" t="s">
        <v>2212</v>
      </c>
      <c r="AQ63" s="1329" t="s">
        <v>9103</v>
      </c>
      <c r="AR63" s="1329" t="s">
        <v>9104</v>
      </c>
      <c r="AS63" s="1329" t="s">
        <v>715</v>
      </c>
      <c r="AT63" s="1329" t="s">
        <v>9105</v>
      </c>
      <c r="AU63" s="1329" t="s">
        <v>9106</v>
      </c>
      <c r="AV63" s="1329" t="str">
        <f t="shared" ref="AV63:AV67" si="5">TEXT(AU63-C63,"m:ss")</f>
        <v>2:06</v>
      </c>
      <c r="AW63" s="1392" t="s">
        <v>9107</v>
      </c>
    </row>
    <row r="64" ht="15.75" customHeight="1">
      <c r="A64" s="1374" t="s">
        <v>1135</v>
      </c>
      <c r="B64" s="1319" t="s">
        <v>7661</v>
      </c>
      <c r="C64" s="1414">
        <v>0.051875</v>
      </c>
      <c r="D64" s="1347" t="s">
        <v>9108</v>
      </c>
      <c r="E64" s="1375" t="s">
        <v>6231</v>
      </c>
      <c r="F64" s="1375" t="s">
        <v>9109</v>
      </c>
      <c r="G64" s="1375" t="s">
        <v>9110</v>
      </c>
      <c r="H64" s="1362" t="s">
        <v>9111</v>
      </c>
      <c r="I64" s="1362" t="s">
        <v>9112</v>
      </c>
      <c r="J64" s="1364" t="s">
        <v>2107</v>
      </c>
      <c r="K64" s="1364" t="s">
        <v>9113</v>
      </c>
      <c r="L64" s="1364" t="s">
        <v>7821</v>
      </c>
      <c r="M64" s="1364" t="s">
        <v>6171</v>
      </c>
      <c r="N64" s="1364" t="s">
        <v>8707</v>
      </c>
      <c r="O64" s="1364" t="s">
        <v>4454</v>
      </c>
      <c r="P64" s="1364" t="s">
        <v>1451</v>
      </c>
      <c r="Q64" s="1368" t="s">
        <v>2486</v>
      </c>
      <c r="R64" s="1368" t="s">
        <v>8293</v>
      </c>
      <c r="S64" s="1368" t="s">
        <v>4486</v>
      </c>
      <c r="T64" s="1368" t="s">
        <v>9114</v>
      </c>
      <c r="U64" s="1368" t="s">
        <v>8922</v>
      </c>
      <c r="V64" s="1368" t="s">
        <v>5779</v>
      </c>
      <c r="W64" s="1377" t="s">
        <v>4454</v>
      </c>
      <c r="X64" s="1377" t="s">
        <v>9115</v>
      </c>
      <c r="Y64" s="1377" t="s">
        <v>8543</v>
      </c>
      <c r="Z64" s="1377" t="s">
        <v>9116</v>
      </c>
      <c r="AA64" s="1377" t="s">
        <v>197</v>
      </c>
      <c r="AB64" s="1377" t="s">
        <v>797</v>
      </c>
      <c r="AC64" s="1377" t="s">
        <v>9117</v>
      </c>
      <c r="AD64" s="1375" t="s">
        <v>8965</v>
      </c>
      <c r="AE64" s="1375" t="s">
        <v>5640</v>
      </c>
      <c r="AF64" s="1378" t="s">
        <v>9118</v>
      </c>
      <c r="AG64" s="1378" t="s">
        <v>9119</v>
      </c>
      <c r="AH64" s="1378" t="s">
        <v>8874</v>
      </c>
      <c r="AI64" s="1378" t="s">
        <v>9120</v>
      </c>
      <c r="AJ64" s="1378" t="s">
        <v>9121</v>
      </c>
      <c r="AK64" s="1378" t="s">
        <v>9122</v>
      </c>
      <c r="AL64" s="1378" t="s">
        <v>3093</v>
      </c>
      <c r="AM64" s="1371" t="s">
        <v>9123</v>
      </c>
      <c r="AN64" s="1371" t="s">
        <v>9124</v>
      </c>
      <c r="AO64" s="1372" t="s">
        <v>8820</v>
      </c>
      <c r="AP64" s="1371" t="s">
        <v>9125</v>
      </c>
      <c r="AQ64" s="1371" t="s">
        <v>9126</v>
      </c>
      <c r="AR64" s="1371" t="s">
        <v>8318</v>
      </c>
      <c r="AS64" s="1371" t="s">
        <v>8390</v>
      </c>
      <c r="AT64" s="1364" t="s">
        <v>9127</v>
      </c>
      <c r="AU64" s="1353" t="s">
        <v>7971</v>
      </c>
      <c r="AV64" s="1329" t="str">
        <f t="shared" si="5"/>
        <v>0:37</v>
      </c>
      <c r="AW64" s="1408" t="s">
        <v>9128</v>
      </c>
    </row>
    <row r="65">
      <c r="A65" s="1355" t="s">
        <v>6448</v>
      </c>
      <c r="B65" s="1391" t="s">
        <v>7661</v>
      </c>
      <c r="C65" s="1332">
        <v>0.05188657407407407</v>
      </c>
      <c r="D65" s="1328" t="s">
        <v>9129</v>
      </c>
      <c r="E65" s="1347" t="s">
        <v>1020</v>
      </c>
      <c r="F65" s="1347" t="s">
        <v>9130</v>
      </c>
      <c r="G65" s="1347" t="s">
        <v>9131</v>
      </c>
      <c r="H65" s="1347" t="s">
        <v>9132</v>
      </c>
      <c r="I65" s="1347" t="s">
        <v>852</v>
      </c>
      <c r="J65" s="1347" t="s">
        <v>8585</v>
      </c>
      <c r="K65" s="1347" t="s">
        <v>8289</v>
      </c>
      <c r="L65" s="1347" t="s">
        <v>2382</v>
      </c>
      <c r="M65" s="1347" t="s">
        <v>9133</v>
      </c>
      <c r="N65" s="1347" t="s">
        <v>8042</v>
      </c>
      <c r="O65" s="1347" t="s">
        <v>7930</v>
      </c>
      <c r="P65" s="1347" t="s">
        <v>359</v>
      </c>
      <c r="Q65" s="1347" t="s">
        <v>9134</v>
      </c>
      <c r="R65" s="1347" t="s">
        <v>5166</v>
      </c>
      <c r="S65" s="1347" t="s">
        <v>8005</v>
      </c>
      <c r="T65" s="1347" t="s">
        <v>7741</v>
      </c>
      <c r="U65" s="1347" t="s">
        <v>5419</v>
      </c>
      <c r="V65" s="1347" t="s">
        <v>9135</v>
      </c>
      <c r="W65" s="1347" t="s">
        <v>9136</v>
      </c>
      <c r="X65" s="1347" t="s">
        <v>9137</v>
      </c>
      <c r="Y65" s="1347" t="s">
        <v>9138</v>
      </c>
      <c r="Z65" s="1347" t="s">
        <v>8300</v>
      </c>
      <c r="AA65" s="1347" t="s">
        <v>5002</v>
      </c>
      <c r="AB65" s="1347" t="s">
        <v>859</v>
      </c>
      <c r="AC65" s="1347" t="s">
        <v>9139</v>
      </c>
      <c r="AD65" s="1347" t="s">
        <v>9140</v>
      </c>
      <c r="AE65" s="1347" t="s">
        <v>5393</v>
      </c>
      <c r="AF65" s="1347" t="s">
        <v>9141</v>
      </c>
      <c r="AG65" s="1347" t="s">
        <v>9142</v>
      </c>
      <c r="AH65" s="1347" t="s">
        <v>2382</v>
      </c>
      <c r="AI65" s="1347" t="s">
        <v>3205</v>
      </c>
      <c r="AJ65" s="1347" t="s">
        <v>9143</v>
      </c>
      <c r="AK65" s="1347" t="s">
        <v>8306</v>
      </c>
      <c r="AL65" s="1347" t="s">
        <v>7317</v>
      </c>
      <c r="AM65" s="1347" t="s">
        <v>6182</v>
      </c>
      <c r="AN65" s="1347" t="s">
        <v>3398</v>
      </c>
      <c r="AO65" s="1347" t="s">
        <v>9144</v>
      </c>
      <c r="AP65" s="1347" t="s">
        <v>8735</v>
      </c>
      <c r="AQ65" s="1347" t="s">
        <v>9126</v>
      </c>
      <c r="AR65" s="1347" t="s">
        <v>9145</v>
      </c>
      <c r="AS65" s="1347" t="s">
        <v>5783</v>
      </c>
      <c r="AT65" s="1347" t="s">
        <v>9146</v>
      </c>
      <c r="AU65" s="1328" t="s">
        <v>9147</v>
      </c>
      <c r="AV65" s="1329" t="str">
        <f t="shared" si="5"/>
        <v>4:21</v>
      </c>
      <c r="AW65" s="1392" t="s">
        <v>9148</v>
      </c>
    </row>
    <row r="66" ht="15.75" customHeight="1">
      <c r="A66" s="1374" t="s">
        <v>4375</v>
      </c>
      <c r="B66" s="1434" t="s">
        <v>7717</v>
      </c>
      <c r="C66" s="1320">
        <v>0.051909722222222225</v>
      </c>
      <c r="D66" s="1456" t="s">
        <v>9149</v>
      </c>
      <c r="E66" s="1450" t="s">
        <v>8312</v>
      </c>
      <c r="F66" s="1450" t="s">
        <v>9150</v>
      </c>
      <c r="G66" s="1450" t="s">
        <v>9151</v>
      </c>
      <c r="H66" s="1450" t="s">
        <v>9152</v>
      </c>
      <c r="I66" s="1456">
        <v>49.97</v>
      </c>
      <c r="J66" s="1450" t="s">
        <v>9153</v>
      </c>
      <c r="K66" s="1450" t="s">
        <v>9154</v>
      </c>
      <c r="L66" s="1450" t="s">
        <v>4627</v>
      </c>
      <c r="M66" s="1450" t="s">
        <v>8316</v>
      </c>
      <c r="N66" s="1450" t="s">
        <v>4297</v>
      </c>
      <c r="O66" s="1450" t="s">
        <v>9155</v>
      </c>
      <c r="P66" s="1457">
        <v>48.99</v>
      </c>
      <c r="Q66" s="1450" t="s">
        <v>9156</v>
      </c>
      <c r="R66" s="1450" t="s">
        <v>9157</v>
      </c>
      <c r="S66" s="1450" t="s">
        <v>3581</v>
      </c>
      <c r="T66" s="1450" t="s">
        <v>9158</v>
      </c>
      <c r="U66" s="1450" t="s">
        <v>9159</v>
      </c>
      <c r="V66" s="1450" t="s">
        <v>7265</v>
      </c>
      <c r="W66" s="1450" t="s">
        <v>9160</v>
      </c>
      <c r="X66" s="1450" t="s">
        <v>8432</v>
      </c>
      <c r="Y66" s="1458">
        <v>47.93</v>
      </c>
      <c r="Z66" s="1450" t="s">
        <v>9161</v>
      </c>
      <c r="AA66" s="1450" t="s">
        <v>5921</v>
      </c>
      <c r="AB66" s="1450" t="s">
        <v>9162</v>
      </c>
      <c r="AC66" s="1457">
        <v>49.24</v>
      </c>
      <c r="AD66" s="1450" t="s">
        <v>8169</v>
      </c>
      <c r="AE66" s="1456">
        <v>49.87</v>
      </c>
      <c r="AF66" s="1450" t="s">
        <v>9163</v>
      </c>
      <c r="AG66" s="1450" t="s">
        <v>9164</v>
      </c>
      <c r="AH66" s="1456">
        <v>59.9</v>
      </c>
      <c r="AI66" s="1450" t="s">
        <v>9165</v>
      </c>
      <c r="AJ66" s="1459" t="s">
        <v>7742</v>
      </c>
      <c r="AK66" s="1450" t="s">
        <v>1673</v>
      </c>
      <c r="AL66" s="1456">
        <v>58.74</v>
      </c>
      <c r="AM66" s="1450" t="s">
        <v>1723</v>
      </c>
      <c r="AN66" s="1456">
        <v>57.51</v>
      </c>
      <c r="AO66" s="1450" t="s">
        <v>3745</v>
      </c>
      <c r="AP66" s="1450" t="s">
        <v>9166</v>
      </c>
      <c r="AQ66" s="1450" t="s">
        <v>9167</v>
      </c>
      <c r="AR66" s="1459" t="s">
        <v>6534</v>
      </c>
      <c r="AS66" s="1457">
        <v>47.44</v>
      </c>
      <c r="AT66" s="1450" t="s">
        <v>9168</v>
      </c>
      <c r="AU66" s="1353" t="s">
        <v>9169</v>
      </c>
      <c r="AV66" s="1329" t="str">
        <f t="shared" si="5"/>
        <v>2:59</v>
      </c>
      <c r="AW66" s="1387" t="s">
        <v>6437</v>
      </c>
    </row>
    <row r="67">
      <c r="A67" s="1399" t="s">
        <v>7609</v>
      </c>
      <c r="B67" s="1386" t="s">
        <v>7661</v>
      </c>
      <c r="C67" s="1320">
        <v>0.05193287037037037</v>
      </c>
      <c r="D67" s="1412" t="s">
        <v>9170</v>
      </c>
      <c r="E67" s="1360" t="s">
        <v>6259</v>
      </c>
      <c r="F67" s="1360" t="s">
        <v>9171</v>
      </c>
      <c r="G67" s="1360" t="s">
        <v>9172</v>
      </c>
      <c r="H67" s="1361" t="s">
        <v>9173</v>
      </c>
      <c r="I67" s="1361" t="s">
        <v>2233</v>
      </c>
      <c r="J67" s="1363" t="s">
        <v>3650</v>
      </c>
      <c r="K67" s="1363" t="s">
        <v>8229</v>
      </c>
      <c r="L67" s="1363"/>
      <c r="M67" s="1363" t="s">
        <v>5909</v>
      </c>
      <c r="N67" s="1363" t="s">
        <v>8484</v>
      </c>
      <c r="O67" s="1363" t="s">
        <v>7735</v>
      </c>
      <c r="P67" s="1363" t="s">
        <v>8728</v>
      </c>
      <c r="Q67" s="1366" t="s">
        <v>9174</v>
      </c>
      <c r="R67" s="1366" t="s">
        <v>9175</v>
      </c>
      <c r="S67" s="1366" t="s">
        <v>8726</v>
      </c>
      <c r="T67" s="1366" t="s">
        <v>9176</v>
      </c>
      <c r="U67" s="1366" t="s">
        <v>9177</v>
      </c>
      <c r="V67" s="1366" t="s">
        <v>8520</v>
      </c>
      <c r="W67" s="1369" t="s">
        <v>9155</v>
      </c>
      <c r="X67" s="1369" t="s">
        <v>802</v>
      </c>
      <c r="Y67" s="1369" t="s">
        <v>8156</v>
      </c>
      <c r="Z67" s="1369" t="s">
        <v>8477</v>
      </c>
      <c r="AA67" s="1369" t="s">
        <v>6360</v>
      </c>
      <c r="AB67" s="1369" t="s">
        <v>8736</v>
      </c>
      <c r="AC67" s="1369" t="s">
        <v>2905</v>
      </c>
      <c r="AD67" s="1360" t="s">
        <v>9178</v>
      </c>
      <c r="AE67" s="1360" t="s">
        <v>9179</v>
      </c>
      <c r="AF67" s="1370" t="s">
        <v>9180</v>
      </c>
      <c r="AG67" s="1370" t="s">
        <v>8926</v>
      </c>
      <c r="AH67" s="1370" t="s">
        <v>9181</v>
      </c>
      <c r="AI67" s="1370" t="s">
        <v>9182</v>
      </c>
      <c r="AJ67" s="1370" t="s">
        <v>9183</v>
      </c>
      <c r="AK67" s="1370" t="s">
        <v>9184</v>
      </c>
      <c r="AL67" s="1370" t="s">
        <v>3261</v>
      </c>
      <c r="AM67" s="1372" t="s">
        <v>9185</v>
      </c>
      <c r="AN67" s="1372" t="s">
        <v>7694</v>
      </c>
      <c r="AO67" s="1372" t="s">
        <v>9186</v>
      </c>
      <c r="AP67" s="1372" t="s">
        <v>9187</v>
      </c>
      <c r="AQ67" s="1372" t="s">
        <v>9188</v>
      </c>
      <c r="AR67" s="1372" t="s">
        <v>8663</v>
      </c>
      <c r="AS67" s="1372" t="s">
        <v>3197</v>
      </c>
      <c r="AT67" s="1363" t="s">
        <v>9189</v>
      </c>
      <c r="AU67" s="1353" t="s">
        <v>9190</v>
      </c>
      <c r="AV67" s="1329" t="str">
        <f t="shared" si="5"/>
        <v>4:12</v>
      </c>
      <c r="AW67" s="1408"/>
    </row>
    <row r="68" ht="15.75" customHeight="1">
      <c r="A68" s="1399" t="s">
        <v>3719</v>
      </c>
      <c r="B68" s="1386" t="s">
        <v>7661</v>
      </c>
      <c r="C68" s="1320">
        <v>0.05196759259259259</v>
      </c>
      <c r="D68" s="1360" t="s">
        <v>9191</v>
      </c>
      <c r="E68" s="1360" t="s">
        <v>6708</v>
      </c>
      <c r="F68" s="1360" t="s">
        <v>9192</v>
      </c>
      <c r="G68" s="1360" t="s">
        <v>9193</v>
      </c>
      <c r="H68" s="1347" t="s">
        <v>9194</v>
      </c>
      <c r="I68" s="1361" t="s">
        <v>1229</v>
      </c>
      <c r="J68" s="1363" t="s">
        <v>8380</v>
      </c>
      <c r="K68" s="1363" t="s">
        <v>8490</v>
      </c>
      <c r="L68" s="1363" t="s">
        <v>9195</v>
      </c>
      <c r="M68" s="1363" t="s">
        <v>8830</v>
      </c>
      <c r="N68" s="1363" t="s">
        <v>3009</v>
      </c>
      <c r="O68" s="1363" t="s">
        <v>9196</v>
      </c>
      <c r="P68" s="1363" t="s">
        <v>9197</v>
      </c>
      <c r="Q68" s="1366" t="s">
        <v>3752</v>
      </c>
      <c r="R68" s="1366" t="s">
        <v>4978</v>
      </c>
      <c r="S68" s="1365" t="s">
        <v>9198</v>
      </c>
      <c r="T68" s="1366" t="s">
        <v>9199</v>
      </c>
      <c r="U68" s="1366" t="s">
        <v>9200</v>
      </c>
      <c r="V68" s="1366" t="s">
        <v>3427</v>
      </c>
      <c r="W68" s="1369" t="s">
        <v>8811</v>
      </c>
      <c r="X68" s="1369" t="s">
        <v>785</v>
      </c>
      <c r="Y68" s="1369" t="s">
        <v>9201</v>
      </c>
      <c r="Z68" s="1369" t="s">
        <v>9202</v>
      </c>
      <c r="AA68" s="1328" t="s">
        <v>1814</v>
      </c>
      <c r="AB68" s="1369" t="s">
        <v>9162</v>
      </c>
      <c r="AC68" s="1369" t="s">
        <v>4359</v>
      </c>
      <c r="AD68" s="1360" t="s">
        <v>9203</v>
      </c>
      <c r="AE68" s="1360" t="s">
        <v>8728</v>
      </c>
      <c r="AF68" s="1370" t="s">
        <v>9204</v>
      </c>
      <c r="AG68" s="1370" t="s">
        <v>9205</v>
      </c>
      <c r="AH68" s="1370" t="s">
        <v>1552</v>
      </c>
      <c r="AI68" s="1370" t="s">
        <v>9206</v>
      </c>
      <c r="AJ68" s="1370" t="s">
        <v>9207</v>
      </c>
      <c r="AK68" s="1370" t="s">
        <v>9208</v>
      </c>
      <c r="AL68" s="1370" t="s">
        <v>4747</v>
      </c>
      <c r="AM68" s="1372" t="s">
        <v>6192</v>
      </c>
      <c r="AN68" s="1372" t="s">
        <v>4347</v>
      </c>
      <c r="AO68" s="1372" t="s">
        <v>9209</v>
      </c>
      <c r="AP68" s="1460" t="s">
        <v>9210</v>
      </c>
      <c r="AQ68" s="1372" t="s">
        <v>2103</v>
      </c>
      <c r="AR68" s="1372" t="s">
        <v>9211</v>
      </c>
      <c r="AS68" s="1372" t="s">
        <v>8282</v>
      </c>
      <c r="AT68" s="1363" t="s">
        <v>9212</v>
      </c>
      <c r="AU68" s="1353" t="s">
        <v>9213</v>
      </c>
      <c r="AV68" s="1353" t="s">
        <v>9214</v>
      </c>
      <c r="AW68" s="1387" t="s">
        <v>9215</v>
      </c>
    </row>
    <row r="69" ht="15.75" customHeight="1">
      <c r="A69" s="1420" t="s">
        <v>9216</v>
      </c>
      <c r="B69" s="1319" t="s">
        <v>7661</v>
      </c>
      <c r="C69" s="1414">
        <v>0.05199074074074074</v>
      </c>
      <c r="D69" s="1347" t="s">
        <v>9217</v>
      </c>
      <c r="E69" s="1375" t="s">
        <v>9218</v>
      </c>
      <c r="F69" s="1375" t="s">
        <v>9219</v>
      </c>
      <c r="G69" s="1375" t="s">
        <v>9220</v>
      </c>
      <c r="H69" s="1362" t="s">
        <v>6059</v>
      </c>
      <c r="I69" s="1362" t="s">
        <v>3569</v>
      </c>
      <c r="J69" s="1364" t="s">
        <v>9221</v>
      </c>
      <c r="K69" s="1364" t="s">
        <v>9222</v>
      </c>
      <c r="L69" s="1364" t="s">
        <v>2613</v>
      </c>
      <c r="M69" s="1364" t="s">
        <v>8651</v>
      </c>
      <c r="N69" s="1364" t="s">
        <v>8387</v>
      </c>
      <c r="O69" s="1364" t="s">
        <v>9223</v>
      </c>
      <c r="P69" s="1364" t="s">
        <v>1928</v>
      </c>
      <c r="Q69" s="1368" t="s">
        <v>4481</v>
      </c>
      <c r="R69" s="1368" t="s">
        <v>4848</v>
      </c>
      <c r="S69" s="1368" t="s">
        <v>4378</v>
      </c>
      <c r="T69" s="1368" t="s">
        <v>6449</v>
      </c>
      <c r="U69" s="1368" t="s">
        <v>9224</v>
      </c>
      <c r="V69" s="1368" t="s">
        <v>5779</v>
      </c>
      <c r="W69" s="1377" t="s">
        <v>9225</v>
      </c>
      <c r="X69" s="1377" t="s">
        <v>9226</v>
      </c>
      <c r="Y69" s="1377" t="s">
        <v>1751</v>
      </c>
      <c r="Z69" s="1377" t="s">
        <v>9227</v>
      </c>
      <c r="AA69" s="1377" t="s">
        <v>8432</v>
      </c>
      <c r="AB69" s="1377" t="s">
        <v>9228</v>
      </c>
      <c r="AC69" s="1377" t="s">
        <v>2715</v>
      </c>
      <c r="AD69" s="1375" t="s">
        <v>9229</v>
      </c>
      <c r="AE69" s="1375" t="s">
        <v>6662</v>
      </c>
      <c r="AF69" s="1378" t="s">
        <v>9230</v>
      </c>
      <c r="AG69" s="1378" t="s">
        <v>9122</v>
      </c>
      <c r="AH69" s="1378" t="s">
        <v>9231</v>
      </c>
      <c r="AI69" s="1378" t="s">
        <v>9232</v>
      </c>
      <c r="AJ69" s="1378" t="s">
        <v>9233</v>
      </c>
      <c r="AK69" s="1378" t="s">
        <v>971</v>
      </c>
      <c r="AL69" s="1378" t="s">
        <v>3850</v>
      </c>
      <c r="AM69" s="1371" t="s">
        <v>8583</v>
      </c>
      <c r="AN69" s="1371" t="s">
        <v>9234</v>
      </c>
      <c r="AO69" s="1372" t="s">
        <v>6188</v>
      </c>
      <c r="AP69" s="1372" t="s">
        <v>9210</v>
      </c>
      <c r="AQ69" s="1371" t="s">
        <v>4888</v>
      </c>
      <c r="AR69" s="1371" t="s">
        <v>9235</v>
      </c>
      <c r="AS69" s="1371" t="s">
        <v>1560</v>
      </c>
      <c r="AT69" s="1364" t="s">
        <v>8729</v>
      </c>
      <c r="AU69" s="1461" t="str">
        <f>HYPERLINK("https://splits.io/m3t","1:18:40")</f>
        <v>1:18:40</v>
      </c>
      <c r="AV69" s="1329" t="str">
        <f t="shared" ref="AV69:AV84" si="6">TEXT(AU69-C69,"m:ss")</f>
        <v>3:48</v>
      </c>
      <c r="AW69" s="1418" t="s">
        <v>9236</v>
      </c>
    </row>
    <row r="70" ht="15.75" customHeight="1">
      <c r="A70" s="1388" t="s">
        <v>9237</v>
      </c>
      <c r="B70" s="1319" t="s">
        <v>7661</v>
      </c>
      <c r="C70" s="1409">
        <v>0.052002314814814814</v>
      </c>
      <c r="D70" s="1347" t="s">
        <v>9238</v>
      </c>
      <c r="E70" s="1329" t="s">
        <v>9239</v>
      </c>
      <c r="F70" s="1329" t="s">
        <v>9240</v>
      </c>
      <c r="G70" s="1329" t="s">
        <v>9241</v>
      </c>
      <c r="H70" s="1329" t="s">
        <v>9242</v>
      </c>
      <c r="I70" s="1329" t="s">
        <v>3408</v>
      </c>
      <c r="J70" s="1329" t="s">
        <v>8265</v>
      </c>
      <c r="K70" s="1329" t="s">
        <v>4486</v>
      </c>
      <c r="L70" s="1329" t="s">
        <v>3036</v>
      </c>
      <c r="M70" s="1329" t="s">
        <v>8921</v>
      </c>
      <c r="N70" s="1329" t="s">
        <v>4456</v>
      </c>
      <c r="O70" s="1329" t="s">
        <v>9243</v>
      </c>
      <c r="P70" s="1329" t="s">
        <v>9244</v>
      </c>
      <c r="Q70" s="1329" t="s">
        <v>9245</v>
      </c>
      <c r="R70" s="1329" t="s">
        <v>1326</v>
      </c>
      <c r="S70" s="1329" t="s">
        <v>8356</v>
      </c>
      <c r="T70" s="1329" t="s">
        <v>620</v>
      </c>
      <c r="U70" s="1329" t="s">
        <v>1629</v>
      </c>
      <c r="V70" s="1329" t="s">
        <v>560</v>
      </c>
      <c r="W70" s="1329" t="s">
        <v>5432</v>
      </c>
      <c r="X70" s="1329" t="s">
        <v>8635</v>
      </c>
      <c r="Y70" s="1329" t="s">
        <v>1942</v>
      </c>
      <c r="Z70" s="1329" t="s">
        <v>9246</v>
      </c>
      <c r="AA70" s="1329" t="s">
        <v>8387</v>
      </c>
      <c r="AB70" s="1329" t="s">
        <v>9247</v>
      </c>
      <c r="AC70" s="1329" t="s">
        <v>3661</v>
      </c>
      <c r="AD70" s="1329" t="s">
        <v>9248</v>
      </c>
      <c r="AE70" s="1329" t="s">
        <v>359</v>
      </c>
      <c r="AF70" s="1329" t="s">
        <v>9249</v>
      </c>
      <c r="AG70" s="1329" t="s">
        <v>9250</v>
      </c>
      <c r="AH70" s="1329" t="s">
        <v>2356</v>
      </c>
      <c r="AI70" s="1329" t="s">
        <v>9251</v>
      </c>
      <c r="AJ70" s="1329" t="s">
        <v>9252</v>
      </c>
      <c r="AK70" s="1329" t="s">
        <v>4149</v>
      </c>
      <c r="AL70" s="1329" t="s">
        <v>9253</v>
      </c>
      <c r="AM70" s="1329" t="s">
        <v>1330</v>
      </c>
      <c r="AN70" s="1329" t="s">
        <v>7795</v>
      </c>
      <c r="AO70" s="1329" t="s">
        <v>6401</v>
      </c>
      <c r="AP70" s="1329" t="s">
        <v>9254</v>
      </c>
      <c r="AQ70" s="1329" t="s">
        <v>9255</v>
      </c>
      <c r="AR70" s="1329" t="s">
        <v>9158</v>
      </c>
      <c r="AS70" s="1329" t="s">
        <v>9256</v>
      </c>
      <c r="AT70" s="1329" t="s">
        <v>9257</v>
      </c>
      <c r="AU70" s="1329" t="s">
        <v>9258</v>
      </c>
      <c r="AV70" s="1329" t="str">
        <f t="shared" si="6"/>
        <v>3:32</v>
      </c>
      <c r="AW70" s="1340" t="s">
        <v>9259</v>
      </c>
    </row>
    <row r="71" ht="15.75" customHeight="1">
      <c r="A71" s="1420" t="s">
        <v>9260</v>
      </c>
      <c r="B71" s="1380" t="s">
        <v>7686</v>
      </c>
      <c r="C71" s="1414">
        <v>0.05201388888888889</v>
      </c>
      <c r="D71" s="1347" t="s">
        <v>9261</v>
      </c>
      <c r="E71" s="1360" t="s">
        <v>9262</v>
      </c>
      <c r="F71" s="1375" t="s">
        <v>9263</v>
      </c>
      <c r="G71" s="1375" t="s">
        <v>9264</v>
      </c>
      <c r="H71" s="1362" t="s">
        <v>9265</v>
      </c>
      <c r="I71" s="1362" t="s">
        <v>9266</v>
      </c>
      <c r="J71" s="1364" t="s">
        <v>9267</v>
      </c>
      <c r="K71" s="1364" t="s">
        <v>3581</v>
      </c>
      <c r="L71" s="1364" t="s">
        <v>9268</v>
      </c>
      <c r="M71" s="1364" t="s">
        <v>1580</v>
      </c>
      <c r="N71" s="1364" t="s">
        <v>9269</v>
      </c>
      <c r="O71" s="1364" t="s">
        <v>9270</v>
      </c>
      <c r="P71" s="1364" t="s">
        <v>8619</v>
      </c>
      <c r="Q71" s="1368" t="s">
        <v>9271</v>
      </c>
      <c r="R71" s="1368" t="s">
        <v>9272</v>
      </c>
      <c r="S71" s="1368" t="s">
        <v>9273</v>
      </c>
      <c r="T71" s="1368" t="s">
        <v>9274</v>
      </c>
      <c r="U71" s="1368" t="s">
        <v>8434</v>
      </c>
      <c r="V71" s="1368" t="s">
        <v>2755</v>
      </c>
      <c r="W71" s="1377" t="s">
        <v>9275</v>
      </c>
      <c r="X71" s="1377" t="s">
        <v>8635</v>
      </c>
      <c r="Y71" s="1377" t="s">
        <v>404</v>
      </c>
      <c r="Z71" s="1377" t="s">
        <v>2224</v>
      </c>
      <c r="AA71" s="1377" t="s">
        <v>5381</v>
      </c>
      <c r="AB71" s="1377" t="s">
        <v>7868</v>
      </c>
      <c r="AC71" s="1377" t="s">
        <v>1012</v>
      </c>
      <c r="AD71" s="1375" t="s">
        <v>9276</v>
      </c>
      <c r="AE71" s="1375" t="s">
        <v>8943</v>
      </c>
      <c r="AF71" s="1378" t="s">
        <v>9277</v>
      </c>
      <c r="AG71" s="1378" t="s">
        <v>2866</v>
      </c>
      <c r="AH71" s="1378" t="s">
        <v>5523</v>
      </c>
      <c r="AI71" s="1378" t="s">
        <v>9278</v>
      </c>
      <c r="AJ71" s="1378" t="s">
        <v>9279</v>
      </c>
      <c r="AK71" s="1378" t="s">
        <v>8399</v>
      </c>
      <c r="AL71" s="1378" t="s">
        <v>3686</v>
      </c>
      <c r="AM71" s="1371" t="s">
        <v>451</v>
      </c>
      <c r="AN71" s="1371" t="s">
        <v>9008</v>
      </c>
      <c r="AO71" s="1371" t="s">
        <v>2359</v>
      </c>
      <c r="AP71" s="1371" t="s">
        <v>9280</v>
      </c>
      <c r="AQ71" s="1371" t="s">
        <v>650</v>
      </c>
      <c r="AR71" s="1371" t="s">
        <v>7736</v>
      </c>
      <c r="AS71" s="1371" t="s">
        <v>8712</v>
      </c>
      <c r="AT71" s="1364" t="s">
        <v>9281</v>
      </c>
      <c r="AU71" s="1379" t="s">
        <v>9282</v>
      </c>
      <c r="AV71" s="1329" t="str">
        <f t="shared" si="6"/>
        <v>2:58</v>
      </c>
      <c r="AW71" s="1408" t="s">
        <v>9283</v>
      </c>
    </row>
    <row r="72" ht="15.75" customHeight="1">
      <c r="A72" s="1331" t="s">
        <v>6154</v>
      </c>
      <c r="B72" s="1380" t="s">
        <v>7686</v>
      </c>
      <c r="C72" s="1409">
        <v>0.05207175925925926</v>
      </c>
      <c r="D72" s="1347" t="s">
        <v>9284</v>
      </c>
      <c r="E72" s="1329" t="s">
        <v>9285</v>
      </c>
      <c r="F72" s="1329" t="s">
        <v>9286</v>
      </c>
      <c r="G72" s="1329" t="s">
        <v>9287</v>
      </c>
      <c r="H72" s="1329" t="s">
        <v>9288</v>
      </c>
      <c r="I72" s="1329" t="s">
        <v>9289</v>
      </c>
      <c r="J72" s="1329" t="s">
        <v>7709</v>
      </c>
      <c r="K72" s="1329" t="s">
        <v>8887</v>
      </c>
      <c r="L72" s="1329" t="s">
        <v>9290</v>
      </c>
      <c r="M72" s="1329" t="s">
        <v>2821</v>
      </c>
      <c r="N72" s="1329" t="s">
        <v>9291</v>
      </c>
      <c r="O72" s="1329" t="s">
        <v>9292</v>
      </c>
      <c r="P72" s="1329" t="s">
        <v>926</v>
      </c>
      <c r="Q72" s="1329" t="s">
        <v>9293</v>
      </c>
      <c r="R72" s="1329" t="s">
        <v>1192</v>
      </c>
      <c r="S72" s="1329" t="s">
        <v>5503</v>
      </c>
      <c r="T72" s="1329" t="s">
        <v>6449</v>
      </c>
      <c r="U72" s="1329" t="s">
        <v>9294</v>
      </c>
      <c r="V72" s="1329" t="s">
        <v>7265</v>
      </c>
      <c r="W72" s="1329" t="s">
        <v>9295</v>
      </c>
      <c r="X72" s="1329" t="s">
        <v>9211</v>
      </c>
      <c r="Y72" s="1329" t="s">
        <v>367</v>
      </c>
      <c r="Z72" s="1329" t="s">
        <v>9296</v>
      </c>
      <c r="AA72" s="1329" t="s">
        <v>1355</v>
      </c>
      <c r="AB72" s="1329" t="s">
        <v>9297</v>
      </c>
      <c r="AC72" s="1329" t="s">
        <v>343</v>
      </c>
      <c r="AD72" s="1329" t="s">
        <v>9298</v>
      </c>
      <c r="AE72" s="1329" t="s">
        <v>141</v>
      </c>
      <c r="AF72" s="1329" t="s">
        <v>9299</v>
      </c>
      <c r="AG72" s="1329" t="s">
        <v>8635</v>
      </c>
      <c r="AH72" s="1329" t="s">
        <v>7035</v>
      </c>
      <c r="AI72" s="1329" t="s">
        <v>9052</v>
      </c>
      <c r="AJ72" s="1329" t="s">
        <v>9300</v>
      </c>
      <c r="AK72" s="1329" t="s">
        <v>9301</v>
      </c>
      <c r="AL72" s="1329" t="s">
        <v>3715</v>
      </c>
      <c r="AM72" s="1329" t="s">
        <v>8751</v>
      </c>
      <c r="AN72" s="1329" t="s">
        <v>3686</v>
      </c>
      <c r="AO72" s="1329" t="s">
        <v>3581</v>
      </c>
      <c r="AP72" s="1329" t="s">
        <v>9302</v>
      </c>
      <c r="AQ72" s="1329" t="s">
        <v>9303</v>
      </c>
      <c r="AR72" s="1329" t="s">
        <v>1354</v>
      </c>
      <c r="AS72" s="1329" t="s">
        <v>4342</v>
      </c>
      <c r="AT72" s="1329" t="s">
        <v>8762</v>
      </c>
      <c r="AU72" s="1329" t="s">
        <v>9304</v>
      </c>
      <c r="AV72" s="1329" t="str">
        <f t="shared" si="6"/>
        <v>3:10</v>
      </c>
      <c r="AW72" s="1390" t="s">
        <v>9305</v>
      </c>
    </row>
    <row r="73">
      <c r="A73" s="1355" t="s">
        <v>4755</v>
      </c>
      <c r="B73" s="1391" t="s">
        <v>7686</v>
      </c>
      <c r="C73" s="1462">
        <v>0.05232638888888889</v>
      </c>
      <c r="D73" s="1412" t="s">
        <v>9306</v>
      </c>
      <c r="E73" s="1328" t="s">
        <v>1399</v>
      </c>
      <c r="F73" s="1328" t="s">
        <v>9307</v>
      </c>
      <c r="G73" s="1328" t="s">
        <v>9308</v>
      </c>
      <c r="H73" s="1328" t="s">
        <v>9309</v>
      </c>
      <c r="I73" s="1328" t="s">
        <v>6737</v>
      </c>
      <c r="J73" s="1328" t="s">
        <v>2510</v>
      </c>
      <c r="K73" s="1328" t="s">
        <v>8491</v>
      </c>
      <c r="L73" s="1328" t="s">
        <v>9310</v>
      </c>
      <c r="M73" s="1328" t="s">
        <v>6135</v>
      </c>
      <c r="N73" s="1328" t="s">
        <v>9311</v>
      </c>
      <c r="O73" s="1328" t="s">
        <v>9312</v>
      </c>
      <c r="P73" s="1328" t="s">
        <v>612</v>
      </c>
      <c r="Q73" s="1328" t="s">
        <v>7422</v>
      </c>
      <c r="R73" s="1328" t="s">
        <v>5071</v>
      </c>
      <c r="S73" s="1328" t="s">
        <v>9115</v>
      </c>
      <c r="T73" s="1328" t="s">
        <v>9313</v>
      </c>
      <c r="U73" s="1328" t="s">
        <v>9314</v>
      </c>
      <c r="V73" s="1328" t="s">
        <v>9315</v>
      </c>
      <c r="W73" s="1328" t="s">
        <v>5654</v>
      </c>
      <c r="X73" s="1328" t="s">
        <v>412</v>
      </c>
      <c r="Y73" s="1328" t="s">
        <v>6546</v>
      </c>
      <c r="Z73" s="1328" t="s">
        <v>943</v>
      </c>
      <c r="AA73" s="1329" t="s">
        <v>9115</v>
      </c>
      <c r="AB73" s="1328" t="s">
        <v>9316</v>
      </c>
      <c r="AC73" s="1328" t="s">
        <v>5592</v>
      </c>
      <c r="AD73" s="1328" t="s">
        <v>9317</v>
      </c>
      <c r="AE73" s="1328" t="s">
        <v>741</v>
      </c>
      <c r="AF73" s="1328" t="s">
        <v>7296</v>
      </c>
      <c r="AG73" s="1328" t="s">
        <v>9318</v>
      </c>
      <c r="AH73" s="1328" t="s">
        <v>1592</v>
      </c>
      <c r="AI73" s="1328" t="s">
        <v>308</v>
      </c>
      <c r="AJ73" s="1328" t="s">
        <v>2470</v>
      </c>
      <c r="AK73" s="1328" t="s">
        <v>9319</v>
      </c>
      <c r="AL73" s="1328" t="s">
        <v>9054</v>
      </c>
      <c r="AM73" s="1328" t="s">
        <v>2866</v>
      </c>
      <c r="AN73" s="1328" t="s">
        <v>9320</v>
      </c>
      <c r="AO73" s="1328" t="s">
        <v>3001</v>
      </c>
      <c r="AP73" s="1328" t="s">
        <v>9321</v>
      </c>
      <c r="AQ73" s="1328" t="s">
        <v>6134</v>
      </c>
      <c r="AR73" s="1328" t="s">
        <v>5591</v>
      </c>
      <c r="AS73" s="1328" t="s">
        <v>9322</v>
      </c>
      <c r="AT73" s="1328" t="s">
        <v>9323</v>
      </c>
      <c r="AU73" s="1328" t="s">
        <v>9324</v>
      </c>
      <c r="AV73" s="1329" t="str">
        <f t="shared" si="6"/>
        <v>3:48</v>
      </c>
      <c r="AW73" s="1390"/>
    </row>
    <row r="74">
      <c r="A74" s="1399" t="s">
        <v>3437</v>
      </c>
      <c r="B74" s="1386" t="s">
        <v>7661</v>
      </c>
      <c r="C74" s="1332">
        <v>0.05236111111111111</v>
      </c>
      <c r="D74" s="1412" t="s">
        <v>9325</v>
      </c>
      <c r="E74" s="1328" t="s">
        <v>9326</v>
      </c>
      <c r="F74" s="1328" t="s">
        <v>9327</v>
      </c>
      <c r="G74" s="1328" t="s">
        <v>9328</v>
      </c>
      <c r="H74" s="1328" t="s">
        <v>9329</v>
      </c>
      <c r="I74" s="1328" t="s">
        <v>8124</v>
      </c>
      <c r="J74" s="1328" t="s">
        <v>7380</v>
      </c>
      <c r="K74" s="1328" t="s">
        <v>4486</v>
      </c>
      <c r="L74" s="1328" t="s">
        <v>5693</v>
      </c>
      <c r="M74" s="1328" t="s">
        <v>5080</v>
      </c>
      <c r="N74" s="1328" t="s">
        <v>8659</v>
      </c>
      <c r="O74" s="1328" t="s">
        <v>9330</v>
      </c>
      <c r="P74" s="1328" t="s">
        <v>359</v>
      </c>
      <c r="Q74" s="1328" t="s">
        <v>4391</v>
      </c>
      <c r="R74" s="1328" t="s">
        <v>5597</v>
      </c>
      <c r="S74" s="1328" t="s">
        <v>9331</v>
      </c>
      <c r="T74" s="1328" t="s">
        <v>7542</v>
      </c>
      <c r="U74" s="1328" t="s">
        <v>9332</v>
      </c>
      <c r="V74" s="1328" t="s">
        <v>9333</v>
      </c>
      <c r="W74" s="1328" t="s">
        <v>9334</v>
      </c>
      <c r="X74" s="1328" t="s">
        <v>9335</v>
      </c>
      <c r="Y74" s="1328" t="s">
        <v>8089</v>
      </c>
      <c r="Z74" s="1328" t="s">
        <v>9336</v>
      </c>
      <c r="AA74" s="1347" t="s">
        <v>9331</v>
      </c>
      <c r="AB74" s="1328" t="s">
        <v>9337</v>
      </c>
      <c r="AC74" s="1328" t="s">
        <v>6662</v>
      </c>
      <c r="AD74" s="1328" t="s">
        <v>6056</v>
      </c>
      <c r="AE74" s="1328" t="s">
        <v>6626</v>
      </c>
      <c r="AF74" s="1336" t="s">
        <v>9338</v>
      </c>
      <c r="AG74" s="1328" t="s">
        <v>9339</v>
      </c>
      <c r="AH74" s="1328" t="s">
        <v>4091</v>
      </c>
      <c r="AI74" s="1328" t="s">
        <v>9340</v>
      </c>
      <c r="AJ74" s="1328" t="s">
        <v>9341</v>
      </c>
      <c r="AK74" s="1328" t="s">
        <v>9342</v>
      </c>
      <c r="AL74" s="1328" t="s">
        <v>4725</v>
      </c>
      <c r="AM74" s="1328" t="s">
        <v>2420</v>
      </c>
      <c r="AN74" s="1328" t="s">
        <v>2408</v>
      </c>
      <c r="AO74" s="1328" t="s">
        <v>7925</v>
      </c>
      <c r="AP74" s="1328" t="s">
        <v>5208</v>
      </c>
      <c r="AQ74" s="1328" t="s">
        <v>9343</v>
      </c>
      <c r="AR74" s="1328" t="s">
        <v>156</v>
      </c>
      <c r="AS74" s="1336" t="s">
        <v>506</v>
      </c>
      <c r="AT74" s="1328" t="s">
        <v>5520</v>
      </c>
      <c r="AU74" s="1328" t="s">
        <v>8868</v>
      </c>
      <c r="AV74" s="1329" t="str">
        <f t="shared" si="6"/>
        <v>4:28</v>
      </c>
      <c r="AW74" s="1392" t="s">
        <v>9344</v>
      </c>
    </row>
    <row r="75" ht="15.75" customHeight="1">
      <c r="A75" s="1331" t="s">
        <v>9345</v>
      </c>
      <c r="B75" s="1319" t="s">
        <v>7661</v>
      </c>
      <c r="C75" s="1409">
        <v>0.05240740740740741</v>
      </c>
      <c r="D75" s="1347" t="s">
        <v>9346</v>
      </c>
      <c r="E75" s="1329" t="s">
        <v>8826</v>
      </c>
      <c r="F75" s="1329" t="s">
        <v>9347</v>
      </c>
      <c r="G75" s="1329" t="s">
        <v>9033</v>
      </c>
      <c r="H75" s="1329" t="s">
        <v>9348</v>
      </c>
      <c r="I75" s="1329" t="s">
        <v>9349</v>
      </c>
      <c r="J75" s="1329" t="s">
        <v>2147</v>
      </c>
      <c r="K75" s="1329" t="s">
        <v>9350</v>
      </c>
      <c r="L75" s="1329" t="s">
        <v>8340</v>
      </c>
      <c r="M75" s="1329" t="s">
        <v>9351</v>
      </c>
      <c r="N75" s="1329" t="s">
        <v>4332</v>
      </c>
      <c r="O75" s="1329" t="s">
        <v>9352</v>
      </c>
      <c r="P75" s="1329" t="s">
        <v>9197</v>
      </c>
      <c r="Q75" s="1329" t="s">
        <v>3626</v>
      </c>
      <c r="R75" s="1329" t="s">
        <v>8599</v>
      </c>
      <c r="S75" s="1329" t="s">
        <v>8754</v>
      </c>
      <c r="T75" s="1329" t="s">
        <v>5921</v>
      </c>
      <c r="U75" s="1329" t="s">
        <v>9353</v>
      </c>
      <c r="V75" s="1329" t="s">
        <v>9354</v>
      </c>
      <c r="W75" s="1329" t="s">
        <v>9355</v>
      </c>
      <c r="X75" s="1329" t="s">
        <v>9356</v>
      </c>
      <c r="Y75" s="1329" t="s">
        <v>5100</v>
      </c>
      <c r="Z75" s="1329" t="s">
        <v>9227</v>
      </c>
      <c r="AA75" s="1377" t="s">
        <v>1814</v>
      </c>
      <c r="AB75" s="1329" t="s">
        <v>9357</v>
      </c>
      <c r="AC75" s="1329" t="s">
        <v>1464</v>
      </c>
      <c r="AD75" s="1329" t="s">
        <v>9358</v>
      </c>
      <c r="AE75" s="1329" t="s">
        <v>1464</v>
      </c>
      <c r="AF75" s="1329" t="s">
        <v>9359</v>
      </c>
      <c r="AG75" s="1329" t="s">
        <v>8967</v>
      </c>
      <c r="AH75" s="1329" t="s">
        <v>9360</v>
      </c>
      <c r="AI75" s="1329" t="s">
        <v>9361</v>
      </c>
      <c r="AJ75" s="1329" t="s">
        <v>9362</v>
      </c>
      <c r="AK75" s="1329" t="s">
        <v>9363</v>
      </c>
      <c r="AL75" s="1329" t="s">
        <v>9364</v>
      </c>
      <c r="AM75" s="1329" t="s">
        <v>1189</v>
      </c>
      <c r="AN75" s="1329" t="s">
        <v>2895</v>
      </c>
      <c r="AO75" s="1329" t="s">
        <v>9365</v>
      </c>
      <c r="AP75" s="1329" t="s">
        <v>4135</v>
      </c>
      <c r="AQ75" s="1329" t="s">
        <v>9366</v>
      </c>
      <c r="AR75" s="1329" t="s">
        <v>9367</v>
      </c>
      <c r="AS75" s="1329" t="s">
        <v>8162</v>
      </c>
      <c r="AT75" s="1329" t="s">
        <v>8276</v>
      </c>
      <c r="AU75" s="1329" t="s">
        <v>9368</v>
      </c>
      <c r="AV75" s="1329" t="str">
        <f t="shared" si="6"/>
        <v>3:40</v>
      </c>
      <c r="AW75" s="1340" t="s">
        <v>9369</v>
      </c>
    </row>
    <row r="76" ht="15.75" customHeight="1">
      <c r="A76" s="1420" t="s">
        <v>9370</v>
      </c>
      <c r="B76" s="1319" t="s">
        <v>7661</v>
      </c>
      <c r="C76" s="1414">
        <v>0.05263888888888889</v>
      </c>
      <c r="D76" s="1347" t="s">
        <v>9371</v>
      </c>
      <c r="E76" s="1375" t="s">
        <v>8783</v>
      </c>
      <c r="F76" s="1375" t="s">
        <v>9372</v>
      </c>
      <c r="G76" s="1375" t="s">
        <v>9373</v>
      </c>
      <c r="H76" s="1362" t="s">
        <v>9374</v>
      </c>
      <c r="I76" s="1362" t="s">
        <v>9375</v>
      </c>
      <c r="J76" s="1364" t="s">
        <v>9376</v>
      </c>
      <c r="K76" s="1364" t="s">
        <v>8585</v>
      </c>
      <c r="L76" s="1364" t="s">
        <v>3587</v>
      </c>
      <c r="M76" s="1364" t="s">
        <v>8298</v>
      </c>
      <c r="N76" s="1364" t="s">
        <v>9377</v>
      </c>
      <c r="O76" s="1364" t="s">
        <v>7702</v>
      </c>
      <c r="P76" s="1364" t="s">
        <v>577</v>
      </c>
      <c r="Q76" s="1368" t="s">
        <v>9378</v>
      </c>
      <c r="R76" s="1368" t="s">
        <v>5166</v>
      </c>
      <c r="S76" s="1368" t="s">
        <v>1792</v>
      </c>
      <c r="T76" s="1368" t="s">
        <v>8246</v>
      </c>
      <c r="U76" s="1368" t="s">
        <v>9379</v>
      </c>
      <c r="V76" s="1368" t="s">
        <v>9380</v>
      </c>
      <c r="W76" s="1377" t="s">
        <v>9381</v>
      </c>
      <c r="X76" s="1377" t="s">
        <v>5299</v>
      </c>
      <c r="Y76" s="1377" t="s">
        <v>1464</v>
      </c>
      <c r="Z76" s="1377" t="s">
        <v>6535</v>
      </c>
      <c r="AA76" s="1328" t="s">
        <v>9382</v>
      </c>
      <c r="AB76" s="1377" t="s">
        <v>1990</v>
      </c>
      <c r="AC76" s="1377" t="s">
        <v>9383</v>
      </c>
      <c r="AD76" s="1375" t="s">
        <v>2934</v>
      </c>
      <c r="AE76" s="1375" t="s">
        <v>8352</v>
      </c>
      <c r="AF76" s="1378" t="s">
        <v>9384</v>
      </c>
      <c r="AG76" s="1378" t="s">
        <v>2391</v>
      </c>
      <c r="AH76" s="1378" t="s">
        <v>6679</v>
      </c>
      <c r="AI76" s="1378" t="s">
        <v>9385</v>
      </c>
      <c r="AJ76" s="1378" t="s">
        <v>9386</v>
      </c>
      <c r="AK76" s="1378" t="s">
        <v>8630</v>
      </c>
      <c r="AL76" s="1378" t="s">
        <v>9387</v>
      </c>
      <c r="AM76" s="1371" t="s">
        <v>9388</v>
      </c>
      <c r="AN76" s="1371" t="s">
        <v>8839</v>
      </c>
      <c r="AO76" s="1371" t="s">
        <v>8044</v>
      </c>
      <c r="AP76" s="1371" t="s">
        <v>9389</v>
      </c>
      <c r="AQ76" s="1371" t="s">
        <v>9390</v>
      </c>
      <c r="AR76" s="1371" t="s">
        <v>1506</v>
      </c>
      <c r="AS76" s="1371" t="s">
        <v>1560</v>
      </c>
      <c r="AT76" s="1364" t="s">
        <v>9391</v>
      </c>
      <c r="AU76" s="1379" t="s">
        <v>9392</v>
      </c>
      <c r="AV76" s="1329" t="str">
        <f t="shared" si="6"/>
        <v>4:28</v>
      </c>
      <c r="AW76" s="1418" t="s">
        <v>9393</v>
      </c>
    </row>
    <row r="77" ht="15.75" customHeight="1">
      <c r="A77" s="1355" t="s">
        <v>9394</v>
      </c>
      <c r="B77" s="1391" t="s">
        <v>7661</v>
      </c>
      <c r="C77" s="1332">
        <v>0.05267361111111111</v>
      </c>
      <c r="D77" s="1412" t="s">
        <v>8715</v>
      </c>
      <c r="E77" s="1328" t="s">
        <v>1020</v>
      </c>
      <c r="F77" s="1328" t="s">
        <v>9395</v>
      </c>
      <c r="G77" s="1328" t="s">
        <v>9396</v>
      </c>
      <c r="H77" s="1328" t="s">
        <v>9397</v>
      </c>
      <c r="I77" s="1328" t="s">
        <v>5201</v>
      </c>
      <c r="J77" s="1347" t="s">
        <v>9398</v>
      </c>
      <c r="K77" s="1328" t="s">
        <v>9399</v>
      </c>
      <c r="L77" s="1328" t="s">
        <v>3137</v>
      </c>
      <c r="M77" s="1328" t="s">
        <v>6093</v>
      </c>
      <c r="N77" s="1328" t="s">
        <v>9400</v>
      </c>
      <c r="O77" s="1328" t="s">
        <v>8493</v>
      </c>
      <c r="P77" s="1328" t="s">
        <v>3569</v>
      </c>
      <c r="Q77" s="1328" t="s">
        <v>9401</v>
      </c>
      <c r="R77" s="1328" t="s">
        <v>5273</v>
      </c>
      <c r="S77" s="1328" t="s">
        <v>6192</v>
      </c>
      <c r="T77" s="1328" t="s">
        <v>9402</v>
      </c>
      <c r="U77" s="1328" t="s">
        <v>9403</v>
      </c>
      <c r="V77" s="1328" t="s">
        <v>8358</v>
      </c>
      <c r="W77" s="1328" t="s">
        <v>9404</v>
      </c>
      <c r="X77" s="1328" t="s">
        <v>9142</v>
      </c>
      <c r="Y77" s="1328" t="s">
        <v>1556</v>
      </c>
      <c r="Z77" s="1328" t="s">
        <v>7969</v>
      </c>
      <c r="AA77" s="1369" t="s">
        <v>9405</v>
      </c>
      <c r="AB77" s="1328" t="s">
        <v>8960</v>
      </c>
      <c r="AC77" s="1328" t="s">
        <v>8089</v>
      </c>
      <c r="AD77" s="1328" t="s">
        <v>9406</v>
      </c>
      <c r="AE77" s="1328" t="s">
        <v>2233</v>
      </c>
      <c r="AF77" s="1328" t="s">
        <v>9407</v>
      </c>
      <c r="AG77" s="1328" t="s">
        <v>9408</v>
      </c>
      <c r="AH77" s="1328" t="s">
        <v>3587</v>
      </c>
      <c r="AI77" s="1328" t="s">
        <v>9409</v>
      </c>
      <c r="AJ77" s="1328" t="s">
        <v>9410</v>
      </c>
      <c r="AK77" s="1328" t="s">
        <v>2932</v>
      </c>
      <c r="AL77" s="1328" t="s">
        <v>2736</v>
      </c>
      <c r="AM77" s="1328" t="s">
        <v>2932</v>
      </c>
      <c r="AN77" s="1328" t="s">
        <v>2736</v>
      </c>
      <c r="AO77" s="1328" t="s">
        <v>5532</v>
      </c>
      <c r="AP77" s="1328" t="s">
        <v>9411</v>
      </c>
      <c r="AQ77" s="1328" t="s">
        <v>2302</v>
      </c>
      <c r="AR77" s="1328" t="s">
        <v>9255</v>
      </c>
      <c r="AS77" s="1328" t="s">
        <v>9412</v>
      </c>
      <c r="AT77" s="1328" t="s">
        <v>9413</v>
      </c>
      <c r="AU77" s="1328" t="s">
        <v>9414</v>
      </c>
      <c r="AV77" s="1329" t="str">
        <f t="shared" si="6"/>
        <v>5:58</v>
      </c>
      <c r="AW77" s="1392" t="s">
        <v>9415</v>
      </c>
    </row>
    <row r="78" ht="15.75" customHeight="1">
      <c r="A78" s="1331" t="s">
        <v>5473</v>
      </c>
      <c r="B78" s="1380" t="s">
        <v>7686</v>
      </c>
      <c r="C78" s="1409">
        <v>0.05275462962962963</v>
      </c>
      <c r="D78" s="1347" t="s">
        <v>9416</v>
      </c>
      <c r="E78" s="1329" t="s">
        <v>8740</v>
      </c>
      <c r="F78" s="1329" t="s">
        <v>9417</v>
      </c>
      <c r="G78" s="1329" t="s">
        <v>9076</v>
      </c>
      <c r="H78" s="1329" t="s">
        <v>9418</v>
      </c>
      <c r="I78" s="1329" t="s">
        <v>9419</v>
      </c>
      <c r="J78" s="1329" t="s">
        <v>4367</v>
      </c>
      <c r="K78" s="1329" t="s">
        <v>9091</v>
      </c>
      <c r="L78" s="1329" t="s">
        <v>4820</v>
      </c>
      <c r="M78" s="1329" t="s">
        <v>9420</v>
      </c>
      <c r="N78" s="1329" t="s">
        <v>1881</v>
      </c>
      <c r="O78" s="1329" t="s">
        <v>9421</v>
      </c>
      <c r="P78" s="1329" t="s">
        <v>5627</v>
      </c>
      <c r="Q78" s="1329" t="s">
        <v>9422</v>
      </c>
      <c r="R78" s="1329" t="s">
        <v>9423</v>
      </c>
      <c r="S78" s="1329" t="s">
        <v>9424</v>
      </c>
      <c r="T78" s="1329" t="s">
        <v>2741</v>
      </c>
      <c r="U78" s="1329" t="s">
        <v>591</v>
      </c>
      <c r="V78" s="1329" t="s">
        <v>9425</v>
      </c>
      <c r="W78" s="1329" t="s">
        <v>4447</v>
      </c>
      <c r="X78" s="1329" t="s">
        <v>9426</v>
      </c>
      <c r="Y78" s="1329" t="s">
        <v>5327</v>
      </c>
      <c r="Z78" s="1329" t="s">
        <v>7868</v>
      </c>
      <c r="AA78" s="1377" t="s">
        <v>8864</v>
      </c>
      <c r="AB78" s="1329" t="s">
        <v>584</v>
      </c>
      <c r="AC78" s="1329" t="s">
        <v>8986</v>
      </c>
      <c r="AD78" s="1329" t="s">
        <v>9427</v>
      </c>
      <c r="AE78" s="1329" t="s">
        <v>1834</v>
      </c>
      <c r="AF78" s="1329" t="s">
        <v>8456</v>
      </c>
      <c r="AG78" s="1329" t="s">
        <v>9428</v>
      </c>
      <c r="AH78" s="1329" t="s">
        <v>884</v>
      </c>
      <c r="AI78" s="1329" t="s">
        <v>4855</v>
      </c>
      <c r="AJ78" s="1329" t="s">
        <v>9429</v>
      </c>
      <c r="AK78" s="1329" t="s">
        <v>9430</v>
      </c>
      <c r="AL78" s="1329" t="s">
        <v>5084</v>
      </c>
      <c r="AM78" s="1329" t="s">
        <v>9431</v>
      </c>
      <c r="AN78" s="1329" t="s">
        <v>5756</v>
      </c>
      <c r="AO78" s="1329" t="s">
        <v>9432</v>
      </c>
      <c r="AP78" s="1329" t="s">
        <v>9433</v>
      </c>
      <c r="AQ78" s="1329" t="s">
        <v>9434</v>
      </c>
      <c r="AR78" s="1329" t="s">
        <v>5277</v>
      </c>
      <c r="AS78" s="1329" t="s">
        <v>7880</v>
      </c>
      <c r="AT78" s="1329" t="s">
        <v>9435</v>
      </c>
      <c r="AU78" s="1329" t="s">
        <v>9436</v>
      </c>
      <c r="AV78" s="1329" t="str">
        <f t="shared" si="6"/>
        <v>3:59</v>
      </c>
      <c r="AW78" s="1390" t="s">
        <v>9437</v>
      </c>
    </row>
    <row r="79" ht="15.75" customHeight="1">
      <c r="A79" s="1420" t="s">
        <v>9438</v>
      </c>
      <c r="B79" s="1434" t="s">
        <v>7717</v>
      </c>
      <c r="C79" s="1414">
        <v>0.05291666666666667</v>
      </c>
      <c r="D79" s="1347" t="s">
        <v>9439</v>
      </c>
      <c r="E79" s="1375" t="s">
        <v>9440</v>
      </c>
      <c r="F79" s="1375" t="s">
        <v>5383</v>
      </c>
      <c r="G79" s="1375" t="s">
        <v>8584</v>
      </c>
      <c r="H79" s="1362" t="s">
        <v>8977</v>
      </c>
      <c r="I79" s="1362" t="s">
        <v>9441</v>
      </c>
      <c r="J79" s="1364" t="s">
        <v>9442</v>
      </c>
      <c r="K79" s="1364" t="s">
        <v>4991</v>
      </c>
      <c r="L79" s="1364" t="s">
        <v>5691</v>
      </c>
      <c r="M79" s="1364" t="s">
        <v>9443</v>
      </c>
      <c r="N79" s="1364" t="s">
        <v>9444</v>
      </c>
      <c r="O79" s="1364" t="s">
        <v>9445</v>
      </c>
      <c r="P79" s="1364" t="s">
        <v>4359</v>
      </c>
      <c r="Q79" s="1368" t="s">
        <v>9446</v>
      </c>
      <c r="R79" s="1368" t="s">
        <v>8677</v>
      </c>
      <c r="S79" s="1368" t="s">
        <v>4101</v>
      </c>
      <c r="T79" s="1368" t="s">
        <v>7884</v>
      </c>
      <c r="U79" s="1368" t="s">
        <v>4946</v>
      </c>
      <c r="V79" s="1368" t="s">
        <v>1152</v>
      </c>
      <c r="W79" s="1377" t="s">
        <v>9447</v>
      </c>
      <c r="X79" s="1377" t="s">
        <v>9448</v>
      </c>
      <c r="Y79" s="1377" t="s">
        <v>670</v>
      </c>
      <c r="Z79" s="1377" t="s">
        <v>9449</v>
      </c>
      <c r="AA79" s="1369" t="s">
        <v>9450</v>
      </c>
      <c r="AB79" s="1377" t="s">
        <v>4184</v>
      </c>
      <c r="AC79" s="1377" t="s">
        <v>1942</v>
      </c>
      <c r="AD79" s="1375" t="s">
        <v>9451</v>
      </c>
      <c r="AE79" s="1375" t="s">
        <v>9201</v>
      </c>
      <c r="AF79" s="1378" t="s">
        <v>9452</v>
      </c>
      <c r="AG79" s="1378" t="s">
        <v>9453</v>
      </c>
      <c r="AH79" s="1378" t="s">
        <v>9454</v>
      </c>
      <c r="AI79" s="1378" t="s">
        <v>9455</v>
      </c>
      <c r="AJ79" s="1378" t="s">
        <v>9456</v>
      </c>
      <c r="AK79" s="1378" t="s">
        <v>7849</v>
      </c>
      <c r="AL79" s="1378" t="s">
        <v>2014</v>
      </c>
      <c r="AM79" s="1371" t="s">
        <v>3129</v>
      </c>
      <c r="AN79" s="1371" t="s">
        <v>9457</v>
      </c>
      <c r="AO79" s="1371" t="s">
        <v>9458</v>
      </c>
      <c r="AP79" s="1371" t="s">
        <v>7497</v>
      </c>
      <c r="AQ79" s="1371" t="s">
        <v>9459</v>
      </c>
      <c r="AR79" s="1371" t="s">
        <v>8246</v>
      </c>
      <c r="AS79" s="1371" t="s">
        <v>3809</v>
      </c>
      <c r="AT79" s="1364" t="s">
        <v>9460</v>
      </c>
      <c r="AU79" s="1379" t="s">
        <v>9461</v>
      </c>
      <c r="AV79" s="1329" t="str">
        <f t="shared" si="6"/>
        <v>2:38</v>
      </c>
      <c r="AW79" s="1408"/>
    </row>
    <row r="80">
      <c r="A80" s="1355" t="s">
        <v>3384</v>
      </c>
      <c r="B80" s="1424" t="s">
        <v>7717</v>
      </c>
      <c r="C80" s="1332">
        <v>0.05317129629629629</v>
      </c>
      <c r="D80" s="1347" t="s">
        <v>9462</v>
      </c>
      <c r="E80" s="1347" t="s">
        <v>9463</v>
      </c>
      <c r="F80" s="1347" t="s">
        <v>9464</v>
      </c>
      <c r="G80" s="1347" t="s">
        <v>9465</v>
      </c>
      <c r="H80" s="1347" t="s">
        <v>7820</v>
      </c>
      <c r="I80" s="1347" t="s">
        <v>1929</v>
      </c>
      <c r="J80" s="1347" t="s">
        <v>9466</v>
      </c>
      <c r="K80" s="1347" t="s">
        <v>9467</v>
      </c>
      <c r="L80" s="1347" t="s">
        <v>7265</v>
      </c>
      <c r="M80" s="1347" t="s">
        <v>9175</v>
      </c>
      <c r="N80" s="1347" t="s">
        <v>9468</v>
      </c>
      <c r="O80" s="1347" t="s">
        <v>9469</v>
      </c>
      <c r="P80" s="1347" t="s">
        <v>8541</v>
      </c>
      <c r="Q80" s="1347" t="s">
        <v>9470</v>
      </c>
      <c r="R80" s="1347" t="s">
        <v>9471</v>
      </c>
      <c r="S80" s="1347" t="s">
        <v>9472</v>
      </c>
      <c r="T80" s="1347" t="s">
        <v>9473</v>
      </c>
      <c r="U80" s="1347" t="s">
        <v>9474</v>
      </c>
      <c r="V80" s="1347" t="s">
        <v>9475</v>
      </c>
      <c r="W80" s="1347" t="s">
        <v>7850</v>
      </c>
      <c r="X80" s="1347" t="s">
        <v>9476</v>
      </c>
      <c r="Y80" s="1347" t="s">
        <v>1698</v>
      </c>
      <c r="Z80" s="1347" t="s">
        <v>2635</v>
      </c>
      <c r="AA80" s="1369" t="s">
        <v>1814</v>
      </c>
      <c r="AB80" s="1347" t="s">
        <v>4001</v>
      </c>
      <c r="AC80" s="1347" t="s">
        <v>905</v>
      </c>
      <c r="AD80" s="1347" t="s">
        <v>6058</v>
      </c>
      <c r="AE80" s="1347" t="s">
        <v>3259</v>
      </c>
      <c r="AF80" s="1347" t="s">
        <v>9477</v>
      </c>
      <c r="AG80" s="1347" t="s">
        <v>9478</v>
      </c>
      <c r="AH80" s="1347" t="s">
        <v>6674</v>
      </c>
      <c r="AI80" s="1347" t="s">
        <v>9479</v>
      </c>
      <c r="AJ80" s="1347" t="s">
        <v>9480</v>
      </c>
      <c r="AK80" s="1347" t="s">
        <v>9481</v>
      </c>
      <c r="AL80" s="1347" t="s">
        <v>5249</v>
      </c>
      <c r="AM80" s="1347" t="s">
        <v>9482</v>
      </c>
      <c r="AN80" s="1463" t="s">
        <v>3877</v>
      </c>
      <c r="AO80" s="1347" t="s">
        <v>9483</v>
      </c>
      <c r="AP80" s="1347" t="s">
        <v>9484</v>
      </c>
      <c r="AQ80" s="1347" t="s">
        <v>9485</v>
      </c>
      <c r="AR80" s="1347" t="s">
        <v>8170</v>
      </c>
      <c r="AS80" s="1347" t="s">
        <v>5139</v>
      </c>
      <c r="AT80" s="1347" t="s">
        <v>9486</v>
      </c>
      <c r="AU80" s="1464" t="s">
        <v>9487</v>
      </c>
      <c r="AV80" s="1329" t="str">
        <f t="shared" si="6"/>
        <v>5:33</v>
      </c>
      <c r="AW80" s="1384" t="s">
        <v>9488</v>
      </c>
    </row>
    <row r="81" ht="15.75" customHeight="1">
      <c r="A81" s="1399" t="s">
        <v>5656</v>
      </c>
      <c r="B81" s="1386" t="s">
        <v>7661</v>
      </c>
      <c r="C81" s="1320">
        <v>0.05324074074074074</v>
      </c>
      <c r="D81" s="1347" t="s">
        <v>9489</v>
      </c>
      <c r="E81" s="1347" t="s">
        <v>9490</v>
      </c>
      <c r="F81" s="1347" t="s">
        <v>9491</v>
      </c>
      <c r="G81" s="1347" t="s">
        <v>8304</v>
      </c>
      <c r="H81" s="1347" t="s">
        <v>9492</v>
      </c>
      <c r="I81" s="1347" t="s">
        <v>141</v>
      </c>
      <c r="J81" s="1347" t="s">
        <v>9493</v>
      </c>
      <c r="K81" s="1347" t="s">
        <v>3944</v>
      </c>
      <c r="L81" s="1347" t="s">
        <v>9494</v>
      </c>
      <c r="M81" s="1347" t="s">
        <v>8556</v>
      </c>
      <c r="N81" s="1347" t="s">
        <v>9495</v>
      </c>
      <c r="O81" s="1347" t="s">
        <v>9496</v>
      </c>
      <c r="P81" s="1347" t="s">
        <v>9497</v>
      </c>
      <c r="Q81" s="1347" t="s">
        <v>9498</v>
      </c>
      <c r="R81" s="1347" t="s">
        <v>9499</v>
      </c>
      <c r="S81" s="1347" t="s">
        <v>9356</v>
      </c>
      <c r="T81" s="1347" t="s">
        <v>9500</v>
      </c>
      <c r="U81" s="1347" t="s">
        <v>684</v>
      </c>
      <c r="V81" s="1347" t="s">
        <v>2408</v>
      </c>
      <c r="W81" s="1347" t="s">
        <v>9501</v>
      </c>
      <c r="X81" s="1347" t="s">
        <v>9502</v>
      </c>
      <c r="Y81" s="1347" t="s">
        <v>5201</v>
      </c>
      <c r="Z81" s="1347" t="s">
        <v>9503</v>
      </c>
      <c r="AA81" s="1328" t="s">
        <v>9504</v>
      </c>
      <c r="AB81" s="1347" t="s">
        <v>8722</v>
      </c>
      <c r="AC81" s="1347" t="s">
        <v>382</v>
      </c>
      <c r="AD81" s="1347" t="s">
        <v>9505</v>
      </c>
      <c r="AE81" s="1347" t="s">
        <v>8543</v>
      </c>
      <c r="AF81" s="1347" t="s">
        <v>9506</v>
      </c>
      <c r="AG81" s="1347" t="s">
        <v>9507</v>
      </c>
      <c r="AH81" s="1347" t="s">
        <v>9508</v>
      </c>
      <c r="AI81" s="1347" t="s">
        <v>9509</v>
      </c>
      <c r="AJ81" s="1347" t="s">
        <v>9510</v>
      </c>
      <c r="AK81" s="1370" t="s">
        <v>9511</v>
      </c>
      <c r="AL81" s="1347" t="s">
        <v>5785</v>
      </c>
      <c r="AM81" s="1347" t="s">
        <v>9512</v>
      </c>
      <c r="AN81" s="1347" t="s">
        <v>8923</v>
      </c>
      <c r="AO81" s="1347" t="s">
        <v>8110</v>
      </c>
      <c r="AP81" s="1347" t="s">
        <v>9513</v>
      </c>
      <c r="AQ81" s="1347" t="s">
        <v>9514</v>
      </c>
      <c r="AR81" s="1372" t="s">
        <v>3136</v>
      </c>
      <c r="AS81" s="1347" t="s">
        <v>2349</v>
      </c>
      <c r="AT81" s="1347" t="s">
        <v>9515</v>
      </c>
      <c r="AU81" s="1353" t="s">
        <v>9516</v>
      </c>
      <c r="AV81" s="1329" t="str">
        <f t="shared" si="6"/>
        <v>3:53</v>
      </c>
      <c r="AW81" s="1387" t="s">
        <v>9517</v>
      </c>
    </row>
    <row r="82">
      <c r="A82" s="1355" t="s">
        <v>9518</v>
      </c>
      <c r="B82" s="1391" t="s">
        <v>7717</v>
      </c>
      <c r="C82" s="1332">
        <v>0.05331018518518518</v>
      </c>
      <c r="D82" s="1328" t="s">
        <v>9519</v>
      </c>
      <c r="E82" s="1328" t="s">
        <v>9520</v>
      </c>
      <c r="F82" s="1360" t="s">
        <v>9521</v>
      </c>
      <c r="G82" s="1328" t="s">
        <v>9522</v>
      </c>
      <c r="H82" s="1328" t="s">
        <v>8548</v>
      </c>
      <c r="I82" s="1328" t="s">
        <v>1784</v>
      </c>
      <c r="J82" s="1328" t="s">
        <v>3525</v>
      </c>
      <c r="K82" s="1328" t="s">
        <v>9523</v>
      </c>
      <c r="L82" s="1328" t="s">
        <v>1220</v>
      </c>
      <c r="M82" s="1328" t="s">
        <v>2547</v>
      </c>
      <c r="N82" s="1328" t="s">
        <v>8707</v>
      </c>
      <c r="O82" s="1328" t="s">
        <v>9524</v>
      </c>
      <c r="P82" s="1328" t="s">
        <v>9525</v>
      </c>
      <c r="Q82" s="1328" t="s">
        <v>8890</v>
      </c>
      <c r="R82" s="1328" t="s">
        <v>9157</v>
      </c>
      <c r="S82" s="1328" t="s">
        <v>9526</v>
      </c>
      <c r="T82" s="1328" t="s">
        <v>5645</v>
      </c>
      <c r="U82" s="1328" t="s">
        <v>9527</v>
      </c>
      <c r="V82" s="1328" t="s">
        <v>8963</v>
      </c>
      <c r="W82" s="1328" t="s">
        <v>9381</v>
      </c>
      <c r="X82" s="1328" t="s">
        <v>9528</v>
      </c>
      <c r="Y82" s="1328" t="s">
        <v>1229</v>
      </c>
      <c r="Z82" s="1328" t="s">
        <v>3018</v>
      </c>
      <c r="AA82" s="1377" t="s">
        <v>8772</v>
      </c>
      <c r="AB82" s="1328" t="s">
        <v>2684</v>
      </c>
      <c r="AC82" s="1328" t="s">
        <v>9529</v>
      </c>
      <c r="AD82" s="1328" t="s">
        <v>9530</v>
      </c>
      <c r="AE82" s="1328" t="s">
        <v>9201</v>
      </c>
      <c r="AF82" s="1328" t="s">
        <v>9031</v>
      </c>
      <c r="AG82" s="1328" t="s">
        <v>9531</v>
      </c>
      <c r="AH82" s="1328" t="s">
        <v>9532</v>
      </c>
      <c r="AI82" s="1328" t="s">
        <v>9533</v>
      </c>
      <c r="AJ82" s="1328" t="s">
        <v>9534</v>
      </c>
      <c r="AK82" s="1328" t="s">
        <v>7957</v>
      </c>
      <c r="AL82" s="1328" t="s">
        <v>9535</v>
      </c>
      <c r="AM82" s="1328" t="s">
        <v>9536</v>
      </c>
      <c r="AN82" s="1328" t="s">
        <v>192</v>
      </c>
      <c r="AO82" s="1328" t="s">
        <v>4319</v>
      </c>
      <c r="AP82" s="1328" t="s">
        <v>9537</v>
      </c>
      <c r="AQ82" s="1328" t="s">
        <v>9538</v>
      </c>
      <c r="AR82" s="1328" t="s">
        <v>9539</v>
      </c>
      <c r="AS82" s="1328" t="s">
        <v>5346</v>
      </c>
      <c r="AT82" s="1328" t="s">
        <v>9540</v>
      </c>
      <c r="AU82" s="1328" t="s">
        <v>9541</v>
      </c>
      <c r="AV82" s="1329" t="str">
        <f t="shared" si="6"/>
        <v>4:10</v>
      </c>
      <c r="AW82" s="1390"/>
    </row>
    <row r="83" ht="15.75" customHeight="1">
      <c r="A83" s="1420" t="s">
        <v>9542</v>
      </c>
      <c r="B83" s="1434" t="s">
        <v>7717</v>
      </c>
      <c r="C83" s="1320">
        <v>0.05348379629629629</v>
      </c>
      <c r="D83" s="1347" t="s">
        <v>9543</v>
      </c>
      <c r="E83" s="1375" t="s">
        <v>9326</v>
      </c>
      <c r="F83" s="1375" t="s">
        <v>5755</v>
      </c>
      <c r="G83" s="1375" t="s">
        <v>9544</v>
      </c>
      <c r="H83" s="1362" t="s">
        <v>9545</v>
      </c>
      <c r="I83" s="1362" t="s">
        <v>3220</v>
      </c>
      <c r="J83" s="1364" t="s">
        <v>9546</v>
      </c>
      <c r="K83" s="1364" t="s">
        <v>7732</v>
      </c>
      <c r="L83" s="1364" t="s">
        <v>4330</v>
      </c>
      <c r="M83" s="1364" t="s">
        <v>9547</v>
      </c>
      <c r="N83" s="1364" t="s">
        <v>9548</v>
      </c>
      <c r="O83" s="1364" t="s">
        <v>3984</v>
      </c>
      <c r="P83" s="1364" t="s">
        <v>1012</v>
      </c>
      <c r="Q83" s="1366" t="s">
        <v>9549</v>
      </c>
      <c r="R83" s="1368" t="s">
        <v>9070</v>
      </c>
      <c r="S83" s="1368" t="s">
        <v>4023</v>
      </c>
      <c r="T83" s="1368" t="s">
        <v>9211</v>
      </c>
      <c r="U83" s="1368" t="s">
        <v>9550</v>
      </c>
      <c r="V83" s="1368" t="s">
        <v>6630</v>
      </c>
      <c r="W83" s="1377" t="s">
        <v>9551</v>
      </c>
      <c r="X83" s="1377" t="s">
        <v>2617</v>
      </c>
      <c r="Y83" s="1377" t="s">
        <v>1299</v>
      </c>
      <c r="Z83" s="1377" t="s">
        <v>8059</v>
      </c>
      <c r="AA83" s="1328" t="s">
        <v>9552</v>
      </c>
      <c r="AB83" s="1377" t="s">
        <v>8763</v>
      </c>
      <c r="AC83" s="1377" t="s">
        <v>1158</v>
      </c>
      <c r="AD83" s="1375" t="s">
        <v>9553</v>
      </c>
      <c r="AE83" s="1375" t="s">
        <v>763</v>
      </c>
      <c r="AF83" s="1370" t="s">
        <v>9554</v>
      </c>
      <c r="AG83" s="1378" t="s">
        <v>5349</v>
      </c>
      <c r="AH83" s="1378" t="s">
        <v>7955</v>
      </c>
      <c r="AI83" s="1378" t="s">
        <v>2764</v>
      </c>
      <c r="AJ83" s="1378" t="s">
        <v>9555</v>
      </c>
      <c r="AK83" s="1378" t="s">
        <v>8514</v>
      </c>
      <c r="AL83" s="1378" t="s">
        <v>9556</v>
      </c>
      <c r="AM83" s="1371" t="s">
        <v>9557</v>
      </c>
      <c r="AN83" s="1371" t="s">
        <v>5785</v>
      </c>
      <c r="AO83" s="1371" t="s">
        <v>8675</v>
      </c>
      <c r="AP83" s="1371" t="s">
        <v>9558</v>
      </c>
      <c r="AQ83" s="1371" t="s">
        <v>8841</v>
      </c>
      <c r="AR83" s="1371" t="s">
        <v>1506</v>
      </c>
      <c r="AS83" s="1371" t="s">
        <v>7813</v>
      </c>
      <c r="AT83" s="1364" t="s">
        <v>4263</v>
      </c>
      <c r="AU83" s="1379" t="s">
        <v>9559</v>
      </c>
      <c r="AV83" s="1329" t="str">
        <f t="shared" si="6"/>
        <v>3:27</v>
      </c>
      <c r="AW83" s="1387" t="s">
        <v>9560</v>
      </c>
    </row>
    <row r="84" ht="15.75" customHeight="1">
      <c r="A84" s="1399" t="s">
        <v>9561</v>
      </c>
      <c r="B84" s="1380" t="s">
        <v>7686</v>
      </c>
      <c r="C84" s="1320">
        <v>0.05355324074074074</v>
      </c>
      <c r="D84" s="1465" t="s">
        <v>9562</v>
      </c>
      <c r="E84" s="1465" t="s">
        <v>9563</v>
      </c>
      <c r="F84" s="1465" t="s">
        <v>9564</v>
      </c>
      <c r="G84" s="1465" t="s">
        <v>9565</v>
      </c>
      <c r="H84" s="1466" t="s">
        <v>9566</v>
      </c>
      <c r="I84" s="1381" t="s">
        <v>9567</v>
      </c>
      <c r="J84" s="1467" t="s">
        <v>9568</v>
      </c>
      <c r="K84" s="1467" t="s">
        <v>1351</v>
      </c>
      <c r="L84" s="1467" t="s">
        <v>7955</v>
      </c>
      <c r="M84" s="1467" t="s">
        <v>9569</v>
      </c>
      <c r="N84" s="1467" t="s">
        <v>9570</v>
      </c>
      <c r="O84" s="1467" t="s">
        <v>9571</v>
      </c>
      <c r="P84" s="1467" t="s">
        <v>3661</v>
      </c>
      <c r="Q84" s="1365" t="s">
        <v>9572</v>
      </c>
      <c r="R84" s="1365" t="s">
        <v>6071</v>
      </c>
      <c r="S84" s="1468" t="s">
        <v>9573</v>
      </c>
      <c r="T84" s="1468" t="s">
        <v>9574</v>
      </c>
      <c r="U84" s="1365" t="s">
        <v>7748</v>
      </c>
      <c r="V84" s="1365" t="s">
        <v>9575</v>
      </c>
      <c r="W84" s="1431" t="s">
        <v>9576</v>
      </c>
      <c r="X84" s="1431" t="s">
        <v>4124</v>
      </c>
      <c r="Y84" s="1431" t="s">
        <v>1859</v>
      </c>
      <c r="Z84" s="1431" t="s">
        <v>9350</v>
      </c>
      <c r="AA84" s="1336" t="s">
        <v>9552</v>
      </c>
      <c r="AB84" s="1431" t="s">
        <v>8138</v>
      </c>
      <c r="AC84" s="1431" t="s">
        <v>1565</v>
      </c>
      <c r="AD84" s="1465" t="s">
        <v>9577</v>
      </c>
      <c r="AE84" s="1465" t="s">
        <v>1779</v>
      </c>
      <c r="AF84" s="1445" t="s">
        <v>8704</v>
      </c>
      <c r="AG84" s="1445" t="s">
        <v>2862</v>
      </c>
      <c r="AH84" s="1445" t="s">
        <v>8860</v>
      </c>
      <c r="AI84" s="1445" t="s">
        <v>350</v>
      </c>
      <c r="AJ84" s="1445" t="s">
        <v>9578</v>
      </c>
      <c r="AK84" s="1445" t="s">
        <v>9579</v>
      </c>
      <c r="AL84" s="1445" t="s">
        <v>7317</v>
      </c>
      <c r="AM84" s="1460" t="s">
        <v>9580</v>
      </c>
      <c r="AN84" s="1460" t="s">
        <v>3418</v>
      </c>
      <c r="AO84" s="1460" t="s">
        <v>9581</v>
      </c>
      <c r="AP84" s="1460" t="s">
        <v>9582</v>
      </c>
      <c r="AQ84" s="1460" t="s">
        <v>9583</v>
      </c>
      <c r="AR84" s="1460" t="s">
        <v>9584</v>
      </c>
      <c r="AS84" s="1460" t="s">
        <v>4383</v>
      </c>
      <c r="AT84" s="1467" t="s">
        <v>9585</v>
      </c>
      <c r="AU84" s="1469" t="s">
        <v>9586</v>
      </c>
      <c r="AV84" s="1329" t="str">
        <f t="shared" si="6"/>
        <v>4:58</v>
      </c>
      <c r="AW84" s="1470" t="s">
        <v>9587</v>
      </c>
    </row>
    <row r="85">
      <c r="A85" s="1355" t="s">
        <v>4687</v>
      </c>
      <c r="B85" s="1391" t="s">
        <v>7717</v>
      </c>
      <c r="C85" s="1332">
        <v>0.053668981481481484</v>
      </c>
      <c r="D85" s="1328" t="s">
        <v>9588</v>
      </c>
      <c r="E85" s="1328" t="s">
        <v>8401</v>
      </c>
      <c r="F85" s="1328" t="s">
        <v>8085</v>
      </c>
      <c r="G85" s="1328" t="s">
        <v>9589</v>
      </c>
      <c r="H85" s="1347" t="s">
        <v>8085</v>
      </c>
      <c r="I85" s="1328" t="s">
        <v>9590</v>
      </c>
      <c r="J85" s="1328" t="s">
        <v>8496</v>
      </c>
      <c r="K85" s="1328" t="s">
        <v>9102</v>
      </c>
      <c r="L85" s="1328" t="s">
        <v>4317</v>
      </c>
      <c r="M85" s="1328" t="s">
        <v>7766</v>
      </c>
      <c r="N85" s="1328" t="s">
        <v>8751</v>
      </c>
      <c r="O85" s="1328" t="s">
        <v>9591</v>
      </c>
      <c r="P85" s="1328" t="s">
        <v>8986</v>
      </c>
      <c r="Q85" s="1328" t="s">
        <v>9592</v>
      </c>
      <c r="R85" s="1328" t="s">
        <v>9593</v>
      </c>
      <c r="S85" s="1328" t="s">
        <v>9594</v>
      </c>
      <c r="T85" s="1328" t="s">
        <v>9595</v>
      </c>
      <c r="U85" s="1328" t="s">
        <v>9596</v>
      </c>
      <c r="V85" s="1328" t="s">
        <v>9002</v>
      </c>
      <c r="W85" s="1328" t="s">
        <v>9597</v>
      </c>
      <c r="X85" s="1328" t="s">
        <v>9598</v>
      </c>
      <c r="Y85" s="1328" t="s">
        <v>5041</v>
      </c>
      <c r="Z85" s="1328" t="s">
        <v>8754</v>
      </c>
      <c r="AA85" s="1369" t="s">
        <v>9599</v>
      </c>
      <c r="AB85" s="1328" t="s">
        <v>3381</v>
      </c>
      <c r="AC85" s="1328" t="s">
        <v>5388</v>
      </c>
      <c r="AD85" s="1328" t="s">
        <v>9600</v>
      </c>
      <c r="AE85" s="1328" t="s">
        <v>5327</v>
      </c>
      <c r="AF85" s="1328" t="s">
        <v>9601</v>
      </c>
      <c r="AG85" s="1328" t="s">
        <v>8863</v>
      </c>
      <c r="AH85" s="1328" t="s">
        <v>9602</v>
      </c>
      <c r="AI85" s="1328" t="s">
        <v>9603</v>
      </c>
      <c r="AJ85" s="1328" t="s">
        <v>9604</v>
      </c>
      <c r="AK85" s="1328" t="s">
        <v>9104</v>
      </c>
      <c r="AL85" s="1328" t="s">
        <v>3427</v>
      </c>
      <c r="AM85" s="1328" t="s">
        <v>6204</v>
      </c>
      <c r="AN85" s="1328" t="s">
        <v>9605</v>
      </c>
      <c r="AO85" s="1328" t="s">
        <v>9606</v>
      </c>
      <c r="AP85" s="1328" t="s">
        <v>9607</v>
      </c>
      <c r="AQ85" s="1328" t="s">
        <v>2720</v>
      </c>
      <c r="AR85" s="1328" t="s">
        <v>3101</v>
      </c>
      <c r="AS85" s="1328" t="s">
        <v>1057</v>
      </c>
      <c r="AT85" s="1328" t="s">
        <v>9608</v>
      </c>
      <c r="AU85" s="1328" t="s">
        <v>9609</v>
      </c>
      <c r="AV85" s="1328" t="s">
        <v>9610</v>
      </c>
      <c r="AW85" s="1390"/>
    </row>
    <row r="86">
      <c r="A86" s="1399" t="s">
        <v>4947</v>
      </c>
      <c r="B86" s="1386" t="s">
        <v>7661</v>
      </c>
      <c r="C86" s="1320">
        <v>0.05376157407407407</v>
      </c>
      <c r="D86" s="1360" t="s">
        <v>9611</v>
      </c>
      <c r="E86" s="1360" t="s">
        <v>9612</v>
      </c>
      <c r="F86" s="1360" t="s">
        <v>9613</v>
      </c>
      <c r="G86" s="1360" t="s">
        <v>9614</v>
      </c>
      <c r="H86" s="1471" t="s">
        <v>9615</v>
      </c>
      <c r="I86" s="1347" t="s">
        <v>343</v>
      </c>
      <c r="J86" s="1363" t="s">
        <v>8630</v>
      </c>
      <c r="K86" s="1363" t="s">
        <v>9616</v>
      </c>
      <c r="L86" s="1363" t="s">
        <v>2096</v>
      </c>
      <c r="M86" s="1363" t="s">
        <v>1200</v>
      </c>
      <c r="N86" s="1363" t="s">
        <v>9617</v>
      </c>
      <c r="O86" s="1363" t="s">
        <v>9618</v>
      </c>
      <c r="P86" s="1363" t="s">
        <v>2150</v>
      </c>
      <c r="Q86" s="1366" t="s">
        <v>3889</v>
      </c>
      <c r="R86" s="1366" t="s">
        <v>9619</v>
      </c>
      <c r="S86" s="1472" t="s">
        <v>4616</v>
      </c>
      <c r="T86" s="1472" t="s">
        <v>8134</v>
      </c>
      <c r="U86" s="1366" t="s">
        <v>9620</v>
      </c>
      <c r="V86" s="1366" t="s">
        <v>9621</v>
      </c>
      <c r="W86" s="1369" t="s">
        <v>9622</v>
      </c>
      <c r="X86" s="1369" t="s">
        <v>9623</v>
      </c>
      <c r="Y86" s="1369" t="s">
        <v>2187</v>
      </c>
      <c r="Z86" s="1369" t="s">
        <v>8763</v>
      </c>
      <c r="AA86" s="1328" t="s">
        <v>9624</v>
      </c>
      <c r="AB86" s="1369" t="s">
        <v>9625</v>
      </c>
      <c r="AC86" s="1369" t="s">
        <v>8038</v>
      </c>
      <c r="AD86" s="1360" t="s">
        <v>5457</v>
      </c>
      <c r="AE86" s="1360" t="s">
        <v>1942</v>
      </c>
      <c r="AF86" s="1370" t="s">
        <v>6328</v>
      </c>
      <c r="AG86" s="1370" t="s">
        <v>9626</v>
      </c>
      <c r="AH86" s="1370" t="s">
        <v>8130</v>
      </c>
      <c r="AI86" s="1370" t="s">
        <v>6124</v>
      </c>
      <c r="AJ86" s="1370" t="s">
        <v>9627</v>
      </c>
      <c r="AK86" s="1370" t="s">
        <v>4319</v>
      </c>
      <c r="AL86" s="1370" t="s">
        <v>3613</v>
      </c>
      <c r="AM86" s="1372" t="s">
        <v>4333</v>
      </c>
      <c r="AN86" s="1372" t="s">
        <v>9628</v>
      </c>
      <c r="AO86" s="1372" t="s">
        <v>6898</v>
      </c>
      <c r="AP86" s="1372" t="s">
        <v>9629</v>
      </c>
      <c r="AQ86" s="1372" t="s">
        <v>9630</v>
      </c>
      <c r="AR86" s="1372" t="s">
        <v>4748</v>
      </c>
      <c r="AS86" s="1372" t="s">
        <v>7807</v>
      </c>
      <c r="AT86" s="1363" t="s">
        <v>9631</v>
      </c>
      <c r="AU86" s="1353" t="s">
        <v>9632</v>
      </c>
      <c r="AV86" s="1353" t="str">
        <f t="shared" ref="AV86:AV91" si="7">TEXT(AU86-C86,"m:ss")</f>
        <v>4:58</v>
      </c>
      <c r="AW86" s="1473"/>
    </row>
    <row r="87" ht="15.75" customHeight="1">
      <c r="A87" s="1388" t="s">
        <v>5796</v>
      </c>
      <c r="B87" s="1434" t="s">
        <v>7717</v>
      </c>
      <c r="C87" s="1409">
        <v>0.05386574074074074</v>
      </c>
      <c r="D87" s="1329" t="s">
        <v>9633</v>
      </c>
      <c r="E87" s="1329" t="s">
        <v>9634</v>
      </c>
      <c r="F87" s="1329" t="s">
        <v>9635</v>
      </c>
      <c r="G87" s="1329" t="s">
        <v>3950</v>
      </c>
      <c r="H87" s="1329" t="s">
        <v>9636</v>
      </c>
      <c r="I87" s="1329" t="s">
        <v>9590</v>
      </c>
      <c r="J87" s="1329" t="s">
        <v>9637</v>
      </c>
      <c r="K87" s="1329" t="s">
        <v>9638</v>
      </c>
      <c r="L87" s="1329" t="s">
        <v>1306</v>
      </c>
      <c r="M87" s="1329" t="s">
        <v>4068</v>
      </c>
      <c r="N87" s="1329" t="s">
        <v>6083</v>
      </c>
      <c r="O87" s="1329" t="s">
        <v>9639</v>
      </c>
      <c r="P87" s="1329" t="s">
        <v>5592</v>
      </c>
      <c r="Q87" s="1329" t="s">
        <v>9640</v>
      </c>
      <c r="R87" s="1329" t="s">
        <v>9641</v>
      </c>
      <c r="S87" s="1329" t="s">
        <v>9642</v>
      </c>
      <c r="T87" s="1329" t="s">
        <v>8744</v>
      </c>
      <c r="U87" s="1329" t="s">
        <v>9643</v>
      </c>
      <c r="V87" s="1329" t="s">
        <v>9644</v>
      </c>
      <c r="W87" s="1329" t="s">
        <v>9645</v>
      </c>
      <c r="X87" s="1329" t="s">
        <v>1269</v>
      </c>
      <c r="Y87" s="1329" t="s">
        <v>1588</v>
      </c>
      <c r="Z87" s="1329" t="s">
        <v>2344</v>
      </c>
      <c r="AA87" s="1347" t="s">
        <v>9646</v>
      </c>
      <c r="AB87" s="1329" t="s">
        <v>9647</v>
      </c>
      <c r="AC87" s="1329" t="s">
        <v>9648</v>
      </c>
      <c r="AD87" s="1329" t="s">
        <v>9649</v>
      </c>
      <c r="AE87" s="1329" t="s">
        <v>9650</v>
      </c>
      <c r="AF87" s="1329" t="s">
        <v>9121</v>
      </c>
      <c r="AG87" s="1329" t="s">
        <v>9651</v>
      </c>
      <c r="AH87" s="1329" t="s">
        <v>9652</v>
      </c>
      <c r="AI87" s="1329" t="s">
        <v>9653</v>
      </c>
      <c r="AJ87" s="1329" t="s">
        <v>9654</v>
      </c>
      <c r="AK87" s="1329" t="s">
        <v>9655</v>
      </c>
      <c r="AL87" s="1329" t="s">
        <v>5249</v>
      </c>
      <c r="AM87" s="1329" t="s">
        <v>8732</v>
      </c>
      <c r="AN87" s="1329" t="s">
        <v>8700</v>
      </c>
      <c r="AO87" s="1328" t="s">
        <v>8446</v>
      </c>
      <c r="AP87" s="1329" t="s">
        <v>9656</v>
      </c>
      <c r="AQ87" s="1329" t="s">
        <v>9657</v>
      </c>
      <c r="AR87" s="1329" t="s">
        <v>9658</v>
      </c>
      <c r="AS87" s="1329" t="s">
        <v>8629</v>
      </c>
      <c r="AT87" s="1329" t="s">
        <v>9659</v>
      </c>
      <c r="AU87" s="1329" t="s">
        <v>9609</v>
      </c>
      <c r="AV87" s="1329" t="str">
        <f t="shared" si="7"/>
        <v>3:30</v>
      </c>
      <c r="AW87" s="1390"/>
    </row>
    <row r="88">
      <c r="A88" s="1399" t="s">
        <v>4798</v>
      </c>
      <c r="B88" s="1386" t="s">
        <v>7717</v>
      </c>
      <c r="C88" s="1320">
        <v>0.05482638888888889</v>
      </c>
      <c r="D88" s="1412" t="s">
        <v>9660</v>
      </c>
      <c r="E88" s="1360" t="s">
        <v>8332</v>
      </c>
      <c r="F88" s="1360" t="s">
        <v>9661</v>
      </c>
      <c r="G88" s="1360" t="s">
        <v>9662</v>
      </c>
      <c r="H88" s="1361" t="s">
        <v>9566</v>
      </c>
      <c r="I88" s="1361" t="s">
        <v>9663</v>
      </c>
      <c r="J88" s="1363" t="s">
        <v>9664</v>
      </c>
      <c r="K88" s="1363" t="s">
        <v>8766</v>
      </c>
      <c r="L88" s="1363" t="s">
        <v>9665</v>
      </c>
      <c r="M88" s="1363" t="s">
        <v>9666</v>
      </c>
      <c r="N88" s="1363" t="s">
        <v>9667</v>
      </c>
      <c r="O88" s="1363" t="s">
        <v>9668</v>
      </c>
      <c r="P88" s="1363" t="s">
        <v>5100</v>
      </c>
      <c r="Q88" s="1366" t="s">
        <v>9669</v>
      </c>
      <c r="R88" s="1366" t="s">
        <v>6268</v>
      </c>
      <c r="S88" s="1366" t="s">
        <v>9670</v>
      </c>
      <c r="T88" s="1366" t="s">
        <v>9599</v>
      </c>
      <c r="U88" s="1366" t="s">
        <v>9671</v>
      </c>
      <c r="V88" s="1366" t="s">
        <v>1838</v>
      </c>
      <c r="W88" s="1369" t="s">
        <v>9672</v>
      </c>
      <c r="X88" s="1369" t="s">
        <v>5254</v>
      </c>
      <c r="Y88" s="1369" t="s">
        <v>1994</v>
      </c>
      <c r="Z88" s="1369" t="s">
        <v>8829</v>
      </c>
      <c r="AA88" s="1369" t="s">
        <v>2240</v>
      </c>
      <c r="AB88" s="1369" t="s">
        <v>2017</v>
      </c>
      <c r="AC88" s="1369" t="s">
        <v>9673</v>
      </c>
      <c r="AD88" s="1360" t="s">
        <v>9674</v>
      </c>
      <c r="AE88" s="1360" t="s">
        <v>1464</v>
      </c>
      <c r="AF88" s="1370" t="s">
        <v>9675</v>
      </c>
      <c r="AG88" s="1370" t="s">
        <v>9676</v>
      </c>
      <c r="AH88" s="1370" t="s">
        <v>5243</v>
      </c>
      <c r="AI88" s="1370" t="s">
        <v>9677</v>
      </c>
      <c r="AJ88" s="1370" t="s">
        <v>9678</v>
      </c>
      <c r="AK88" s="1370" t="s">
        <v>350</v>
      </c>
      <c r="AL88" s="1370" t="s">
        <v>7033</v>
      </c>
      <c r="AM88" s="1372" t="s">
        <v>3954</v>
      </c>
      <c r="AN88" s="1372" t="s">
        <v>9679</v>
      </c>
      <c r="AO88" s="1372" t="s">
        <v>9493</v>
      </c>
      <c r="AP88" s="1372" t="s">
        <v>9680</v>
      </c>
      <c r="AQ88" s="1372" t="s">
        <v>9681</v>
      </c>
      <c r="AR88" s="1372" t="s">
        <v>9682</v>
      </c>
      <c r="AS88" s="1372" t="s">
        <v>2322</v>
      </c>
      <c r="AT88" s="1363" t="s">
        <v>9683</v>
      </c>
      <c r="AU88" s="1353" t="s">
        <v>9684</v>
      </c>
      <c r="AV88" s="1329" t="str">
        <f t="shared" si="7"/>
        <v>3:40</v>
      </c>
      <c r="AW88" s="1387" t="s">
        <v>9685</v>
      </c>
    </row>
    <row r="89">
      <c r="A89" s="1355" t="s">
        <v>5095</v>
      </c>
      <c r="B89" s="1391" t="s">
        <v>7661</v>
      </c>
      <c r="C89" s="1332">
        <v>0.05559027777777778</v>
      </c>
      <c r="D89" s="1412" t="s">
        <v>9686</v>
      </c>
      <c r="E89" s="1328" t="s">
        <v>9687</v>
      </c>
      <c r="F89" s="1328" t="s">
        <v>9688</v>
      </c>
      <c r="G89" s="1328" t="s">
        <v>7517</v>
      </c>
      <c r="H89" s="1328" t="s">
        <v>5395</v>
      </c>
      <c r="I89" s="1328" t="s">
        <v>1794</v>
      </c>
      <c r="J89" s="1328" t="s">
        <v>9689</v>
      </c>
      <c r="K89" s="1328" t="s">
        <v>5596</v>
      </c>
      <c r="L89" s="1328" t="s">
        <v>7480</v>
      </c>
      <c r="M89" s="1328" t="s">
        <v>9296</v>
      </c>
      <c r="N89" s="1328" t="s">
        <v>9690</v>
      </c>
      <c r="O89" s="1328" t="s">
        <v>9691</v>
      </c>
      <c r="P89" s="1328" t="s">
        <v>394</v>
      </c>
      <c r="Q89" s="1328" t="s">
        <v>9692</v>
      </c>
      <c r="R89" s="1328" t="s">
        <v>9693</v>
      </c>
      <c r="S89" s="1328" t="s">
        <v>4776</v>
      </c>
      <c r="T89" s="1328" t="s">
        <v>9694</v>
      </c>
      <c r="U89" s="1328" t="s">
        <v>9695</v>
      </c>
      <c r="V89" s="1328" t="s">
        <v>5792</v>
      </c>
      <c r="W89" s="1328" t="s">
        <v>8310</v>
      </c>
      <c r="X89" s="1328" t="s">
        <v>9696</v>
      </c>
      <c r="Y89" s="1328" t="s">
        <v>2567</v>
      </c>
      <c r="Z89" s="1328" t="s">
        <v>9697</v>
      </c>
      <c r="AA89" s="1369" t="s">
        <v>9698</v>
      </c>
      <c r="AB89" s="1328" t="s">
        <v>7976</v>
      </c>
      <c r="AC89" s="1328" t="s">
        <v>4278</v>
      </c>
      <c r="AD89" s="1328" t="s">
        <v>8595</v>
      </c>
      <c r="AE89" s="1328" t="s">
        <v>9699</v>
      </c>
      <c r="AF89" s="1328" t="s">
        <v>9700</v>
      </c>
      <c r="AG89" s="1328" t="s">
        <v>9701</v>
      </c>
      <c r="AH89" s="1328" t="s">
        <v>7426</v>
      </c>
      <c r="AI89" s="1328" t="s">
        <v>9702</v>
      </c>
      <c r="AJ89" s="1328" t="s">
        <v>9703</v>
      </c>
      <c r="AK89" s="1328" t="s">
        <v>4062</v>
      </c>
      <c r="AL89" s="1328" t="s">
        <v>748</v>
      </c>
      <c r="AM89" s="1328" t="s">
        <v>9704</v>
      </c>
      <c r="AN89" s="1328" t="s">
        <v>9705</v>
      </c>
      <c r="AO89" s="1328" t="s">
        <v>686</v>
      </c>
      <c r="AP89" s="1328" t="s">
        <v>9706</v>
      </c>
      <c r="AQ89" s="1328" t="s">
        <v>9707</v>
      </c>
      <c r="AR89" s="1328" t="s">
        <v>3705</v>
      </c>
      <c r="AS89" s="1328" t="s">
        <v>1829</v>
      </c>
      <c r="AT89" s="1328" t="s">
        <v>9708</v>
      </c>
      <c r="AU89" s="1328" t="s">
        <v>9709</v>
      </c>
      <c r="AV89" s="1329" t="str">
        <f t="shared" si="7"/>
        <v>5:05</v>
      </c>
      <c r="AW89" s="1392" t="s">
        <v>9710</v>
      </c>
    </row>
    <row r="90">
      <c r="A90" s="1399" t="s">
        <v>5402</v>
      </c>
      <c r="B90" s="1386" t="s">
        <v>7661</v>
      </c>
      <c r="C90" s="1320">
        <v>0.05578703703703704</v>
      </c>
      <c r="D90" s="1474" t="s">
        <v>9711</v>
      </c>
      <c r="E90" s="1475" t="s">
        <v>9712</v>
      </c>
      <c r="F90" s="1475" t="s">
        <v>9713</v>
      </c>
      <c r="G90" s="1475" t="s">
        <v>9714</v>
      </c>
      <c r="H90" s="1476" t="s">
        <v>9715</v>
      </c>
      <c r="I90" s="1477">
        <v>50.6</v>
      </c>
      <c r="J90" s="1478" t="s">
        <v>8579</v>
      </c>
      <c r="K90" s="1478" t="s">
        <v>2147</v>
      </c>
      <c r="L90" s="1479" t="s">
        <v>2954</v>
      </c>
      <c r="M90" s="1478" t="s">
        <v>9716</v>
      </c>
      <c r="N90" s="1479" t="s">
        <v>9717</v>
      </c>
      <c r="O90" s="1479" t="s">
        <v>9718</v>
      </c>
      <c r="P90" s="1479">
        <v>49.62</v>
      </c>
      <c r="Q90" s="1480" t="s">
        <v>9719</v>
      </c>
      <c r="R90" s="1480" t="s">
        <v>3080</v>
      </c>
      <c r="S90" s="1480" t="s">
        <v>9624</v>
      </c>
      <c r="T90" s="1481" t="s">
        <v>1150</v>
      </c>
      <c r="U90" s="1480" t="s">
        <v>9720</v>
      </c>
      <c r="V90" s="1480" t="s">
        <v>1965</v>
      </c>
      <c r="W90" s="1482" t="s">
        <v>9721</v>
      </c>
      <c r="X90" s="1482" t="s">
        <v>6222</v>
      </c>
      <c r="Y90" s="1482">
        <v>51.87</v>
      </c>
      <c r="Z90" s="1482" t="s">
        <v>6245</v>
      </c>
      <c r="AA90" s="1482" t="s">
        <v>5768</v>
      </c>
      <c r="AB90" s="1482" t="s">
        <v>1792</v>
      </c>
      <c r="AC90" s="1482">
        <v>50.02</v>
      </c>
      <c r="AD90" s="1475" t="s">
        <v>948</v>
      </c>
      <c r="AE90" s="1475">
        <v>51.36</v>
      </c>
      <c r="AF90" s="1483" t="s">
        <v>9722</v>
      </c>
      <c r="AG90" s="1483" t="s">
        <v>3043</v>
      </c>
      <c r="AH90" s="1483" t="s">
        <v>5178</v>
      </c>
      <c r="AI90" s="1484" t="s">
        <v>9723</v>
      </c>
      <c r="AJ90" s="1483" t="s">
        <v>9724</v>
      </c>
      <c r="AK90" s="1483" t="s">
        <v>9725</v>
      </c>
      <c r="AL90" s="1483" t="s">
        <v>9494</v>
      </c>
      <c r="AM90" s="1485" t="s">
        <v>9726</v>
      </c>
      <c r="AN90" s="1486" t="s">
        <v>9727</v>
      </c>
      <c r="AO90" s="1486" t="s">
        <v>1166</v>
      </c>
      <c r="AP90" s="1485" t="s">
        <v>3127</v>
      </c>
      <c r="AQ90" s="1486" t="s">
        <v>9728</v>
      </c>
      <c r="AR90" s="1485" t="s">
        <v>8054</v>
      </c>
      <c r="AS90" s="1485">
        <v>50.86</v>
      </c>
      <c r="AT90" s="1479" t="s">
        <v>9729</v>
      </c>
      <c r="AU90" s="1353" t="s">
        <v>9730</v>
      </c>
      <c r="AV90" s="1329" t="str">
        <f t="shared" si="7"/>
        <v>6:45</v>
      </c>
      <c r="AW90" s="1487" t="s">
        <v>9731</v>
      </c>
    </row>
    <row r="91">
      <c r="A91" s="1420" t="s">
        <v>9732</v>
      </c>
      <c r="B91" s="1380" t="s">
        <v>7686</v>
      </c>
      <c r="C91" s="1414">
        <v>0.057881944444444444</v>
      </c>
      <c r="D91" s="1360" t="s">
        <v>9733</v>
      </c>
      <c r="E91" s="1375" t="s">
        <v>9734</v>
      </c>
      <c r="F91" s="1360" t="s">
        <v>9735</v>
      </c>
      <c r="G91" s="1360" t="s">
        <v>9736</v>
      </c>
      <c r="H91" s="1362" t="s">
        <v>9737</v>
      </c>
      <c r="I91" s="1362" t="s">
        <v>1105</v>
      </c>
      <c r="J91" s="1364" t="s">
        <v>9738</v>
      </c>
      <c r="K91" s="1364" t="s">
        <v>2988</v>
      </c>
      <c r="L91" s="1364" t="s">
        <v>9739</v>
      </c>
      <c r="M91" s="1364" t="s">
        <v>3248</v>
      </c>
      <c r="N91" s="1364" t="s">
        <v>9740</v>
      </c>
      <c r="O91" s="1364" t="s">
        <v>9741</v>
      </c>
      <c r="P91" s="1364" t="s">
        <v>1869</v>
      </c>
      <c r="Q91" s="1368" t="s">
        <v>9742</v>
      </c>
      <c r="R91" s="1368" t="s">
        <v>9743</v>
      </c>
      <c r="S91" s="1368" t="s">
        <v>9744</v>
      </c>
      <c r="T91" s="1368" t="s">
        <v>9745</v>
      </c>
      <c r="U91" s="1368" t="s">
        <v>9746</v>
      </c>
      <c r="V91" s="1368" t="s">
        <v>9747</v>
      </c>
      <c r="W91" s="1377" t="s">
        <v>9748</v>
      </c>
      <c r="X91" s="1377" t="s">
        <v>9749</v>
      </c>
      <c r="Y91" s="1377" t="s">
        <v>2864</v>
      </c>
      <c r="Z91" s="1377" t="s">
        <v>9750</v>
      </c>
      <c r="AA91" s="1328" t="s">
        <v>9751</v>
      </c>
      <c r="AB91" s="1377" t="s">
        <v>9546</v>
      </c>
      <c r="AC91" s="1377" t="s">
        <v>4095</v>
      </c>
      <c r="AD91" s="1375" t="s">
        <v>4832</v>
      </c>
      <c r="AE91" s="1375" t="s">
        <v>2743</v>
      </c>
      <c r="AF91" s="1378" t="s">
        <v>9752</v>
      </c>
      <c r="AG91" s="1378" t="s">
        <v>5352</v>
      </c>
      <c r="AH91" s="1378" t="s">
        <v>9753</v>
      </c>
      <c r="AI91" s="1378" t="s">
        <v>4671</v>
      </c>
      <c r="AJ91" s="1378" t="s">
        <v>9754</v>
      </c>
      <c r="AK91" s="1378" t="s">
        <v>9755</v>
      </c>
      <c r="AL91" s="1378" t="s">
        <v>3503</v>
      </c>
      <c r="AM91" s="1371" t="s">
        <v>4679</v>
      </c>
      <c r="AN91" s="1371" t="s">
        <v>9756</v>
      </c>
      <c r="AO91" s="1371" t="s">
        <v>9077</v>
      </c>
      <c r="AP91" s="1371" t="s">
        <v>4115</v>
      </c>
      <c r="AQ91" s="1371" t="s">
        <v>5982</v>
      </c>
      <c r="AR91" s="1371" t="s">
        <v>9757</v>
      </c>
      <c r="AS91" s="1371" t="s">
        <v>794</v>
      </c>
      <c r="AT91" s="1364" t="s">
        <v>9758</v>
      </c>
      <c r="AU91" s="1379" t="s">
        <v>9759</v>
      </c>
      <c r="AV91" s="1328" t="str">
        <f t="shared" si="7"/>
        <v>2:11</v>
      </c>
      <c r="AW91" s="1408" t="s">
        <v>9760</v>
      </c>
    </row>
    <row r="92">
      <c r="A92" s="1355" t="s">
        <v>4568</v>
      </c>
      <c r="B92" s="1391" t="s">
        <v>7686</v>
      </c>
      <c r="C92" s="1488">
        <v>0.0581712962962963</v>
      </c>
      <c r="D92" s="1328" t="s">
        <v>9761</v>
      </c>
      <c r="E92" s="1328" t="s">
        <v>7725</v>
      </c>
      <c r="F92" s="1328" t="s">
        <v>9762</v>
      </c>
      <c r="G92" s="1328" t="s">
        <v>9763</v>
      </c>
      <c r="H92" s="1347" t="s">
        <v>6196</v>
      </c>
      <c r="I92" s="1328" t="s">
        <v>2901</v>
      </c>
      <c r="J92" s="1328" t="s">
        <v>8322</v>
      </c>
      <c r="K92" s="1328" t="s">
        <v>9764</v>
      </c>
      <c r="L92" s="1328" t="s">
        <v>9765</v>
      </c>
      <c r="M92" s="1328" t="s">
        <v>2036</v>
      </c>
      <c r="N92" s="1328" t="s">
        <v>9766</v>
      </c>
      <c r="O92" s="1328" t="s">
        <v>9767</v>
      </c>
      <c r="P92" s="1328" t="s">
        <v>7394</v>
      </c>
      <c r="Q92" s="1328" t="s">
        <v>9768</v>
      </c>
      <c r="R92" s="1328" t="s">
        <v>6138</v>
      </c>
      <c r="S92" s="1328" t="s">
        <v>9769</v>
      </c>
      <c r="T92" s="1328" t="s">
        <v>9770</v>
      </c>
      <c r="U92" s="1328" t="s">
        <v>9771</v>
      </c>
      <c r="V92" s="1328" t="s">
        <v>9772</v>
      </c>
      <c r="W92" s="1328" t="s">
        <v>9773</v>
      </c>
      <c r="X92" s="1328" t="s">
        <v>9774</v>
      </c>
      <c r="Y92" s="1328" t="s">
        <v>1942</v>
      </c>
      <c r="Z92" s="1328" t="s">
        <v>4226</v>
      </c>
      <c r="AA92" s="1369" t="s">
        <v>9006</v>
      </c>
      <c r="AB92" s="1328" t="s">
        <v>9350</v>
      </c>
      <c r="AC92" s="1328" t="s">
        <v>444</v>
      </c>
      <c r="AD92" s="1328" t="s">
        <v>1001</v>
      </c>
      <c r="AE92" s="1328" t="s">
        <v>9775</v>
      </c>
      <c r="AF92" s="1328" t="s">
        <v>9776</v>
      </c>
      <c r="AG92" s="1328" t="s">
        <v>8678</v>
      </c>
      <c r="AH92" s="1328" t="s">
        <v>9777</v>
      </c>
      <c r="AI92" s="1328" t="s">
        <v>3819</v>
      </c>
      <c r="AJ92" s="1328" t="s">
        <v>9778</v>
      </c>
      <c r="AK92" s="1328" t="s">
        <v>2328</v>
      </c>
      <c r="AL92" s="1328" t="s">
        <v>8874</v>
      </c>
      <c r="AM92" s="1328" t="s">
        <v>9779</v>
      </c>
      <c r="AN92" s="1328" t="s">
        <v>9765</v>
      </c>
      <c r="AO92" s="1328" t="s">
        <v>5013</v>
      </c>
      <c r="AP92" s="1328" t="s">
        <v>9780</v>
      </c>
      <c r="AQ92" s="1328" t="s">
        <v>6174</v>
      </c>
      <c r="AR92" s="1328" t="s">
        <v>8984</v>
      </c>
      <c r="AS92" s="1328" t="s">
        <v>8857</v>
      </c>
      <c r="AT92" s="1328" t="s">
        <v>9781</v>
      </c>
      <c r="AU92" s="1328" t="s">
        <v>9782</v>
      </c>
      <c r="AV92" s="1328" t="s">
        <v>9783</v>
      </c>
      <c r="AW92" s="1392" t="s">
        <v>8644</v>
      </c>
    </row>
    <row r="93" ht="15.75" customHeight="1">
      <c r="A93" s="1355" t="s">
        <v>5634</v>
      </c>
      <c r="B93" s="1380" t="s">
        <v>7686</v>
      </c>
      <c r="C93" s="1332">
        <v>0.06635416666666667</v>
      </c>
      <c r="D93" s="1347" t="s">
        <v>9784</v>
      </c>
      <c r="E93" s="1347" t="s">
        <v>7563</v>
      </c>
      <c r="F93" s="1347" t="s">
        <v>9785</v>
      </c>
      <c r="G93" s="1347" t="s">
        <v>9786</v>
      </c>
      <c r="H93" s="1347" t="s">
        <v>9787</v>
      </c>
      <c r="I93" s="1347" t="s">
        <v>3323</v>
      </c>
      <c r="J93" s="1347" t="s">
        <v>9788</v>
      </c>
      <c r="K93" s="1347" t="s">
        <v>3468</v>
      </c>
      <c r="L93" s="1347" t="s">
        <v>9789</v>
      </c>
      <c r="M93" s="1347" t="s">
        <v>1022</v>
      </c>
      <c r="N93" s="1347" t="s">
        <v>9790</v>
      </c>
      <c r="O93" s="1347" t="s">
        <v>9791</v>
      </c>
      <c r="P93" s="1347" t="s">
        <v>3256</v>
      </c>
      <c r="Q93" s="1347" t="s">
        <v>9792</v>
      </c>
      <c r="R93" s="1347" t="s">
        <v>4077</v>
      </c>
      <c r="S93" s="1347" t="s">
        <v>9793</v>
      </c>
      <c r="T93" s="1347" t="s">
        <v>9672</v>
      </c>
      <c r="U93" s="1347" t="s">
        <v>9794</v>
      </c>
      <c r="V93" s="1347" t="s">
        <v>6447</v>
      </c>
      <c r="W93" s="1347" t="s">
        <v>9795</v>
      </c>
      <c r="X93" s="1347" t="s">
        <v>9796</v>
      </c>
      <c r="Y93" s="1347" t="s">
        <v>919</v>
      </c>
      <c r="Z93" s="1347" t="s">
        <v>9797</v>
      </c>
      <c r="AA93" s="1377"/>
      <c r="AB93" s="1347" t="s">
        <v>9798</v>
      </c>
      <c r="AC93" s="1347" t="s">
        <v>1040</v>
      </c>
      <c r="AD93" s="1347" t="s">
        <v>8508</v>
      </c>
      <c r="AE93" s="1347" t="s">
        <v>9799</v>
      </c>
      <c r="AF93" s="1347" t="s">
        <v>9800</v>
      </c>
      <c r="AG93" s="1347" t="s">
        <v>9801</v>
      </c>
      <c r="AH93" s="1347" t="s">
        <v>9802</v>
      </c>
      <c r="AI93" s="1347" t="s">
        <v>9803</v>
      </c>
      <c r="AJ93" s="1347" t="s">
        <v>9804</v>
      </c>
      <c r="AK93" s="1347" t="s">
        <v>9805</v>
      </c>
      <c r="AL93" s="1347" t="s">
        <v>9806</v>
      </c>
      <c r="AM93" s="1347" t="s">
        <v>9807</v>
      </c>
      <c r="AN93" s="1347" t="s">
        <v>8152</v>
      </c>
      <c r="AO93" s="1347" t="s">
        <v>9808</v>
      </c>
      <c r="AP93" s="1347" t="s">
        <v>9809</v>
      </c>
      <c r="AQ93" s="1347" t="s">
        <v>1004</v>
      </c>
      <c r="AR93" s="1347" t="s">
        <v>9810</v>
      </c>
      <c r="AS93" s="1347" t="s">
        <v>3750</v>
      </c>
      <c r="AT93" s="1347" t="s">
        <v>9811</v>
      </c>
      <c r="AU93" s="1383" t="s">
        <v>9812</v>
      </c>
      <c r="AV93" s="1329" t="str">
        <f>TEXT(AU93-C93,"m:ss")</f>
        <v>9:53</v>
      </c>
      <c r="AW93" s="1384" t="s">
        <v>9813</v>
      </c>
    </row>
    <row r="94">
      <c r="A94" s="1399" t="s">
        <v>4210</v>
      </c>
      <c r="B94" s="1386" t="s">
        <v>7686</v>
      </c>
      <c r="C94" s="1320"/>
      <c r="D94" s="1360"/>
      <c r="E94" s="1360"/>
      <c r="F94" s="1360"/>
      <c r="G94" s="1360"/>
      <c r="H94" s="1347"/>
      <c r="I94" s="1361"/>
      <c r="J94" s="1363"/>
      <c r="K94" s="1363"/>
      <c r="L94" s="1363"/>
      <c r="M94" s="1363"/>
      <c r="N94" s="1363"/>
      <c r="O94" s="1363"/>
      <c r="P94" s="1363"/>
      <c r="Q94" s="1366"/>
      <c r="R94" s="1366"/>
      <c r="S94" s="1366"/>
      <c r="T94" s="1366"/>
      <c r="U94" s="1366"/>
      <c r="V94" s="1366"/>
      <c r="W94" s="1369"/>
      <c r="X94" s="1369"/>
      <c r="Y94" s="1369"/>
      <c r="Z94" s="1369"/>
      <c r="AA94" s="1328"/>
      <c r="AB94" s="1369"/>
      <c r="AC94" s="1369"/>
      <c r="AD94" s="1360"/>
      <c r="AE94" s="1360"/>
      <c r="AF94" s="1428" t="s">
        <v>7704</v>
      </c>
      <c r="AG94" s="1370"/>
      <c r="AH94" s="1370"/>
      <c r="AI94" s="1370"/>
      <c r="AJ94" s="1370"/>
      <c r="AK94" s="1370"/>
      <c r="AL94" s="1370"/>
      <c r="AM94" s="1372"/>
      <c r="AN94" s="1372"/>
      <c r="AO94" s="1372"/>
      <c r="AP94" s="1372"/>
      <c r="AQ94" s="1372"/>
      <c r="AR94" s="1372"/>
      <c r="AS94" s="1372"/>
      <c r="AT94" s="1363"/>
      <c r="AU94" s="1353"/>
      <c r="AV94" s="1353"/>
      <c r="AW94" s="1387"/>
    </row>
    <row r="95">
      <c r="A95" s="1399" t="s">
        <v>3864</v>
      </c>
      <c r="B95" s="1386" t="s">
        <v>7686</v>
      </c>
      <c r="C95" s="1414"/>
      <c r="D95" s="1489"/>
      <c r="E95" s="1375"/>
      <c r="F95" s="1375"/>
      <c r="G95" s="1375"/>
      <c r="H95" s="1413"/>
      <c r="I95" s="1362"/>
      <c r="J95" s="1364"/>
      <c r="K95" s="1364"/>
      <c r="L95" s="1364"/>
      <c r="M95" s="1364"/>
      <c r="N95" s="1364"/>
      <c r="O95" s="1364"/>
      <c r="P95" s="1364"/>
      <c r="Q95" s="1368"/>
      <c r="R95" s="1368"/>
      <c r="S95" s="1368"/>
      <c r="T95" s="1368"/>
      <c r="U95" s="1368"/>
      <c r="V95" s="1368"/>
      <c r="W95" s="1431" t="s">
        <v>9814</v>
      </c>
      <c r="X95" s="1377"/>
      <c r="Y95" s="1377"/>
      <c r="Z95" s="1377"/>
      <c r="AA95" s="1329"/>
      <c r="AB95" s="1377"/>
      <c r="AC95" s="1377"/>
      <c r="AD95" s="1375"/>
      <c r="AE95" s="1375"/>
      <c r="AF95" s="1378"/>
      <c r="AG95" s="1490"/>
      <c r="AH95" s="1378"/>
      <c r="AI95" s="1378"/>
      <c r="AJ95" s="1378"/>
      <c r="AK95" s="1378"/>
      <c r="AL95" s="1378"/>
      <c r="AM95" s="1371"/>
      <c r="AN95" s="1371"/>
      <c r="AO95" s="1371"/>
      <c r="AP95" s="1371"/>
      <c r="AQ95" s="1371"/>
      <c r="AR95" s="1371"/>
      <c r="AS95" s="1371"/>
      <c r="AT95" s="1364"/>
      <c r="AU95" s="1379"/>
      <c r="AV95" s="1379"/>
      <c r="AW95" s="1387" t="s">
        <v>9815</v>
      </c>
    </row>
    <row r="96">
      <c r="A96" s="1331"/>
      <c r="B96" s="1433"/>
      <c r="C96" s="1491"/>
      <c r="D96" s="1413"/>
      <c r="E96" s="1433"/>
      <c r="F96" s="1433"/>
      <c r="G96" s="1433"/>
      <c r="H96" s="1492"/>
      <c r="I96" s="1433"/>
      <c r="J96" s="1433"/>
      <c r="K96" s="1433"/>
      <c r="L96" s="1433"/>
      <c r="M96" s="1433"/>
      <c r="N96" s="1433"/>
      <c r="O96" s="1433"/>
      <c r="P96" s="1433"/>
      <c r="Q96" s="1433"/>
      <c r="R96" s="1433"/>
      <c r="S96" s="1433"/>
      <c r="T96" s="1433"/>
      <c r="U96" s="1433"/>
      <c r="V96" s="1433"/>
      <c r="W96" s="1433"/>
      <c r="X96" s="1433"/>
      <c r="Y96" s="1433"/>
      <c r="Z96" s="1433"/>
      <c r="AA96" s="1493"/>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90"/>
    </row>
    <row r="97">
      <c r="A97" s="1374"/>
      <c r="B97" s="1494"/>
      <c r="C97" s="1495"/>
      <c r="D97" s="1413"/>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33"/>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08"/>
    </row>
    <row r="98">
      <c r="A98" s="1331"/>
      <c r="B98" s="1433"/>
      <c r="C98" s="1491"/>
      <c r="D98" s="1413"/>
      <c r="E98" s="1433"/>
      <c r="F98" s="1433"/>
      <c r="G98" s="1433"/>
      <c r="H98" s="1492"/>
      <c r="I98" s="1433"/>
      <c r="J98" s="1433"/>
      <c r="K98" s="1433"/>
      <c r="L98" s="1433"/>
      <c r="M98" s="1433"/>
      <c r="N98" s="1433"/>
      <c r="O98" s="1433"/>
      <c r="P98" s="1433"/>
      <c r="Q98" s="1433"/>
      <c r="R98" s="1433"/>
      <c r="S98" s="1433"/>
      <c r="T98" s="1433"/>
      <c r="U98" s="1433"/>
      <c r="V98" s="1433"/>
      <c r="W98" s="1433"/>
      <c r="X98" s="1433"/>
      <c r="Y98" s="1433"/>
      <c r="Z98" s="1433"/>
      <c r="AA98" s="149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0"/>
    </row>
    <row r="99">
      <c r="A99" s="1374"/>
      <c r="B99" s="1494"/>
      <c r="C99" s="1495"/>
      <c r="D99" s="1413"/>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33"/>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08"/>
    </row>
    <row r="100">
      <c r="A100" s="1331"/>
      <c r="B100" s="1433"/>
      <c r="C100" s="1491"/>
      <c r="D100" s="1413"/>
      <c r="E100" s="1433"/>
      <c r="F100" s="1433"/>
      <c r="G100" s="1433"/>
      <c r="H100" s="1492"/>
      <c r="I100" s="1433"/>
      <c r="J100" s="1433"/>
      <c r="K100" s="1433"/>
      <c r="L100" s="1433"/>
      <c r="M100" s="1433"/>
      <c r="N100" s="1433"/>
      <c r="O100" s="1433"/>
      <c r="P100" s="1433"/>
      <c r="Q100" s="1433"/>
      <c r="R100" s="1433"/>
      <c r="S100" s="1433"/>
      <c r="T100" s="1433"/>
      <c r="U100" s="1433"/>
      <c r="V100" s="1433"/>
      <c r="W100" s="1433"/>
      <c r="X100" s="1433"/>
      <c r="Y100" s="1433"/>
      <c r="Z100" s="1433"/>
      <c r="AA100" s="149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0"/>
    </row>
    <row r="101">
      <c r="A101" s="1374"/>
      <c r="B101" s="1494"/>
      <c r="C101" s="1495"/>
      <c r="D101" s="1413"/>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33"/>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08"/>
    </row>
    <row r="102">
      <c r="A102" s="1331"/>
      <c r="B102" s="1433"/>
      <c r="C102" s="1491"/>
      <c r="D102" s="1413"/>
      <c r="E102" s="1433"/>
      <c r="F102" s="1433"/>
      <c r="G102" s="1433"/>
      <c r="H102" s="1492"/>
      <c r="I102" s="1433"/>
      <c r="J102" s="1433"/>
      <c r="K102" s="1433"/>
      <c r="L102" s="1433"/>
      <c r="M102" s="1433"/>
      <c r="N102" s="1433"/>
      <c r="O102" s="1433"/>
      <c r="P102" s="1433"/>
      <c r="Q102" s="1433"/>
      <c r="R102" s="1433"/>
      <c r="S102" s="1433"/>
      <c r="T102" s="1433"/>
      <c r="U102" s="1433"/>
      <c r="V102" s="1433"/>
      <c r="W102" s="1433"/>
      <c r="X102" s="1433"/>
      <c r="Y102" s="1433"/>
      <c r="Z102" s="1433"/>
      <c r="AA102" s="149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0"/>
    </row>
    <row r="103">
      <c r="A103" s="1374"/>
      <c r="B103" s="1494"/>
      <c r="C103" s="1495"/>
      <c r="D103" s="1413"/>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33"/>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08"/>
    </row>
    <row r="104">
      <c r="A104" s="1331"/>
      <c r="B104" s="1433"/>
      <c r="C104" s="1491"/>
      <c r="D104" s="1413"/>
      <c r="E104" s="1433"/>
      <c r="F104" s="1433"/>
      <c r="G104" s="1433"/>
      <c r="H104" s="1492"/>
      <c r="I104" s="1433"/>
      <c r="J104" s="1433"/>
      <c r="K104" s="1433"/>
      <c r="L104" s="1433"/>
      <c r="M104" s="1433"/>
      <c r="N104" s="1433"/>
      <c r="O104" s="1433"/>
      <c r="P104" s="1433"/>
      <c r="Q104" s="1433"/>
      <c r="R104" s="1433"/>
      <c r="S104" s="1433"/>
      <c r="T104" s="1433"/>
      <c r="U104" s="1433"/>
      <c r="V104" s="1433"/>
      <c r="W104" s="1433"/>
      <c r="X104" s="1433"/>
      <c r="Y104" s="1433"/>
      <c r="Z104" s="1433"/>
      <c r="AA104" s="149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0"/>
    </row>
    <row r="105">
      <c r="A105" s="1374"/>
      <c r="B105" s="1494"/>
      <c r="C105" s="1495"/>
      <c r="D105" s="1413"/>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33"/>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08"/>
    </row>
    <row r="106">
      <c r="A106" s="1331"/>
      <c r="B106" s="1433"/>
      <c r="C106" s="1491"/>
      <c r="D106" s="1413"/>
      <c r="E106" s="1433"/>
      <c r="F106" s="1433"/>
      <c r="G106" s="1433"/>
      <c r="H106" s="1492"/>
      <c r="I106" s="1433"/>
      <c r="J106" s="1433"/>
      <c r="K106" s="1433"/>
      <c r="L106" s="1433"/>
      <c r="M106" s="1433"/>
      <c r="N106" s="1433"/>
      <c r="O106" s="1433"/>
      <c r="P106" s="1433"/>
      <c r="Q106" s="1433"/>
      <c r="R106" s="1433"/>
      <c r="S106" s="1433"/>
      <c r="T106" s="1433"/>
      <c r="U106" s="1433"/>
      <c r="V106" s="1433"/>
      <c r="W106" s="1433"/>
      <c r="X106" s="1433"/>
      <c r="Y106" s="1433"/>
      <c r="Z106" s="1433"/>
      <c r="AA106" s="149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0"/>
    </row>
    <row r="107">
      <c r="A107" s="1374"/>
      <c r="B107" s="1494"/>
      <c r="C107" s="1495"/>
      <c r="D107" s="1413"/>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33"/>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08"/>
    </row>
    <row r="108">
      <c r="A108" s="1331"/>
      <c r="B108" s="1433"/>
      <c r="C108" s="1491"/>
      <c r="D108" s="1413"/>
      <c r="E108" s="1433"/>
      <c r="F108" s="1433"/>
      <c r="G108" s="1433"/>
      <c r="H108" s="1492"/>
      <c r="I108" s="1433"/>
      <c r="J108" s="1433"/>
      <c r="K108" s="1433"/>
      <c r="L108" s="1433"/>
      <c r="M108" s="1433"/>
      <c r="N108" s="1433"/>
      <c r="O108" s="1433"/>
      <c r="P108" s="1433"/>
      <c r="Q108" s="1433"/>
      <c r="R108" s="1433"/>
      <c r="S108" s="1433"/>
      <c r="T108" s="1433"/>
      <c r="U108" s="1433"/>
      <c r="V108" s="1433"/>
      <c r="W108" s="1433"/>
      <c r="X108" s="1433"/>
      <c r="Y108" s="1433"/>
      <c r="Z108" s="1433"/>
      <c r="AA108" s="149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0"/>
    </row>
    <row r="109">
      <c r="A109" s="1374"/>
      <c r="B109" s="1494"/>
      <c r="C109" s="1495"/>
      <c r="D109" s="1413"/>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33"/>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08"/>
    </row>
    <row r="110">
      <c r="A110" s="1331"/>
      <c r="B110" s="1433"/>
      <c r="C110" s="1491"/>
      <c r="D110" s="1413"/>
      <c r="E110" s="1433"/>
      <c r="F110" s="1433"/>
      <c r="G110" s="1433"/>
      <c r="H110" s="1492"/>
      <c r="I110" s="1433"/>
      <c r="J110" s="1433"/>
      <c r="K110" s="1433"/>
      <c r="L110" s="1433"/>
      <c r="M110" s="1433"/>
      <c r="N110" s="1433"/>
      <c r="O110" s="1433"/>
      <c r="P110" s="1433"/>
      <c r="Q110" s="1433"/>
      <c r="R110" s="1433"/>
      <c r="S110" s="1433"/>
      <c r="T110" s="1433"/>
      <c r="U110" s="1433"/>
      <c r="V110" s="1433"/>
      <c r="W110" s="1433"/>
      <c r="X110" s="1433"/>
      <c r="Y110" s="1433"/>
      <c r="Z110" s="1433"/>
      <c r="AA110" s="149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0"/>
    </row>
    <row r="111">
      <c r="A111" s="1374"/>
      <c r="B111" s="1494"/>
      <c r="C111" s="1495"/>
      <c r="D111" s="1413"/>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33"/>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08"/>
    </row>
    <row r="112">
      <c r="A112" s="1331"/>
      <c r="B112" s="1433"/>
      <c r="C112" s="1491"/>
      <c r="D112" s="1413"/>
      <c r="E112" s="1433"/>
      <c r="F112" s="1433"/>
      <c r="G112" s="1433"/>
      <c r="H112" s="1492"/>
      <c r="I112" s="1433"/>
      <c r="J112" s="1433"/>
      <c r="K112" s="1433"/>
      <c r="L112" s="1433"/>
      <c r="M112" s="1433"/>
      <c r="N112" s="1433"/>
      <c r="O112" s="1433"/>
      <c r="P112" s="1433"/>
      <c r="Q112" s="1433"/>
      <c r="R112" s="1433"/>
      <c r="S112" s="1433"/>
      <c r="T112" s="1433"/>
      <c r="U112" s="1433"/>
      <c r="V112" s="1433"/>
      <c r="W112" s="1433"/>
      <c r="X112" s="1433"/>
      <c r="Y112" s="1433"/>
      <c r="Z112" s="1433"/>
      <c r="AA112" s="149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0"/>
    </row>
    <row r="113">
      <c r="A113" s="1374"/>
      <c r="B113" s="1494"/>
      <c r="C113" s="1495"/>
      <c r="D113" s="1413"/>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33"/>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08"/>
    </row>
    <row r="114">
      <c r="A114" s="1331"/>
      <c r="B114" s="1433"/>
      <c r="C114" s="1491"/>
      <c r="D114" s="1413"/>
      <c r="E114" s="1433"/>
      <c r="F114" s="1433"/>
      <c r="G114" s="1433"/>
      <c r="H114" s="1492"/>
      <c r="I114" s="1433"/>
      <c r="J114" s="1433"/>
      <c r="K114" s="1433"/>
      <c r="L114" s="1433"/>
      <c r="M114" s="1433"/>
      <c r="N114" s="1433"/>
      <c r="O114" s="1433"/>
      <c r="P114" s="1433"/>
      <c r="Q114" s="1433"/>
      <c r="R114" s="1433"/>
      <c r="S114" s="1433"/>
      <c r="T114" s="1433"/>
      <c r="U114" s="1433"/>
      <c r="V114" s="1433"/>
      <c r="W114" s="1433"/>
      <c r="X114" s="1433"/>
      <c r="Y114" s="1433"/>
      <c r="Z114" s="1433"/>
      <c r="AA114" s="149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0"/>
    </row>
    <row r="115">
      <c r="A115" s="1374"/>
      <c r="B115" s="1494"/>
      <c r="C115" s="1495"/>
      <c r="D115" s="1413"/>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33"/>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08"/>
    </row>
    <row r="116">
      <c r="A116" s="1331"/>
      <c r="B116" s="1433"/>
      <c r="C116" s="1491"/>
      <c r="D116" s="1413"/>
      <c r="E116" s="1433"/>
      <c r="F116" s="1433"/>
      <c r="G116" s="1433"/>
      <c r="H116" s="1492"/>
      <c r="I116" s="1433"/>
      <c r="J116" s="1433"/>
      <c r="K116" s="1433"/>
      <c r="L116" s="1433"/>
      <c r="M116" s="1433"/>
      <c r="N116" s="1433"/>
      <c r="O116" s="1433"/>
      <c r="P116" s="1433"/>
      <c r="Q116" s="1433"/>
      <c r="R116" s="1433"/>
      <c r="S116" s="1433"/>
      <c r="T116" s="1433"/>
      <c r="U116" s="1433"/>
      <c r="V116" s="1433"/>
      <c r="W116" s="1433"/>
      <c r="X116" s="1433"/>
      <c r="Y116" s="1433"/>
      <c r="Z116" s="1433"/>
      <c r="AA116" s="149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0"/>
    </row>
    <row r="117">
      <c r="A117" s="1374"/>
      <c r="B117" s="1494"/>
      <c r="C117" s="1495"/>
      <c r="D117" s="1413"/>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33"/>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08"/>
    </row>
    <row r="118">
      <c r="A118" s="1331"/>
      <c r="B118" s="1433"/>
      <c r="C118" s="149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9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0"/>
    </row>
    <row r="119">
      <c r="A119" s="1374"/>
      <c r="B119" s="1494"/>
      <c r="C119" s="1495"/>
      <c r="D119" s="1413"/>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33"/>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08"/>
    </row>
    <row r="120">
      <c r="A120" s="1331"/>
      <c r="B120" s="1433"/>
      <c r="C120" s="149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9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0"/>
    </row>
    <row r="121">
      <c r="A121" s="1374"/>
      <c r="B121" s="1494"/>
      <c r="C121" s="1495"/>
      <c r="D121" s="1413"/>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33"/>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08"/>
    </row>
    <row r="122">
      <c r="A122" s="1331"/>
      <c r="B122" s="1433"/>
      <c r="C122" s="149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9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0"/>
    </row>
    <row r="123">
      <c r="A123" s="1374"/>
      <c r="B123" s="1494"/>
      <c r="C123" s="1495"/>
      <c r="D123" s="1413"/>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33"/>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08"/>
    </row>
    <row r="124">
      <c r="A124" s="1331"/>
      <c r="B124" s="1433"/>
      <c r="C124" s="149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9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0"/>
    </row>
    <row r="125">
      <c r="A125" s="1374"/>
      <c r="B125" s="1494"/>
      <c r="C125" s="1495"/>
      <c r="D125" s="1413"/>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33"/>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08"/>
    </row>
    <row r="126">
      <c r="A126" s="1331"/>
      <c r="B126" s="1433"/>
      <c r="C126" s="149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9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0"/>
    </row>
    <row r="127">
      <c r="A127" s="1374"/>
      <c r="B127" s="1494"/>
      <c r="C127" s="1495"/>
      <c r="D127" s="1413"/>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33"/>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08"/>
    </row>
    <row r="128">
      <c r="A128" s="1331"/>
      <c r="B128" s="1433"/>
      <c r="C128" s="149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9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0"/>
    </row>
    <row r="129">
      <c r="A129" s="1374"/>
      <c r="B129" s="1494"/>
      <c r="C129" s="1495"/>
      <c r="D129" s="1413"/>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33"/>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08"/>
    </row>
    <row r="130">
      <c r="A130" s="1331"/>
      <c r="B130" s="1433"/>
      <c r="C130" s="149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9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0"/>
    </row>
    <row r="131">
      <c r="A131" s="1374"/>
      <c r="B131" s="1494"/>
      <c r="C131" s="1495"/>
      <c r="D131" s="1413"/>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33"/>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08"/>
    </row>
    <row r="132">
      <c r="A132" s="1331"/>
      <c r="B132" s="1433"/>
      <c r="C132" s="149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9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0"/>
    </row>
    <row r="133">
      <c r="A133" s="1374"/>
      <c r="B133" s="1494"/>
      <c r="C133" s="1495"/>
      <c r="D133" s="1413"/>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33"/>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08"/>
    </row>
    <row r="134">
      <c r="A134" s="1331"/>
      <c r="B134" s="1433"/>
      <c r="C134" s="149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9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0"/>
    </row>
    <row r="135">
      <c r="A135" s="1374"/>
      <c r="B135" s="1494"/>
      <c r="C135" s="1495"/>
      <c r="D135" s="1413"/>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33"/>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08"/>
    </row>
    <row r="136">
      <c r="A136" s="1331"/>
      <c r="B136" s="1433"/>
      <c r="C136" s="149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9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0"/>
    </row>
    <row r="137">
      <c r="A137" s="1374"/>
      <c r="B137" s="1494"/>
      <c r="C137" s="1495"/>
      <c r="D137" s="1413"/>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33"/>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08"/>
    </row>
    <row r="138">
      <c r="A138" s="1331"/>
      <c r="B138" s="1433"/>
      <c r="C138" s="149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9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0"/>
    </row>
    <row r="139">
      <c r="A139" s="1374"/>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33"/>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08"/>
    </row>
    <row r="140">
      <c r="A140" s="1331"/>
      <c r="B140" s="1433"/>
      <c r="C140" s="149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9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0"/>
    </row>
    <row r="141">
      <c r="A141" s="1374"/>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33"/>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08"/>
    </row>
    <row r="142">
      <c r="A142" s="1331"/>
      <c r="B142" s="1433"/>
      <c r="C142" s="149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9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0"/>
    </row>
    <row r="143">
      <c r="A143" s="1374"/>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33"/>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08"/>
    </row>
    <row r="144">
      <c r="A144" s="1331"/>
      <c r="B144" s="1433"/>
      <c r="C144" s="149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9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0"/>
    </row>
    <row r="145">
      <c r="A145" s="1374"/>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33"/>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08"/>
    </row>
    <row r="146">
      <c r="A146" s="1331"/>
      <c r="B146" s="1433"/>
      <c r="C146" s="149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9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0"/>
    </row>
    <row r="147">
      <c r="A147" s="1374"/>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33"/>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08"/>
    </row>
    <row r="148">
      <c r="A148" s="1331"/>
      <c r="B148" s="1433"/>
      <c r="C148" s="149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9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0"/>
    </row>
    <row r="149">
      <c r="A149" s="1374"/>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33"/>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08"/>
    </row>
    <row r="150">
      <c r="A150" s="1331"/>
      <c r="B150" s="1433"/>
      <c r="C150" s="149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9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0"/>
    </row>
    <row r="151">
      <c r="A151" s="1374"/>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33"/>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08"/>
    </row>
    <row r="152">
      <c r="A152" s="1331"/>
      <c r="B152" s="1433"/>
      <c r="C152" s="149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9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0"/>
    </row>
    <row r="153">
      <c r="A153" s="1374"/>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33"/>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08"/>
    </row>
    <row r="154">
      <c r="A154" s="1331"/>
      <c r="B154" s="1433"/>
      <c r="C154" s="149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9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0"/>
    </row>
    <row r="155">
      <c r="A155" s="1374"/>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33"/>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08"/>
    </row>
    <row r="156">
      <c r="A156" s="1331"/>
      <c r="B156" s="1433"/>
      <c r="C156" s="149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9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0"/>
    </row>
    <row r="157">
      <c r="A157" s="1374"/>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33"/>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08"/>
    </row>
    <row r="158">
      <c r="A158" s="1331"/>
      <c r="B158" s="1433"/>
      <c r="C158" s="149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9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0"/>
    </row>
    <row r="159">
      <c r="A159" s="1374"/>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33"/>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08"/>
    </row>
    <row r="160">
      <c r="A160" s="1331"/>
      <c r="B160" s="1433"/>
      <c r="C160" s="149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9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0"/>
    </row>
    <row r="161">
      <c r="A161" s="1374"/>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33"/>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08"/>
    </row>
    <row r="162">
      <c r="A162" s="1331"/>
      <c r="B162" s="1433"/>
      <c r="C162" s="149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9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0"/>
    </row>
    <row r="163">
      <c r="A163" s="1374"/>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33"/>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08"/>
    </row>
    <row r="164">
      <c r="A164" s="1331"/>
      <c r="B164" s="1433"/>
      <c r="C164" s="149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9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0"/>
    </row>
    <row r="165">
      <c r="A165" s="1374"/>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33"/>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08"/>
    </row>
    <row r="166">
      <c r="A166" s="1331"/>
      <c r="B166" s="1433"/>
      <c r="C166" s="149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9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0"/>
    </row>
    <row r="167">
      <c r="A167" s="1374"/>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33"/>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08"/>
    </row>
    <row r="168">
      <c r="A168" s="1331"/>
      <c r="B168" s="1433"/>
      <c r="C168" s="149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9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0"/>
    </row>
    <row r="169">
      <c r="A169" s="1374"/>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33"/>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08"/>
    </row>
    <row r="170">
      <c r="A170" s="1331"/>
      <c r="B170" s="1433"/>
      <c r="C170" s="149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9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0"/>
    </row>
    <row r="171">
      <c r="A171" s="1374"/>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33"/>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08"/>
    </row>
    <row r="172">
      <c r="A172" s="1331"/>
      <c r="B172" s="1433"/>
      <c r="C172" s="149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9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0"/>
    </row>
    <row r="173">
      <c r="A173" s="1374"/>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33"/>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08"/>
    </row>
    <row r="174">
      <c r="A174" s="1331"/>
      <c r="B174" s="1433"/>
      <c r="C174" s="149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9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0"/>
    </row>
    <row r="175">
      <c r="A175" s="1374"/>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33"/>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08"/>
    </row>
    <row r="176">
      <c r="A176" s="1331"/>
      <c r="B176" s="1433"/>
      <c r="C176" s="149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9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0"/>
    </row>
    <row r="177">
      <c r="A177" s="1374"/>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33"/>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08"/>
    </row>
    <row r="178">
      <c r="A178" s="1331"/>
      <c r="B178" s="1433"/>
      <c r="C178" s="149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9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0"/>
    </row>
    <row r="179">
      <c r="A179" s="1374"/>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33"/>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08"/>
    </row>
    <row r="180">
      <c r="A180" s="1331"/>
      <c r="B180" s="1433"/>
      <c r="C180" s="149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9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0"/>
    </row>
    <row r="181">
      <c r="A181" s="1374"/>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33"/>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08"/>
    </row>
    <row r="182">
      <c r="A182" s="1331"/>
      <c r="B182" s="1433"/>
      <c r="C182" s="149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9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0"/>
    </row>
    <row r="183">
      <c r="A183" s="1374"/>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33"/>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08"/>
    </row>
    <row r="184">
      <c r="A184" s="1331"/>
      <c r="B184" s="1433"/>
      <c r="C184" s="149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9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0"/>
    </row>
    <row r="185">
      <c r="A185" s="1374"/>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33"/>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08"/>
    </row>
    <row r="186">
      <c r="A186" s="1331"/>
      <c r="B186" s="1433"/>
      <c r="C186" s="149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9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0"/>
    </row>
    <row r="187">
      <c r="A187" s="1374"/>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33"/>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08"/>
    </row>
    <row r="188">
      <c r="A188" s="1331"/>
      <c r="B188" s="1433"/>
      <c r="C188" s="149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9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0"/>
    </row>
    <row r="189">
      <c r="A189" s="1374"/>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33"/>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08"/>
    </row>
    <row r="190">
      <c r="A190" s="1331"/>
      <c r="B190" s="1433"/>
      <c r="C190" s="149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9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0"/>
    </row>
    <row r="191">
      <c r="A191" s="1374"/>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33"/>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08"/>
    </row>
    <row r="192">
      <c r="A192" s="1331"/>
      <c r="B192" s="1433"/>
      <c r="C192" s="149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9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0"/>
    </row>
    <row r="193">
      <c r="A193" s="1374"/>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33"/>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08"/>
    </row>
    <row r="194">
      <c r="A194" s="1331"/>
      <c r="B194" s="1433"/>
      <c r="C194" s="149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9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0"/>
    </row>
    <row r="195">
      <c r="A195" s="1374"/>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33"/>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08"/>
    </row>
    <row r="196">
      <c r="A196" s="1331"/>
      <c r="B196" s="1433"/>
      <c r="C196" s="149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9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0"/>
    </row>
    <row r="197">
      <c r="A197" s="1374"/>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33"/>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08"/>
    </row>
    <row r="198">
      <c r="A198" s="1331"/>
      <c r="B198" s="1433"/>
      <c r="C198" s="149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9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0"/>
    </row>
    <row r="199">
      <c r="A199" s="1374"/>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33"/>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08"/>
    </row>
    <row r="200">
      <c r="A200" s="1331"/>
      <c r="B200" s="1433"/>
      <c r="C200" s="149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9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0"/>
    </row>
    <row r="201">
      <c r="A201" s="1374"/>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33"/>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08"/>
    </row>
    <row r="202">
      <c r="A202" s="1331"/>
      <c r="B202" s="1433"/>
      <c r="C202" s="149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9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0"/>
    </row>
    <row r="203">
      <c r="A203" s="1374"/>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33"/>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08"/>
    </row>
    <row r="204">
      <c r="A204" s="1331"/>
      <c r="B204" s="1433"/>
      <c r="C204" s="149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9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0"/>
    </row>
    <row r="205">
      <c r="A205" s="1374"/>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33"/>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08"/>
    </row>
    <row r="206">
      <c r="A206" s="1331"/>
      <c r="B206" s="1433"/>
      <c r="C206" s="149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9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0"/>
    </row>
    <row r="207">
      <c r="A207" s="1374"/>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33"/>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08"/>
    </row>
    <row r="208">
      <c r="A208" s="1331"/>
      <c r="B208" s="1433"/>
      <c r="C208" s="149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9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0"/>
    </row>
    <row r="209">
      <c r="A209" s="1374"/>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33"/>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08"/>
    </row>
    <row r="210">
      <c r="A210" s="1331"/>
      <c r="B210" s="1433"/>
      <c r="C210" s="149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9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0"/>
    </row>
    <row r="211">
      <c r="A211" s="1374"/>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33"/>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08"/>
    </row>
    <row r="212">
      <c r="A212" s="1331"/>
      <c r="B212" s="1433"/>
      <c r="C212" s="149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9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0"/>
    </row>
    <row r="213">
      <c r="A213" s="1374"/>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33"/>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08"/>
    </row>
    <row r="214">
      <c r="A214" s="1331"/>
      <c r="B214" s="1433"/>
      <c r="C214" s="149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9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0"/>
    </row>
    <row r="215">
      <c r="A215" s="1374"/>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33"/>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08"/>
    </row>
    <row r="216">
      <c r="A216" s="1331"/>
      <c r="B216" s="1433"/>
      <c r="C216" s="149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9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0"/>
    </row>
    <row r="217">
      <c r="A217" s="1374"/>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33"/>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08"/>
    </row>
    <row r="218">
      <c r="A218" s="1331"/>
      <c r="B218" s="1433"/>
      <c r="C218" s="149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9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0"/>
    </row>
    <row r="219">
      <c r="A219" s="1374"/>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33"/>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08"/>
    </row>
    <row r="220">
      <c r="A220" s="1331"/>
      <c r="B220" s="1433"/>
      <c r="C220" s="149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9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0"/>
    </row>
    <row r="221">
      <c r="A221" s="1374"/>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33"/>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08"/>
    </row>
    <row r="222">
      <c r="A222" s="1331"/>
      <c r="B222" s="1433"/>
      <c r="C222" s="149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9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0"/>
    </row>
    <row r="223">
      <c r="A223" s="1374"/>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33"/>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08"/>
    </row>
    <row r="224">
      <c r="A224" s="1331"/>
      <c r="B224" s="1433"/>
      <c r="C224" s="149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9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0"/>
    </row>
    <row r="225">
      <c r="A225" s="1374"/>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33"/>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08"/>
    </row>
    <row r="226">
      <c r="A226" s="1331"/>
      <c r="B226" s="1433"/>
      <c r="C226" s="149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9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0"/>
    </row>
    <row r="227">
      <c r="A227" s="1374"/>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33"/>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08"/>
    </row>
    <row r="228">
      <c r="A228" s="1331"/>
      <c r="B228" s="1433"/>
      <c r="C228" s="149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9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0"/>
    </row>
    <row r="229">
      <c r="A229" s="1374"/>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33"/>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08"/>
    </row>
    <row r="230">
      <c r="A230" s="1331"/>
      <c r="B230" s="1433"/>
      <c r="C230" s="149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9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0"/>
    </row>
    <row r="231">
      <c r="A231" s="1374"/>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33"/>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08"/>
    </row>
    <row r="232">
      <c r="A232" s="1331"/>
      <c r="B232" s="1433"/>
      <c r="C232" s="149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9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0"/>
    </row>
    <row r="233">
      <c r="A233" s="1374"/>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33"/>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08"/>
    </row>
    <row r="234">
      <c r="A234" s="1331"/>
      <c r="B234" s="1433"/>
      <c r="C234" s="149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9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0"/>
    </row>
    <row r="235">
      <c r="A235" s="1374"/>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33"/>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08"/>
    </row>
    <row r="236">
      <c r="A236" s="1331"/>
      <c r="B236" s="1433"/>
      <c r="C236" s="149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9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0"/>
    </row>
    <row r="237">
      <c r="A237" s="1374"/>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33"/>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08"/>
    </row>
    <row r="238">
      <c r="A238" s="1331"/>
      <c r="B238" s="1433"/>
      <c r="C238" s="149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9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0"/>
    </row>
    <row r="239">
      <c r="A239" s="1374"/>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33"/>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08"/>
    </row>
    <row r="240">
      <c r="A240" s="1331"/>
      <c r="B240" s="1433"/>
      <c r="C240" s="149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9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0"/>
    </row>
    <row r="241">
      <c r="A241" s="1374"/>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33"/>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08"/>
    </row>
    <row r="242">
      <c r="A242" s="1331"/>
      <c r="B242" s="1433"/>
      <c r="C242" s="149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9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0"/>
    </row>
    <row r="243">
      <c r="A243" s="1374"/>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33"/>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08"/>
    </row>
    <row r="244">
      <c r="A244" s="1331"/>
      <c r="B244" s="1433"/>
      <c r="C244" s="149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9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0"/>
    </row>
    <row r="245">
      <c r="A245" s="1374"/>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33"/>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08"/>
    </row>
    <row r="246">
      <c r="A246" s="1331"/>
      <c r="B246" s="1433"/>
      <c r="C246" s="149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9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0"/>
    </row>
    <row r="247">
      <c r="A247" s="1374"/>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33"/>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08"/>
    </row>
    <row r="248">
      <c r="A248" s="1331"/>
      <c r="B248" s="1433"/>
      <c r="C248" s="149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9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0"/>
    </row>
    <row r="249">
      <c r="A249" s="1374"/>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33"/>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08"/>
    </row>
    <row r="250">
      <c r="A250" s="1331"/>
      <c r="B250" s="1433"/>
      <c r="C250" s="149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9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0"/>
    </row>
    <row r="251">
      <c r="A251" s="1374"/>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33"/>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08"/>
    </row>
    <row r="252">
      <c r="A252" s="1331"/>
      <c r="B252" s="1433"/>
      <c r="C252" s="149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9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0"/>
    </row>
    <row r="253">
      <c r="A253" s="1374"/>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33"/>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08"/>
    </row>
    <row r="254">
      <c r="A254" s="1331"/>
      <c r="B254" s="1433"/>
      <c r="C254" s="149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9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0"/>
    </row>
    <row r="255">
      <c r="A255" s="1374"/>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33"/>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08"/>
    </row>
    <row r="256">
      <c r="A256" s="1331"/>
      <c r="B256" s="1433"/>
      <c r="C256" s="149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9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0"/>
    </row>
    <row r="257">
      <c r="A257" s="1374"/>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33"/>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08"/>
    </row>
    <row r="258">
      <c r="A258" s="1331"/>
      <c r="B258" s="1433"/>
      <c r="C258" s="149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9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0"/>
    </row>
    <row r="259">
      <c r="A259" s="1374"/>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33"/>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08"/>
    </row>
    <row r="260">
      <c r="A260" s="1331"/>
      <c r="B260" s="1433"/>
      <c r="C260" s="149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9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0"/>
    </row>
    <row r="261">
      <c r="A261" s="1374"/>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33"/>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08"/>
    </row>
    <row r="262">
      <c r="A262" s="1331"/>
      <c r="B262" s="1433"/>
      <c r="C262" s="149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9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0"/>
    </row>
    <row r="263">
      <c r="A263" s="1374"/>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33"/>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08"/>
    </row>
    <row r="264">
      <c r="A264" s="1331"/>
      <c r="B264" s="1433"/>
      <c r="C264" s="149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9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0"/>
    </row>
    <row r="265">
      <c r="A265" s="1374"/>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33"/>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08"/>
    </row>
    <row r="266">
      <c r="A266" s="1331"/>
      <c r="B266" s="1433"/>
      <c r="C266" s="149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9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0"/>
    </row>
    <row r="267">
      <c r="A267" s="1374"/>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33"/>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08"/>
    </row>
    <row r="268">
      <c r="A268" s="1331"/>
      <c r="B268" s="1433"/>
      <c r="C268" s="149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9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0"/>
    </row>
    <row r="269">
      <c r="A269" s="1374"/>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33"/>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08"/>
    </row>
    <row r="270">
      <c r="A270" s="1331"/>
      <c r="B270" s="1433"/>
      <c r="C270" s="149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9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0"/>
    </row>
    <row r="271">
      <c r="A271" s="1374"/>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33"/>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08"/>
    </row>
    <row r="272">
      <c r="A272" s="1331"/>
      <c r="B272" s="1433"/>
      <c r="C272" s="149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9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0"/>
    </row>
    <row r="273">
      <c r="A273" s="1374"/>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33"/>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08"/>
    </row>
    <row r="274">
      <c r="A274" s="1331"/>
      <c r="B274" s="1433"/>
      <c r="C274" s="149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9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0"/>
    </row>
    <row r="275">
      <c r="A275" s="1374"/>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33"/>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08"/>
    </row>
    <row r="276">
      <c r="A276" s="1331"/>
      <c r="B276" s="1433"/>
      <c r="C276" s="149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9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0"/>
    </row>
    <row r="277">
      <c r="A277" s="1374"/>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33"/>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08"/>
    </row>
    <row r="278">
      <c r="A278" s="1331"/>
      <c r="B278" s="1433"/>
      <c r="C278" s="149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9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0"/>
    </row>
    <row r="279">
      <c r="A279" s="1374"/>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33"/>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08"/>
    </row>
    <row r="280">
      <c r="A280" s="1331"/>
      <c r="B280" s="1433"/>
      <c r="C280" s="149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9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0"/>
    </row>
    <row r="281">
      <c r="A281" s="1374"/>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33"/>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08"/>
    </row>
    <row r="282">
      <c r="A282" s="1331"/>
      <c r="B282" s="1433"/>
      <c r="C282" s="149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9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0"/>
    </row>
    <row r="283">
      <c r="A283" s="1374"/>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33"/>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08"/>
    </row>
    <row r="284">
      <c r="A284" s="1331"/>
      <c r="B284" s="1433"/>
      <c r="C284" s="149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9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0"/>
    </row>
    <row r="285">
      <c r="A285" s="1374"/>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33"/>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08"/>
    </row>
    <row r="286">
      <c r="A286" s="1331"/>
      <c r="B286" s="1433"/>
      <c r="C286" s="149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9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0"/>
    </row>
    <row r="287">
      <c r="A287" s="1374"/>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33"/>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08"/>
    </row>
    <row r="288">
      <c r="A288" s="1331"/>
      <c r="B288" s="1433"/>
      <c r="C288" s="149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9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0"/>
    </row>
    <row r="289">
      <c r="A289" s="1374"/>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33"/>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08"/>
    </row>
    <row r="290">
      <c r="A290" s="1331"/>
      <c r="B290" s="1433"/>
      <c r="C290" s="149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9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0"/>
    </row>
    <row r="291">
      <c r="A291" s="1374"/>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33"/>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08"/>
    </row>
    <row r="292">
      <c r="A292" s="1331"/>
      <c r="B292" s="1433"/>
      <c r="C292" s="149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9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0"/>
    </row>
    <row r="293">
      <c r="A293" s="1374"/>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33"/>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08"/>
    </row>
    <row r="294">
      <c r="A294" s="1331"/>
      <c r="B294" s="1433"/>
      <c r="C294" s="149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9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0"/>
    </row>
    <row r="295">
      <c r="A295" s="1374"/>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33"/>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08"/>
    </row>
    <row r="296">
      <c r="A296" s="1331"/>
      <c r="B296" s="1433"/>
      <c r="C296" s="149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9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0"/>
    </row>
    <row r="297">
      <c r="A297" s="1374"/>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33"/>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08"/>
    </row>
    <row r="298">
      <c r="A298" s="1331"/>
      <c r="B298" s="1433"/>
      <c r="C298" s="149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9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0"/>
    </row>
    <row r="299">
      <c r="A299" s="1374"/>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33"/>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08"/>
    </row>
    <row r="300">
      <c r="A300" s="1331"/>
      <c r="B300" s="1433"/>
      <c r="C300" s="149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9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0"/>
    </row>
    <row r="301">
      <c r="A301" s="1374"/>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33"/>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08"/>
    </row>
    <row r="302">
      <c r="A302" s="1331"/>
      <c r="B302" s="1433"/>
      <c r="C302" s="149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9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0"/>
    </row>
    <row r="303">
      <c r="A303" s="1374"/>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33"/>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08"/>
    </row>
    <row r="304">
      <c r="A304" s="1331"/>
      <c r="B304" s="1433"/>
      <c r="C304" s="149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9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0"/>
    </row>
    <row r="305">
      <c r="A305" s="1374"/>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33"/>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08"/>
    </row>
    <row r="306">
      <c r="A306" s="1331"/>
      <c r="B306" s="1433"/>
      <c r="C306" s="149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9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0"/>
    </row>
    <row r="307">
      <c r="A307" s="1374"/>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33"/>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08"/>
    </row>
    <row r="308">
      <c r="A308" s="1331"/>
      <c r="B308" s="1433"/>
      <c r="C308" s="149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9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0"/>
    </row>
    <row r="309">
      <c r="A309" s="1374"/>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33"/>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08"/>
    </row>
    <row r="310">
      <c r="A310" s="1331"/>
      <c r="B310" s="1433"/>
      <c r="C310" s="149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9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0"/>
    </row>
    <row r="311">
      <c r="A311" s="1374"/>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33"/>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08"/>
    </row>
    <row r="312">
      <c r="A312" s="1331"/>
      <c r="B312" s="1433"/>
      <c r="C312" s="149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9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0"/>
    </row>
    <row r="313">
      <c r="A313" s="1374"/>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33"/>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08"/>
    </row>
    <row r="314">
      <c r="A314" s="1331"/>
      <c r="B314" s="1433"/>
      <c r="C314" s="149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9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0"/>
    </row>
    <row r="315">
      <c r="A315" s="1374"/>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33"/>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08"/>
    </row>
    <row r="316">
      <c r="A316" s="1331"/>
      <c r="B316" s="1433"/>
      <c r="C316" s="149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9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0"/>
    </row>
    <row r="317">
      <c r="A317" s="1374"/>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33"/>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08"/>
    </row>
    <row r="318">
      <c r="A318" s="1331"/>
      <c r="B318" s="1433"/>
      <c r="C318" s="149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9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0"/>
    </row>
    <row r="319">
      <c r="A319" s="1374"/>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33"/>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08"/>
    </row>
    <row r="320">
      <c r="A320" s="1331"/>
      <c r="B320" s="1433"/>
      <c r="C320" s="149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9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0"/>
    </row>
    <row r="321">
      <c r="A321" s="1374"/>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33"/>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08"/>
    </row>
    <row r="322">
      <c r="A322" s="1331"/>
      <c r="B322" s="1433"/>
      <c r="C322" s="149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9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0"/>
    </row>
    <row r="323">
      <c r="A323" s="1374"/>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33"/>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08"/>
    </row>
    <row r="324">
      <c r="A324" s="1331"/>
      <c r="B324" s="1433"/>
      <c r="C324" s="149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9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0"/>
    </row>
    <row r="325">
      <c r="A325" s="1374"/>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33"/>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08"/>
    </row>
    <row r="326">
      <c r="A326" s="1331"/>
      <c r="B326" s="1433"/>
      <c r="C326" s="149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9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0"/>
    </row>
    <row r="327">
      <c r="A327" s="1374"/>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33"/>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08"/>
    </row>
    <row r="328">
      <c r="A328" s="1331"/>
      <c r="B328" s="1433"/>
      <c r="C328" s="149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9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0"/>
    </row>
    <row r="329">
      <c r="A329" s="1374"/>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33"/>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08"/>
    </row>
    <row r="330">
      <c r="A330" s="1331"/>
      <c r="B330" s="1433"/>
      <c r="C330" s="149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9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0"/>
    </row>
    <row r="331">
      <c r="A331" s="1374"/>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33"/>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08"/>
    </row>
    <row r="332">
      <c r="A332" s="1331"/>
      <c r="B332" s="1433"/>
      <c r="C332" s="149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9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0"/>
    </row>
    <row r="333">
      <c r="A333" s="1374"/>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33"/>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08"/>
    </row>
    <row r="334">
      <c r="A334" s="1331"/>
      <c r="B334" s="1433"/>
      <c r="C334" s="149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9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0"/>
    </row>
    <row r="335">
      <c r="A335" s="1374"/>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33"/>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08"/>
    </row>
    <row r="336">
      <c r="A336" s="1331"/>
      <c r="B336" s="1433"/>
      <c r="C336" s="149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9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0"/>
    </row>
    <row r="337">
      <c r="A337" s="1374"/>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33"/>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08"/>
    </row>
    <row r="338">
      <c r="A338" s="1331"/>
      <c r="B338" s="1433"/>
      <c r="C338" s="149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9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0"/>
    </row>
    <row r="339">
      <c r="A339" s="1374"/>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33"/>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08"/>
    </row>
    <row r="340">
      <c r="A340" s="1331"/>
      <c r="B340" s="1433"/>
      <c r="C340" s="149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9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0"/>
    </row>
    <row r="341">
      <c r="A341" s="1374"/>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33"/>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08"/>
    </row>
    <row r="342">
      <c r="A342" s="1331"/>
      <c r="B342" s="1433"/>
      <c r="C342" s="149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9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0"/>
    </row>
    <row r="343">
      <c r="A343" s="1374"/>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33"/>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08"/>
    </row>
    <row r="344">
      <c r="A344" s="1331"/>
      <c r="B344" s="1433"/>
      <c r="C344" s="149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9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0"/>
    </row>
    <row r="345">
      <c r="A345" s="1374"/>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33"/>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08"/>
    </row>
    <row r="346">
      <c r="A346" s="1331"/>
      <c r="B346" s="1433"/>
      <c r="C346" s="149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9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0"/>
    </row>
    <row r="347">
      <c r="A347" s="1374"/>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33"/>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08"/>
    </row>
    <row r="348">
      <c r="A348" s="1331"/>
      <c r="B348" s="1433"/>
      <c r="C348" s="149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9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0"/>
    </row>
    <row r="349">
      <c r="A349" s="1374"/>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33"/>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08"/>
    </row>
    <row r="350">
      <c r="A350" s="1331"/>
      <c r="B350" s="1433"/>
      <c r="C350" s="149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9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0"/>
    </row>
    <row r="351">
      <c r="A351" s="1374"/>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33"/>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08"/>
    </row>
    <row r="352">
      <c r="A352" s="1331"/>
      <c r="B352" s="1433"/>
      <c r="C352" s="149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9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0"/>
    </row>
    <row r="353">
      <c r="A353" s="1374"/>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33"/>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08"/>
    </row>
    <row r="354">
      <c r="A354" s="1331"/>
      <c r="B354" s="1433"/>
      <c r="C354" s="149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9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0"/>
    </row>
    <row r="355">
      <c r="A355" s="1374"/>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33"/>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08"/>
    </row>
    <row r="356">
      <c r="A356" s="1331"/>
      <c r="B356" s="1433"/>
      <c r="C356" s="149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9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0"/>
    </row>
    <row r="357">
      <c r="A357" s="1374"/>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33"/>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08"/>
    </row>
    <row r="358">
      <c r="A358" s="1331"/>
      <c r="B358" s="1433"/>
      <c r="C358" s="149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9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0"/>
    </row>
    <row r="359">
      <c r="A359" s="1374"/>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33"/>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08"/>
    </row>
    <row r="360">
      <c r="A360" s="1331"/>
      <c r="B360" s="1433"/>
      <c r="C360" s="149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9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0"/>
    </row>
    <row r="361">
      <c r="A361" s="1374"/>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33"/>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08"/>
    </row>
    <row r="362">
      <c r="A362" s="1331"/>
      <c r="B362" s="1433"/>
      <c r="C362" s="149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9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0"/>
    </row>
    <row r="363">
      <c r="A363" s="1374"/>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33"/>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08"/>
    </row>
    <row r="364">
      <c r="A364" s="1331"/>
      <c r="B364" s="1433"/>
      <c r="C364" s="149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9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0"/>
    </row>
    <row r="365">
      <c r="A365" s="1374"/>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33"/>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08"/>
    </row>
    <row r="366">
      <c r="A366" s="1331"/>
      <c r="B366" s="1433"/>
      <c r="C366" s="149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9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0"/>
    </row>
    <row r="367">
      <c r="A367" s="1374"/>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33"/>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08"/>
    </row>
    <row r="368">
      <c r="A368" s="1331"/>
      <c r="B368" s="1433"/>
      <c r="C368" s="149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9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0"/>
    </row>
    <row r="369">
      <c r="A369" s="1374"/>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33"/>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08"/>
    </row>
    <row r="370">
      <c r="A370" s="1331"/>
      <c r="B370" s="1433"/>
      <c r="C370" s="149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9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0"/>
    </row>
    <row r="371">
      <c r="A371" s="1374"/>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33"/>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08"/>
    </row>
    <row r="372">
      <c r="A372" s="1331"/>
      <c r="B372" s="1433"/>
      <c r="C372" s="149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9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0"/>
    </row>
    <row r="373">
      <c r="A373" s="1374"/>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33"/>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08"/>
    </row>
    <row r="374">
      <c r="A374" s="1331"/>
      <c r="B374" s="1433"/>
      <c r="C374" s="149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9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0"/>
    </row>
    <row r="375">
      <c r="A375" s="1374"/>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33"/>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08"/>
    </row>
    <row r="376">
      <c r="A376" s="1331"/>
      <c r="B376" s="1433"/>
      <c r="C376" s="149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9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0"/>
    </row>
    <row r="377">
      <c r="A377" s="1374"/>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33"/>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08"/>
    </row>
    <row r="378">
      <c r="A378" s="1331"/>
      <c r="B378" s="1433"/>
      <c r="C378" s="149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9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0"/>
    </row>
    <row r="379">
      <c r="A379" s="1374"/>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33"/>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08"/>
    </row>
    <row r="380">
      <c r="A380" s="1331"/>
      <c r="B380" s="1433"/>
      <c r="C380" s="149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9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0"/>
    </row>
    <row r="381">
      <c r="A381" s="1374"/>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33"/>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08"/>
    </row>
    <row r="382">
      <c r="A382" s="1331"/>
      <c r="B382" s="1433"/>
      <c r="C382" s="149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9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0"/>
    </row>
    <row r="383">
      <c r="A383" s="1374"/>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33"/>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08"/>
    </row>
    <row r="384">
      <c r="A384" s="1331"/>
      <c r="B384" s="1433"/>
      <c r="C384" s="149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9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0"/>
    </row>
    <row r="385">
      <c r="A385" s="1374"/>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33"/>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08"/>
    </row>
    <row r="386">
      <c r="A386" s="1331"/>
      <c r="B386" s="1433"/>
      <c r="C386" s="149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9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0"/>
    </row>
    <row r="387">
      <c r="A387" s="1374"/>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33"/>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08"/>
    </row>
    <row r="388">
      <c r="A388" s="1331"/>
      <c r="B388" s="1433"/>
      <c r="C388" s="149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9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0"/>
    </row>
    <row r="389">
      <c r="A389" s="1374"/>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33"/>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08"/>
    </row>
    <row r="390">
      <c r="A390" s="1331"/>
      <c r="B390" s="1433"/>
      <c r="C390" s="149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9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0"/>
    </row>
    <row r="391">
      <c r="A391" s="1374"/>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33"/>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08"/>
    </row>
    <row r="392">
      <c r="A392" s="1331"/>
      <c r="B392" s="1433"/>
      <c r="C392" s="149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9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0"/>
    </row>
    <row r="393">
      <c r="A393" s="1374"/>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33"/>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08"/>
    </row>
    <row r="394">
      <c r="A394" s="1331"/>
      <c r="B394" s="1433"/>
      <c r="C394" s="149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9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0"/>
    </row>
    <row r="395">
      <c r="A395" s="1374"/>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33"/>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08"/>
    </row>
    <row r="396">
      <c r="A396" s="1331"/>
      <c r="B396" s="1433"/>
      <c r="C396" s="149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9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0"/>
    </row>
    <row r="397">
      <c r="A397" s="1374"/>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33"/>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08"/>
    </row>
    <row r="398">
      <c r="A398" s="1331"/>
      <c r="B398" s="1433"/>
      <c r="C398" s="149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9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0"/>
    </row>
    <row r="399">
      <c r="A399" s="1374"/>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33"/>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08"/>
    </row>
    <row r="400">
      <c r="A400" s="1331"/>
      <c r="B400" s="1433"/>
      <c r="C400" s="149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9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0"/>
    </row>
    <row r="401">
      <c r="A401" s="1374"/>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33"/>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08"/>
    </row>
    <row r="402">
      <c r="A402" s="1331"/>
      <c r="B402" s="1433"/>
      <c r="C402" s="149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9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0"/>
    </row>
    <row r="403">
      <c r="A403" s="1374"/>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33"/>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08"/>
    </row>
    <row r="404">
      <c r="A404" s="1331"/>
      <c r="B404" s="1433"/>
      <c r="C404" s="149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9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0"/>
    </row>
    <row r="405">
      <c r="A405" s="1374"/>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33"/>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08"/>
    </row>
    <row r="406">
      <c r="A406" s="1331"/>
      <c r="B406" s="1433"/>
      <c r="C406" s="149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9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0"/>
    </row>
    <row r="407">
      <c r="A407" s="1374"/>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33"/>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08"/>
    </row>
    <row r="408">
      <c r="A408" s="1331"/>
      <c r="B408" s="1433"/>
      <c r="C408" s="149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9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0"/>
    </row>
    <row r="409">
      <c r="A409" s="1374"/>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33"/>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08"/>
    </row>
    <row r="410">
      <c r="A410" s="1331"/>
      <c r="B410" s="1433"/>
      <c r="C410" s="149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9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0"/>
    </row>
    <row r="411">
      <c r="A411" s="1374"/>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33"/>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08"/>
    </row>
    <row r="412">
      <c r="A412" s="1331"/>
      <c r="B412" s="1433"/>
      <c r="C412" s="149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9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0"/>
    </row>
    <row r="413">
      <c r="A413" s="1374"/>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33"/>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08"/>
    </row>
    <row r="414">
      <c r="A414" s="1331"/>
      <c r="B414" s="1433"/>
      <c r="C414" s="149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9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0"/>
    </row>
    <row r="415">
      <c r="A415" s="1374"/>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33"/>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08"/>
    </row>
    <row r="416">
      <c r="A416" s="1331"/>
      <c r="B416" s="1433"/>
      <c r="C416" s="149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9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0"/>
    </row>
    <row r="417">
      <c r="A417" s="1374"/>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33"/>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08"/>
    </row>
    <row r="418">
      <c r="A418" s="1331"/>
      <c r="B418" s="1433"/>
      <c r="C418" s="149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9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0"/>
    </row>
    <row r="419">
      <c r="A419" s="1374"/>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33"/>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08"/>
    </row>
    <row r="420">
      <c r="A420" s="1331"/>
      <c r="B420" s="1433"/>
      <c r="C420" s="149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9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0"/>
    </row>
    <row r="421">
      <c r="A421" s="1374"/>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33"/>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08"/>
    </row>
    <row r="422">
      <c r="A422" s="1331"/>
      <c r="B422" s="1433"/>
      <c r="C422" s="149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9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0"/>
    </row>
    <row r="423">
      <c r="A423" s="1374"/>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33"/>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08"/>
    </row>
    <row r="424">
      <c r="A424" s="1331"/>
      <c r="B424" s="1433"/>
      <c r="C424" s="149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9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0"/>
    </row>
    <row r="425">
      <c r="A425" s="1374"/>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33"/>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08"/>
    </row>
    <row r="426">
      <c r="A426" s="1331"/>
      <c r="B426" s="1433"/>
      <c r="C426" s="149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9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0"/>
    </row>
    <row r="427">
      <c r="A427" s="1374"/>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33"/>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08"/>
    </row>
    <row r="428">
      <c r="A428" s="1331"/>
      <c r="B428" s="1433"/>
      <c r="C428" s="149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9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0"/>
    </row>
    <row r="429">
      <c r="A429" s="1374"/>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33"/>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08"/>
    </row>
    <row r="430">
      <c r="A430" s="1331"/>
      <c r="B430" s="1433"/>
      <c r="C430" s="149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9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0"/>
    </row>
    <row r="431">
      <c r="A431" s="1374"/>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33"/>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08"/>
    </row>
    <row r="432">
      <c r="A432" s="1331"/>
      <c r="B432" s="1433"/>
      <c r="C432" s="149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9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0"/>
    </row>
    <row r="433">
      <c r="A433" s="1374"/>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33"/>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08"/>
    </row>
    <row r="434">
      <c r="A434" s="1331"/>
      <c r="B434" s="1433"/>
      <c r="C434" s="149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9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0"/>
    </row>
    <row r="435">
      <c r="A435" s="1374"/>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33"/>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08"/>
    </row>
    <row r="436">
      <c r="A436" s="1331"/>
      <c r="B436" s="1433"/>
      <c r="C436" s="149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9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0"/>
    </row>
    <row r="437">
      <c r="A437" s="1374"/>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33"/>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08"/>
    </row>
    <row r="438">
      <c r="A438" s="1331"/>
      <c r="B438" s="1433"/>
      <c r="C438" s="149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9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0"/>
    </row>
    <row r="439">
      <c r="A439" s="1374"/>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33"/>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08"/>
    </row>
    <row r="440">
      <c r="A440" s="1331"/>
      <c r="B440" s="1433"/>
      <c r="C440" s="149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9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0"/>
    </row>
    <row r="441">
      <c r="A441" s="1374"/>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33"/>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08"/>
    </row>
    <row r="442">
      <c r="A442" s="1331"/>
      <c r="B442" s="1433"/>
      <c r="C442" s="149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9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0"/>
    </row>
    <row r="443">
      <c r="A443" s="1374"/>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33"/>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08"/>
    </row>
    <row r="444">
      <c r="A444" s="1331"/>
      <c r="B444" s="1433"/>
      <c r="C444" s="149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9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0"/>
    </row>
    <row r="445">
      <c r="A445" s="1374"/>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33"/>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08"/>
    </row>
    <row r="446">
      <c r="A446" s="1331"/>
      <c r="B446" s="1433"/>
      <c r="C446" s="149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9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0"/>
    </row>
    <row r="447">
      <c r="A447" s="1374"/>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33"/>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08"/>
    </row>
    <row r="448">
      <c r="A448" s="1331"/>
      <c r="B448" s="1433"/>
      <c r="C448" s="149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9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0"/>
    </row>
    <row r="449">
      <c r="A449" s="1374"/>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33"/>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08"/>
    </row>
    <row r="450">
      <c r="A450" s="1331"/>
      <c r="B450" s="1433"/>
      <c r="C450" s="149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9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0"/>
    </row>
    <row r="451">
      <c r="A451" s="1374"/>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33"/>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08"/>
    </row>
    <row r="452">
      <c r="A452" s="1331"/>
      <c r="B452" s="1433"/>
      <c r="C452" s="149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9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0"/>
    </row>
    <row r="453">
      <c r="A453" s="1374"/>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33"/>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08"/>
    </row>
    <row r="454">
      <c r="A454" s="1331"/>
      <c r="B454" s="1433"/>
      <c r="C454" s="149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9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0"/>
    </row>
    <row r="455">
      <c r="A455" s="1374"/>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33"/>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08"/>
    </row>
    <row r="456">
      <c r="A456" s="1331"/>
      <c r="B456" s="1433"/>
      <c r="C456" s="149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9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0"/>
    </row>
    <row r="457">
      <c r="A457" s="1374"/>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33"/>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08"/>
    </row>
    <row r="458">
      <c r="A458" s="1331"/>
      <c r="B458" s="1433"/>
      <c r="C458" s="149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9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0"/>
    </row>
    <row r="459">
      <c r="A459" s="1374"/>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33"/>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08"/>
    </row>
    <row r="460">
      <c r="A460" s="1331"/>
      <c r="B460" s="1433"/>
      <c r="C460" s="149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9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0"/>
    </row>
    <row r="461">
      <c r="A461" s="1374"/>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33"/>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08"/>
    </row>
    <row r="462">
      <c r="A462" s="1331"/>
      <c r="B462" s="1433"/>
      <c r="C462" s="149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9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0"/>
    </row>
    <row r="463">
      <c r="A463" s="1374"/>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33"/>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08"/>
    </row>
    <row r="464">
      <c r="A464" s="1331"/>
      <c r="B464" s="1433"/>
      <c r="C464" s="149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9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0"/>
    </row>
    <row r="465">
      <c r="A465" s="1374"/>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33"/>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08"/>
    </row>
    <row r="466">
      <c r="A466" s="1331"/>
      <c r="B466" s="1433"/>
      <c r="C466" s="149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9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0"/>
    </row>
    <row r="467">
      <c r="A467" s="1374"/>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33"/>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08"/>
    </row>
    <row r="468">
      <c r="A468" s="1331"/>
      <c r="B468" s="1433"/>
      <c r="C468" s="149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9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0"/>
    </row>
    <row r="469">
      <c r="A469" s="1374"/>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33"/>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08"/>
    </row>
    <row r="470">
      <c r="A470" s="1331"/>
      <c r="B470" s="1433"/>
      <c r="C470" s="149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9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0"/>
    </row>
    <row r="471">
      <c r="A471" s="1374"/>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33"/>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08"/>
    </row>
    <row r="472">
      <c r="A472" s="1331"/>
      <c r="B472" s="1433"/>
      <c r="C472" s="149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9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0"/>
    </row>
    <row r="473">
      <c r="A473" s="1374"/>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33"/>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08"/>
    </row>
    <row r="474">
      <c r="A474" s="1331"/>
      <c r="B474" s="1433"/>
      <c r="C474" s="149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9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0"/>
    </row>
    <row r="475">
      <c r="A475" s="1374"/>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33"/>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08"/>
    </row>
    <row r="476">
      <c r="A476" s="1331"/>
      <c r="B476" s="1433"/>
      <c r="C476" s="149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9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0"/>
    </row>
    <row r="477">
      <c r="A477" s="1374"/>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33"/>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08"/>
    </row>
    <row r="478">
      <c r="A478" s="1331"/>
      <c r="B478" s="1433"/>
      <c r="C478" s="149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9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0"/>
    </row>
    <row r="479">
      <c r="A479" s="1374"/>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33"/>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08"/>
    </row>
    <row r="480">
      <c r="A480" s="1331"/>
      <c r="B480" s="1433"/>
      <c r="C480" s="149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9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0"/>
    </row>
    <row r="481">
      <c r="A481" s="1374"/>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33"/>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08"/>
    </row>
    <row r="482">
      <c r="A482" s="1331"/>
      <c r="B482" s="1433"/>
      <c r="C482" s="149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9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0"/>
    </row>
    <row r="483">
      <c r="A483" s="1374"/>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33"/>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08"/>
    </row>
    <row r="484">
      <c r="A484" s="1331"/>
      <c r="B484" s="1433"/>
      <c r="C484" s="149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9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0"/>
    </row>
    <row r="485">
      <c r="A485" s="1374"/>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33"/>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08"/>
    </row>
    <row r="486">
      <c r="A486" s="1331"/>
      <c r="B486" s="1433"/>
      <c r="C486" s="149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9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0"/>
    </row>
    <row r="487">
      <c r="A487" s="1374"/>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33"/>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08"/>
    </row>
    <row r="488">
      <c r="A488" s="1331"/>
      <c r="B488" s="1433"/>
      <c r="C488" s="149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9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0"/>
    </row>
    <row r="489">
      <c r="A489" s="1374"/>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33"/>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08"/>
    </row>
    <row r="490">
      <c r="A490" s="1331"/>
      <c r="B490" s="1433"/>
      <c r="C490" s="149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9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0"/>
    </row>
    <row r="491">
      <c r="A491" s="1374"/>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33"/>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08"/>
    </row>
    <row r="492">
      <c r="A492" s="1331"/>
      <c r="B492" s="1433"/>
      <c r="C492" s="149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9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0"/>
    </row>
    <row r="493">
      <c r="A493" s="1374"/>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33"/>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08"/>
    </row>
    <row r="494">
      <c r="A494" s="1331"/>
      <c r="B494" s="1433"/>
      <c r="C494" s="149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9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0"/>
    </row>
    <row r="495">
      <c r="A495" s="1374"/>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33"/>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08"/>
    </row>
    <row r="496">
      <c r="A496" s="1331"/>
      <c r="B496" s="1433"/>
      <c r="C496" s="149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9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0"/>
    </row>
    <row r="497">
      <c r="A497" s="1374"/>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33"/>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08"/>
    </row>
    <row r="498">
      <c r="A498" s="1331"/>
      <c r="B498" s="1433"/>
      <c r="C498" s="149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9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0"/>
    </row>
    <row r="499">
      <c r="A499" s="1374"/>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33"/>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08"/>
    </row>
    <row r="500">
      <c r="A500" s="1331"/>
      <c r="B500" s="1433"/>
      <c r="C500" s="149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9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0"/>
    </row>
    <row r="501">
      <c r="A501" s="1374"/>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33"/>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08"/>
    </row>
    <row r="502">
      <c r="A502" s="1331"/>
      <c r="B502" s="1433"/>
      <c r="C502" s="149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9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0"/>
    </row>
    <row r="503">
      <c r="A503" s="1374"/>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33"/>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08"/>
    </row>
    <row r="504">
      <c r="A504" s="1331"/>
      <c r="B504" s="1433"/>
      <c r="C504" s="149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9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0"/>
    </row>
    <row r="505">
      <c r="A505" s="1374"/>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33"/>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08"/>
    </row>
    <row r="506">
      <c r="A506" s="1331"/>
      <c r="B506" s="1433"/>
      <c r="C506" s="149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9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0"/>
    </row>
    <row r="507">
      <c r="A507" s="1374"/>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33"/>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08"/>
    </row>
    <row r="508">
      <c r="A508" s="1331"/>
      <c r="B508" s="1433"/>
      <c r="C508" s="149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9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0"/>
    </row>
    <row r="509">
      <c r="A509" s="1374"/>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33"/>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08"/>
    </row>
    <row r="510">
      <c r="A510" s="1331"/>
      <c r="B510" s="1433"/>
      <c r="C510" s="149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9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0"/>
    </row>
    <row r="511">
      <c r="A511" s="1374"/>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33"/>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08"/>
    </row>
    <row r="512">
      <c r="A512" s="1331"/>
      <c r="B512" s="1433"/>
      <c r="C512" s="149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9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0"/>
    </row>
    <row r="513">
      <c r="A513" s="1374"/>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33"/>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08"/>
    </row>
    <row r="514">
      <c r="A514" s="1331"/>
      <c r="B514" s="1433"/>
      <c r="C514" s="149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9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0"/>
    </row>
    <row r="515">
      <c r="A515" s="1374"/>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33"/>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08"/>
    </row>
    <row r="516">
      <c r="A516" s="1331"/>
      <c r="B516" s="1433"/>
      <c r="C516" s="149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9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0"/>
    </row>
    <row r="517">
      <c r="A517" s="1374"/>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33"/>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08"/>
    </row>
    <row r="518">
      <c r="A518" s="1331"/>
      <c r="B518" s="1433"/>
      <c r="C518" s="149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9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0"/>
    </row>
    <row r="519">
      <c r="A519" s="1374"/>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33"/>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08"/>
    </row>
    <row r="520">
      <c r="A520" s="1331"/>
      <c r="B520" s="1433"/>
      <c r="C520" s="149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9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0"/>
    </row>
    <row r="521">
      <c r="A521" s="1374"/>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33"/>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08"/>
    </row>
    <row r="522">
      <c r="A522" s="1331"/>
      <c r="B522" s="1433"/>
      <c r="C522" s="149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9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0"/>
    </row>
    <row r="523">
      <c r="A523" s="1374"/>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33"/>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08"/>
    </row>
    <row r="524">
      <c r="A524" s="1331"/>
      <c r="B524" s="1433"/>
      <c r="C524" s="149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9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0"/>
    </row>
    <row r="525">
      <c r="A525" s="1374"/>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33"/>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08"/>
    </row>
    <row r="526">
      <c r="A526" s="1331"/>
      <c r="B526" s="1433"/>
      <c r="C526" s="149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9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0"/>
    </row>
    <row r="527">
      <c r="A527" s="1374"/>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33"/>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08"/>
    </row>
    <row r="528">
      <c r="A528" s="1331"/>
      <c r="B528" s="1433"/>
      <c r="C528" s="149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9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0"/>
    </row>
    <row r="529">
      <c r="A529" s="1374"/>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33"/>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08"/>
    </row>
    <row r="530">
      <c r="A530" s="1331"/>
      <c r="B530" s="1433"/>
      <c r="C530" s="149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9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0"/>
    </row>
    <row r="531">
      <c r="A531" s="1374"/>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33"/>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08"/>
    </row>
    <row r="532">
      <c r="A532" s="1331"/>
      <c r="B532" s="1433"/>
      <c r="C532" s="149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9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0"/>
    </row>
    <row r="533">
      <c r="A533" s="1374"/>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33"/>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08"/>
    </row>
    <row r="534">
      <c r="A534" s="1331"/>
      <c r="B534" s="1433"/>
      <c r="C534" s="149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9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0"/>
    </row>
    <row r="535">
      <c r="A535" s="1374"/>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33"/>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08"/>
    </row>
    <row r="536">
      <c r="A536" s="1331"/>
      <c r="B536" s="1433"/>
      <c r="C536" s="149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9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0"/>
    </row>
    <row r="537">
      <c r="A537" s="1374"/>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33"/>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08"/>
    </row>
    <row r="538">
      <c r="A538" s="1331"/>
      <c r="B538" s="1433"/>
      <c r="C538" s="149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9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0"/>
    </row>
    <row r="539">
      <c r="A539" s="1374"/>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33"/>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08"/>
    </row>
    <row r="540">
      <c r="A540" s="1331"/>
      <c r="B540" s="1433"/>
      <c r="C540" s="149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9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0"/>
    </row>
    <row r="541">
      <c r="A541" s="1374"/>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33"/>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08"/>
    </row>
    <row r="542">
      <c r="A542" s="1331"/>
      <c r="B542" s="1433"/>
      <c r="C542" s="149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9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0"/>
    </row>
    <row r="543">
      <c r="A543" s="1374"/>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33"/>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08"/>
    </row>
    <row r="544">
      <c r="A544" s="1331"/>
      <c r="B544" s="1433"/>
      <c r="C544" s="149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9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0"/>
    </row>
    <row r="545">
      <c r="A545" s="1374"/>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33"/>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08"/>
    </row>
    <row r="546">
      <c r="A546" s="1331"/>
      <c r="B546" s="1433"/>
      <c r="C546" s="149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9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0"/>
    </row>
    <row r="547">
      <c r="A547" s="1374"/>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33"/>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08"/>
    </row>
    <row r="548">
      <c r="A548" s="1331"/>
      <c r="B548" s="1433"/>
      <c r="C548" s="149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9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0"/>
    </row>
    <row r="549">
      <c r="A549" s="1374"/>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33"/>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08"/>
    </row>
    <row r="550">
      <c r="A550" s="1331"/>
      <c r="B550" s="1433"/>
      <c r="C550" s="149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9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0"/>
    </row>
    <row r="551">
      <c r="A551" s="1374"/>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33"/>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08"/>
    </row>
    <row r="552">
      <c r="A552" s="1331"/>
      <c r="B552" s="1433"/>
      <c r="C552" s="149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9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0"/>
    </row>
    <row r="553">
      <c r="A553" s="1374"/>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33"/>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08"/>
    </row>
    <row r="554">
      <c r="A554" s="1331"/>
      <c r="B554" s="1433"/>
      <c r="C554" s="149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9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0"/>
    </row>
    <row r="555">
      <c r="A555" s="1374"/>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33"/>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08"/>
    </row>
    <row r="556">
      <c r="A556" s="1331"/>
      <c r="B556" s="1433"/>
      <c r="C556" s="149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9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0"/>
    </row>
    <row r="557">
      <c r="A557" s="1374"/>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33"/>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08"/>
    </row>
    <row r="558">
      <c r="A558" s="1331"/>
      <c r="B558" s="1433"/>
      <c r="C558" s="149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9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0"/>
    </row>
    <row r="559">
      <c r="A559" s="1374"/>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33"/>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08"/>
    </row>
    <row r="560">
      <c r="A560" s="1331"/>
      <c r="B560" s="1433"/>
      <c r="C560" s="149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9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0"/>
    </row>
    <row r="561">
      <c r="A561" s="1374"/>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33"/>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08"/>
    </row>
    <row r="562">
      <c r="A562" s="1331"/>
      <c r="B562" s="1433"/>
      <c r="C562" s="149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9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0"/>
    </row>
    <row r="563">
      <c r="A563" s="1374"/>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33"/>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08"/>
    </row>
    <row r="564">
      <c r="A564" s="1331"/>
      <c r="B564" s="1433"/>
      <c r="C564" s="149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9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0"/>
    </row>
    <row r="565">
      <c r="A565" s="1374"/>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33"/>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08"/>
    </row>
    <row r="566">
      <c r="A566" s="1331"/>
      <c r="B566" s="1433"/>
      <c r="C566" s="149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9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0"/>
    </row>
    <row r="567">
      <c r="A567" s="1374"/>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33"/>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08"/>
    </row>
    <row r="568">
      <c r="A568" s="1331"/>
      <c r="B568" s="1433"/>
      <c r="C568" s="149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9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0"/>
    </row>
    <row r="569">
      <c r="A569" s="1374"/>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33"/>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08"/>
    </row>
    <row r="570">
      <c r="A570" s="1331"/>
      <c r="B570" s="1433"/>
      <c r="C570" s="149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9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0"/>
    </row>
    <row r="571">
      <c r="A571" s="1374"/>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33"/>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08"/>
    </row>
    <row r="572">
      <c r="A572" s="1331"/>
      <c r="B572" s="1433"/>
      <c r="C572" s="149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9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0"/>
    </row>
    <row r="573">
      <c r="A573" s="1374"/>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33"/>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08"/>
    </row>
    <row r="574">
      <c r="A574" s="1331"/>
      <c r="B574" s="1433"/>
      <c r="C574" s="149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9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0"/>
    </row>
    <row r="575">
      <c r="A575" s="1374"/>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33"/>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08"/>
    </row>
    <row r="576">
      <c r="A576" s="1331"/>
      <c r="B576" s="1433"/>
      <c r="C576" s="149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9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0"/>
    </row>
    <row r="577">
      <c r="A577" s="1374"/>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33"/>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08"/>
    </row>
    <row r="578">
      <c r="A578" s="1331"/>
      <c r="B578" s="1433"/>
      <c r="C578" s="149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9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0"/>
    </row>
    <row r="579">
      <c r="A579" s="1374"/>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33"/>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08"/>
    </row>
    <row r="580">
      <c r="A580" s="1331"/>
      <c r="B580" s="1433"/>
      <c r="C580" s="149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9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0"/>
    </row>
    <row r="581">
      <c r="A581" s="1374"/>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33"/>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08"/>
    </row>
    <row r="582">
      <c r="A582" s="1331"/>
      <c r="B582" s="1433"/>
      <c r="C582" s="149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9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0"/>
    </row>
    <row r="583">
      <c r="A583" s="1374"/>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33"/>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08"/>
    </row>
    <row r="584">
      <c r="A584" s="1331"/>
      <c r="B584" s="1433"/>
      <c r="C584" s="149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9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0"/>
    </row>
    <row r="585">
      <c r="A585" s="1374"/>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33"/>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08"/>
    </row>
    <row r="586">
      <c r="A586" s="1331"/>
      <c r="B586" s="1433"/>
      <c r="C586" s="149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9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0"/>
    </row>
    <row r="587">
      <c r="A587" s="1374"/>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33"/>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08"/>
    </row>
    <row r="588">
      <c r="A588" s="1331"/>
      <c r="B588" s="1433"/>
      <c r="C588" s="149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9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0"/>
    </row>
    <row r="589">
      <c r="A589" s="1374"/>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33"/>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08"/>
    </row>
    <row r="590">
      <c r="A590" s="1331"/>
      <c r="B590" s="1433"/>
      <c r="C590" s="149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9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0"/>
    </row>
    <row r="591">
      <c r="A591" s="1374"/>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33"/>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08"/>
    </row>
    <row r="592">
      <c r="A592" s="1331"/>
      <c r="B592" s="1433"/>
      <c r="C592" s="149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9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0"/>
    </row>
    <row r="593">
      <c r="A593" s="1374"/>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33"/>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08"/>
    </row>
    <row r="594">
      <c r="A594" s="1331"/>
      <c r="B594" s="1433"/>
      <c r="C594" s="149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9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0"/>
    </row>
    <row r="595">
      <c r="A595" s="1374"/>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33"/>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08"/>
    </row>
    <row r="596">
      <c r="A596" s="1331"/>
      <c r="B596" s="1433"/>
      <c r="C596" s="149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9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0"/>
    </row>
    <row r="597">
      <c r="A597" s="1374"/>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33"/>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08"/>
    </row>
    <row r="598">
      <c r="A598" s="1331"/>
      <c r="B598" s="1433"/>
      <c r="C598" s="149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9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0"/>
    </row>
    <row r="599">
      <c r="A599" s="1374"/>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33"/>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08"/>
    </row>
    <row r="600">
      <c r="A600" s="1331"/>
      <c r="B600" s="1433"/>
      <c r="C600" s="149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9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0"/>
    </row>
    <row r="601">
      <c r="A601" s="1374"/>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33"/>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08"/>
    </row>
    <row r="602">
      <c r="A602" s="1331"/>
      <c r="B602" s="1433"/>
      <c r="C602" s="149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9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0"/>
    </row>
    <row r="603">
      <c r="A603" s="1374"/>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33"/>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08"/>
    </row>
    <row r="604">
      <c r="A604" s="1331"/>
      <c r="B604" s="1433"/>
      <c r="C604" s="149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9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0"/>
    </row>
    <row r="605">
      <c r="A605" s="1374"/>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33"/>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08"/>
    </row>
    <row r="606">
      <c r="A606" s="1331"/>
      <c r="B606" s="1433"/>
      <c r="C606" s="149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9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0"/>
    </row>
    <row r="607">
      <c r="A607" s="1374"/>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33"/>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08"/>
    </row>
    <row r="608">
      <c r="A608" s="1331"/>
      <c r="B608" s="1433"/>
      <c r="C608" s="149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9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0"/>
    </row>
    <row r="609">
      <c r="A609" s="1374"/>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33"/>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08"/>
    </row>
    <row r="610">
      <c r="A610" s="1331"/>
      <c r="B610" s="1433"/>
      <c r="C610" s="149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9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0"/>
    </row>
    <row r="611">
      <c r="A611" s="1374"/>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33"/>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08"/>
    </row>
    <row r="612">
      <c r="A612" s="1331"/>
      <c r="B612" s="1433"/>
      <c r="C612" s="149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9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0"/>
    </row>
    <row r="613">
      <c r="A613" s="1374"/>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33"/>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08"/>
    </row>
    <row r="614">
      <c r="A614" s="1331"/>
      <c r="B614" s="1433"/>
      <c r="C614" s="149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9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0"/>
    </row>
    <row r="615">
      <c r="A615" s="1374"/>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33"/>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08"/>
    </row>
    <row r="616">
      <c r="A616" s="1331"/>
      <c r="B616" s="1433"/>
      <c r="C616" s="149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9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0"/>
    </row>
    <row r="617">
      <c r="A617" s="1374"/>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33"/>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08"/>
    </row>
    <row r="618">
      <c r="A618" s="1331"/>
      <c r="B618" s="1433"/>
      <c r="C618" s="149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9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0"/>
    </row>
    <row r="619">
      <c r="A619" s="1374"/>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33"/>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08"/>
    </row>
    <row r="620">
      <c r="A620" s="1331"/>
      <c r="B620" s="1433"/>
      <c r="C620" s="149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9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0"/>
    </row>
    <row r="621">
      <c r="A621" s="1374"/>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33"/>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08"/>
    </row>
    <row r="622">
      <c r="A622" s="1331"/>
      <c r="B622" s="1433"/>
      <c r="C622" s="149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9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0"/>
    </row>
    <row r="623">
      <c r="A623" s="1374"/>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33"/>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08"/>
    </row>
    <row r="624">
      <c r="A624" s="1331"/>
      <c r="B624" s="1433"/>
      <c r="C624" s="149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9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0"/>
    </row>
    <row r="625">
      <c r="A625" s="1374"/>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33"/>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08"/>
    </row>
    <row r="626">
      <c r="A626" s="1331"/>
      <c r="B626" s="1433"/>
      <c r="C626" s="149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9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0"/>
    </row>
    <row r="627">
      <c r="A627" s="1374"/>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33"/>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08"/>
    </row>
    <row r="628">
      <c r="A628" s="1331"/>
      <c r="B628" s="1433"/>
      <c r="C628" s="149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9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0"/>
    </row>
    <row r="629">
      <c r="A629" s="1374"/>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33"/>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08"/>
    </row>
    <row r="630">
      <c r="A630" s="1331"/>
      <c r="B630" s="1433"/>
      <c r="C630" s="149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9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0"/>
    </row>
    <row r="631">
      <c r="A631" s="1374"/>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33"/>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08"/>
    </row>
    <row r="632">
      <c r="A632" s="1331"/>
      <c r="B632" s="1433"/>
      <c r="C632" s="149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9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0"/>
    </row>
    <row r="633">
      <c r="A633" s="1374"/>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33"/>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08"/>
    </row>
    <row r="634">
      <c r="A634" s="1331"/>
      <c r="B634" s="1433"/>
      <c r="C634" s="149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9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0"/>
    </row>
    <row r="635">
      <c r="A635" s="1374"/>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33"/>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08"/>
    </row>
    <row r="636">
      <c r="A636" s="1331"/>
      <c r="B636" s="1433"/>
      <c r="C636" s="149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9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0"/>
    </row>
    <row r="637">
      <c r="A637" s="1374"/>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33"/>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08"/>
    </row>
    <row r="638">
      <c r="A638" s="1331"/>
      <c r="B638" s="1433"/>
      <c r="C638" s="149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9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0"/>
    </row>
    <row r="639">
      <c r="A639" s="1374"/>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33"/>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08"/>
    </row>
    <row r="640">
      <c r="A640" s="1331"/>
      <c r="B640" s="1433"/>
      <c r="C640" s="149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9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0"/>
    </row>
    <row r="641">
      <c r="A641" s="1374"/>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33"/>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08"/>
    </row>
    <row r="642">
      <c r="A642" s="1331"/>
      <c r="B642" s="1433"/>
      <c r="C642" s="149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9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0"/>
    </row>
    <row r="643">
      <c r="A643" s="1374"/>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33"/>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08"/>
    </row>
    <row r="644">
      <c r="A644" s="1331"/>
      <c r="B644" s="1433"/>
      <c r="C644" s="149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9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0"/>
    </row>
    <row r="645">
      <c r="A645" s="1374"/>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33"/>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08"/>
    </row>
    <row r="646">
      <c r="A646" s="1331"/>
      <c r="B646" s="1433"/>
      <c r="C646" s="149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9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0"/>
    </row>
    <row r="647">
      <c r="A647" s="1374"/>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33"/>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08"/>
    </row>
    <row r="648">
      <c r="A648" s="1331"/>
      <c r="B648" s="1433"/>
      <c r="C648" s="149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9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0"/>
    </row>
    <row r="649">
      <c r="A649" s="1374"/>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33"/>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08"/>
    </row>
    <row r="650">
      <c r="A650" s="1331"/>
      <c r="B650" s="1433"/>
      <c r="C650" s="149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9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0"/>
    </row>
    <row r="651">
      <c r="A651" s="1374"/>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33"/>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08"/>
    </row>
    <row r="652">
      <c r="A652" s="1331"/>
      <c r="B652" s="1433"/>
      <c r="C652" s="149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9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0"/>
    </row>
    <row r="653">
      <c r="A653" s="1374"/>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33"/>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08"/>
    </row>
    <row r="654">
      <c r="A654" s="1331"/>
      <c r="B654" s="1433"/>
      <c r="C654" s="149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9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0"/>
    </row>
    <row r="655">
      <c r="A655" s="1374"/>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33"/>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08"/>
    </row>
    <row r="656">
      <c r="A656" s="1331"/>
      <c r="B656" s="1433"/>
      <c r="C656" s="149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9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0"/>
    </row>
    <row r="657">
      <c r="A657" s="1374"/>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33"/>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08"/>
    </row>
    <row r="658">
      <c r="A658" s="1331"/>
      <c r="B658" s="1433"/>
      <c r="C658" s="149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9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0"/>
    </row>
    <row r="659">
      <c r="A659" s="1374"/>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33"/>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08"/>
    </row>
    <row r="660">
      <c r="A660" s="1331"/>
      <c r="B660" s="1433"/>
      <c r="C660" s="149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9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0"/>
    </row>
    <row r="661">
      <c r="A661" s="1374"/>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33"/>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08"/>
    </row>
    <row r="662">
      <c r="A662" s="1331"/>
      <c r="B662" s="1433"/>
      <c r="C662" s="149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9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0"/>
    </row>
    <row r="663">
      <c r="A663" s="1374"/>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33"/>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08"/>
    </row>
    <row r="664">
      <c r="A664" s="1331"/>
      <c r="B664" s="1433"/>
      <c r="C664" s="149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9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0"/>
    </row>
    <row r="665">
      <c r="A665" s="1374"/>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33"/>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08"/>
    </row>
    <row r="666">
      <c r="A666" s="1331"/>
      <c r="B666" s="1433"/>
      <c r="C666" s="149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9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0"/>
    </row>
    <row r="667">
      <c r="A667" s="1374"/>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33"/>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08"/>
    </row>
    <row r="668">
      <c r="A668" s="1331"/>
      <c r="B668" s="1433"/>
      <c r="C668" s="149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9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0"/>
    </row>
    <row r="669">
      <c r="A669" s="1374"/>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33"/>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08"/>
    </row>
    <row r="670">
      <c r="A670" s="1331"/>
      <c r="B670" s="1433"/>
      <c r="C670" s="149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9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0"/>
    </row>
    <row r="671">
      <c r="A671" s="1374"/>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33"/>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08"/>
    </row>
    <row r="672">
      <c r="A672" s="1331"/>
      <c r="B672" s="1433"/>
      <c r="C672" s="149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9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0"/>
    </row>
    <row r="673">
      <c r="A673" s="1374"/>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33"/>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08"/>
    </row>
    <row r="674">
      <c r="A674" s="1331"/>
      <c r="B674" s="1433"/>
      <c r="C674" s="149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9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0"/>
    </row>
    <row r="675">
      <c r="A675" s="1374"/>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33"/>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08"/>
    </row>
    <row r="676">
      <c r="A676" s="1331"/>
      <c r="B676" s="1433"/>
      <c r="C676" s="149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9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0"/>
    </row>
    <row r="677">
      <c r="A677" s="1374"/>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33"/>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08"/>
    </row>
    <row r="678">
      <c r="A678" s="1331"/>
      <c r="B678" s="1433"/>
      <c r="C678" s="149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9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0"/>
    </row>
    <row r="679">
      <c r="A679" s="1374"/>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33"/>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08"/>
    </row>
    <row r="680">
      <c r="A680" s="1331"/>
      <c r="B680" s="1433"/>
      <c r="C680" s="149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9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0"/>
    </row>
    <row r="681">
      <c r="A681" s="1374"/>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33"/>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08"/>
    </row>
    <row r="682">
      <c r="A682" s="1331"/>
      <c r="B682" s="1433"/>
      <c r="C682" s="149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9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0"/>
    </row>
    <row r="683">
      <c r="A683" s="1374"/>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33"/>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08"/>
    </row>
    <row r="684">
      <c r="A684" s="1331"/>
      <c r="B684" s="1433"/>
      <c r="C684" s="149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9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0"/>
    </row>
    <row r="685">
      <c r="A685" s="1374"/>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33"/>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08"/>
    </row>
    <row r="686">
      <c r="A686" s="1331"/>
      <c r="B686" s="1433"/>
      <c r="C686" s="149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9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0"/>
    </row>
    <row r="687">
      <c r="A687" s="1374"/>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33"/>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08"/>
    </row>
    <row r="688">
      <c r="A688" s="1331"/>
      <c r="B688" s="1433"/>
      <c r="C688" s="149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9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0"/>
    </row>
    <row r="689">
      <c r="A689" s="1374"/>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33"/>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08"/>
    </row>
    <row r="690">
      <c r="A690" s="1331"/>
      <c r="B690" s="1433"/>
      <c r="C690" s="149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9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0"/>
    </row>
    <row r="691">
      <c r="A691" s="1374"/>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33"/>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08"/>
    </row>
    <row r="692">
      <c r="A692" s="1331"/>
      <c r="B692" s="1433"/>
      <c r="C692" s="149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9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0"/>
    </row>
    <row r="693">
      <c r="A693" s="1374"/>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33"/>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08"/>
    </row>
    <row r="694">
      <c r="A694" s="1331"/>
      <c r="B694" s="1433"/>
      <c r="C694" s="149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9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0"/>
    </row>
    <row r="695">
      <c r="A695" s="1374"/>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33"/>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08"/>
    </row>
    <row r="696">
      <c r="A696" s="1331"/>
      <c r="B696" s="1433"/>
      <c r="C696" s="149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9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0"/>
    </row>
    <row r="697">
      <c r="A697" s="1374"/>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33"/>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08"/>
    </row>
    <row r="698">
      <c r="A698" s="1331"/>
      <c r="B698" s="1433"/>
      <c r="C698" s="149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9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0"/>
    </row>
    <row r="699">
      <c r="A699" s="1374"/>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33"/>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08"/>
    </row>
    <row r="700">
      <c r="A700" s="1331"/>
      <c r="B700" s="1433"/>
      <c r="C700" s="149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9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0"/>
    </row>
    <row r="701">
      <c r="A701" s="1374"/>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33"/>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08"/>
    </row>
    <row r="702">
      <c r="A702" s="1331"/>
      <c r="B702" s="1433"/>
      <c r="C702" s="149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9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0"/>
    </row>
    <row r="703">
      <c r="A703" s="1374"/>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33"/>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08"/>
    </row>
    <row r="704">
      <c r="A704" s="1331"/>
      <c r="B704" s="1433"/>
      <c r="C704" s="149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9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0"/>
    </row>
    <row r="705">
      <c r="A705" s="1374"/>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33"/>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08"/>
    </row>
    <row r="706">
      <c r="A706" s="1331"/>
      <c r="B706" s="1433"/>
      <c r="C706" s="149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9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0"/>
    </row>
    <row r="707">
      <c r="A707" s="1374"/>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33"/>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08"/>
    </row>
    <row r="708">
      <c r="A708" s="1331"/>
      <c r="B708" s="1433"/>
      <c r="C708" s="149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9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0"/>
    </row>
    <row r="709">
      <c r="A709" s="1374"/>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33"/>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08"/>
    </row>
    <row r="710">
      <c r="A710" s="1331"/>
      <c r="B710" s="1433"/>
      <c r="C710" s="149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9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0"/>
    </row>
    <row r="711">
      <c r="A711" s="1374"/>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33"/>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08"/>
    </row>
    <row r="712">
      <c r="A712" s="1331"/>
      <c r="B712" s="1433"/>
      <c r="C712" s="149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9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0"/>
    </row>
    <row r="713">
      <c r="A713" s="1374"/>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33"/>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08"/>
    </row>
    <row r="714">
      <c r="A714" s="1331"/>
      <c r="B714" s="1433"/>
      <c r="C714" s="149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9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0"/>
    </row>
    <row r="715">
      <c r="A715" s="1374"/>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33"/>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08"/>
    </row>
    <row r="716">
      <c r="A716" s="1331"/>
      <c r="B716" s="1433"/>
      <c r="C716" s="149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9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0"/>
    </row>
    <row r="717">
      <c r="A717" s="1374"/>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33"/>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08"/>
    </row>
    <row r="718">
      <c r="A718" s="1331"/>
      <c r="B718" s="1433"/>
      <c r="C718" s="149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9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0"/>
    </row>
    <row r="719">
      <c r="A719" s="1374"/>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33"/>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08"/>
    </row>
    <row r="720">
      <c r="A720" s="1331"/>
      <c r="B720" s="1433"/>
      <c r="C720" s="149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9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0"/>
    </row>
    <row r="721">
      <c r="A721" s="1374"/>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33"/>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08"/>
    </row>
    <row r="722">
      <c r="A722" s="1331"/>
      <c r="B722" s="1433"/>
      <c r="C722" s="149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9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0"/>
    </row>
    <row r="723">
      <c r="A723" s="1374"/>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33"/>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08"/>
    </row>
    <row r="724">
      <c r="A724" s="1331"/>
      <c r="B724" s="1433"/>
      <c r="C724" s="149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9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0"/>
    </row>
    <row r="725">
      <c r="A725" s="1374"/>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33"/>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08"/>
    </row>
    <row r="726">
      <c r="A726" s="1331"/>
      <c r="B726" s="1433"/>
      <c r="C726" s="149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9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0"/>
    </row>
    <row r="727">
      <c r="A727" s="1374"/>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33"/>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08"/>
    </row>
    <row r="728">
      <c r="A728" s="1331"/>
      <c r="B728" s="1433"/>
      <c r="C728" s="149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9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0"/>
    </row>
    <row r="729">
      <c r="A729" s="1374"/>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33"/>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08"/>
    </row>
    <row r="730">
      <c r="A730" s="1331"/>
      <c r="B730" s="1433"/>
      <c r="C730" s="149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9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0"/>
    </row>
    <row r="731">
      <c r="A731" s="1374"/>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33"/>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08"/>
    </row>
    <row r="732">
      <c r="A732" s="1331"/>
      <c r="B732" s="1433"/>
      <c r="C732" s="149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9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0"/>
    </row>
    <row r="733">
      <c r="A733" s="1374"/>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33"/>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08"/>
    </row>
    <row r="734">
      <c r="A734" s="1331"/>
      <c r="B734" s="1433"/>
      <c r="C734" s="149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9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0"/>
    </row>
    <row r="735">
      <c r="A735" s="1374"/>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33"/>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08"/>
    </row>
    <row r="736">
      <c r="A736" s="1331"/>
      <c r="B736" s="1433"/>
      <c r="C736" s="149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9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0"/>
    </row>
    <row r="737">
      <c r="A737" s="1374"/>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33"/>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08"/>
    </row>
    <row r="738">
      <c r="A738" s="1331"/>
      <c r="B738" s="1433"/>
      <c r="C738" s="149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9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0"/>
    </row>
    <row r="739">
      <c r="A739" s="1374"/>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33"/>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08"/>
    </row>
    <row r="740">
      <c r="A740" s="1331"/>
      <c r="B740" s="1433"/>
      <c r="C740" s="149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9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0"/>
    </row>
    <row r="741">
      <c r="A741" s="1374"/>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33"/>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08"/>
    </row>
    <row r="742">
      <c r="A742" s="1331"/>
      <c r="B742" s="1433"/>
      <c r="C742" s="149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9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0"/>
    </row>
    <row r="743">
      <c r="A743" s="1374"/>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33"/>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08"/>
    </row>
    <row r="744">
      <c r="A744" s="1331"/>
      <c r="B744" s="1433"/>
      <c r="C744" s="149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9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0"/>
    </row>
    <row r="745">
      <c r="A745" s="1374"/>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33"/>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08"/>
    </row>
    <row r="746">
      <c r="A746" s="1331"/>
      <c r="B746" s="1433"/>
      <c r="C746" s="149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9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0"/>
    </row>
    <row r="747">
      <c r="A747" s="1374"/>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33"/>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08"/>
    </row>
    <row r="748">
      <c r="A748" s="1331"/>
      <c r="B748" s="1433"/>
      <c r="C748" s="149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9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0"/>
    </row>
    <row r="749">
      <c r="A749" s="1374"/>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33"/>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08"/>
    </row>
    <row r="750">
      <c r="A750" s="1331"/>
      <c r="B750" s="1433"/>
      <c r="C750" s="149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9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0"/>
    </row>
    <row r="751">
      <c r="A751" s="1374"/>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33"/>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08"/>
    </row>
    <row r="752">
      <c r="A752" s="1331"/>
      <c r="B752" s="1433"/>
      <c r="C752" s="149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9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0"/>
    </row>
    <row r="753">
      <c r="A753" s="1374"/>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33"/>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08"/>
    </row>
    <row r="754">
      <c r="A754" s="1331"/>
      <c r="B754" s="1433"/>
      <c r="C754" s="149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9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0"/>
    </row>
    <row r="755">
      <c r="A755" s="1374"/>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33"/>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08"/>
    </row>
    <row r="756">
      <c r="A756" s="1331"/>
      <c r="B756" s="1433"/>
      <c r="C756" s="149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9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0"/>
    </row>
    <row r="757">
      <c r="A757" s="1374"/>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33"/>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08"/>
    </row>
    <row r="758">
      <c r="A758" s="1331"/>
      <c r="B758" s="1433"/>
      <c r="C758" s="149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9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0"/>
    </row>
    <row r="759">
      <c r="A759" s="1374"/>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33"/>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08"/>
    </row>
    <row r="760">
      <c r="A760" s="1331"/>
      <c r="B760" s="1433"/>
      <c r="C760" s="149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9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0"/>
    </row>
    <row r="761">
      <c r="A761" s="1374"/>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33"/>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08"/>
    </row>
    <row r="762">
      <c r="A762" s="1331"/>
      <c r="B762" s="1433"/>
      <c r="C762" s="149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9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0"/>
    </row>
    <row r="763">
      <c r="A763" s="1374"/>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33"/>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08"/>
    </row>
    <row r="764">
      <c r="A764" s="1331"/>
      <c r="B764" s="1433"/>
      <c r="C764" s="149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9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0"/>
    </row>
    <row r="765">
      <c r="A765" s="1374"/>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33"/>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08"/>
    </row>
    <row r="766">
      <c r="A766" s="1331"/>
      <c r="B766" s="1433"/>
      <c r="C766" s="149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9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0"/>
    </row>
    <row r="767">
      <c r="A767" s="1374"/>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33"/>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08"/>
    </row>
    <row r="768">
      <c r="A768" s="1331"/>
      <c r="B768" s="1433"/>
      <c r="C768" s="149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9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0"/>
    </row>
    <row r="769">
      <c r="A769" s="1374"/>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33"/>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08"/>
    </row>
    <row r="770">
      <c r="A770" s="1331"/>
      <c r="B770" s="1433"/>
      <c r="C770" s="149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9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0"/>
    </row>
    <row r="771">
      <c r="A771" s="1374"/>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33"/>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08"/>
    </row>
    <row r="772">
      <c r="A772" s="1331"/>
      <c r="B772" s="1433"/>
      <c r="C772" s="149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9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0"/>
    </row>
    <row r="773">
      <c r="A773" s="1374"/>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33"/>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08"/>
    </row>
    <row r="774">
      <c r="A774" s="1331"/>
      <c r="B774" s="1433"/>
      <c r="C774" s="149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9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0"/>
    </row>
    <row r="775">
      <c r="A775" s="1374"/>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33"/>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08"/>
    </row>
    <row r="776">
      <c r="A776" s="1331"/>
      <c r="B776" s="1433"/>
      <c r="C776" s="149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9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0"/>
    </row>
    <row r="777">
      <c r="A777" s="1374"/>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33"/>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08"/>
    </row>
    <row r="778">
      <c r="A778" s="1331"/>
      <c r="B778" s="1433"/>
      <c r="C778" s="149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9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0"/>
    </row>
    <row r="779">
      <c r="A779" s="1374"/>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33"/>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08"/>
    </row>
    <row r="780">
      <c r="A780" s="1331"/>
      <c r="B780" s="1433"/>
      <c r="C780" s="149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9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0"/>
    </row>
    <row r="781">
      <c r="A781" s="1374"/>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33"/>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08"/>
    </row>
    <row r="782">
      <c r="A782" s="1331"/>
      <c r="B782" s="1433"/>
      <c r="C782" s="149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9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0"/>
    </row>
    <row r="783">
      <c r="A783" s="1374"/>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33"/>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08"/>
    </row>
    <row r="784">
      <c r="A784" s="1331"/>
      <c r="B784" s="1433"/>
      <c r="C784" s="149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9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0"/>
    </row>
    <row r="785">
      <c r="A785" s="1374"/>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33"/>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08"/>
    </row>
    <row r="786">
      <c r="A786" s="1331"/>
      <c r="B786" s="1433"/>
      <c r="C786" s="149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9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0"/>
    </row>
    <row r="787">
      <c r="A787" s="1374"/>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33"/>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08"/>
    </row>
    <row r="788">
      <c r="A788" s="1331"/>
      <c r="B788" s="1433"/>
      <c r="C788" s="149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9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0"/>
    </row>
    <row r="789">
      <c r="A789" s="1374"/>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33"/>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08"/>
    </row>
    <row r="790">
      <c r="A790" s="1331"/>
      <c r="B790" s="1433"/>
      <c r="C790" s="149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9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0"/>
    </row>
    <row r="791">
      <c r="A791" s="1374"/>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33"/>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08"/>
    </row>
    <row r="792">
      <c r="A792" s="1331"/>
      <c r="B792" s="1433"/>
      <c r="C792" s="149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9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0"/>
    </row>
    <row r="793">
      <c r="A793" s="1374"/>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33"/>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08"/>
    </row>
    <row r="794">
      <c r="A794" s="1331"/>
      <c r="B794" s="1433"/>
      <c r="C794" s="149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9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0"/>
    </row>
    <row r="795">
      <c r="A795" s="1374"/>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33"/>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08"/>
    </row>
    <row r="796">
      <c r="A796" s="1331"/>
      <c r="B796" s="1433"/>
      <c r="C796" s="149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9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0"/>
    </row>
    <row r="797">
      <c r="A797" s="1374"/>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33"/>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08"/>
    </row>
    <row r="798">
      <c r="A798" s="1331"/>
      <c r="B798" s="1433"/>
      <c r="C798" s="149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9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0"/>
    </row>
    <row r="799">
      <c r="A799" s="1374"/>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33"/>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08"/>
    </row>
    <row r="800">
      <c r="A800" s="1331"/>
      <c r="B800" s="1433"/>
      <c r="C800" s="149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9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0"/>
    </row>
    <row r="801">
      <c r="A801" s="1374"/>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33"/>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08"/>
    </row>
    <row r="802">
      <c r="A802" s="1331"/>
      <c r="B802" s="1433"/>
      <c r="C802" s="149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9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0"/>
    </row>
    <row r="803">
      <c r="A803" s="1374"/>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33"/>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08"/>
    </row>
    <row r="804">
      <c r="A804" s="1331"/>
      <c r="B804" s="1433"/>
      <c r="C804" s="149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9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0"/>
    </row>
    <row r="805">
      <c r="A805" s="1374"/>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33"/>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08"/>
    </row>
    <row r="806">
      <c r="A806" s="1331"/>
      <c r="B806" s="1433"/>
      <c r="C806" s="149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9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0"/>
    </row>
    <row r="807">
      <c r="A807" s="1374"/>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33"/>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08"/>
    </row>
    <row r="808">
      <c r="A808" s="1331"/>
      <c r="B808" s="1433"/>
      <c r="C808" s="149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9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0"/>
    </row>
    <row r="809">
      <c r="A809" s="1374"/>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33"/>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08"/>
    </row>
    <row r="810">
      <c r="A810" s="1331"/>
      <c r="B810" s="1433"/>
      <c r="C810" s="149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9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0"/>
    </row>
    <row r="811">
      <c r="A811" s="1374"/>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33"/>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08"/>
    </row>
    <row r="812">
      <c r="A812" s="1331"/>
      <c r="B812" s="1433"/>
      <c r="C812" s="149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9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0"/>
    </row>
    <row r="813">
      <c r="A813" s="1374"/>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33"/>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08"/>
    </row>
    <row r="814">
      <c r="A814" s="1331"/>
      <c r="B814" s="1433"/>
      <c r="C814" s="149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9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0"/>
    </row>
    <row r="815">
      <c r="A815" s="1374"/>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33"/>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08"/>
    </row>
    <row r="816">
      <c r="A816" s="1331"/>
      <c r="B816" s="1433"/>
      <c r="C816" s="149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9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0"/>
    </row>
    <row r="817">
      <c r="A817" s="1374"/>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33"/>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08"/>
    </row>
    <row r="818">
      <c r="A818" s="1331"/>
      <c r="B818" s="1433"/>
      <c r="C818" s="149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9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0"/>
    </row>
    <row r="819">
      <c r="A819" s="1374"/>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33"/>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08"/>
    </row>
    <row r="820">
      <c r="A820" s="1331"/>
      <c r="B820" s="1433"/>
      <c r="C820" s="149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9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0"/>
    </row>
    <row r="821">
      <c r="A821" s="1374"/>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33"/>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08"/>
    </row>
    <row r="822">
      <c r="A822" s="1331"/>
      <c r="B822" s="1433"/>
      <c r="C822" s="149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9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0"/>
    </row>
    <row r="823">
      <c r="A823" s="1374"/>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33"/>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08"/>
    </row>
    <row r="824">
      <c r="A824" s="1331"/>
      <c r="B824" s="1433"/>
      <c r="C824" s="149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9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0"/>
    </row>
    <row r="825">
      <c r="A825" s="1374"/>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33"/>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08"/>
    </row>
    <row r="826">
      <c r="A826" s="1331"/>
      <c r="B826" s="1433"/>
      <c r="C826" s="149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9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0"/>
    </row>
    <row r="827">
      <c r="A827" s="1374"/>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33"/>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08"/>
    </row>
    <row r="828">
      <c r="A828" s="1331"/>
      <c r="B828" s="1433"/>
      <c r="C828" s="149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9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0"/>
    </row>
    <row r="829">
      <c r="A829" s="1374"/>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33"/>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08"/>
    </row>
    <row r="830">
      <c r="A830" s="1331"/>
      <c r="B830" s="1433"/>
      <c r="C830" s="149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9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0"/>
    </row>
    <row r="831">
      <c r="A831" s="1374"/>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33"/>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08"/>
    </row>
    <row r="832">
      <c r="A832" s="1331"/>
      <c r="B832" s="1433"/>
      <c r="C832" s="149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9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0"/>
    </row>
    <row r="833">
      <c r="A833" s="1374"/>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33"/>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08"/>
    </row>
    <row r="834">
      <c r="A834" s="1331"/>
      <c r="B834" s="1433"/>
      <c r="C834" s="149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9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0"/>
    </row>
    <row r="835">
      <c r="A835" s="1374"/>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33"/>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08"/>
    </row>
    <row r="836">
      <c r="A836" s="1331"/>
      <c r="B836" s="1433"/>
      <c r="C836" s="149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9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0"/>
    </row>
    <row r="837">
      <c r="A837" s="1374"/>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33"/>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08"/>
    </row>
    <row r="838">
      <c r="A838" s="1331"/>
      <c r="B838" s="1433"/>
      <c r="C838" s="149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9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0"/>
    </row>
    <row r="839">
      <c r="A839" s="1374"/>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33"/>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08"/>
    </row>
    <row r="840">
      <c r="A840" s="1331"/>
      <c r="B840" s="1433"/>
      <c r="C840" s="149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9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0"/>
    </row>
    <row r="841">
      <c r="A841" s="1374"/>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33"/>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08"/>
    </row>
    <row r="842">
      <c r="A842" s="1331"/>
      <c r="B842" s="1433"/>
      <c r="C842" s="149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9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0"/>
    </row>
    <row r="843">
      <c r="A843" s="1374"/>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33"/>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08"/>
    </row>
    <row r="844">
      <c r="A844" s="1331"/>
      <c r="B844" s="1433"/>
      <c r="C844" s="149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9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0"/>
    </row>
    <row r="845">
      <c r="A845" s="1374"/>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33"/>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08"/>
    </row>
    <row r="846">
      <c r="A846" s="1331"/>
      <c r="B846" s="1433"/>
      <c r="C846" s="149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9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0"/>
    </row>
    <row r="847">
      <c r="A847" s="1374"/>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33"/>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08"/>
    </row>
    <row r="848">
      <c r="A848" s="1331"/>
      <c r="B848" s="1433"/>
      <c r="C848" s="149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9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0"/>
    </row>
    <row r="849">
      <c r="A849" s="1374"/>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33"/>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08"/>
    </row>
    <row r="850">
      <c r="A850" s="1331"/>
      <c r="B850" s="1433"/>
      <c r="C850" s="149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9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0"/>
    </row>
    <row r="851">
      <c r="A851" s="1374"/>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33"/>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08"/>
    </row>
    <row r="852">
      <c r="A852" s="1331"/>
      <c r="B852" s="1433"/>
      <c r="C852" s="149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9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0"/>
    </row>
    <row r="853">
      <c r="A853" s="1374"/>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33"/>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08"/>
    </row>
    <row r="854">
      <c r="A854" s="1331"/>
      <c r="B854" s="1433"/>
      <c r="C854" s="149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9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0"/>
    </row>
    <row r="855">
      <c r="A855" s="1374"/>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33"/>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08"/>
    </row>
    <row r="856">
      <c r="A856" s="1331"/>
      <c r="B856" s="1433"/>
      <c r="C856" s="149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9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0"/>
    </row>
    <row r="857">
      <c r="A857" s="1374"/>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33"/>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08"/>
    </row>
    <row r="858">
      <c r="A858" s="1331"/>
      <c r="B858" s="1433"/>
      <c r="C858" s="149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9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0"/>
    </row>
    <row r="859">
      <c r="A859" s="1374"/>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33"/>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08"/>
    </row>
    <row r="860">
      <c r="A860" s="1331"/>
      <c r="B860" s="1433"/>
      <c r="C860" s="149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9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0"/>
    </row>
    <row r="861">
      <c r="A861" s="1374"/>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33"/>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08"/>
    </row>
    <row r="862">
      <c r="A862" s="1331"/>
      <c r="B862" s="1433"/>
      <c r="C862" s="149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9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0"/>
    </row>
    <row r="863">
      <c r="A863" s="1374"/>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33"/>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08"/>
    </row>
    <row r="864">
      <c r="A864" s="1331"/>
      <c r="B864" s="1433"/>
      <c r="C864" s="149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9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0"/>
    </row>
    <row r="865">
      <c r="A865" s="1374"/>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33"/>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08"/>
    </row>
    <row r="866">
      <c r="A866" s="1331"/>
      <c r="B866" s="1433"/>
      <c r="C866" s="149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9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0"/>
    </row>
    <row r="867">
      <c r="A867" s="1374"/>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33"/>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08"/>
    </row>
    <row r="868">
      <c r="A868" s="1331"/>
      <c r="B868" s="1433"/>
      <c r="C868" s="149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9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0"/>
    </row>
    <row r="869">
      <c r="A869" s="1374"/>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33"/>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08"/>
    </row>
    <row r="870">
      <c r="A870" s="1331"/>
      <c r="B870" s="1433"/>
      <c r="C870" s="149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9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0"/>
    </row>
    <row r="871">
      <c r="A871" s="1374"/>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33"/>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08"/>
    </row>
    <row r="872">
      <c r="A872" s="1331"/>
      <c r="B872" s="1433"/>
      <c r="C872" s="149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9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0"/>
    </row>
    <row r="873">
      <c r="A873" s="1374"/>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33"/>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08"/>
    </row>
    <row r="874">
      <c r="A874" s="1331"/>
      <c r="B874" s="1433"/>
      <c r="C874" s="149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9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0"/>
    </row>
    <row r="875">
      <c r="A875" s="1374"/>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33"/>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08"/>
    </row>
    <row r="876">
      <c r="A876" s="1331"/>
      <c r="B876" s="1433"/>
      <c r="C876" s="149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9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0"/>
    </row>
    <row r="877">
      <c r="A877" s="1374"/>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33"/>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08"/>
    </row>
    <row r="878">
      <c r="A878" s="1331"/>
      <c r="B878" s="1433"/>
      <c r="C878" s="149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9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0"/>
    </row>
    <row r="879">
      <c r="A879" s="1374"/>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33"/>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08"/>
    </row>
    <row r="880">
      <c r="A880" s="1331"/>
      <c r="B880" s="1433"/>
      <c r="C880" s="149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9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0"/>
    </row>
    <row r="881">
      <c r="A881" s="1374"/>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33"/>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08"/>
    </row>
    <row r="882">
      <c r="A882" s="1331"/>
      <c r="B882" s="1433"/>
      <c r="C882" s="149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9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0"/>
    </row>
    <row r="883">
      <c r="A883" s="1374"/>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33"/>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08"/>
    </row>
    <row r="884">
      <c r="A884" s="1331"/>
      <c r="B884" s="1433"/>
      <c r="C884" s="149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9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0"/>
    </row>
    <row r="885">
      <c r="A885" s="1374"/>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33"/>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08"/>
    </row>
    <row r="886">
      <c r="A886" s="1331"/>
      <c r="B886" s="1433"/>
      <c r="C886" s="149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9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0"/>
    </row>
    <row r="887">
      <c r="A887" s="1374"/>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33"/>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08"/>
    </row>
    <row r="888">
      <c r="A888" s="1331"/>
      <c r="B888" s="1433"/>
      <c r="C888" s="149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9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0"/>
    </row>
    <row r="889">
      <c r="A889" s="1374"/>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33"/>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08"/>
    </row>
    <row r="890">
      <c r="A890" s="1331"/>
      <c r="B890" s="1433"/>
      <c r="C890" s="149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9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0"/>
    </row>
    <row r="891">
      <c r="A891" s="1374"/>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33"/>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08"/>
    </row>
    <row r="892">
      <c r="A892" s="1331"/>
      <c r="B892" s="1433"/>
      <c r="C892" s="149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9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0"/>
    </row>
    <row r="893">
      <c r="A893" s="1374"/>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33"/>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08"/>
    </row>
    <row r="894">
      <c r="A894" s="1331"/>
      <c r="B894" s="1433"/>
      <c r="C894" s="149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9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0"/>
    </row>
    <row r="895">
      <c r="A895" s="1374"/>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33"/>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08"/>
    </row>
    <row r="896">
      <c r="A896" s="1331"/>
      <c r="B896" s="1433"/>
      <c r="C896" s="149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9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0"/>
    </row>
    <row r="897">
      <c r="A897" s="1374"/>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33"/>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08"/>
    </row>
    <row r="898">
      <c r="A898" s="1331"/>
      <c r="B898" s="1433"/>
      <c r="C898" s="149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9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0"/>
    </row>
    <row r="899">
      <c r="A899" s="1374"/>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33"/>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08"/>
    </row>
    <row r="900">
      <c r="A900" s="1331"/>
      <c r="B900" s="1433"/>
      <c r="C900" s="149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9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0"/>
    </row>
    <row r="901">
      <c r="A901" s="1374"/>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33"/>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08"/>
    </row>
    <row r="902">
      <c r="A902" s="1331"/>
      <c r="B902" s="1433"/>
      <c r="C902" s="149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9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0"/>
    </row>
    <row r="903">
      <c r="A903" s="1374"/>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33"/>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08"/>
    </row>
    <row r="904">
      <c r="A904" s="1331"/>
      <c r="B904" s="1433"/>
      <c r="C904" s="149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9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0"/>
    </row>
    <row r="905">
      <c r="A905" s="1374"/>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33"/>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08"/>
    </row>
    <row r="906">
      <c r="A906" s="1331"/>
      <c r="B906" s="1433"/>
      <c r="C906" s="149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9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0"/>
    </row>
    <row r="907">
      <c r="A907" s="1374"/>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33"/>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08"/>
    </row>
    <row r="908">
      <c r="A908" s="1331"/>
      <c r="B908" s="1433"/>
      <c r="C908" s="149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9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0"/>
    </row>
    <row r="909">
      <c r="A909" s="1374"/>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33"/>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08"/>
    </row>
    <row r="910">
      <c r="A910" s="1331"/>
      <c r="B910" s="1433"/>
      <c r="C910" s="149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9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0"/>
    </row>
    <row r="911">
      <c r="A911" s="1374"/>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33"/>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08"/>
    </row>
    <row r="912">
      <c r="A912" s="1331"/>
      <c r="B912" s="1433"/>
      <c r="C912" s="149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9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0"/>
    </row>
    <row r="913">
      <c r="A913" s="1374"/>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33"/>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08"/>
    </row>
    <row r="914">
      <c r="A914" s="1331"/>
      <c r="B914" s="1433"/>
      <c r="C914" s="149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9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0"/>
    </row>
    <row r="915">
      <c r="A915" s="1374"/>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33"/>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08"/>
    </row>
    <row r="916">
      <c r="A916" s="1331"/>
      <c r="B916" s="1433"/>
      <c r="C916" s="149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9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0"/>
    </row>
    <row r="917">
      <c r="A917" s="1374"/>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33"/>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08"/>
    </row>
    <row r="918">
      <c r="A918" s="1331"/>
      <c r="B918" s="1433"/>
      <c r="C918" s="149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9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0"/>
    </row>
    <row r="919">
      <c r="A919" s="1374"/>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33"/>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08"/>
    </row>
    <row r="920">
      <c r="A920" s="1331"/>
      <c r="B920" s="1433"/>
      <c r="C920" s="149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9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0"/>
    </row>
    <row r="921">
      <c r="A921" s="1374"/>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33"/>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08"/>
    </row>
    <row r="922">
      <c r="A922" s="1331"/>
      <c r="B922" s="1433"/>
      <c r="C922" s="149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9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0"/>
    </row>
    <row r="923">
      <c r="A923" s="1374"/>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33"/>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08"/>
    </row>
    <row r="924">
      <c r="A924" s="1331"/>
      <c r="B924" s="1433"/>
      <c r="C924" s="149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9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0"/>
    </row>
    <row r="925">
      <c r="A925" s="1374"/>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33"/>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08"/>
    </row>
    <row r="926">
      <c r="A926" s="1331"/>
      <c r="B926" s="1433"/>
      <c r="C926" s="149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9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0"/>
    </row>
    <row r="927">
      <c r="A927" s="1374"/>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33"/>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08"/>
    </row>
    <row r="928">
      <c r="A928" s="1331"/>
      <c r="B928" s="1433"/>
      <c r="C928" s="149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9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0"/>
    </row>
    <row r="929">
      <c r="A929" s="1374"/>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33"/>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08"/>
    </row>
    <row r="930">
      <c r="A930" s="1331"/>
      <c r="B930" s="1433"/>
      <c r="C930" s="149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9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0"/>
    </row>
    <row r="931">
      <c r="A931" s="1374"/>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33"/>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08"/>
    </row>
    <row r="932">
      <c r="A932" s="1331"/>
      <c r="B932" s="1433"/>
      <c r="C932" s="149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9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0"/>
    </row>
    <row r="933">
      <c r="A933" s="1374"/>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33"/>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08"/>
    </row>
    <row r="934">
      <c r="A934" s="1331"/>
      <c r="B934" s="1433"/>
      <c r="C934" s="149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9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0"/>
    </row>
    <row r="935">
      <c r="A935" s="1374"/>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33"/>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08"/>
    </row>
    <row r="936">
      <c r="A936" s="1331"/>
      <c r="B936" s="1433"/>
      <c r="C936" s="149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9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0"/>
    </row>
    <row r="937">
      <c r="A937" s="1374"/>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33"/>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08"/>
    </row>
    <row r="938">
      <c r="A938" s="1331"/>
      <c r="B938" s="1433"/>
      <c r="C938" s="149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9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0"/>
    </row>
    <row r="939">
      <c r="A939" s="1374"/>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33"/>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08"/>
    </row>
    <row r="940">
      <c r="A940" s="1331"/>
      <c r="B940" s="1433"/>
      <c r="C940" s="149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9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0"/>
    </row>
    <row r="941">
      <c r="A941" s="1374"/>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33"/>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08"/>
    </row>
    <row r="942">
      <c r="A942" s="1331"/>
      <c r="B942" s="1433"/>
      <c r="C942" s="149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9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0"/>
    </row>
    <row r="943">
      <c r="A943" s="1374"/>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33"/>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08"/>
    </row>
    <row r="944">
      <c r="A944" s="1331"/>
      <c r="B944" s="1433"/>
      <c r="C944" s="149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9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0"/>
    </row>
    <row r="945">
      <c r="A945" s="1374"/>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33"/>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08"/>
    </row>
    <row r="946">
      <c r="A946" s="1331"/>
      <c r="B946" s="1433"/>
      <c r="C946" s="149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9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0"/>
    </row>
    <row r="947">
      <c r="A947" s="1374"/>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33"/>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08"/>
    </row>
    <row r="948">
      <c r="A948" s="1331"/>
      <c r="B948" s="1433"/>
      <c r="C948" s="149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9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0"/>
    </row>
    <row r="949">
      <c r="A949" s="1374"/>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33"/>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08"/>
    </row>
    <row r="950">
      <c r="A950" s="1331"/>
      <c r="B950" s="1433"/>
      <c r="C950" s="149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9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0"/>
    </row>
    <row r="951">
      <c r="A951" s="1374"/>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33"/>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08"/>
    </row>
    <row r="952">
      <c r="A952" s="1331"/>
      <c r="B952" s="1433"/>
      <c r="C952" s="149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9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0"/>
    </row>
    <row r="953">
      <c r="A953" s="1374"/>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33"/>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08"/>
    </row>
    <row r="954">
      <c r="A954" s="1331"/>
      <c r="B954" s="1433"/>
      <c r="C954" s="149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9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0"/>
    </row>
    <row r="955">
      <c r="A955" s="1374"/>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33"/>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08"/>
    </row>
    <row r="956">
      <c r="A956" s="1331"/>
      <c r="B956" s="1433"/>
      <c r="C956" s="149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9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0"/>
    </row>
    <row r="957">
      <c r="A957" s="1374"/>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33"/>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08"/>
    </row>
    <row r="958">
      <c r="A958" s="1331"/>
      <c r="B958" s="1433"/>
      <c r="C958" s="149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9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0"/>
    </row>
    <row r="959">
      <c r="A959" s="1374"/>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33"/>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08"/>
    </row>
    <row r="960">
      <c r="A960" s="1331"/>
      <c r="B960" s="1433"/>
      <c r="C960" s="149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9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0"/>
    </row>
    <row r="961">
      <c r="A961" s="1374"/>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33"/>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08"/>
    </row>
    <row r="962">
      <c r="A962" s="1331"/>
      <c r="B962" s="1433"/>
      <c r="C962" s="149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9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0"/>
    </row>
    <row r="963">
      <c r="A963" s="1374"/>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33"/>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08"/>
    </row>
    <row r="964">
      <c r="A964" s="1331"/>
      <c r="B964" s="1433"/>
      <c r="C964" s="149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9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0"/>
    </row>
    <row r="965">
      <c r="A965" s="1374"/>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33"/>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08"/>
    </row>
    <row r="966">
      <c r="A966" s="1331"/>
      <c r="B966" s="1433"/>
      <c r="C966" s="149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9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0"/>
    </row>
    <row r="967">
      <c r="A967" s="1374"/>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33"/>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08"/>
    </row>
    <row r="968">
      <c r="A968" s="1331"/>
      <c r="B968" s="1433"/>
      <c r="C968" s="149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9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0"/>
    </row>
    <row r="969">
      <c r="A969" s="1374"/>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33"/>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08"/>
    </row>
    <row r="970">
      <c r="A970" s="1331"/>
      <c r="B970" s="1433"/>
      <c r="C970" s="149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9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0"/>
    </row>
    <row r="971">
      <c r="A971" s="1374"/>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33"/>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08"/>
    </row>
    <row r="972">
      <c r="A972" s="1331"/>
      <c r="B972" s="1433"/>
      <c r="C972" s="149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9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0"/>
    </row>
    <row r="973">
      <c r="A973" s="1374"/>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33"/>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08"/>
    </row>
    <row r="974">
      <c r="A974" s="1331"/>
      <c r="B974" s="1433"/>
      <c r="C974" s="149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9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0"/>
    </row>
    <row r="975">
      <c r="A975" s="1374"/>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33"/>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08"/>
    </row>
    <row r="976">
      <c r="A976" s="1331"/>
      <c r="B976" s="1433"/>
      <c r="C976" s="149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9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0"/>
    </row>
    <row r="977">
      <c r="A977" s="1374"/>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33"/>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08"/>
    </row>
    <row r="978">
      <c r="A978" s="1331"/>
      <c r="B978" s="1433"/>
      <c r="C978" s="149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9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0"/>
    </row>
    <row r="979">
      <c r="A979" s="1374"/>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33"/>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08"/>
    </row>
    <row r="980">
      <c r="A980" s="1331"/>
      <c r="B980" s="1433"/>
      <c r="C980" s="149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9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0"/>
    </row>
    <row r="981">
      <c r="A981" s="1374"/>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33"/>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08"/>
    </row>
    <row r="982">
      <c r="A982" s="1331"/>
      <c r="B982" s="1433"/>
      <c r="C982" s="149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9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0"/>
    </row>
    <row r="983">
      <c r="A983" s="1374"/>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33"/>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08"/>
    </row>
    <row r="984">
      <c r="A984" s="1331"/>
      <c r="B984" s="1433"/>
      <c r="C984" s="149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9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0"/>
    </row>
    <row r="985">
      <c r="A985" s="1374"/>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33"/>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08"/>
    </row>
    <row r="986">
      <c r="A986" s="1331"/>
      <c r="B986" s="1433"/>
      <c r="C986" s="149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9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0"/>
    </row>
    <row r="987">
      <c r="A987" s="1374"/>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33"/>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08"/>
    </row>
    <row r="988">
      <c r="A988" s="1331"/>
      <c r="B988" s="1433"/>
      <c r="C988" s="149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9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0"/>
    </row>
    <row r="989">
      <c r="A989" s="1374"/>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33"/>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08"/>
    </row>
    <row r="990">
      <c r="A990" s="1331"/>
      <c r="B990" s="1433"/>
      <c r="C990" s="149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9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0"/>
    </row>
    <row r="991">
      <c r="A991" s="1374"/>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33"/>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08"/>
    </row>
    <row r="992">
      <c r="A992" s="1331"/>
      <c r="B992" s="1433"/>
      <c r="C992" s="149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9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0"/>
    </row>
    <row r="993">
      <c r="A993" s="1374"/>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33"/>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08"/>
    </row>
    <row r="994">
      <c r="A994" s="1331"/>
      <c r="B994" s="1433"/>
      <c r="C994" s="149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9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0"/>
    </row>
    <row r="995">
      <c r="A995" s="1374"/>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33"/>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08"/>
    </row>
    <row r="996">
      <c r="A996" s="1331"/>
      <c r="B996" s="1433"/>
      <c r="C996" s="149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9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0"/>
    </row>
    <row r="997">
      <c r="A997" s="1374"/>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33"/>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08"/>
    </row>
    <row r="998">
      <c r="A998" s="1331"/>
      <c r="B998" s="1433"/>
      <c r="C998" s="149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9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0"/>
    </row>
    <row r="999">
      <c r="A999" s="1374"/>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33"/>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08"/>
    </row>
    <row r="1000">
      <c r="A1000" s="1331"/>
      <c r="B1000" s="1433"/>
      <c r="C1000" s="149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9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0"/>
    </row>
    <row r="1001">
      <c r="A1001" s="1374"/>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33"/>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08"/>
    </row>
    <row r="1002">
      <c r="A1002" s="1331"/>
      <c r="B1002" s="1433"/>
      <c r="C1002" s="149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9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0"/>
    </row>
    <row r="1003">
      <c r="A1003" s="1374"/>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7624</v>
      </c>
      <c r="C1" s="1504" t="s">
        <v>7657</v>
      </c>
      <c r="D1" s="1505" t="s">
        <v>7625</v>
      </c>
      <c r="E1" s="1505" t="s">
        <v>7081</v>
      </c>
      <c r="F1" s="1505" t="s">
        <v>7082</v>
      </c>
      <c r="G1" s="1505" t="s">
        <v>7626</v>
      </c>
      <c r="H1" s="1506"/>
      <c r="I1" s="1507" t="s">
        <v>9816</v>
      </c>
      <c r="J1" s="1508" t="s">
        <v>7628</v>
      </c>
      <c r="K1" s="1506"/>
      <c r="L1" s="1509" t="s">
        <v>7093</v>
      </c>
      <c r="M1" s="1509" t="s">
        <v>7629</v>
      </c>
      <c r="N1" s="1509" t="s">
        <v>7630</v>
      </c>
      <c r="O1" s="1509" t="s">
        <v>7631</v>
      </c>
      <c r="P1" s="1509" t="s">
        <v>7156</v>
      </c>
      <c r="Q1" s="1509" t="s">
        <v>7632</v>
      </c>
      <c r="R1" s="1509" t="s">
        <v>7633</v>
      </c>
      <c r="S1" s="1506"/>
      <c r="T1" s="1510" t="s">
        <v>7634</v>
      </c>
      <c r="U1" s="1511" t="s">
        <v>7089</v>
      </c>
      <c r="V1" s="1511" t="s">
        <v>7149</v>
      </c>
      <c r="W1" s="1510" t="s">
        <v>7635</v>
      </c>
      <c r="X1" s="1510" t="s">
        <v>7636</v>
      </c>
      <c r="Y1" s="1511" t="s">
        <v>9817</v>
      </c>
      <c r="Z1" s="1510" t="s">
        <v>7637</v>
      </c>
      <c r="AA1" s="1510" t="s">
        <v>7638</v>
      </c>
      <c r="AB1" s="1506"/>
      <c r="AC1" s="1512" t="s">
        <v>76</v>
      </c>
      <c r="AD1" s="1513" t="s">
        <v>7083</v>
      </c>
      <c r="AE1" s="1513" t="s">
        <v>7084</v>
      </c>
      <c r="AF1" s="1513" t="s">
        <v>7639</v>
      </c>
      <c r="AG1" s="1513" t="s">
        <v>7640</v>
      </c>
      <c r="AH1" s="1513" t="s">
        <v>7086</v>
      </c>
      <c r="AI1" s="1513" t="s">
        <v>7641</v>
      </c>
      <c r="AJ1" s="1514" t="s">
        <v>7642</v>
      </c>
      <c r="AK1" s="1515"/>
      <c r="AL1" s="1505" t="s">
        <v>7643</v>
      </c>
      <c r="AM1" s="1505" t="s">
        <v>7644</v>
      </c>
      <c r="AN1" s="1515"/>
      <c r="AO1" s="1516" t="s">
        <v>7090</v>
      </c>
      <c r="AP1" s="1516" t="s">
        <v>7645</v>
      </c>
      <c r="AQ1" s="1516" t="s">
        <v>7646</v>
      </c>
      <c r="AR1" s="1516" t="s">
        <v>7091</v>
      </c>
      <c r="AS1" s="1516" t="s">
        <v>7647</v>
      </c>
      <c r="AT1" s="1516" t="s">
        <v>7648</v>
      </c>
      <c r="AU1" s="1516" t="s">
        <v>7649</v>
      </c>
      <c r="AV1" s="1506"/>
      <c r="AW1" s="1517" t="s">
        <v>7092</v>
      </c>
      <c r="AX1" s="1517" t="s">
        <v>7650</v>
      </c>
      <c r="AY1" s="1517" t="s">
        <v>7651</v>
      </c>
      <c r="AZ1" s="1517" t="s">
        <v>7652</v>
      </c>
      <c r="BA1" s="1517" t="s">
        <v>7653</v>
      </c>
      <c r="BB1" s="1517" t="s">
        <v>7654</v>
      </c>
      <c r="BC1" s="1517" t="s">
        <v>7655</v>
      </c>
      <c r="BD1" s="1518"/>
      <c r="BE1" s="1519" t="s">
        <v>7656</v>
      </c>
      <c r="BF1" s="1520" t="s">
        <v>9818</v>
      </c>
      <c r="BG1" s="1520" t="s">
        <v>9819</v>
      </c>
      <c r="BH1" s="1520" t="s">
        <v>7151</v>
      </c>
      <c r="BI1" s="1520" t="s">
        <v>9820</v>
      </c>
      <c r="BJ1" s="1521"/>
      <c r="BK1" s="1522" t="s">
        <v>9821</v>
      </c>
      <c r="BL1" s="1522" t="s">
        <v>9822</v>
      </c>
      <c r="BM1" s="1522" t="s">
        <v>9823</v>
      </c>
      <c r="BN1" s="1522" t="s">
        <v>9824</v>
      </c>
      <c r="BO1" s="1522" t="s">
        <v>9825</v>
      </c>
      <c r="BP1" s="1522" t="s">
        <v>9826</v>
      </c>
      <c r="BQ1" s="1522" t="s">
        <v>7088</v>
      </c>
      <c r="BR1" s="1522" t="s">
        <v>7087</v>
      </c>
      <c r="BS1" s="1522" t="s">
        <v>9827</v>
      </c>
      <c r="BT1" s="1512" t="s">
        <v>68</v>
      </c>
      <c r="BU1" s="1521"/>
      <c r="BV1" s="1523" t="s">
        <v>9828</v>
      </c>
      <c r="BW1" s="1523" t="s">
        <v>9829</v>
      </c>
      <c r="BX1" s="1523" t="s">
        <v>9830</v>
      </c>
      <c r="BY1" s="1523" t="s">
        <v>9831</v>
      </c>
      <c r="BZ1" s="1523" t="s">
        <v>7080</v>
      </c>
      <c r="CA1" s="1521"/>
      <c r="CB1" s="1524" t="s">
        <v>7150</v>
      </c>
      <c r="CC1" s="1525" t="s">
        <v>9832</v>
      </c>
      <c r="CD1" s="1525" t="s">
        <v>9833</v>
      </c>
      <c r="CE1" s="1512" t="s">
        <v>70</v>
      </c>
      <c r="CF1" s="1521"/>
      <c r="CG1" s="1526" t="s">
        <v>9834</v>
      </c>
      <c r="CH1" s="1526" t="s">
        <v>9835</v>
      </c>
      <c r="CI1" s="1526" t="s">
        <v>9836</v>
      </c>
      <c r="CJ1" s="1526" t="s">
        <v>7154</v>
      </c>
      <c r="CK1" s="1521"/>
      <c r="CL1" s="1527" t="s">
        <v>9837</v>
      </c>
      <c r="CM1" s="1527" t="s">
        <v>9838</v>
      </c>
      <c r="CN1" s="1527" t="s">
        <v>7153</v>
      </c>
      <c r="CO1" s="1527" t="s">
        <v>7152</v>
      </c>
      <c r="CP1" s="1521"/>
      <c r="CQ1" s="1512" t="s">
        <v>78</v>
      </c>
      <c r="CR1" s="1512" t="s">
        <v>81</v>
      </c>
      <c r="CS1" s="1512" t="s">
        <v>9839</v>
      </c>
      <c r="CT1" s="1512" t="s">
        <v>65</v>
      </c>
      <c r="CU1" s="1512" t="s">
        <v>9840</v>
      </c>
      <c r="CV1" s="1512" t="s">
        <v>74</v>
      </c>
      <c r="CW1" s="1528" t="s">
        <v>80</v>
      </c>
      <c r="CX1" s="1512" t="s">
        <v>75</v>
      </c>
      <c r="CY1" s="1512" t="s">
        <v>9841</v>
      </c>
      <c r="CZ1" s="1512" t="s">
        <v>84</v>
      </c>
      <c r="DA1" s="1512" t="s">
        <v>82</v>
      </c>
      <c r="DB1" s="1512" t="s">
        <v>5836</v>
      </c>
      <c r="DC1" s="1512" t="s">
        <v>9842</v>
      </c>
      <c r="DD1" s="1521"/>
      <c r="DE1" s="1529" t="s">
        <v>9843</v>
      </c>
      <c r="DF1" s="1530" t="s">
        <v>9844</v>
      </c>
      <c r="DG1" s="1530" t="s">
        <v>9845</v>
      </c>
      <c r="DH1" s="1514" t="s">
        <v>9846</v>
      </c>
      <c r="DI1" s="1531" t="s">
        <v>9847</v>
      </c>
    </row>
    <row r="2">
      <c r="A2" s="1532" t="s">
        <v>9848</v>
      </c>
      <c r="B2" s="1533" t="s">
        <v>9849</v>
      </c>
      <c r="C2" s="1534">
        <v>0.12115740740740741</v>
      </c>
      <c r="D2" s="1535" t="s">
        <v>9850</v>
      </c>
      <c r="E2" s="1535" t="s">
        <v>7785</v>
      </c>
      <c r="F2" s="1535" t="s">
        <v>9851</v>
      </c>
      <c r="G2" s="1535" t="s">
        <v>4856</v>
      </c>
      <c r="H2" s="1535"/>
      <c r="I2" s="1536" t="s">
        <v>9852</v>
      </c>
      <c r="J2" s="1535">
        <v>47.99</v>
      </c>
      <c r="K2" s="1535"/>
      <c r="L2" s="1535" t="s">
        <v>7787</v>
      </c>
      <c r="M2" s="1535" t="s">
        <v>2344</v>
      </c>
      <c r="N2" s="1535" t="s">
        <v>9311</v>
      </c>
      <c r="O2" s="1535" t="s">
        <v>7788</v>
      </c>
      <c r="P2" s="1536" t="s">
        <v>7759</v>
      </c>
      <c r="Q2" s="1536" t="s">
        <v>9853</v>
      </c>
      <c r="R2" s="1535">
        <v>56.35</v>
      </c>
      <c r="S2" s="1535"/>
      <c r="T2" s="1535" t="s">
        <v>9854</v>
      </c>
      <c r="U2" s="1535" t="s">
        <v>5888</v>
      </c>
      <c r="V2" s="1535" t="s">
        <v>9855</v>
      </c>
      <c r="W2" s="1535" t="s">
        <v>2768</v>
      </c>
      <c r="X2" s="1536" t="s">
        <v>8107</v>
      </c>
      <c r="Y2" s="1535" t="s">
        <v>9856</v>
      </c>
      <c r="Z2" s="1535" t="s">
        <v>9857</v>
      </c>
      <c r="AA2" s="1535" t="s">
        <v>9858</v>
      </c>
      <c r="AB2" s="1535"/>
      <c r="AC2" s="1535" t="s">
        <v>4112</v>
      </c>
      <c r="AD2" s="1536" t="s">
        <v>9859</v>
      </c>
      <c r="AE2" s="1535" t="s">
        <v>9860</v>
      </c>
      <c r="AF2" s="1535">
        <v>46.63</v>
      </c>
      <c r="AG2" s="1535" t="s">
        <v>2463</v>
      </c>
      <c r="AH2" s="1535" t="s">
        <v>8938</v>
      </c>
      <c r="AI2" s="1535" t="s">
        <v>7856</v>
      </c>
      <c r="AJ2" s="1537">
        <v>48.65</v>
      </c>
      <c r="AK2" s="1535"/>
      <c r="AL2" s="1535" t="s">
        <v>7799</v>
      </c>
      <c r="AM2" s="1535">
        <v>47.81</v>
      </c>
      <c r="AN2" s="1535"/>
      <c r="AO2" s="1535" t="s">
        <v>9861</v>
      </c>
      <c r="AP2" s="1535" t="s">
        <v>4353</v>
      </c>
      <c r="AQ2" s="1535">
        <v>56.99</v>
      </c>
      <c r="AR2" s="1535" t="s">
        <v>377</v>
      </c>
      <c r="AS2" s="1535" t="s">
        <v>9862</v>
      </c>
      <c r="AT2" s="1536" t="s">
        <v>9863</v>
      </c>
      <c r="AU2" s="1535" t="s">
        <v>9864</v>
      </c>
      <c r="AV2" s="1535"/>
      <c r="AW2" s="1535" t="s">
        <v>9865</v>
      </c>
      <c r="AX2" s="1535" t="s">
        <v>1679</v>
      </c>
      <c r="AY2" s="1535" t="s">
        <v>9866</v>
      </c>
      <c r="AZ2" s="1535" t="s">
        <v>9867</v>
      </c>
      <c r="BA2" s="1535" t="s">
        <v>9868</v>
      </c>
      <c r="BB2" s="1535" t="s">
        <v>4141</v>
      </c>
      <c r="BC2" s="1535">
        <v>42.88</v>
      </c>
      <c r="BD2" s="1535"/>
      <c r="BE2" s="1535" t="s">
        <v>9869</v>
      </c>
      <c r="BF2" s="1536" t="s">
        <v>9870</v>
      </c>
      <c r="BG2" s="1535" t="s">
        <v>6250</v>
      </c>
      <c r="BH2" s="1536" t="s">
        <v>4221</v>
      </c>
      <c r="BI2" s="1535" t="s">
        <v>9871</v>
      </c>
      <c r="BJ2" s="1535"/>
      <c r="BK2" s="1535" t="s">
        <v>9872</v>
      </c>
      <c r="BL2" s="1535" t="s">
        <v>8067</v>
      </c>
      <c r="BM2" s="1536" t="s">
        <v>9873</v>
      </c>
      <c r="BN2" s="1535">
        <v>59.82</v>
      </c>
      <c r="BO2" s="1535" t="s">
        <v>9874</v>
      </c>
      <c r="BP2" s="1536" t="s">
        <v>9875</v>
      </c>
      <c r="BQ2" s="1535" t="s">
        <v>9876</v>
      </c>
      <c r="BR2" s="1535" t="s">
        <v>9351</v>
      </c>
      <c r="BS2" s="1536" t="s">
        <v>8008</v>
      </c>
      <c r="BT2" s="1535">
        <v>42.39</v>
      </c>
      <c r="BU2" s="1535"/>
      <c r="BV2" s="1536" t="s">
        <v>9751</v>
      </c>
      <c r="BW2" s="1535" t="s">
        <v>9877</v>
      </c>
      <c r="BX2" s="1535" t="s">
        <v>8995</v>
      </c>
      <c r="BY2" s="1536" t="s">
        <v>9226</v>
      </c>
      <c r="BZ2" s="1535" t="s">
        <v>5898</v>
      </c>
      <c r="CA2" s="1535"/>
      <c r="CB2" s="1535" t="s">
        <v>9878</v>
      </c>
      <c r="CC2" s="1535" t="s">
        <v>9879</v>
      </c>
      <c r="CD2" s="1535" t="s">
        <v>4682</v>
      </c>
      <c r="CE2" s="1535">
        <v>49.61</v>
      </c>
      <c r="CF2" s="1535"/>
      <c r="CG2" s="1538" t="s">
        <v>5362</v>
      </c>
      <c r="CH2" s="1535" t="s">
        <v>9880</v>
      </c>
      <c r="CI2" s="1535" t="s">
        <v>9881</v>
      </c>
      <c r="CJ2" s="1535" t="s">
        <v>9882</v>
      </c>
      <c r="CK2" s="1535"/>
      <c r="CL2" s="1535" t="s">
        <v>9883</v>
      </c>
      <c r="CM2" s="1535" t="s">
        <v>9884</v>
      </c>
      <c r="CN2" s="1535" t="s">
        <v>9885</v>
      </c>
      <c r="CO2" s="1535" t="s">
        <v>9886</v>
      </c>
      <c r="CP2" s="1535"/>
      <c r="CQ2" s="1535">
        <v>45.49</v>
      </c>
      <c r="CR2" s="1536">
        <v>45.81</v>
      </c>
      <c r="CS2" s="1536" t="s">
        <v>7326</v>
      </c>
      <c r="CT2" s="1535" t="s">
        <v>9350</v>
      </c>
      <c r="CU2" s="1535">
        <v>30.72</v>
      </c>
      <c r="CV2" s="1535">
        <v>23.86</v>
      </c>
      <c r="CW2" s="1535" t="s">
        <v>3403</v>
      </c>
      <c r="CX2" s="1535">
        <v>48.47</v>
      </c>
      <c r="CY2" s="1536">
        <v>56.62</v>
      </c>
      <c r="CZ2" s="1535">
        <v>17.76</v>
      </c>
      <c r="DA2" s="1535">
        <v>31.39</v>
      </c>
      <c r="DB2" s="1535">
        <v>54.55</v>
      </c>
      <c r="DC2" s="1538">
        <v>35.9</v>
      </c>
      <c r="DD2" s="1535"/>
      <c r="DE2" s="1535" t="s">
        <v>4846</v>
      </c>
      <c r="DF2" s="1535" t="s">
        <v>4148</v>
      </c>
      <c r="DG2" s="1536" t="s">
        <v>9887</v>
      </c>
      <c r="DH2" s="1535" t="s">
        <v>8861</v>
      </c>
      <c r="DI2" s="1535" t="s">
        <v>9888</v>
      </c>
    </row>
    <row r="3">
      <c r="A3" s="1539" t="s">
        <v>5867</v>
      </c>
      <c r="B3" s="1540" t="s">
        <v>9889</v>
      </c>
      <c r="C3" s="1541">
        <v>0.12115740740740741</v>
      </c>
      <c r="D3" s="1542" t="s">
        <v>9890</v>
      </c>
      <c r="E3" s="1542" t="s">
        <v>9891</v>
      </c>
      <c r="F3" s="1542" t="s">
        <v>9892</v>
      </c>
      <c r="G3" s="1542" t="s">
        <v>9893</v>
      </c>
      <c r="H3" s="1543"/>
      <c r="I3" s="1542" t="s">
        <v>9894</v>
      </c>
      <c r="J3" s="1544">
        <v>47.99</v>
      </c>
      <c r="K3" s="1543"/>
      <c r="L3" s="1542" t="s">
        <v>9895</v>
      </c>
      <c r="M3" s="1542" t="s">
        <v>3432</v>
      </c>
      <c r="N3" s="1544" t="s">
        <v>9311</v>
      </c>
      <c r="O3" s="1542" t="s">
        <v>5791</v>
      </c>
      <c r="P3" s="1544" t="s">
        <v>7759</v>
      </c>
      <c r="Q3" s="1544" t="s">
        <v>9853</v>
      </c>
      <c r="R3" s="1542">
        <v>56.72</v>
      </c>
      <c r="S3" s="1543"/>
      <c r="T3" s="1544" t="s">
        <v>9854</v>
      </c>
      <c r="U3" s="1542" t="s">
        <v>8895</v>
      </c>
      <c r="V3" s="1542" t="s">
        <v>9896</v>
      </c>
      <c r="W3" s="1542" t="s">
        <v>4297</v>
      </c>
      <c r="X3" s="1542" t="s">
        <v>9579</v>
      </c>
      <c r="Y3" s="1544" t="s">
        <v>9856</v>
      </c>
      <c r="Z3" s="1542" t="s">
        <v>9897</v>
      </c>
      <c r="AA3" s="1542" t="s">
        <v>9898</v>
      </c>
      <c r="AB3" s="1543"/>
      <c r="AC3" s="1545" t="s">
        <v>4112</v>
      </c>
      <c r="AD3" s="1542" t="s">
        <v>9899</v>
      </c>
      <c r="AE3" s="1544" t="s">
        <v>9860</v>
      </c>
      <c r="AF3" s="1542">
        <v>46.88</v>
      </c>
      <c r="AG3" s="1542" t="s">
        <v>9900</v>
      </c>
      <c r="AH3" s="1542" t="s">
        <v>9901</v>
      </c>
      <c r="AI3" s="1544" t="s">
        <v>7856</v>
      </c>
      <c r="AJ3" s="1542">
        <v>48.92</v>
      </c>
      <c r="AK3" s="1546"/>
      <c r="AL3" s="1547" t="s">
        <v>6704</v>
      </c>
      <c r="AM3" s="1548">
        <v>47.98</v>
      </c>
      <c r="AN3" s="1543"/>
      <c r="AO3" s="1549" t="s">
        <v>9902</v>
      </c>
      <c r="AP3" s="1550" t="s">
        <v>8318</v>
      </c>
      <c r="AQ3" s="1550">
        <v>57.35</v>
      </c>
      <c r="AR3" s="1551" t="s">
        <v>377</v>
      </c>
      <c r="AS3" s="1551" t="s">
        <v>9862</v>
      </c>
      <c r="AT3" s="1550" t="s">
        <v>9903</v>
      </c>
      <c r="AU3" s="1551" t="s">
        <v>9864</v>
      </c>
      <c r="AV3" s="1546"/>
      <c r="AW3" s="1551" t="s">
        <v>9865</v>
      </c>
      <c r="AX3" s="1552" t="s">
        <v>9904</v>
      </c>
      <c r="AY3" s="1552" t="s">
        <v>4985</v>
      </c>
      <c r="AZ3" s="1553" t="s">
        <v>9867</v>
      </c>
      <c r="BA3" s="1552" t="s">
        <v>5787</v>
      </c>
      <c r="BB3" s="1552" t="s">
        <v>8925</v>
      </c>
      <c r="BC3" s="1553">
        <v>42.88</v>
      </c>
      <c r="BD3" s="1546"/>
      <c r="BE3" s="1552" t="s">
        <v>9905</v>
      </c>
      <c r="BF3" s="1553" t="s">
        <v>9870</v>
      </c>
      <c r="BG3" s="1554" t="s">
        <v>6250</v>
      </c>
      <c r="BH3" s="1554" t="s">
        <v>4221</v>
      </c>
      <c r="BI3" s="1555" t="s">
        <v>9906</v>
      </c>
      <c r="BJ3" s="1556"/>
      <c r="BK3" s="1549" t="s">
        <v>9907</v>
      </c>
      <c r="BL3" s="1557" t="s">
        <v>4360</v>
      </c>
      <c r="BM3" s="1557" t="s">
        <v>9908</v>
      </c>
      <c r="BN3" s="1558">
        <v>59.82</v>
      </c>
      <c r="BO3" s="1557" t="s">
        <v>3772</v>
      </c>
      <c r="BP3" s="1557" t="s">
        <v>9909</v>
      </c>
      <c r="BQ3" s="1557" t="s">
        <v>2448</v>
      </c>
      <c r="BR3" s="1557" t="s">
        <v>9910</v>
      </c>
      <c r="BS3" s="1557" t="s">
        <v>9911</v>
      </c>
      <c r="BT3" s="1557">
        <v>42.76</v>
      </c>
      <c r="BU3" s="1546"/>
      <c r="BV3" s="1559" t="s">
        <v>9751</v>
      </c>
      <c r="BW3" s="1560" t="s">
        <v>9912</v>
      </c>
      <c r="BX3" s="1561" t="s">
        <v>8995</v>
      </c>
      <c r="BY3" s="1560" t="s">
        <v>2964</v>
      </c>
      <c r="BZ3" s="1560" t="s">
        <v>4194</v>
      </c>
      <c r="CA3" s="1556"/>
      <c r="CB3" s="1555" t="s">
        <v>9913</v>
      </c>
      <c r="CC3" s="1562" t="s">
        <v>7926</v>
      </c>
      <c r="CD3" s="1562" t="s">
        <v>2759</v>
      </c>
      <c r="CE3" s="1562">
        <v>52.55</v>
      </c>
      <c r="CF3" s="1546"/>
      <c r="CG3" s="1561" t="s">
        <v>5362</v>
      </c>
      <c r="CH3" s="1552" t="s">
        <v>9914</v>
      </c>
      <c r="CI3" s="1553" t="s">
        <v>9881</v>
      </c>
      <c r="CJ3" s="1553" t="s">
        <v>9882</v>
      </c>
      <c r="CK3" s="1556"/>
      <c r="CL3" s="1549" t="s">
        <v>9915</v>
      </c>
      <c r="CM3" s="1551" t="s">
        <v>9884</v>
      </c>
      <c r="CN3" s="1550" t="s">
        <v>9880</v>
      </c>
      <c r="CO3" s="1550" t="s">
        <v>9874</v>
      </c>
      <c r="CP3" s="1546"/>
      <c r="CQ3" s="1550">
        <v>45.66</v>
      </c>
      <c r="CR3" s="1563">
        <v>45.81</v>
      </c>
      <c r="CS3" s="1549" t="s">
        <v>8742</v>
      </c>
      <c r="CT3" s="1549" t="s">
        <v>9065</v>
      </c>
      <c r="CU3" s="1559">
        <v>30.72</v>
      </c>
      <c r="CV3" s="1559">
        <v>23.86</v>
      </c>
      <c r="CW3" s="1564" t="s">
        <v>3403</v>
      </c>
      <c r="CX3" s="1549">
        <v>48.96</v>
      </c>
      <c r="CY3" s="1559">
        <v>56.62</v>
      </c>
      <c r="CZ3" s="1549">
        <v>18.63</v>
      </c>
      <c r="DA3" s="1559">
        <v>31.39</v>
      </c>
      <c r="DB3" s="1559">
        <v>54.55</v>
      </c>
      <c r="DC3" s="1559">
        <v>35.9</v>
      </c>
      <c r="DD3" s="1556"/>
      <c r="DE3" s="1549" t="s">
        <v>5994</v>
      </c>
      <c r="DF3" s="1565" t="s">
        <v>4148</v>
      </c>
      <c r="DG3" s="1565" t="s">
        <v>9887</v>
      </c>
      <c r="DH3" s="1544" t="s">
        <v>8861</v>
      </c>
      <c r="DI3" s="1563" t="s">
        <v>9888</v>
      </c>
    </row>
    <row r="4">
      <c r="A4" s="1566" t="s">
        <v>532</v>
      </c>
      <c r="B4" s="1540" t="s">
        <v>9916</v>
      </c>
      <c r="C4" s="1540" t="s">
        <v>9917</v>
      </c>
      <c r="D4" s="1544" t="s">
        <v>9850</v>
      </c>
      <c r="E4" s="1542" t="s">
        <v>9918</v>
      </c>
      <c r="F4" s="1544" t="s">
        <v>9851</v>
      </c>
      <c r="G4" s="1542" t="s">
        <v>9919</v>
      </c>
      <c r="H4" s="1567"/>
      <c r="I4" s="1544" t="s">
        <v>9852</v>
      </c>
      <c r="J4" s="1542">
        <v>48.33</v>
      </c>
      <c r="K4" s="1568"/>
      <c r="L4" s="1569" t="s">
        <v>9920</v>
      </c>
      <c r="M4" s="1570" t="s">
        <v>2344</v>
      </c>
      <c r="N4" s="1571" t="s">
        <v>9311</v>
      </c>
      <c r="O4" s="1569" t="s">
        <v>4659</v>
      </c>
      <c r="P4" s="1569" t="s">
        <v>4181</v>
      </c>
      <c r="Q4" s="1569" t="s">
        <v>9921</v>
      </c>
      <c r="R4" s="1570">
        <v>56.35</v>
      </c>
      <c r="S4" s="1571" t="s">
        <v>9922</v>
      </c>
      <c r="T4" s="1569" t="s">
        <v>9922</v>
      </c>
      <c r="U4" s="1571" t="s">
        <v>8056</v>
      </c>
      <c r="V4" s="1570" t="s">
        <v>9855</v>
      </c>
      <c r="W4" s="1570" t="s">
        <v>2768</v>
      </c>
      <c r="X4" s="1571" t="s">
        <v>5985</v>
      </c>
      <c r="Y4" s="1569" t="s">
        <v>9923</v>
      </c>
      <c r="Z4" s="1570" t="s">
        <v>9857</v>
      </c>
      <c r="AA4" s="1570" t="s">
        <v>9858</v>
      </c>
      <c r="AB4" s="1571">
        <v>53.53</v>
      </c>
      <c r="AC4" s="1572" t="s">
        <v>4112</v>
      </c>
      <c r="AD4" s="1570" t="s">
        <v>9859</v>
      </c>
      <c r="AE4" s="1569" t="s">
        <v>9335</v>
      </c>
      <c r="AF4" s="1571">
        <v>46.78</v>
      </c>
      <c r="AG4" s="1569" t="s">
        <v>9900</v>
      </c>
      <c r="AH4" s="1570" t="s">
        <v>8938</v>
      </c>
      <c r="AI4" s="1571" t="s">
        <v>3284</v>
      </c>
      <c r="AJ4" s="1570">
        <v>48.65</v>
      </c>
      <c r="AK4" s="1571" t="s">
        <v>8577</v>
      </c>
      <c r="AL4" s="1573" t="s">
        <v>9924</v>
      </c>
      <c r="AM4" s="1574">
        <v>47.9</v>
      </c>
      <c r="AN4" s="1571" t="s">
        <v>8413</v>
      </c>
      <c r="AO4" s="1569" t="s">
        <v>8413</v>
      </c>
      <c r="AP4" s="1571" t="s">
        <v>7984</v>
      </c>
      <c r="AQ4" s="1570">
        <v>56.99</v>
      </c>
      <c r="AR4" s="1569" t="s">
        <v>3205</v>
      </c>
      <c r="AS4" s="1571" t="s">
        <v>9925</v>
      </c>
      <c r="AT4" s="1569" t="s">
        <v>9926</v>
      </c>
      <c r="AU4" s="1569" t="s">
        <v>8577</v>
      </c>
      <c r="AV4" s="1571" t="s">
        <v>7597</v>
      </c>
      <c r="AW4" s="1569" t="s">
        <v>7597</v>
      </c>
      <c r="AX4" s="1569" t="s">
        <v>9927</v>
      </c>
      <c r="AY4" s="1570" t="s">
        <v>9866</v>
      </c>
      <c r="AZ4" s="1569" t="s">
        <v>9928</v>
      </c>
      <c r="BA4" s="1569" t="s">
        <v>8290</v>
      </c>
      <c r="BB4" s="1569" t="s">
        <v>5214</v>
      </c>
      <c r="BC4" s="1569">
        <v>47.08</v>
      </c>
      <c r="BD4" s="1571" t="s">
        <v>9929</v>
      </c>
      <c r="BE4" s="1570" t="s">
        <v>9869</v>
      </c>
      <c r="BF4" s="1571" t="s">
        <v>5608</v>
      </c>
      <c r="BG4" s="1573" t="s">
        <v>9929</v>
      </c>
      <c r="BH4" s="1573" t="s">
        <v>196</v>
      </c>
      <c r="BI4" s="1571" t="s">
        <v>9930</v>
      </c>
      <c r="BJ4" s="1571" t="s">
        <v>8067</v>
      </c>
      <c r="BK4" s="1573" t="s">
        <v>9931</v>
      </c>
      <c r="BL4" s="1572" t="s">
        <v>8067</v>
      </c>
      <c r="BM4" s="1572" t="s">
        <v>9873</v>
      </c>
      <c r="BN4" s="1573" t="s">
        <v>9932</v>
      </c>
      <c r="BO4" s="1573" t="s">
        <v>1224</v>
      </c>
      <c r="BP4" s="1572" t="s">
        <v>9875</v>
      </c>
      <c r="BQ4" s="1573" t="s">
        <v>9933</v>
      </c>
      <c r="BR4" s="1573" t="s">
        <v>9934</v>
      </c>
      <c r="BS4" s="1573" t="s">
        <v>9935</v>
      </c>
      <c r="BT4" s="1573">
        <v>42.4</v>
      </c>
      <c r="BU4" s="1571">
        <v>17.88</v>
      </c>
      <c r="BV4" s="1573" t="s">
        <v>9936</v>
      </c>
      <c r="BW4" s="1572" t="s">
        <v>9877</v>
      </c>
      <c r="BX4" s="1573" t="s">
        <v>9937</v>
      </c>
      <c r="BY4" s="1573" t="s">
        <v>2303</v>
      </c>
      <c r="BZ4" s="1573" t="s">
        <v>9938</v>
      </c>
      <c r="CA4" s="1571" t="s">
        <v>2303</v>
      </c>
      <c r="CB4" s="1573" t="s">
        <v>9939</v>
      </c>
      <c r="CC4" s="1573" t="s">
        <v>9940</v>
      </c>
      <c r="CD4" s="1569" t="s">
        <v>9941</v>
      </c>
      <c r="CE4" s="1573">
        <v>53.53</v>
      </c>
      <c r="CF4" s="1571" t="s">
        <v>9025</v>
      </c>
      <c r="CG4" s="1569" t="s">
        <v>7732</v>
      </c>
      <c r="CH4" s="1573" t="s">
        <v>9942</v>
      </c>
      <c r="CI4" s="1573" t="s">
        <v>9943</v>
      </c>
      <c r="CJ4" s="1573" t="s">
        <v>9944</v>
      </c>
      <c r="CK4" s="1571" t="s">
        <v>9945</v>
      </c>
      <c r="CL4" s="1572" t="s">
        <v>9883</v>
      </c>
      <c r="CM4" s="1573" t="s">
        <v>2136</v>
      </c>
      <c r="CN4" s="1573" t="s">
        <v>9946</v>
      </c>
      <c r="CO4" s="1573" t="s">
        <v>9945</v>
      </c>
      <c r="CP4" s="1571">
        <v>47.79</v>
      </c>
      <c r="CQ4" s="1573">
        <v>45.72</v>
      </c>
      <c r="CR4" s="1573">
        <v>47.79</v>
      </c>
      <c r="CS4" s="1573" t="s">
        <v>9947</v>
      </c>
      <c r="CT4" s="1572" t="s">
        <v>9350</v>
      </c>
      <c r="CU4" s="1573">
        <v>31.05</v>
      </c>
      <c r="CV4" s="1573">
        <v>24.4</v>
      </c>
      <c r="CW4" s="1573" t="s">
        <v>9934</v>
      </c>
      <c r="CX4" s="1542">
        <v>48.89</v>
      </c>
      <c r="CY4" s="1542">
        <v>58.86</v>
      </c>
      <c r="CZ4" s="1542">
        <v>17.88</v>
      </c>
      <c r="DA4" s="1542">
        <v>33.04</v>
      </c>
      <c r="DB4" s="1542">
        <v>55.43</v>
      </c>
      <c r="DC4" s="1542">
        <v>36.52</v>
      </c>
      <c r="DD4" s="1568"/>
      <c r="DE4" s="1542" t="s">
        <v>9948</v>
      </c>
      <c r="DF4" s="1542" t="s">
        <v>306</v>
      </c>
      <c r="DG4" s="1542" t="s">
        <v>9949</v>
      </c>
      <c r="DH4" s="1542" t="s">
        <v>1638</v>
      </c>
      <c r="DI4" s="1542" t="s">
        <v>9950</v>
      </c>
    </row>
    <row r="5">
      <c r="A5" s="1539" t="s">
        <v>5944</v>
      </c>
      <c r="B5" s="1540" t="s">
        <v>9951</v>
      </c>
      <c r="C5" s="1540" t="s">
        <v>9952</v>
      </c>
      <c r="D5" s="1575" t="s">
        <v>9953</v>
      </c>
      <c r="E5" s="1576" t="s">
        <v>1643</v>
      </c>
      <c r="F5" s="1577" t="s">
        <v>9954</v>
      </c>
      <c r="G5" s="1578" t="s">
        <v>4856</v>
      </c>
      <c r="H5" s="1543"/>
      <c r="I5" s="1579" t="s">
        <v>9955</v>
      </c>
      <c r="J5" s="1577" t="s">
        <v>6545</v>
      </c>
      <c r="K5" s="1543"/>
      <c r="L5" s="1576" t="s">
        <v>2323</v>
      </c>
      <c r="M5" s="1577" t="s">
        <v>9045</v>
      </c>
      <c r="N5" s="1580" t="s">
        <v>5749</v>
      </c>
      <c r="O5" s="1576" t="s">
        <v>8195</v>
      </c>
      <c r="P5" s="1577" t="s">
        <v>9956</v>
      </c>
      <c r="Q5" s="1581" t="s">
        <v>9957</v>
      </c>
      <c r="R5" s="1576" t="s">
        <v>9958</v>
      </c>
      <c r="S5" s="1568"/>
      <c r="T5" s="1577" t="s">
        <v>9959</v>
      </c>
      <c r="U5" s="1579" t="s">
        <v>9960</v>
      </c>
      <c r="V5" s="1576" t="s">
        <v>5998</v>
      </c>
      <c r="W5" s="1576" t="s">
        <v>9961</v>
      </c>
      <c r="X5" s="1542" t="s">
        <v>6798</v>
      </c>
      <c r="Y5" s="1576" t="s">
        <v>9962</v>
      </c>
      <c r="Z5" s="1576" t="s">
        <v>9963</v>
      </c>
      <c r="AA5" s="1542" t="s">
        <v>9964</v>
      </c>
      <c r="AB5" s="1568"/>
      <c r="AC5" s="1576" t="s">
        <v>6163</v>
      </c>
      <c r="AD5" s="1577" t="s">
        <v>9965</v>
      </c>
      <c r="AE5" s="1576" t="s">
        <v>8681</v>
      </c>
      <c r="AF5" s="1580">
        <v>47.72</v>
      </c>
      <c r="AG5" s="1576" t="s">
        <v>1762</v>
      </c>
      <c r="AH5" s="1577" t="s">
        <v>154</v>
      </c>
      <c r="AI5" s="1580" t="s">
        <v>8251</v>
      </c>
      <c r="AJ5" s="1577" t="s">
        <v>8560</v>
      </c>
      <c r="AK5" s="1582"/>
      <c r="AL5" s="1547" t="s">
        <v>9966</v>
      </c>
      <c r="AM5" s="1577" t="s">
        <v>5442</v>
      </c>
      <c r="AN5" s="1568"/>
      <c r="AO5" s="1577" t="s">
        <v>9967</v>
      </c>
      <c r="AP5" s="1580" t="s">
        <v>9473</v>
      </c>
      <c r="AQ5" s="1577" t="s">
        <v>3546</v>
      </c>
      <c r="AR5" s="1576" t="s">
        <v>3871</v>
      </c>
      <c r="AS5" s="1580" t="s">
        <v>9968</v>
      </c>
      <c r="AT5" s="1577" t="s">
        <v>9969</v>
      </c>
      <c r="AU5" s="1577" t="s">
        <v>9970</v>
      </c>
      <c r="AV5" s="1546"/>
      <c r="AW5" s="1580" t="s">
        <v>9971</v>
      </c>
      <c r="AX5" s="1577" t="s">
        <v>9972</v>
      </c>
      <c r="AY5" s="1577" t="s">
        <v>8262</v>
      </c>
      <c r="AZ5" s="1577" t="s">
        <v>9973</v>
      </c>
      <c r="BA5" s="1576" t="s">
        <v>9974</v>
      </c>
      <c r="BB5" s="1577" t="s">
        <v>6537</v>
      </c>
      <c r="BC5" s="1577" t="s">
        <v>2447</v>
      </c>
      <c r="BD5" s="1546"/>
      <c r="BE5" s="1577" t="s">
        <v>9975</v>
      </c>
      <c r="BF5" s="1579" t="s">
        <v>1850</v>
      </c>
      <c r="BG5" s="1576" t="s">
        <v>9976</v>
      </c>
      <c r="BH5" s="1576" t="s">
        <v>8306</v>
      </c>
      <c r="BI5" s="1555"/>
      <c r="BJ5" s="1556"/>
      <c r="BK5" s="1583" t="s">
        <v>9977</v>
      </c>
      <c r="BL5" s="1580" t="s">
        <v>7850</v>
      </c>
      <c r="BM5" s="1577" t="s">
        <v>9978</v>
      </c>
      <c r="BN5" s="1576" t="s">
        <v>7033</v>
      </c>
      <c r="BO5" s="1577" t="s">
        <v>9979</v>
      </c>
      <c r="BP5" s="1581" t="s">
        <v>9980</v>
      </c>
      <c r="BQ5" s="1584" t="s">
        <v>9876</v>
      </c>
      <c r="BR5" s="1576" t="s">
        <v>9981</v>
      </c>
      <c r="BS5" s="1580" t="s">
        <v>377</v>
      </c>
      <c r="BT5" s="1580">
        <v>42.84</v>
      </c>
      <c r="BU5" s="1546"/>
      <c r="BV5" s="1576" t="s">
        <v>9982</v>
      </c>
      <c r="BW5" s="1577" t="s">
        <v>9983</v>
      </c>
      <c r="BX5" s="1577" t="s">
        <v>9984</v>
      </c>
      <c r="BY5" s="1577" t="s">
        <v>6983</v>
      </c>
      <c r="BZ5" s="1585" t="s">
        <v>5898</v>
      </c>
      <c r="CA5" s="1556"/>
      <c r="CB5" s="1580" t="s">
        <v>9985</v>
      </c>
      <c r="CC5" s="1576" t="s">
        <v>9986</v>
      </c>
      <c r="CD5" s="1576" t="s">
        <v>9987</v>
      </c>
      <c r="CE5" s="1577" t="s">
        <v>2606</v>
      </c>
      <c r="CF5" s="1546"/>
      <c r="CG5" s="1577" t="s">
        <v>4226</v>
      </c>
      <c r="CH5" s="1578" t="s">
        <v>9880</v>
      </c>
      <c r="CI5" s="1576" t="s">
        <v>9988</v>
      </c>
      <c r="CJ5" s="1577" t="s">
        <v>9989</v>
      </c>
      <c r="CK5" s="1586"/>
      <c r="CL5" s="1576" t="s">
        <v>9990</v>
      </c>
      <c r="CM5" s="1580" t="s">
        <v>9991</v>
      </c>
      <c r="CN5" s="1580" t="s">
        <v>9863</v>
      </c>
      <c r="CO5" s="1576" t="s">
        <v>9992</v>
      </c>
      <c r="CP5" s="1582"/>
      <c r="CQ5" s="1587" t="s">
        <v>4099</v>
      </c>
      <c r="CR5" s="1588" t="s">
        <v>7950</v>
      </c>
      <c r="CS5" s="1581" t="s">
        <v>9993</v>
      </c>
      <c r="CT5" s="1577" t="s">
        <v>8807</v>
      </c>
      <c r="CU5" s="1589" t="s">
        <v>9994</v>
      </c>
      <c r="CV5" s="1581" t="s">
        <v>8330</v>
      </c>
      <c r="CW5" s="1576" t="s">
        <v>9995</v>
      </c>
      <c r="CX5" s="1576" t="s">
        <v>8069</v>
      </c>
      <c r="CY5" s="1580">
        <v>58.26</v>
      </c>
      <c r="CZ5" s="1576" t="s">
        <v>2792</v>
      </c>
      <c r="DA5" s="1576" t="s">
        <v>9996</v>
      </c>
      <c r="DB5" s="1577" t="s">
        <v>911</v>
      </c>
      <c r="DC5" s="1577" t="s">
        <v>4779</v>
      </c>
      <c r="DD5" s="1556"/>
      <c r="DE5" s="1577" t="s">
        <v>9997</v>
      </c>
      <c r="DF5" s="1576" t="s">
        <v>9998</v>
      </c>
      <c r="DG5" s="1577" t="s">
        <v>9999</v>
      </c>
      <c r="DH5" s="1576" t="s">
        <v>10000</v>
      </c>
      <c r="DI5" s="1590" t="s">
        <v>10001</v>
      </c>
    </row>
    <row r="6">
      <c r="A6" s="1566" t="s">
        <v>1283</v>
      </c>
      <c r="B6" s="1540" t="s">
        <v>10002</v>
      </c>
      <c r="C6" s="1540" t="s">
        <v>10003</v>
      </c>
      <c r="D6" s="1542" t="s">
        <v>10004</v>
      </c>
      <c r="E6" s="1542" t="s">
        <v>7688</v>
      </c>
      <c r="F6" s="1542" t="s">
        <v>7720</v>
      </c>
      <c r="G6" s="1591" t="s">
        <v>10005</v>
      </c>
      <c r="H6" s="1543"/>
      <c r="I6" s="1592" t="str">
        <f>HYPERLINK("https://youtu.be/lEL8m2E01nU?t=682","2:32.55")</f>
        <v>2:32.55</v>
      </c>
      <c r="J6" s="1542">
        <v>49.91</v>
      </c>
      <c r="K6" s="1543"/>
      <c r="L6" s="1542" t="s">
        <v>8031</v>
      </c>
      <c r="M6" s="1542" t="s">
        <v>2017</v>
      </c>
      <c r="N6" s="1542" t="s">
        <v>2817</v>
      </c>
      <c r="O6" s="1542" t="s">
        <v>10006</v>
      </c>
      <c r="P6" s="1592" t="str">
        <f>HYPERLINK("https://youtu.be/qa1JlaDaizA","1:27.27")</f>
        <v>1:27.27</v>
      </c>
      <c r="Q6" s="1592" t="s">
        <v>10007</v>
      </c>
      <c r="R6" s="1542">
        <v>57.89</v>
      </c>
      <c r="S6" s="1568"/>
      <c r="T6" s="1542" t="s">
        <v>1204</v>
      </c>
      <c r="U6" s="1542" t="s">
        <v>10008</v>
      </c>
      <c r="V6" s="1542" t="s">
        <v>3949</v>
      </c>
      <c r="W6" s="1542" t="s">
        <v>10009</v>
      </c>
      <c r="X6" s="1593" t="str">
        <f>HYPERLINK("https://www.twitch.tv/videos/536217404","1:24.99")</f>
        <v>1:24.99</v>
      </c>
      <c r="Y6" s="1542" t="s">
        <v>10010</v>
      </c>
      <c r="Z6" s="1542" t="s">
        <v>10011</v>
      </c>
      <c r="AA6" s="1542" t="s">
        <v>10012</v>
      </c>
      <c r="AB6" s="1568"/>
      <c r="AC6" s="1542" t="s">
        <v>3338</v>
      </c>
      <c r="AD6" s="1594" t="s">
        <v>10013</v>
      </c>
      <c r="AE6" s="1542" t="s">
        <v>1178</v>
      </c>
      <c r="AF6" s="1542">
        <v>47.74</v>
      </c>
      <c r="AG6" s="1542" t="s">
        <v>8037</v>
      </c>
      <c r="AH6" s="1542" t="s">
        <v>4353</v>
      </c>
      <c r="AI6" s="1542" t="s">
        <v>1238</v>
      </c>
      <c r="AJ6" s="1595">
        <v>49.3</v>
      </c>
      <c r="AK6" s="1568"/>
      <c r="AL6" s="1542" t="s">
        <v>10014</v>
      </c>
      <c r="AM6" s="1542">
        <v>47.88</v>
      </c>
      <c r="AN6" s="1568"/>
      <c r="AO6" s="1542" t="s">
        <v>10015</v>
      </c>
      <c r="AP6" s="1542" t="s">
        <v>9199</v>
      </c>
      <c r="AQ6" s="1542">
        <v>58.25</v>
      </c>
      <c r="AR6" s="1542" t="s">
        <v>10016</v>
      </c>
      <c r="AS6" s="1542" t="s">
        <v>10017</v>
      </c>
      <c r="AT6" s="1594" t="s">
        <v>10018</v>
      </c>
      <c r="AU6" s="1542" t="s">
        <v>10019</v>
      </c>
      <c r="AV6" s="1543"/>
      <c r="AW6" s="1542" t="s">
        <v>10020</v>
      </c>
      <c r="AX6" s="1542" t="s">
        <v>2869</v>
      </c>
      <c r="AY6" s="1542" t="s">
        <v>10021</v>
      </c>
      <c r="AZ6" s="1542" t="s">
        <v>10022</v>
      </c>
      <c r="BA6" s="1544" t="s">
        <v>9868</v>
      </c>
      <c r="BB6" s="1542" t="s">
        <v>8049</v>
      </c>
      <c r="BC6" s="1542">
        <v>46.45</v>
      </c>
      <c r="BD6" s="1543"/>
      <c r="BE6" s="1542" t="s">
        <v>10023</v>
      </c>
      <c r="BF6" s="1594" t="s">
        <v>10024</v>
      </c>
      <c r="BG6" s="1542" t="s">
        <v>10025</v>
      </c>
      <c r="BH6" s="1592" t="str">
        <f>HYPERLINK("https://youtu.be/lEL8m2E01nU?t=5227","1:36.16")</f>
        <v>1:36.16</v>
      </c>
      <c r="BI6" s="1544" t="s">
        <v>9871</v>
      </c>
      <c r="BJ6" s="1543"/>
      <c r="BK6" s="1544" t="s">
        <v>9872</v>
      </c>
      <c r="BL6" s="1542" t="s">
        <v>10026</v>
      </c>
      <c r="BM6" s="1594" t="s">
        <v>10027</v>
      </c>
      <c r="BN6" s="1542" t="s">
        <v>8940</v>
      </c>
      <c r="BO6" s="1542" t="s">
        <v>10028</v>
      </c>
      <c r="BP6" s="1592" t="str">
        <f>HYPERLINK("https://youtu.be/_zkEZrJiLkI?t=6208","1:52.30")</f>
        <v>1:52.30</v>
      </c>
      <c r="BQ6" s="1542" t="s">
        <v>2588</v>
      </c>
      <c r="BR6" s="1544" t="s">
        <v>9351</v>
      </c>
      <c r="BS6" s="1596" t="s">
        <v>8008</v>
      </c>
      <c r="BT6" s="1544">
        <v>42.39</v>
      </c>
      <c r="BU6" s="1543"/>
      <c r="BV6" s="1594" t="s">
        <v>10029</v>
      </c>
      <c r="BW6" s="1542" t="s">
        <v>10030</v>
      </c>
      <c r="BX6" s="1542" t="s">
        <v>10031</v>
      </c>
      <c r="BY6" s="1596" t="s">
        <v>9226</v>
      </c>
      <c r="BZ6" s="1542" t="s">
        <v>4606</v>
      </c>
      <c r="CA6" s="1543"/>
      <c r="CB6" s="1542" t="s">
        <v>10032</v>
      </c>
      <c r="CC6" s="1542" t="s">
        <v>10033</v>
      </c>
      <c r="CD6" s="1542" t="s">
        <v>10034</v>
      </c>
      <c r="CE6" s="1542">
        <v>51.68</v>
      </c>
      <c r="CF6" s="1543"/>
      <c r="CG6" s="1597" t="s">
        <v>8356</v>
      </c>
      <c r="CH6" s="1542" t="s">
        <v>10035</v>
      </c>
      <c r="CI6" s="1542" t="s">
        <v>10036</v>
      </c>
      <c r="CJ6" s="1542" t="s">
        <v>6125</v>
      </c>
      <c r="CK6" s="1568"/>
      <c r="CL6" s="1542" t="s">
        <v>10037</v>
      </c>
      <c r="CM6" s="1542" t="s">
        <v>706</v>
      </c>
      <c r="CN6" s="1542" t="s">
        <v>10038</v>
      </c>
      <c r="CO6" s="1542" t="s">
        <v>10039</v>
      </c>
      <c r="CP6" s="1568"/>
      <c r="CQ6" s="1542">
        <v>45.92</v>
      </c>
      <c r="CR6" s="1594">
        <v>46.94</v>
      </c>
      <c r="CS6" s="1594" t="s">
        <v>10040</v>
      </c>
      <c r="CT6" s="1542" t="s">
        <v>10041</v>
      </c>
      <c r="CU6" s="1542">
        <v>30.94</v>
      </c>
      <c r="CV6" s="1542">
        <v>23.92</v>
      </c>
      <c r="CW6" s="1542" t="s">
        <v>1589</v>
      </c>
      <c r="CX6" s="1544">
        <v>48.47</v>
      </c>
      <c r="CY6" s="1592" t="str">
        <f>HYPERLINK("https://www.twitch.tv/videos/536198396","57.14")</f>
        <v>57.14</v>
      </c>
      <c r="CZ6" s="1544">
        <v>17.76</v>
      </c>
      <c r="DA6" s="1542">
        <v>32.43</v>
      </c>
      <c r="DB6" s="1542">
        <v>57.15</v>
      </c>
      <c r="DC6" s="1597" t="s">
        <v>2128</v>
      </c>
      <c r="DD6" s="1543"/>
      <c r="DE6" s="1542" t="s">
        <v>9402</v>
      </c>
      <c r="DF6" s="1542" t="s">
        <v>8583</v>
      </c>
      <c r="DG6" s="1592" t="str">
        <f>HYPERLINK("https://youtu.be/_zkEZrJiLkI?t=9955","3:51.51")</f>
        <v>3:51.51</v>
      </c>
      <c r="DH6" s="1542" t="s">
        <v>9548</v>
      </c>
      <c r="DI6" s="1542" t="s">
        <v>10042</v>
      </c>
    </row>
    <row r="7">
      <c r="A7" s="1566" t="s">
        <v>6012</v>
      </c>
      <c r="B7" s="1540" t="s">
        <v>10043</v>
      </c>
      <c r="C7" s="1540" t="s">
        <v>10044</v>
      </c>
      <c r="D7" s="1542" t="s">
        <v>10045</v>
      </c>
      <c r="E7" s="1544" t="s">
        <v>7785</v>
      </c>
      <c r="F7" s="1542" t="s">
        <v>9288</v>
      </c>
      <c r="G7" s="1542" t="s">
        <v>10046</v>
      </c>
      <c r="H7" s="1568"/>
      <c r="I7" s="1597" t="s">
        <v>10047</v>
      </c>
      <c r="J7" s="1598">
        <v>48.47</v>
      </c>
      <c r="K7" s="1568"/>
      <c r="L7" s="1544" t="s">
        <v>7787</v>
      </c>
      <c r="M7" s="1542" t="s">
        <v>10048</v>
      </c>
      <c r="N7" s="1542" t="s">
        <v>10049</v>
      </c>
      <c r="O7" s="1544" t="s">
        <v>7788</v>
      </c>
      <c r="P7" s="1542" t="s">
        <v>7847</v>
      </c>
      <c r="Q7" s="1542" t="s">
        <v>10050</v>
      </c>
      <c r="R7" s="1542">
        <v>57.34</v>
      </c>
      <c r="S7" s="1568"/>
      <c r="T7" s="1542" t="s">
        <v>10051</v>
      </c>
      <c r="U7" s="1592" t="str">
        <f>HYPERLINK("https://www.twitch.tv/videos/525613330","1:56.00")</f>
        <v>1:56.00</v>
      </c>
      <c r="V7" s="1542" t="s">
        <v>10052</v>
      </c>
      <c r="W7" s="1542" t="s">
        <v>10053</v>
      </c>
      <c r="X7" s="1542" t="s">
        <v>7793</v>
      </c>
      <c r="Y7" s="1542" t="s">
        <v>7997</v>
      </c>
      <c r="Z7" s="1599" t="s">
        <v>10054</v>
      </c>
      <c r="AA7" s="1542" t="s">
        <v>10055</v>
      </c>
      <c r="AB7" s="1568"/>
      <c r="AC7" s="1542" t="s">
        <v>8656</v>
      </c>
      <c r="AD7" s="1542" t="s">
        <v>10056</v>
      </c>
      <c r="AE7" s="1542" t="s">
        <v>5379</v>
      </c>
      <c r="AF7" s="1600">
        <v>46.63</v>
      </c>
      <c r="AG7" s="1544" t="s">
        <v>2463</v>
      </c>
      <c r="AH7" s="1542" t="s">
        <v>7798</v>
      </c>
      <c r="AI7" s="1592" t="str">
        <f>HYPERLINK("https://www.twitch.tv/videos/538066633","1:22.49")</f>
        <v>1:22.49</v>
      </c>
      <c r="AJ7" s="1542">
        <v>48.89</v>
      </c>
      <c r="AK7" s="1601"/>
      <c r="AL7" s="1544" t="s">
        <v>7799</v>
      </c>
      <c r="AM7" s="1542">
        <v>47.96</v>
      </c>
      <c r="AN7" s="1568"/>
      <c r="AO7" s="1542" t="s">
        <v>10015</v>
      </c>
      <c r="AP7" s="1544" t="s">
        <v>4353</v>
      </c>
      <c r="AQ7" s="1542">
        <v>57.09</v>
      </c>
      <c r="AR7" s="1599" t="s">
        <v>955</v>
      </c>
      <c r="AS7" s="1542" t="s">
        <v>10057</v>
      </c>
      <c r="AT7" s="1593" t="str">
        <f>HYPERLINK("https://www.twitch.tv/videos/524838524","1:44.46")</f>
        <v>1:44.46</v>
      </c>
      <c r="AU7" s="1542" t="s">
        <v>4823</v>
      </c>
      <c r="AV7" s="1568"/>
      <c r="AW7" s="1542" t="s">
        <v>10058</v>
      </c>
      <c r="AX7" s="1593" t="str">
        <f>HYPERLINK("https://www.twitch.tv/videos/540841909","1:02.08")</f>
        <v>1:02.08</v>
      </c>
      <c r="AY7" s="1542" t="s">
        <v>7761</v>
      </c>
      <c r="AZ7" s="1542" t="s">
        <v>10059</v>
      </c>
      <c r="BA7" s="1542" t="s">
        <v>10060</v>
      </c>
      <c r="BB7" s="1602" t="s">
        <v>4141</v>
      </c>
      <c r="BC7" s="1542">
        <v>46.35</v>
      </c>
      <c r="BD7" s="1568"/>
      <c r="BE7" s="1542" t="s">
        <v>5411</v>
      </c>
      <c r="BF7" s="1542" t="s">
        <v>8843</v>
      </c>
      <c r="BG7" s="1542" t="s">
        <v>10061</v>
      </c>
      <c r="BH7" s="1542" t="s">
        <v>1948</v>
      </c>
      <c r="BI7" s="1542" t="s">
        <v>10062</v>
      </c>
      <c r="BJ7" s="1568"/>
      <c r="BK7" s="1542" t="s">
        <v>5494</v>
      </c>
      <c r="BL7" s="1580" t="s">
        <v>3959</v>
      </c>
      <c r="BM7" s="1542" t="s">
        <v>10063</v>
      </c>
      <c r="BN7" s="1542">
        <v>59.88</v>
      </c>
      <c r="BO7" s="1542" t="s">
        <v>4271</v>
      </c>
      <c r="BP7" s="1542" t="s">
        <v>10064</v>
      </c>
      <c r="BQ7" s="1542" t="s">
        <v>10065</v>
      </c>
      <c r="BR7" s="1542" t="s">
        <v>9070</v>
      </c>
      <c r="BS7" s="1542" t="s">
        <v>5066</v>
      </c>
      <c r="BT7" s="1542">
        <v>42.82</v>
      </c>
      <c r="BU7" s="1568"/>
      <c r="BV7" s="1542" t="s">
        <v>10066</v>
      </c>
      <c r="BW7" s="1542"/>
      <c r="BX7" s="1542"/>
      <c r="BY7" s="1542"/>
      <c r="BZ7" s="1542" t="s">
        <v>8585</v>
      </c>
      <c r="CA7" s="1568"/>
      <c r="CB7" s="1542" t="s">
        <v>10067</v>
      </c>
      <c r="CC7" s="1542" t="s">
        <v>10068</v>
      </c>
      <c r="CD7" s="1542" t="s">
        <v>10069</v>
      </c>
      <c r="CE7" s="1580">
        <v>50.09</v>
      </c>
      <c r="CF7" s="1568"/>
      <c r="CG7" s="1542" t="s">
        <v>8387</v>
      </c>
      <c r="CH7" s="1542" t="s">
        <v>10070</v>
      </c>
      <c r="CI7" s="1542" t="s">
        <v>10071</v>
      </c>
      <c r="CJ7" s="1542" t="s">
        <v>9600</v>
      </c>
      <c r="CK7" s="1568"/>
      <c r="CL7" s="1542" t="s">
        <v>10072</v>
      </c>
      <c r="CM7" s="1542" t="s">
        <v>10073</v>
      </c>
      <c r="CN7" s="1542" t="s">
        <v>6273</v>
      </c>
      <c r="CO7" s="1544" t="s">
        <v>9886</v>
      </c>
      <c r="CP7" s="1568"/>
      <c r="CQ7" s="1597" t="s">
        <v>10074</v>
      </c>
      <c r="CR7" s="1542">
        <v>50.42</v>
      </c>
      <c r="CS7" s="1542" t="s">
        <v>10075</v>
      </c>
      <c r="CT7" s="1542" t="s">
        <v>8797</v>
      </c>
      <c r="CU7" s="1595">
        <v>31.06</v>
      </c>
      <c r="CV7" s="1542">
        <v>30.53</v>
      </c>
      <c r="CW7" s="1603" t="s">
        <v>8247</v>
      </c>
      <c r="CX7" s="1595">
        <v>51.4</v>
      </c>
      <c r="CY7" s="1595">
        <v>57.8</v>
      </c>
      <c r="CZ7" s="1592" t="str">
        <f>HYPERLINK("https://clips.twitch.tv/ClearHardFlyCharlietheUnicorn","17.94")</f>
        <v>17.94</v>
      </c>
      <c r="DA7" s="1542">
        <v>32.63</v>
      </c>
      <c r="DB7" s="1542">
        <v>58.53</v>
      </c>
      <c r="DC7" s="1542">
        <v>35.99</v>
      </c>
      <c r="DD7" s="1568"/>
      <c r="DE7" s="1544" t="s">
        <v>4846</v>
      </c>
      <c r="DF7" s="1542" t="s">
        <v>5002</v>
      </c>
      <c r="DG7" s="1542" t="s">
        <v>10076</v>
      </c>
      <c r="DH7" s="1542" t="s">
        <v>8475</v>
      </c>
      <c r="DI7" s="1542" t="s">
        <v>10077</v>
      </c>
    </row>
    <row r="8">
      <c r="A8" s="1566" t="s">
        <v>5735</v>
      </c>
      <c r="B8" s="1540" t="s">
        <v>10078</v>
      </c>
      <c r="C8" s="1540" t="s">
        <v>10079</v>
      </c>
      <c r="D8" s="1604" t="s">
        <v>10080</v>
      </c>
      <c r="E8" s="1604" t="s">
        <v>10081</v>
      </c>
      <c r="F8" s="1542" t="s">
        <v>6104</v>
      </c>
      <c r="G8" s="1542" t="s">
        <v>10082</v>
      </c>
      <c r="H8" s="1543"/>
      <c r="I8" s="1542" t="s">
        <v>10083</v>
      </c>
      <c r="J8" s="1542">
        <v>50.47</v>
      </c>
      <c r="K8" s="1543"/>
      <c r="L8" s="1542" t="s">
        <v>5010</v>
      </c>
      <c r="M8" s="1542" t="s">
        <v>2478</v>
      </c>
      <c r="N8" s="1542" t="s">
        <v>10084</v>
      </c>
      <c r="O8" s="1542" t="s">
        <v>9634</v>
      </c>
      <c r="P8" s="1542" t="s">
        <v>9388</v>
      </c>
      <c r="Q8" s="1542" t="s">
        <v>10085</v>
      </c>
      <c r="R8" s="1542">
        <v>58.16</v>
      </c>
      <c r="S8" s="1568"/>
      <c r="T8" s="1542"/>
      <c r="U8" s="1542" t="s">
        <v>10086</v>
      </c>
      <c r="V8" s="1542" t="s">
        <v>10087</v>
      </c>
      <c r="W8" s="1605" t="s">
        <v>10088</v>
      </c>
      <c r="X8" s="1542" t="s">
        <v>9584</v>
      </c>
      <c r="Y8" s="1542" t="s">
        <v>10089</v>
      </c>
      <c r="Z8" s="1542" t="s">
        <v>10090</v>
      </c>
      <c r="AA8" s="1542" t="s">
        <v>10091</v>
      </c>
      <c r="AB8" s="1568"/>
      <c r="AC8" s="1542" t="s">
        <v>10092</v>
      </c>
      <c r="AD8" s="1542" t="s">
        <v>10093</v>
      </c>
      <c r="AE8" s="1542" t="s">
        <v>10094</v>
      </c>
      <c r="AF8" s="1542">
        <v>48.54</v>
      </c>
      <c r="AG8" s="1542" t="s">
        <v>10095</v>
      </c>
      <c r="AH8" s="1542" t="s">
        <v>8455</v>
      </c>
      <c r="AI8" s="1542" t="s">
        <v>7981</v>
      </c>
      <c r="AJ8" s="1542">
        <v>49.57</v>
      </c>
      <c r="AK8" s="1568"/>
      <c r="AL8" s="1542" t="s">
        <v>10096</v>
      </c>
      <c r="AM8" s="1542">
        <v>47.96</v>
      </c>
      <c r="AN8" s="1568"/>
      <c r="AO8" s="1542" t="s">
        <v>10097</v>
      </c>
      <c r="AP8" s="1542" t="s">
        <v>6042</v>
      </c>
      <c r="AQ8" s="1542">
        <v>58.86</v>
      </c>
      <c r="AR8" s="1542" t="s">
        <v>10098</v>
      </c>
      <c r="AS8" s="1542" t="s">
        <v>10099</v>
      </c>
      <c r="AT8" s="1542" t="s">
        <v>10100</v>
      </c>
      <c r="AU8" s="1542" t="s">
        <v>10101</v>
      </c>
      <c r="AV8" s="1543"/>
      <c r="AW8" s="1542" t="s">
        <v>10102</v>
      </c>
      <c r="AX8" s="1542" t="s">
        <v>10103</v>
      </c>
      <c r="AY8" s="1542" t="s">
        <v>8032</v>
      </c>
      <c r="AZ8" s="1542" t="s">
        <v>1336</v>
      </c>
      <c r="BA8" s="1542" t="s">
        <v>10104</v>
      </c>
      <c r="BB8" s="1542" t="s">
        <v>10105</v>
      </c>
      <c r="BC8" s="1542">
        <v>43.48</v>
      </c>
      <c r="BD8" s="1543"/>
      <c r="BE8" s="1542" t="s">
        <v>10106</v>
      </c>
      <c r="BF8" s="1542" t="s">
        <v>10107</v>
      </c>
      <c r="BG8" s="1542" t="s">
        <v>10108</v>
      </c>
      <c r="BH8" s="1542" t="s">
        <v>8564</v>
      </c>
      <c r="BI8" s="1542" t="s">
        <v>10109</v>
      </c>
      <c r="BJ8" s="1567"/>
      <c r="BK8" s="1542" t="s">
        <v>10110</v>
      </c>
      <c r="BL8" s="1542" t="s">
        <v>10111</v>
      </c>
      <c r="BM8" s="1542" t="s">
        <v>10112</v>
      </c>
      <c r="BN8" s="1542" t="s">
        <v>8577</v>
      </c>
      <c r="BO8" s="1542" t="s">
        <v>10113</v>
      </c>
      <c r="BP8" s="1542" t="s">
        <v>10114</v>
      </c>
      <c r="BQ8" s="1542" t="s">
        <v>10115</v>
      </c>
      <c r="BR8" s="1542" t="s">
        <v>2703</v>
      </c>
      <c r="BS8" s="1542" t="s">
        <v>1355</v>
      </c>
      <c r="BT8" s="1542">
        <v>42.95</v>
      </c>
      <c r="BU8" s="1543"/>
      <c r="BV8" s="1542" t="s">
        <v>8087</v>
      </c>
      <c r="BW8" s="1542" t="s">
        <v>10116</v>
      </c>
      <c r="BX8" s="1542" t="s">
        <v>10117</v>
      </c>
      <c r="BY8" s="1542" t="s">
        <v>6688</v>
      </c>
      <c r="BZ8" s="1542" t="s">
        <v>475</v>
      </c>
      <c r="CA8" s="1543"/>
      <c r="CB8" s="1542" t="s">
        <v>10118</v>
      </c>
      <c r="CC8" s="1542" t="s">
        <v>8778</v>
      </c>
      <c r="CD8" s="1544" t="s">
        <v>4682</v>
      </c>
      <c r="CE8" s="1542" t="s">
        <v>8330</v>
      </c>
      <c r="CF8" s="1543"/>
      <c r="CG8" s="1597" t="s">
        <v>10119</v>
      </c>
      <c r="CH8" s="1542" t="s">
        <v>9308</v>
      </c>
      <c r="CI8" s="1542" t="s">
        <v>10120</v>
      </c>
      <c r="CJ8" s="1542" t="s">
        <v>10121</v>
      </c>
      <c r="CK8" s="1568"/>
      <c r="CL8" s="1542" t="s">
        <v>10122</v>
      </c>
      <c r="CM8" s="1542" t="s">
        <v>2494</v>
      </c>
      <c r="CN8" s="1544" t="s">
        <v>9885</v>
      </c>
      <c r="CO8" s="1542" t="s">
        <v>10123</v>
      </c>
      <c r="CP8" s="1568"/>
      <c r="CQ8" s="1542" t="s">
        <v>10124</v>
      </c>
      <c r="CR8" s="1542">
        <v>48.47</v>
      </c>
      <c r="CS8" s="1542" t="s">
        <v>561</v>
      </c>
      <c r="CT8" s="1603" t="str">
        <f>HYPERLINK("https://youtu.be/Oh88dv14xO0?t=5767","1:31.46")</f>
        <v>1:31.46</v>
      </c>
      <c r="CU8" s="1542">
        <v>31.55</v>
      </c>
      <c r="CV8" s="1542">
        <v>25.22</v>
      </c>
      <c r="CW8" s="1542" t="s">
        <v>9869</v>
      </c>
      <c r="CX8" s="1542">
        <v>49.16</v>
      </c>
      <c r="CY8" s="1542">
        <v>58.92</v>
      </c>
      <c r="CZ8" s="1542">
        <v>18.39</v>
      </c>
      <c r="DA8" s="1542">
        <v>34.67</v>
      </c>
      <c r="DB8" s="1542" t="s">
        <v>10125</v>
      </c>
      <c r="DC8" s="1542">
        <v>37.8</v>
      </c>
      <c r="DD8" s="1543"/>
      <c r="DE8" s="1542" t="s">
        <v>10126</v>
      </c>
      <c r="DF8" s="1542" t="s">
        <v>8659</v>
      </c>
      <c r="DG8" s="1542" t="s">
        <v>10127</v>
      </c>
      <c r="DH8" s="1542" t="s">
        <v>10128</v>
      </c>
      <c r="DI8" s="1597" t="s">
        <v>10129</v>
      </c>
    </row>
    <row r="9">
      <c r="A9" s="1606" t="s">
        <v>10130</v>
      </c>
      <c r="B9" s="1540" t="s">
        <v>10131</v>
      </c>
      <c r="C9" s="1540" t="s">
        <v>10132</v>
      </c>
      <c r="D9" s="1604" t="s">
        <v>10133</v>
      </c>
      <c r="E9" s="1604" t="s">
        <v>10134</v>
      </c>
      <c r="F9" s="1542" t="s">
        <v>10135</v>
      </c>
      <c r="G9" s="1542" t="s">
        <v>10136</v>
      </c>
      <c r="H9" s="1543"/>
      <c r="I9" s="1542" t="s">
        <v>10137</v>
      </c>
      <c r="J9" s="1542">
        <v>49.6</v>
      </c>
      <c r="K9" s="1543"/>
      <c r="L9" s="1542" t="s">
        <v>10138</v>
      </c>
      <c r="M9" s="1542" t="s">
        <v>10139</v>
      </c>
      <c r="N9" s="1542" t="s">
        <v>10140</v>
      </c>
      <c r="O9" s="1542" t="s">
        <v>10141</v>
      </c>
      <c r="P9" s="1592" t="str">
        <f>HYPERLINK("https://youtu.be/h57IX5GPya0","1:28.21")</f>
        <v>1:28.21</v>
      </c>
      <c r="Q9" s="1542" t="s">
        <v>10142</v>
      </c>
      <c r="R9" s="1542">
        <v>57.5</v>
      </c>
      <c r="S9" s="1568"/>
      <c r="T9" s="1542" t="s">
        <v>10143</v>
      </c>
      <c r="U9" s="1593" t="s">
        <v>5888</v>
      </c>
      <c r="V9" s="1542" t="s">
        <v>10144</v>
      </c>
      <c r="W9" s="1542" t="s">
        <v>10145</v>
      </c>
      <c r="X9" s="1542" t="s">
        <v>10146</v>
      </c>
      <c r="Y9" s="1542" t="s">
        <v>10147</v>
      </c>
      <c r="Z9" s="1542" t="s">
        <v>10148</v>
      </c>
      <c r="AA9" s="1542" t="s">
        <v>10149</v>
      </c>
      <c r="AB9" s="1568"/>
      <c r="AC9" s="1542" t="s">
        <v>10141</v>
      </c>
      <c r="AD9" s="1542" t="s">
        <v>10150</v>
      </c>
      <c r="AE9" s="1542" t="s">
        <v>10151</v>
      </c>
      <c r="AF9" s="1542">
        <v>48.7</v>
      </c>
      <c r="AG9" s="1542" t="s">
        <v>10152</v>
      </c>
      <c r="AH9" s="1542" t="s">
        <v>10153</v>
      </c>
      <c r="AI9" s="1542" t="s">
        <v>10144</v>
      </c>
      <c r="AJ9" s="1542">
        <v>49.6</v>
      </c>
      <c r="AK9" s="1601"/>
      <c r="AL9" s="1542" t="s">
        <v>10154</v>
      </c>
      <c r="AM9" s="1542">
        <v>48.0</v>
      </c>
      <c r="AN9" s="1601"/>
      <c r="AO9" s="1593" t="str">
        <f>HYPERLINK("https://youtu.be/L8ezWAWF-o8","2:34.80")</f>
        <v>2:34.80</v>
      </c>
      <c r="AP9" s="1542" t="s">
        <v>10155</v>
      </c>
      <c r="AQ9" s="1542">
        <v>59.2</v>
      </c>
      <c r="AR9" s="1542" t="s">
        <v>10156</v>
      </c>
      <c r="AS9" s="1542" t="s">
        <v>10157</v>
      </c>
      <c r="AT9" s="1542" t="s">
        <v>10158</v>
      </c>
      <c r="AU9" s="1592" t="str">
        <f>HYPERLINK("https://youtu.be/i6TTYmFcTP4","1:03.40")</f>
        <v>1:03.40</v>
      </c>
      <c r="AV9" s="1607"/>
      <c r="AW9" s="1542" t="s">
        <v>10159</v>
      </c>
      <c r="AX9" s="1542" t="s">
        <v>10160</v>
      </c>
      <c r="AY9" s="1542" t="s">
        <v>10161</v>
      </c>
      <c r="AZ9" s="1542" t="s">
        <v>10162</v>
      </c>
      <c r="BA9" s="1542" t="s">
        <v>10163</v>
      </c>
      <c r="BB9" s="1542" t="s">
        <v>10164</v>
      </c>
      <c r="BC9" s="1542">
        <v>47.0</v>
      </c>
      <c r="BD9" s="1543"/>
      <c r="BE9" s="1542" t="s">
        <v>10165</v>
      </c>
      <c r="BF9" s="1542" t="s">
        <v>10166</v>
      </c>
      <c r="BG9" s="1592" t="str">
        <f>HYPERLINK("https://youtu.be/EhBiOMAiPUY","2:06.10*")</f>
        <v>2:06.10*</v>
      </c>
      <c r="BH9" s="1542" t="s">
        <v>10167</v>
      </c>
      <c r="BI9" s="1542" t="s">
        <v>10168</v>
      </c>
      <c r="BJ9" s="1543"/>
      <c r="BK9" s="1542" t="s">
        <v>10169</v>
      </c>
      <c r="BL9" s="1542" t="s">
        <v>10170</v>
      </c>
      <c r="BM9" s="1542" t="s">
        <v>10171</v>
      </c>
      <c r="BN9" s="1542" t="s">
        <v>10172</v>
      </c>
      <c r="BO9" s="1542" t="s">
        <v>10173</v>
      </c>
      <c r="BP9" s="1542" t="s">
        <v>10174</v>
      </c>
      <c r="BQ9" s="1542" t="s">
        <v>10175</v>
      </c>
      <c r="BR9" s="1542" t="s">
        <v>10176</v>
      </c>
      <c r="BS9" s="1542" t="s">
        <v>10177</v>
      </c>
      <c r="BT9" s="1542">
        <v>42.7</v>
      </c>
      <c r="BU9" s="1567"/>
      <c r="BV9" s="1542" t="s">
        <v>10178</v>
      </c>
      <c r="BW9" s="1542" t="s">
        <v>10179</v>
      </c>
      <c r="BX9" s="1542" t="s">
        <v>10180</v>
      </c>
      <c r="BY9" s="1542" t="s">
        <v>10181</v>
      </c>
      <c r="BZ9" s="1542" t="s">
        <v>10182</v>
      </c>
      <c r="CA9" s="1543"/>
      <c r="CB9" s="1542" t="s">
        <v>10183</v>
      </c>
      <c r="CC9" s="1542" t="s">
        <v>10184</v>
      </c>
      <c r="CD9" s="1542" t="s">
        <v>10185</v>
      </c>
      <c r="CE9" s="1542" t="s">
        <v>8330</v>
      </c>
      <c r="CF9" s="1543"/>
      <c r="CG9" s="1542" t="s">
        <v>10186</v>
      </c>
      <c r="CH9" s="1542" t="s">
        <v>10187</v>
      </c>
      <c r="CI9" s="1542" t="s">
        <v>10188</v>
      </c>
      <c r="CJ9" s="1542" t="s">
        <v>10189</v>
      </c>
      <c r="CK9" s="1568"/>
      <c r="CL9" s="1542" t="s">
        <v>10190</v>
      </c>
      <c r="CM9" s="1542" t="s">
        <v>10191</v>
      </c>
      <c r="CN9" s="1542" t="s">
        <v>10192</v>
      </c>
      <c r="CO9" s="1542" t="s">
        <v>10193</v>
      </c>
      <c r="CP9" s="1568"/>
      <c r="CQ9" s="1542" t="s">
        <v>10194</v>
      </c>
      <c r="CR9" s="1542">
        <v>47.7</v>
      </c>
      <c r="CS9" s="1592" t="str">
        <f>HYPERLINK("https://youtu.be/HFv0OOopKOY","1:56.89")</f>
        <v>1:56.89</v>
      </c>
      <c r="CT9" s="1542" t="s">
        <v>10195</v>
      </c>
      <c r="CU9" s="1542">
        <v>31.2</v>
      </c>
      <c r="CV9" s="1542">
        <v>25.1</v>
      </c>
      <c r="CW9" s="1592" t="s">
        <v>10196</v>
      </c>
      <c r="CX9" s="1542">
        <v>50.1</v>
      </c>
      <c r="CY9" s="1542">
        <v>58.6</v>
      </c>
      <c r="CZ9" s="1542">
        <v>18.4</v>
      </c>
      <c r="DA9" s="1542">
        <v>33.9</v>
      </c>
      <c r="DB9" s="1542" t="s">
        <v>10197</v>
      </c>
      <c r="DC9" s="1542">
        <v>37.5</v>
      </c>
      <c r="DD9" s="1543"/>
      <c r="DE9" s="1542" t="s">
        <v>10198</v>
      </c>
      <c r="DF9" s="1542" t="s">
        <v>10199</v>
      </c>
      <c r="DG9" s="1592" t="str">
        <f>HYPERLINK("https://youtu.be/mRW2v9jUe24","3:49.77")</f>
        <v>3:49.77</v>
      </c>
      <c r="DH9" s="1592" t="str">
        <f>HYPERLINK("https://youtu.be/i_jGbWqSTcU","1:40.01")</f>
        <v>1:40.01</v>
      </c>
      <c r="DI9" s="1542" t="s">
        <v>10200</v>
      </c>
    </row>
    <row r="10">
      <c r="A10" s="1608" t="s">
        <v>6212</v>
      </c>
      <c r="B10" s="1597" t="s">
        <v>10201</v>
      </c>
      <c r="C10" s="1597" t="s">
        <v>10202</v>
      </c>
      <c r="D10" s="1604" t="s">
        <v>10203</v>
      </c>
      <c r="E10" s="1580" t="s">
        <v>1693</v>
      </c>
      <c r="F10" s="1580" t="s">
        <v>10204</v>
      </c>
      <c r="G10" s="1580" t="s">
        <v>10205</v>
      </c>
      <c r="H10" s="1609"/>
      <c r="I10" s="1580" t="s">
        <v>10206</v>
      </c>
      <c r="J10" s="1580" t="s">
        <v>10207</v>
      </c>
      <c r="K10" s="1609"/>
      <c r="L10" s="1580" t="s">
        <v>3982</v>
      </c>
      <c r="M10" s="1580" t="s">
        <v>10208</v>
      </c>
      <c r="N10" s="1580" t="s">
        <v>10209</v>
      </c>
      <c r="O10" s="1542" t="s">
        <v>10210</v>
      </c>
      <c r="P10" s="1580" t="s">
        <v>8837</v>
      </c>
      <c r="Q10" s="1580" t="s">
        <v>10211</v>
      </c>
      <c r="R10" s="1580">
        <v>58.44</v>
      </c>
      <c r="S10" s="1609"/>
      <c r="T10" s="1580" t="s">
        <v>10212</v>
      </c>
      <c r="U10" s="1610" t="str">
        <f>HYPERLINK("https://youtu.be/6RSPdezftqQ","1:54.77")</f>
        <v>1:54.77</v>
      </c>
      <c r="V10" s="1610" t="str">
        <f>HYPERLINK("https://www.youtube.com/watch?v=hnYmjafMZr0","1:17.04")</f>
        <v>1:17.04</v>
      </c>
      <c r="W10" s="1580" t="s">
        <v>10213</v>
      </c>
      <c r="X10" s="1580" t="s">
        <v>8204</v>
      </c>
      <c r="Y10" s="1580" t="s">
        <v>10214</v>
      </c>
      <c r="Z10" s="1580" t="s">
        <v>10215</v>
      </c>
      <c r="AA10" s="1580" t="s">
        <v>10101</v>
      </c>
      <c r="AB10" s="1609"/>
      <c r="AC10" s="1580" t="s">
        <v>10216</v>
      </c>
      <c r="AD10" s="1542" t="s">
        <v>10217</v>
      </c>
      <c r="AE10" s="1580" t="s">
        <v>9512</v>
      </c>
      <c r="AF10" s="1580">
        <v>48.01</v>
      </c>
      <c r="AG10" s="1580" t="s">
        <v>10218</v>
      </c>
      <c r="AH10" s="1580" t="s">
        <v>10219</v>
      </c>
      <c r="AI10" s="1580" t="s">
        <v>10220</v>
      </c>
      <c r="AJ10" s="1580">
        <v>49.7</v>
      </c>
      <c r="AK10" s="1609"/>
      <c r="AL10" s="1542" t="s">
        <v>10221</v>
      </c>
      <c r="AM10" s="1542">
        <v>47.91</v>
      </c>
      <c r="AN10" s="1609"/>
      <c r="AO10" s="1580" t="s">
        <v>10222</v>
      </c>
      <c r="AP10" s="1580" t="s">
        <v>8773</v>
      </c>
      <c r="AQ10" s="1580">
        <v>59.24</v>
      </c>
      <c r="AR10" s="1610" t="str">
        <f>HYPERLINK("https://www.youtube.com/watch?v=Nzzlh5o-lN4","1:33.09")</f>
        <v>1:33.09</v>
      </c>
      <c r="AS10" s="1580" t="s">
        <v>10223</v>
      </c>
      <c r="AT10" s="1580" t="s">
        <v>10224</v>
      </c>
      <c r="AU10" s="1580" t="s">
        <v>10225</v>
      </c>
      <c r="AV10" s="1604"/>
      <c r="AW10" s="1580" t="s">
        <v>3183</v>
      </c>
      <c r="AX10" s="1580" t="s">
        <v>10226</v>
      </c>
      <c r="AY10" s="1580" t="s">
        <v>474</v>
      </c>
      <c r="AZ10" s="1580" t="s">
        <v>10227</v>
      </c>
      <c r="BA10" s="1580" t="s">
        <v>6119</v>
      </c>
      <c r="BB10" s="1580" t="s">
        <v>8602</v>
      </c>
      <c r="BC10" s="1580">
        <v>47.0</v>
      </c>
      <c r="BD10" s="1609"/>
      <c r="BE10" s="1580" t="s">
        <v>10228</v>
      </c>
      <c r="BF10" s="1542" t="s">
        <v>10229</v>
      </c>
      <c r="BG10" s="1580" t="s">
        <v>10230</v>
      </c>
      <c r="BH10" s="1580" t="s">
        <v>10231</v>
      </c>
      <c r="BI10" s="1580" t="s">
        <v>10232</v>
      </c>
      <c r="BJ10" s="1609"/>
      <c r="BK10" s="1580" t="s">
        <v>10233</v>
      </c>
      <c r="BL10" s="1542" t="s">
        <v>10234</v>
      </c>
      <c r="BM10" s="1610" t="s">
        <v>10235</v>
      </c>
      <c r="BN10" s="1580" t="s">
        <v>10236</v>
      </c>
      <c r="BO10" s="1578" t="str">
        <f>HYPERLINK("https://www.youtube.com/watch?v=Tc8Wb_X0dBU","1:41.36")</f>
        <v>1:41.36</v>
      </c>
      <c r="BP10" s="1580" t="s">
        <v>9044</v>
      </c>
      <c r="BQ10" s="1580" t="s">
        <v>10237</v>
      </c>
      <c r="BR10" s="1580" t="s">
        <v>10238</v>
      </c>
      <c r="BS10" s="1580" t="s">
        <v>8926</v>
      </c>
      <c r="BT10" s="1580">
        <v>42.8</v>
      </c>
      <c r="BU10" s="1609"/>
      <c r="BV10" s="1580" t="s">
        <v>10239</v>
      </c>
      <c r="BW10" s="1580" t="s">
        <v>10240</v>
      </c>
      <c r="BX10" s="1580" t="s">
        <v>10241</v>
      </c>
      <c r="BY10" s="1580" t="s">
        <v>10016</v>
      </c>
      <c r="BZ10" s="1580" t="s">
        <v>6087</v>
      </c>
      <c r="CA10" s="1609"/>
      <c r="CB10" s="1602" t="s">
        <v>9878</v>
      </c>
      <c r="CC10" s="1578" t="s">
        <v>9879</v>
      </c>
      <c r="CD10" s="1580" t="s">
        <v>10242</v>
      </c>
      <c r="CE10" s="1602">
        <v>49.61</v>
      </c>
      <c r="CF10" s="1609"/>
      <c r="CG10" s="1597" t="s">
        <v>10243</v>
      </c>
      <c r="CH10" s="1580" t="s">
        <v>10244</v>
      </c>
      <c r="CI10" s="1580" t="s">
        <v>10245</v>
      </c>
      <c r="CJ10" s="1542" t="s">
        <v>10246</v>
      </c>
      <c r="CK10" s="1609"/>
      <c r="CL10" s="1580" t="s">
        <v>10247</v>
      </c>
      <c r="CM10" s="1580" t="s">
        <v>7500</v>
      </c>
      <c r="CN10" s="1580" t="s">
        <v>1624</v>
      </c>
      <c r="CO10" s="1580" t="s">
        <v>10248</v>
      </c>
      <c r="CP10" s="1609"/>
      <c r="CQ10" s="1580" t="s">
        <v>10249</v>
      </c>
      <c r="CR10" s="1580">
        <v>49.24</v>
      </c>
      <c r="CS10" s="1542" t="s">
        <v>8330</v>
      </c>
      <c r="CT10" s="1542" t="s">
        <v>10250</v>
      </c>
      <c r="CU10" s="1580">
        <v>31.54</v>
      </c>
      <c r="CV10" s="1580">
        <v>24.99</v>
      </c>
      <c r="CW10" s="1580" t="s">
        <v>10251</v>
      </c>
      <c r="CX10" s="1580">
        <v>49.53</v>
      </c>
      <c r="CY10" s="1580">
        <v>58.76</v>
      </c>
      <c r="CZ10" s="1580">
        <v>18.73</v>
      </c>
      <c r="DA10" s="1580">
        <v>33.98</v>
      </c>
      <c r="DB10" s="1580" t="s">
        <v>10252</v>
      </c>
      <c r="DC10" s="1580">
        <v>37.39</v>
      </c>
      <c r="DD10" s="1609"/>
      <c r="DE10" s="1580" t="s">
        <v>10253</v>
      </c>
      <c r="DF10" s="1580" t="s">
        <v>9122</v>
      </c>
      <c r="DG10" s="1580" t="s">
        <v>10254</v>
      </c>
      <c r="DH10" s="1580" t="s">
        <v>2324</v>
      </c>
      <c r="DI10" s="1580" t="s">
        <v>10255</v>
      </c>
    </row>
    <row r="11">
      <c r="A11" s="1539" t="s">
        <v>6043</v>
      </c>
      <c r="B11" s="1540" t="s">
        <v>10256</v>
      </c>
      <c r="C11" s="1540" t="s">
        <v>10257</v>
      </c>
      <c r="D11" s="1604" t="s">
        <v>10258</v>
      </c>
      <c r="E11" s="1604" t="s">
        <v>10259</v>
      </c>
      <c r="F11" s="1542" t="s">
        <v>6335</v>
      </c>
      <c r="G11" s="1542" t="s">
        <v>6301</v>
      </c>
      <c r="H11" s="1543"/>
      <c r="I11" s="1542" t="s">
        <v>10260</v>
      </c>
      <c r="J11" s="1542">
        <v>50.83</v>
      </c>
      <c r="K11" s="1543"/>
      <c r="L11" s="1542" t="s">
        <v>6277</v>
      </c>
      <c r="M11" s="1542" t="s">
        <v>8641</v>
      </c>
      <c r="N11" s="1542" t="s">
        <v>10261</v>
      </c>
      <c r="O11" s="1542" t="s">
        <v>9351</v>
      </c>
      <c r="P11" s="1542" t="s">
        <v>3742</v>
      </c>
      <c r="Q11" s="1542" t="s">
        <v>10262</v>
      </c>
      <c r="R11" s="1542">
        <v>58.83</v>
      </c>
      <c r="S11" s="1568"/>
      <c r="T11" s="1542" t="s">
        <v>10263</v>
      </c>
      <c r="U11" s="1542" t="s">
        <v>10264</v>
      </c>
      <c r="V11" s="1542" t="s">
        <v>10265</v>
      </c>
      <c r="W11" s="1542" t="s">
        <v>10266</v>
      </c>
      <c r="X11" s="1542" t="s">
        <v>6432</v>
      </c>
      <c r="Y11" s="1542" t="s">
        <v>10267</v>
      </c>
      <c r="Z11" s="1542" t="s">
        <v>10268</v>
      </c>
      <c r="AA11" s="1542" t="s">
        <v>10269</v>
      </c>
      <c r="AB11" s="1568"/>
      <c r="AC11" s="1542" t="s">
        <v>2432</v>
      </c>
      <c r="AD11" s="1542" t="s">
        <v>10270</v>
      </c>
      <c r="AE11" s="1542" t="s">
        <v>10271</v>
      </c>
      <c r="AF11" s="1542">
        <v>47.98</v>
      </c>
      <c r="AG11" s="1542" t="s">
        <v>10272</v>
      </c>
      <c r="AH11" s="1542" t="s">
        <v>8478</v>
      </c>
      <c r="AI11" s="1542" t="s">
        <v>9616</v>
      </c>
      <c r="AJ11" s="1542">
        <v>49.34</v>
      </c>
      <c r="AK11" s="1568"/>
      <c r="AL11" s="1542" t="s">
        <v>10273</v>
      </c>
      <c r="AM11" s="1542">
        <v>48.09</v>
      </c>
      <c r="AN11" s="1568"/>
      <c r="AO11" s="1542" t="s">
        <v>10274</v>
      </c>
      <c r="AP11" s="1542" t="s">
        <v>10275</v>
      </c>
      <c r="AQ11" s="1542">
        <v>58.76</v>
      </c>
      <c r="AR11" s="1542" t="s">
        <v>1330</v>
      </c>
      <c r="AS11" s="1542" t="s">
        <v>10276</v>
      </c>
      <c r="AT11" s="1542" t="s">
        <v>10277</v>
      </c>
      <c r="AU11" s="1542" t="s">
        <v>10055</v>
      </c>
      <c r="AV11" s="1543"/>
      <c r="AW11" s="1542" t="s">
        <v>10278</v>
      </c>
      <c r="AX11" s="1542" t="s">
        <v>968</v>
      </c>
      <c r="AY11" s="1542" t="s">
        <v>8031</v>
      </c>
      <c r="AZ11" s="1542" t="s">
        <v>7683</v>
      </c>
      <c r="BA11" s="1542" t="s">
        <v>10279</v>
      </c>
      <c r="BB11" s="1542" t="s">
        <v>8549</v>
      </c>
      <c r="BC11" s="1542">
        <v>47.25</v>
      </c>
      <c r="BD11" s="1543"/>
      <c r="BE11" s="1542" t="s">
        <v>10280</v>
      </c>
      <c r="BF11" s="1542" t="s">
        <v>10281</v>
      </c>
      <c r="BG11" s="1542" t="s">
        <v>8198</v>
      </c>
      <c r="BH11" s="1542" t="s">
        <v>10282</v>
      </c>
      <c r="BI11" s="1542" t="s">
        <v>10283</v>
      </c>
      <c r="BJ11" s="1543"/>
      <c r="BK11" s="1542" t="s">
        <v>10284</v>
      </c>
      <c r="BL11" s="1542" t="s">
        <v>8012</v>
      </c>
      <c r="BM11" s="1542" t="s">
        <v>10285</v>
      </c>
      <c r="BN11" s="1542" t="s">
        <v>10286</v>
      </c>
      <c r="BO11" s="1542" t="s">
        <v>4778</v>
      </c>
      <c r="BP11" s="1542" t="s">
        <v>10287</v>
      </c>
      <c r="BQ11" s="1542" t="s">
        <v>10288</v>
      </c>
      <c r="BR11" s="1542" t="s">
        <v>10289</v>
      </c>
      <c r="BS11" s="1542" t="s">
        <v>9599</v>
      </c>
      <c r="BT11" s="1542">
        <v>43.02</v>
      </c>
      <c r="BU11" s="1543"/>
      <c r="BV11" s="1542" t="s">
        <v>7875</v>
      </c>
      <c r="BW11" s="1542" t="s">
        <v>10290</v>
      </c>
      <c r="BX11" s="1542" t="s">
        <v>10291</v>
      </c>
      <c r="BY11" s="1542">
        <v>1.0</v>
      </c>
      <c r="BZ11" s="1542">
        <v>1.0</v>
      </c>
      <c r="CA11" s="1543"/>
      <c r="CB11" s="1542" t="s">
        <v>10292</v>
      </c>
      <c r="CC11" s="1542" t="s">
        <v>10293</v>
      </c>
      <c r="CD11" s="1542" t="s">
        <v>3075</v>
      </c>
      <c r="CE11" s="1542" t="s">
        <v>8330</v>
      </c>
      <c r="CF11" s="1543"/>
      <c r="CG11" s="1542" t="s">
        <v>9255</v>
      </c>
      <c r="CH11" s="1542" t="s">
        <v>2130</v>
      </c>
      <c r="CI11" s="1542" t="s">
        <v>10294</v>
      </c>
      <c r="CJ11" s="1542" t="s">
        <v>10295</v>
      </c>
      <c r="CK11" s="1568"/>
      <c r="CL11" s="1542" t="s">
        <v>10296</v>
      </c>
      <c r="CM11" s="1542" t="s">
        <v>10297</v>
      </c>
      <c r="CN11" s="1542" t="s">
        <v>10298</v>
      </c>
      <c r="CO11" s="1542" t="s">
        <v>10299</v>
      </c>
      <c r="CP11" s="1568"/>
      <c r="CQ11" s="1542" t="s">
        <v>10300</v>
      </c>
      <c r="CR11" s="1542">
        <v>48.29</v>
      </c>
      <c r="CS11" s="1542" t="s">
        <v>4565</v>
      </c>
      <c r="CT11" s="1542" t="s">
        <v>9078</v>
      </c>
      <c r="CU11" s="1542">
        <v>31.61</v>
      </c>
      <c r="CV11" s="1542">
        <v>25.3</v>
      </c>
      <c r="CW11" s="1542" t="s">
        <v>10301</v>
      </c>
      <c r="CX11" s="1542">
        <v>49.98</v>
      </c>
      <c r="CY11" s="1542">
        <v>59.24</v>
      </c>
      <c r="CZ11" s="1542">
        <v>18.47</v>
      </c>
      <c r="DA11" s="1542">
        <v>33.91</v>
      </c>
      <c r="DB11" s="1542" t="s">
        <v>10302</v>
      </c>
      <c r="DC11" s="1542">
        <v>37.05</v>
      </c>
      <c r="DD11" s="1567"/>
      <c r="DE11" s="1542" t="s">
        <v>10303</v>
      </c>
      <c r="DF11" s="1542" t="s">
        <v>10304</v>
      </c>
      <c r="DG11" s="1542" t="s">
        <v>10305</v>
      </c>
      <c r="DH11" s="1542" t="s">
        <v>10306</v>
      </c>
      <c r="DI11" s="1542" t="s">
        <v>10307</v>
      </c>
    </row>
    <row r="12">
      <c r="A12" s="1539" t="s">
        <v>10308</v>
      </c>
      <c r="B12" s="1540" t="s">
        <v>10309</v>
      </c>
      <c r="C12" s="1540" t="s">
        <v>10310</v>
      </c>
      <c r="D12" s="1604" t="s">
        <v>10311</v>
      </c>
      <c r="E12" s="1604" t="s">
        <v>8079</v>
      </c>
      <c r="F12" s="1542" t="s">
        <v>10312</v>
      </c>
      <c r="G12" s="1542" t="s">
        <v>10313</v>
      </c>
      <c r="H12" s="1543"/>
      <c r="I12" s="1542" t="s">
        <v>10314</v>
      </c>
      <c r="J12" s="1611" t="s">
        <v>10315</v>
      </c>
      <c r="K12" s="1543"/>
      <c r="L12" s="1542" t="s">
        <v>9616</v>
      </c>
      <c r="M12" s="1542" t="s">
        <v>7873</v>
      </c>
      <c r="N12" s="1542" t="s">
        <v>10316</v>
      </c>
      <c r="O12" s="1542" t="s">
        <v>9712</v>
      </c>
      <c r="P12" s="1542" t="s">
        <v>5277</v>
      </c>
      <c r="Q12" s="1542" t="s">
        <v>10317</v>
      </c>
      <c r="R12" s="1542">
        <v>58.5</v>
      </c>
      <c r="S12" s="1568"/>
      <c r="T12" s="1542" t="s">
        <v>2993</v>
      </c>
      <c r="U12" s="1542" t="s">
        <v>10318</v>
      </c>
      <c r="V12" s="1542" t="s">
        <v>7888</v>
      </c>
      <c r="W12" s="1542" t="s">
        <v>9011</v>
      </c>
      <c r="X12" s="1542" t="s">
        <v>3471</v>
      </c>
      <c r="Y12" s="1542" t="s">
        <v>10319</v>
      </c>
      <c r="Z12" s="1542" t="s">
        <v>10320</v>
      </c>
      <c r="AA12" s="1542" t="s">
        <v>3375</v>
      </c>
      <c r="AB12" s="1568"/>
      <c r="AC12" s="1542" t="s">
        <v>10321</v>
      </c>
      <c r="AD12" s="1542" t="s">
        <v>10322</v>
      </c>
      <c r="AE12" s="1542" t="s">
        <v>10323</v>
      </c>
      <c r="AF12" s="1542">
        <v>48.48</v>
      </c>
      <c r="AG12" s="1542" t="s">
        <v>2255</v>
      </c>
      <c r="AH12" s="1542" t="s">
        <v>600</v>
      </c>
      <c r="AI12" s="1542" t="s">
        <v>9144</v>
      </c>
      <c r="AJ12" s="1542">
        <v>49.4</v>
      </c>
      <c r="AK12" s="1568"/>
      <c r="AL12" s="1542" t="s">
        <v>10324</v>
      </c>
      <c r="AM12" s="1542">
        <v>48.12</v>
      </c>
      <c r="AN12" s="1568"/>
      <c r="AO12" s="1542" t="s">
        <v>10325</v>
      </c>
      <c r="AP12" s="1542" t="s">
        <v>10326</v>
      </c>
      <c r="AQ12" s="1542">
        <v>59.16</v>
      </c>
      <c r="AR12" s="1542" t="s">
        <v>10327</v>
      </c>
      <c r="AS12" s="1542" t="s">
        <v>10328</v>
      </c>
      <c r="AT12" s="1542" t="s">
        <v>10329</v>
      </c>
      <c r="AU12" s="1542" t="s">
        <v>10330</v>
      </c>
      <c r="AV12" s="1543"/>
      <c r="AW12" s="1542" t="s">
        <v>10331</v>
      </c>
      <c r="AX12" s="1542" t="s">
        <v>6711</v>
      </c>
      <c r="AY12" s="1542" t="s">
        <v>8820</v>
      </c>
      <c r="AZ12" s="1542" t="s">
        <v>10059</v>
      </c>
      <c r="BA12" s="1542" t="s">
        <v>10332</v>
      </c>
      <c r="BB12" s="1542" t="s">
        <v>2344</v>
      </c>
      <c r="BC12" s="1542">
        <v>47.11</v>
      </c>
      <c r="BD12" s="1543"/>
      <c r="BE12" s="1542" t="s">
        <v>10333</v>
      </c>
      <c r="BF12" s="1542" t="s">
        <v>10334</v>
      </c>
      <c r="BG12" s="1542" t="s">
        <v>10335</v>
      </c>
      <c r="BH12" s="1542" t="s">
        <v>456</v>
      </c>
      <c r="BI12" s="1542" t="s">
        <v>10336</v>
      </c>
      <c r="BJ12" s="1543"/>
      <c r="BK12" s="1542" t="s">
        <v>10337</v>
      </c>
      <c r="BL12" s="1542" t="s">
        <v>10338</v>
      </c>
      <c r="BM12" s="1542" t="s">
        <v>10339</v>
      </c>
      <c r="BN12" s="1542" t="s">
        <v>8895</v>
      </c>
      <c r="BO12" s="1542" t="s">
        <v>10340</v>
      </c>
      <c r="BP12" s="1542" t="s">
        <v>9030</v>
      </c>
      <c r="BQ12" s="1542" t="s">
        <v>10341</v>
      </c>
      <c r="BR12" s="1542" t="s">
        <v>6268</v>
      </c>
      <c r="BS12" s="1542" t="s">
        <v>8989</v>
      </c>
      <c r="BT12" s="1542">
        <v>42.79</v>
      </c>
      <c r="BU12" s="1543"/>
      <c r="BV12" s="1542" t="s">
        <v>10342</v>
      </c>
      <c r="BW12" s="1542" t="s">
        <v>10343</v>
      </c>
      <c r="BX12" s="1542" t="s">
        <v>10344</v>
      </c>
      <c r="BY12" s="1542" t="s">
        <v>10345</v>
      </c>
      <c r="BZ12" s="1542" t="s">
        <v>3018</v>
      </c>
      <c r="CA12" s="1543"/>
      <c r="CB12" s="1542" t="s">
        <v>10346</v>
      </c>
      <c r="CC12" s="1542" t="s">
        <v>5150</v>
      </c>
      <c r="CD12" s="1542" t="s">
        <v>2379</v>
      </c>
      <c r="CE12" s="1542" t="s">
        <v>8330</v>
      </c>
      <c r="CF12" s="1543"/>
      <c r="CG12" s="1542" t="s">
        <v>10347</v>
      </c>
      <c r="CH12" s="1542" t="s">
        <v>10348</v>
      </c>
      <c r="CI12" s="1542" t="s">
        <v>10349</v>
      </c>
      <c r="CJ12" s="1542" t="s">
        <v>10350</v>
      </c>
      <c r="CK12" s="1568"/>
      <c r="CL12" s="1542" t="s">
        <v>10351</v>
      </c>
      <c r="CM12" s="1542" t="s">
        <v>10352</v>
      </c>
      <c r="CN12" s="1542" t="s">
        <v>10353</v>
      </c>
      <c r="CO12" s="1542" t="s">
        <v>5242</v>
      </c>
      <c r="CP12" s="1568"/>
      <c r="CQ12" s="1542" t="s">
        <v>10354</v>
      </c>
      <c r="CR12" s="1542">
        <v>48.19</v>
      </c>
      <c r="CS12" s="1593" t="str">
        <f>HYPERLINK("https://www.youtube.com/watch?v=ULSYbWi59rw","1:54.11")</f>
        <v>1:54.11</v>
      </c>
      <c r="CT12" s="1542" t="s">
        <v>8967</v>
      </c>
      <c r="CU12" s="1542">
        <v>31.53</v>
      </c>
      <c r="CV12" s="1542">
        <v>25.35</v>
      </c>
      <c r="CW12" s="1542" t="s">
        <v>4235</v>
      </c>
      <c r="CX12" s="1542">
        <v>50.39</v>
      </c>
      <c r="CY12" s="1542">
        <v>58.75</v>
      </c>
      <c r="CZ12" s="1542">
        <v>18.5</v>
      </c>
      <c r="DA12" s="1542">
        <v>33.67</v>
      </c>
      <c r="DB12" s="1542" t="s">
        <v>10355</v>
      </c>
      <c r="DC12" s="1542">
        <v>37.76</v>
      </c>
      <c r="DD12" s="1543"/>
      <c r="DE12" s="1542" t="s">
        <v>10356</v>
      </c>
      <c r="DF12" s="1542" t="s">
        <v>4104</v>
      </c>
      <c r="DG12" s="1542" t="s">
        <v>10357</v>
      </c>
      <c r="DH12" s="1542" t="s">
        <v>10358</v>
      </c>
      <c r="DI12" s="1542" t="s">
        <v>10359</v>
      </c>
    </row>
    <row r="13">
      <c r="A13" s="1566" t="s">
        <v>8190</v>
      </c>
      <c r="B13" s="1611" t="s">
        <v>10360</v>
      </c>
      <c r="C13" s="1540" t="s">
        <v>10361</v>
      </c>
      <c r="D13" s="1604" t="s">
        <v>10362</v>
      </c>
      <c r="E13" s="1604" t="s">
        <v>312</v>
      </c>
      <c r="F13" s="1542" t="s">
        <v>6208</v>
      </c>
      <c r="G13" s="1542" t="s">
        <v>10363</v>
      </c>
      <c r="H13" s="1543"/>
      <c r="I13" s="1542" t="s">
        <v>10364</v>
      </c>
      <c r="J13" s="1542">
        <v>52.24</v>
      </c>
      <c r="K13" s="1543"/>
      <c r="L13" s="1542" t="s">
        <v>8935</v>
      </c>
      <c r="M13" s="1542" t="s">
        <v>9319</v>
      </c>
      <c r="N13" s="1542" t="s">
        <v>10365</v>
      </c>
      <c r="O13" s="1542" t="s">
        <v>10366</v>
      </c>
      <c r="P13" s="1542" t="s">
        <v>10367</v>
      </c>
      <c r="Q13" s="1542" t="s">
        <v>10368</v>
      </c>
      <c r="R13" s="1542">
        <v>58.93</v>
      </c>
      <c r="S13" s="1568"/>
      <c r="T13" s="1542" t="s">
        <v>10369</v>
      </c>
      <c r="U13" s="1542" t="s">
        <v>10370</v>
      </c>
      <c r="V13" s="1542" t="s">
        <v>6177</v>
      </c>
      <c r="W13" s="1542" t="s">
        <v>10371</v>
      </c>
      <c r="X13" s="1542" t="s">
        <v>2052</v>
      </c>
      <c r="Y13" s="1542" t="s">
        <v>10372</v>
      </c>
      <c r="Z13" s="1542" t="s">
        <v>10373</v>
      </c>
      <c r="AA13" s="1542" t="s">
        <v>10374</v>
      </c>
      <c r="AB13" s="1568"/>
      <c r="AC13" s="1542" t="s">
        <v>2017</v>
      </c>
      <c r="AD13" s="1542" t="s">
        <v>10375</v>
      </c>
      <c r="AE13" s="1542" t="s">
        <v>10376</v>
      </c>
      <c r="AF13" s="1542">
        <v>49.08</v>
      </c>
      <c r="AG13" s="1542" t="s">
        <v>4194</v>
      </c>
      <c r="AH13" s="1542" t="s">
        <v>10377</v>
      </c>
      <c r="AI13" s="1542" t="s">
        <v>9247</v>
      </c>
      <c r="AJ13" s="1542">
        <v>53.54</v>
      </c>
      <c r="AK13" s="1568"/>
      <c r="AL13" s="1542" t="s">
        <v>8671</v>
      </c>
      <c r="AM13" s="1542">
        <v>50.17</v>
      </c>
      <c r="AN13" s="1568"/>
      <c r="AO13" s="1542" t="s">
        <v>10378</v>
      </c>
      <c r="AP13" s="1542" t="s">
        <v>5222</v>
      </c>
      <c r="AQ13" s="1542">
        <v>59.52</v>
      </c>
      <c r="AR13" s="1542" t="s">
        <v>9961</v>
      </c>
      <c r="AS13" s="1542" t="s">
        <v>10379</v>
      </c>
      <c r="AT13" s="1542" t="s">
        <v>10380</v>
      </c>
      <c r="AU13" s="1542" t="s">
        <v>6151</v>
      </c>
      <c r="AV13" s="1543"/>
      <c r="AW13" s="1542" t="s">
        <v>10381</v>
      </c>
      <c r="AX13" s="1542" t="s">
        <v>2108</v>
      </c>
      <c r="AY13" s="1542" t="s">
        <v>8719</v>
      </c>
      <c r="AZ13" s="1542" t="s">
        <v>10382</v>
      </c>
      <c r="BA13" s="1542" t="s">
        <v>9275</v>
      </c>
      <c r="BB13" s="1542" t="s">
        <v>9222</v>
      </c>
      <c r="BC13" s="1542">
        <v>47.09</v>
      </c>
      <c r="BD13" s="1543"/>
      <c r="BE13" s="1542" t="s">
        <v>10383</v>
      </c>
      <c r="BF13" s="1542" t="s">
        <v>10384</v>
      </c>
      <c r="BG13" s="1542" t="s">
        <v>10385</v>
      </c>
      <c r="BH13" s="1542" t="s">
        <v>10386</v>
      </c>
      <c r="BI13" s="1542" t="s">
        <v>10387</v>
      </c>
      <c r="BJ13" s="1543"/>
      <c r="BK13" s="1542" t="s">
        <v>10388</v>
      </c>
      <c r="BL13" s="1542" t="s">
        <v>10389</v>
      </c>
      <c r="BM13" s="1542" t="s">
        <v>10390</v>
      </c>
      <c r="BN13" s="1542" t="s">
        <v>8357</v>
      </c>
      <c r="BO13" s="1542" t="s">
        <v>10391</v>
      </c>
      <c r="BP13" s="1542" t="s">
        <v>5395</v>
      </c>
      <c r="BQ13" s="1542" t="s">
        <v>10392</v>
      </c>
      <c r="BR13" s="1542" t="s">
        <v>1741</v>
      </c>
      <c r="BS13" s="1542" t="s">
        <v>10393</v>
      </c>
      <c r="BT13" s="1542">
        <v>43.23</v>
      </c>
      <c r="BU13" s="1543"/>
      <c r="BV13" s="1542" t="s">
        <v>10394</v>
      </c>
      <c r="BW13" s="1542" t="s">
        <v>8330</v>
      </c>
      <c r="BX13" s="1542" t="s">
        <v>8330</v>
      </c>
      <c r="BY13" s="1542" t="s">
        <v>10395</v>
      </c>
      <c r="BZ13" s="1542" t="s">
        <v>10396</v>
      </c>
      <c r="CA13" s="1543"/>
      <c r="CB13" s="1542" t="s">
        <v>10397</v>
      </c>
      <c r="CC13" s="1542" t="s">
        <v>10398</v>
      </c>
      <c r="CD13" s="1542" t="s">
        <v>10399</v>
      </c>
      <c r="CE13" s="1542" t="s">
        <v>8330</v>
      </c>
      <c r="CF13" s="1543"/>
      <c r="CG13" s="1597" t="s">
        <v>6576</v>
      </c>
      <c r="CH13" s="1542" t="s">
        <v>10400</v>
      </c>
      <c r="CI13" s="1542" t="s">
        <v>10401</v>
      </c>
      <c r="CJ13" s="1542" t="s">
        <v>10402</v>
      </c>
      <c r="CK13" s="1568"/>
      <c r="CL13" s="1542" t="s">
        <v>10403</v>
      </c>
      <c r="CM13" s="1542" t="s">
        <v>7702</v>
      </c>
      <c r="CN13" s="1542" t="s">
        <v>10404</v>
      </c>
      <c r="CO13" s="1542" t="s">
        <v>10405</v>
      </c>
      <c r="CP13" s="1568"/>
      <c r="CQ13" s="1542" t="s">
        <v>10406</v>
      </c>
      <c r="CR13" s="1542" t="s">
        <v>653</v>
      </c>
      <c r="CS13" s="1542" t="s">
        <v>10407</v>
      </c>
      <c r="CT13" s="1542" t="s">
        <v>10408</v>
      </c>
      <c r="CU13" s="1542">
        <v>32.81</v>
      </c>
      <c r="CV13" s="1542">
        <v>26.89</v>
      </c>
      <c r="CW13" s="1542" t="s">
        <v>10409</v>
      </c>
      <c r="CX13" s="1542">
        <v>52.07</v>
      </c>
      <c r="CY13" s="1542">
        <v>59.35</v>
      </c>
      <c r="CZ13" s="1542">
        <v>18.82</v>
      </c>
      <c r="DA13" s="1542">
        <v>34.76</v>
      </c>
      <c r="DB13" s="1542" t="s">
        <v>10410</v>
      </c>
      <c r="DC13" s="1542">
        <v>37.87</v>
      </c>
      <c r="DD13" s="1543"/>
      <c r="DE13" s="1542" t="s">
        <v>7993</v>
      </c>
      <c r="DF13" s="1542" t="s">
        <v>10411</v>
      </c>
      <c r="DG13" s="1542" t="s">
        <v>10412</v>
      </c>
      <c r="DH13" s="1542" t="s">
        <v>9447</v>
      </c>
      <c r="DI13" s="1542" t="s">
        <v>10413</v>
      </c>
    </row>
    <row r="14">
      <c r="A14" s="1539" t="s">
        <v>5656</v>
      </c>
      <c r="B14" s="1540" t="s">
        <v>10414</v>
      </c>
      <c r="C14" s="1540" t="s">
        <v>10415</v>
      </c>
      <c r="D14" s="1580" t="s">
        <v>10416</v>
      </c>
      <c r="E14" s="1580" t="s">
        <v>9326</v>
      </c>
      <c r="F14" s="1580" t="s">
        <v>10417</v>
      </c>
      <c r="G14" s="1580" t="s">
        <v>10418</v>
      </c>
      <c r="H14" s="1543"/>
      <c r="I14" s="1580" t="s">
        <v>10419</v>
      </c>
      <c r="J14" s="1580">
        <v>51.19</v>
      </c>
      <c r="K14" s="1543"/>
      <c r="L14" s="1580" t="s">
        <v>4991</v>
      </c>
      <c r="M14" s="1580" t="s">
        <v>10420</v>
      </c>
      <c r="N14" s="1580" t="s">
        <v>5486</v>
      </c>
      <c r="O14" s="1580" t="s">
        <v>10421</v>
      </c>
      <c r="P14" s="1580" t="s">
        <v>10422</v>
      </c>
      <c r="Q14" s="1580" t="s">
        <v>10423</v>
      </c>
      <c r="R14" s="1580">
        <v>59.16</v>
      </c>
      <c r="S14" s="1568"/>
      <c r="T14" s="1580" t="s">
        <v>2920</v>
      </c>
      <c r="U14" s="1580" t="s">
        <v>10424</v>
      </c>
      <c r="V14" s="1580" t="s">
        <v>8278</v>
      </c>
      <c r="W14" s="1580" t="s">
        <v>3200</v>
      </c>
      <c r="X14" s="1580" t="s">
        <v>5161</v>
      </c>
      <c r="Y14" s="1580" t="s">
        <v>10425</v>
      </c>
      <c r="Z14" s="1580" t="s">
        <v>10426</v>
      </c>
      <c r="AA14" s="1580" t="s">
        <v>10427</v>
      </c>
      <c r="AB14" s="1543"/>
      <c r="AC14" s="1580" t="s">
        <v>6097</v>
      </c>
      <c r="AD14" s="1580" t="s">
        <v>7704</v>
      </c>
      <c r="AE14" s="1580" t="s">
        <v>2751</v>
      </c>
      <c r="AF14" s="1580">
        <v>49.53</v>
      </c>
      <c r="AG14" s="1580" t="s">
        <v>9228</v>
      </c>
      <c r="AH14" s="1580" t="s">
        <v>10428</v>
      </c>
      <c r="AI14" s="1580" t="s">
        <v>4498</v>
      </c>
      <c r="AJ14" s="1580">
        <v>49.63</v>
      </c>
      <c r="AK14" s="1582"/>
      <c r="AL14" s="1580" t="s">
        <v>9317</v>
      </c>
      <c r="AM14" s="1542">
        <v>48.28</v>
      </c>
      <c r="AN14" s="1568"/>
      <c r="AO14" s="1580" t="s">
        <v>10429</v>
      </c>
      <c r="AP14" s="1550" t="s">
        <v>4301</v>
      </c>
      <c r="AQ14" s="1580">
        <v>59.39</v>
      </c>
      <c r="AR14" s="1580" t="s">
        <v>7832</v>
      </c>
      <c r="AS14" s="1580" t="s">
        <v>10430</v>
      </c>
      <c r="AT14" s="1580" t="s">
        <v>10431</v>
      </c>
      <c r="AU14" s="1580" t="s">
        <v>10432</v>
      </c>
      <c r="AV14" s="1546"/>
      <c r="AW14" s="1580" t="s">
        <v>5048</v>
      </c>
      <c r="AX14" s="1580" t="s">
        <v>10091</v>
      </c>
      <c r="AY14" s="1580" t="s">
        <v>4181</v>
      </c>
      <c r="AZ14" s="1580" t="s">
        <v>8946</v>
      </c>
      <c r="BA14" s="1580" t="s">
        <v>8320</v>
      </c>
      <c r="BB14" s="1580" t="s">
        <v>10433</v>
      </c>
      <c r="BC14" s="1580">
        <v>47.02</v>
      </c>
      <c r="BD14" s="1546"/>
      <c r="BE14" s="1580" t="s">
        <v>10434</v>
      </c>
      <c r="BF14" s="1580" t="s">
        <v>10435</v>
      </c>
      <c r="BG14" s="1580" t="s">
        <v>10436</v>
      </c>
      <c r="BH14" s="1580" t="s">
        <v>10437</v>
      </c>
      <c r="BI14" s="1580" t="s">
        <v>6226</v>
      </c>
      <c r="BJ14" s="1556"/>
      <c r="BK14" s="1580" t="s">
        <v>10438</v>
      </c>
      <c r="BL14" s="1580" t="s">
        <v>8679</v>
      </c>
      <c r="BM14" s="1580" t="s">
        <v>10439</v>
      </c>
      <c r="BN14" s="1580" t="s">
        <v>10440</v>
      </c>
      <c r="BO14" s="1580" t="s">
        <v>10441</v>
      </c>
      <c r="BP14" s="1580" t="s">
        <v>10442</v>
      </c>
      <c r="BQ14" s="1580" t="s">
        <v>10443</v>
      </c>
      <c r="BR14" s="1580" t="s">
        <v>1741</v>
      </c>
      <c r="BS14" s="1580" t="s">
        <v>9119</v>
      </c>
      <c r="BT14" s="1580">
        <v>43.21</v>
      </c>
      <c r="BU14" s="1546"/>
      <c r="BV14" s="1580" t="s">
        <v>10444</v>
      </c>
      <c r="BW14" s="1580" t="s">
        <v>10445</v>
      </c>
      <c r="BX14" s="1580" t="s">
        <v>10446</v>
      </c>
      <c r="BY14" s="1580" t="s">
        <v>6134</v>
      </c>
      <c r="BZ14" s="1580" t="s">
        <v>8982</v>
      </c>
      <c r="CA14" s="1556"/>
      <c r="CB14" s="1580" t="s">
        <v>10447</v>
      </c>
      <c r="CC14" s="1580" t="s">
        <v>10448</v>
      </c>
      <c r="CD14" s="1580" t="s">
        <v>10449</v>
      </c>
      <c r="CE14" s="1580" t="s">
        <v>8330</v>
      </c>
      <c r="CF14" s="1546"/>
      <c r="CG14" s="1580" t="s">
        <v>3303</v>
      </c>
      <c r="CH14" s="1580" t="s">
        <v>10450</v>
      </c>
      <c r="CI14" s="1580" t="s">
        <v>10451</v>
      </c>
      <c r="CJ14" s="1580" t="s">
        <v>8690</v>
      </c>
      <c r="CK14" s="1556"/>
      <c r="CL14" s="1580" t="s">
        <v>10452</v>
      </c>
      <c r="CM14" s="1580" t="s">
        <v>10453</v>
      </c>
      <c r="CN14" s="1580" t="s">
        <v>10454</v>
      </c>
      <c r="CO14" s="1580" t="s">
        <v>10455</v>
      </c>
      <c r="CP14" s="1546"/>
      <c r="CQ14" s="1580">
        <v>47.26</v>
      </c>
      <c r="CR14" s="1580">
        <v>53.29</v>
      </c>
      <c r="CS14" s="1580" t="s">
        <v>10456</v>
      </c>
      <c r="CT14" s="1580" t="s">
        <v>10457</v>
      </c>
      <c r="CU14" s="1580">
        <v>31.4</v>
      </c>
      <c r="CV14" s="1580">
        <v>26.15</v>
      </c>
      <c r="CW14" s="1580" t="s">
        <v>10458</v>
      </c>
      <c r="CX14" s="1580">
        <v>50.76</v>
      </c>
      <c r="CY14" s="1580">
        <v>59.63</v>
      </c>
      <c r="CZ14" s="1580">
        <v>18.29</v>
      </c>
      <c r="DA14" s="1580">
        <v>33.84</v>
      </c>
      <c r="DB14" s="1580" t="s">
        <v>5385</v>
      </c>
      <c r="DC14" s="1580">
        <v>38.46</v>
      </c>
      <c r="DD14" s="1556"/>
      <c r="DE14" s="1580" t="s">
        <v>10459</v>
      </c>
      <c r="DF14" s="1580" t="s">
        <v>2327</v>
      </c>
      <c r="DG14" s="1580" t="s">
        <v>10460</v>
      </c>
      <c r="DH14" s="1580" t="s">
        <v>10461</v>
      </c>
      <c r="DI14" s="1580" t="s">
        <v>7239</v>
      </c>
    </row>
    <row r="15">
      <c r="A15" s="1539" t="s">
        <v>2773</v>
      </c>
      <c r="B15" s="1540" t="s">
        <v>10132</v>
      </c>
      <c r="C15" s="1540" t="s">
        <v>10462</v>
      </c>
      <c r="D15" s="1542" t="s">
        <v>10463</v>
      </c>
      <c r="E15" s="1604" t="s">
        <v>4935</v>
      </c>
      <c r="F15" s="1542" t="s">
        <v>5116</v>
      </c>
      <c r="G15" s="1542" t="s">
        <v>10464</v>
      </c>
      <c r="H15" s="1543"/>
      <c r="I15" s="1542" t="s">
        <v>9955</v>
      </c>
      <c r="J15" s="1542">
        <v>48.56</v>
      </c>
      <c r="K15" s="1567"/>
      <c r="L15" s="1542" t="s">
        <v>6988</v>
      </c>
      <c r="M15" s="1542" t="s">
        <v>9091</v>
      </c>
      <c r="N15" s="1542" t="s">
        <v>10465</v>
      </c>
      <c r="O15" s="1542" t="s">
        <v>9262</v>
      </c>
      <c r="P15" s="1542" t="s">
        <v>4267</v>
      </c>
      <c r="Q15" s="1542" t="s">
        <v>3978</v>
      </c>
      <c r="R15" s="1542">
        <v>59.14</v>
      </c>
      <c r="S15" s="1568"/>
      <c r="T15" s="1542" t="s">
        <v>10466</v>
      </c>
      <c r="U15" s="1542" t="s">
        <v>5028</v>
      </c>
      <c r="V15" s="1542" t="s">
        <v>521</v>
      </c>
      <c r="W15" s="1542" t="s">
        <v>10467</v>
      </c>
      <c r="X15" s="1542" t="s">
        <v>8110</v>
      </c>
      <c r="Y15" s="1580" t="s">
        <v>10468</v>
      </c>
      <c r="Z15" s="1542" t="s">
        <v>10469</v>
      </c>
      <c r="AA15" s="1542" t="s">
        <v>10470</v>
      </c>
      <c r="AB15" s="1568"/>
      <c r="AC15" s="1542" t="s">
        <v>8590</v>
      </c>
      <c r="AD15" s="1542" t="s">
        <v>10471</v>
      </c>
      <c r="AE15" s="1542" t="s">
        <v>10472</v>
      </c>
      <c r="AF15" s="1542">
        <v>47.39</v>
      </c>
      <c r="AG15" s="1542" t="s">
        <v>7904</v>
      </c>
      <c r="AH15" s="1542" t="s">
        <v>10473</v>
      </c>
      <c r="AI15" s="1542" t="s">
        <v>10474</v>
      </c>
      <c r="AJ15" s="1580">
        <v>49.56</v>
      </c>
      <c r="AK15" s="1568"/>
      <c r="AL15" s="1542" t="s">
        <v>10475</v>
      </c>
      <c r="AM15" s="1542">
        <v>48.31</v>
      </c>
      <c r="AN15" s="1568"/>
      <c r="AO15" s="1542" t="s">
        <v>10476</v>
      </c>
      <c r="AP15" s="1580" t="s">
        <v>7852</v>
      </c>
      <c r="AQ15" s="1542">
        <v>57.62</v>
      </c>
      <c r="AR15" s="1580" t="s">
        <v>10477</v>
      </c>
      <c r="AS15" s="1580" t="s">
        <v>10478</v>
      </c>
      <c r="AT15" s="1580" t="s">
        <v>10479</v>
      </c>
      <c r="AU15" s="1580" t="s">
        <v>2511</v>
      </c>
      <c r="AV15" s="1543"/>
      <c r="AW15" s="1580" t="s">
        <v>10480</v>
      </c>
      <c r="AX15" s="1542" t="s">
        <v>5769</v>
      </c>
      <c r="AY15" s="1580" t="s">
        <v>10220</v>
      </c>
      <c r="AZ15" s="1580" t="s">
        <v>3735</v>
      </c>
      <c r="BA15" s="1580" t="s">
        <v>10481</v>
      </c>
      <c r="BB15" s="1580" t="s">
        <v>8212</v>
      </c>
      <c r="BC15" s="1542">
        <v>42.96</v>
      </c>
      <c r="BD15" s="1567"/>
      <c r="BE15" s="1542" t="s">
        <v>10015</v>
      </c>
      <c r="BF15" s="1542" t="s">
        <v>10482</v>
      </c>
      <c r="BG15" s="1542" t="s">
        <v>10483</v>
      </c>
      <c r="BH15" s="1542" t="s">
        <v>10484</v>
      </c>
      <c r="BI15" s="1542" t="s">
        <v>4401</v>
      </c>
      <c r="BJ15" s="1543"/>
      <c r="BK15" s="1542" t="s">
        <v>10485</v>
      </c>
      <c r="BL15" s="1542" t="s">
        <v>10486</v>
      </c>
      <c r="BM15" s="1542" t="s">
        <v>10487</v>
      </c>
      <c r="BN15" s="1542" t="s">
        <v>1306</v>
      </c>
      <c r="BO15" s="1542" t="s">
        <v>10488</v>
      </c>
      <c r="BP15" s="1542" t="s">
        <v>10489</v>
      </c>
      <c r="BQ15" s="1542" t="s">
        <v>7683</v>
      </c>
      <c r="BR15" s="1542" t="s">
        <v>10490</v>
      </c>
      <c r="BS15" s="1542" t="s">
        <v>9557</v>
      </c>
      <c r="BT15" s="1542">
        <v>44.22</v>
      </c>
      <c r="BU15" s="1543"/>
      <c r="BV15" s="1542" t="s">
        <v>10491</v>
      </c>
      <c r="BW15" s="1542" t="s">
        <v>10492</v>
      </c>
      <c r="BX15" s="1542" t="s">
        <v>10493</v>
      </c>
      <c r="BY15" s="1542" t="s">
        <v>10494</v>
      </c>
      <c r="BZ15" s="1542" t="s">
        <v>10495</v>
      </c>
      <c r="CA15" s="1543"/>
      <c r="CB15" s="1542" t="s">
        <v>10496</v>
      </c>
      <c r="CC15" s="1542" t="s">
        <v>10497</v>
      </c>
      <c r="CD15" s="1542" t="s">
        <v>10498</v>
      </c>
      <c r="CE15" s="1542" t="s">
        <v>8330</v>
      </c>
      <c r="CF15" s="1543"/>
      <c r="CG15" s="1542" t="s">
        <v>9381</v>
      </c>
      <c r="CH15" s="1542" t="s">
        <v>10499</v>
      </c>
      <c r="CI15" s="1542" t="s">
        <v>10500</v>
      </c>
      <c r="CJ15" s="1542" t="s">
        <v>10501</v>
      </c>
      <c r="CK15" s="1568"/>
      <c r="CL15" s="1542" t="s">
        <v>10502</v>
      </c>
      <c r="CM15" s="1542" t="s">
        <v>9451</v>
      </c>
      <c r="CN15" s="1542" t="s">
        <v>4868</v>
      </c>
      <c r="CO15" s="1542" t="s">
        <v>9155</v>
      </c>
      <c r="CP15" s="1568"/>
      <c r="CQ15" s="1542" t="s">
        <v>10503</v>
      </c>
      <c r="CR15" s="1542">
        <v>54.12</v>
      </c>
      <c r="CS15" s="1542" t="s">
        <v>10504</v>
      </c>
      <c r="CT15" s="1542" t="s">
        <v>10505</v>
      </c>
      <c r="CU15" s="1542">
        <v>31.49</v>
      </c>
      <c r="CV15" s="1542">
        <v>24.9</v>
      </c>
      <c r="CW15" s="1542" t="s">
        <v>10506</v>
      </c>
      <c r="CX15" s="1542">
        <v>53.93</v>
      </c>
      <c r="CY15" s="1542" t="s">
        <v>10507</v>
      </c>
      <c r="CZ15" s="1542">
        <v>18.72</v>
      </c>
      <c r="DA15" s="1542">
        <v>35.39</v>
      </c>
      <c r="DB15" s="1542" t="s">
        <v>10508</v>
      </c>
      <c r="DC15" s="1542">
        <v>38.28</v>
      </c>
      <c r="DD15" s="1543"/>
      <c r="DE15" s="1542" t="s">
        <v>10509</v>
      </c>
      <c r="DF15" s="1542" t="s">
        <v>6174</v>
      </c>
      <c r="DG15" s="1542" t="s">
        <v>10510</v>
      </c>
      <c r="DH15" s="1580" t="s">
        <v>10511</v>
      </c>
      <c r="DI15" s="1542" t="s">
        <v>4856</v>
      </c>
    </row>
    <row r="16">
      <c r="A16" s="1539" t="s">
        <v>1669</v>
      </c>
      <c r="B16" s="1541">
        <v>0.12564814814814815</v>
      </c>
      <c r="C16" s="1541">
        <v>0.13260416666666666</v>
      </c>
      <c r="D16" s="1542" t="s">
        <v>10512</v>
      </c>
      <c r="E16" s="1542" t="s">
        <v>4482</v>
      </c>
      <c r="F16" s="1542" t="s">
        <v>10513</v>
      </c>
      <c r="G16" s="1542" t="s">
        <v>10514</v>
      </c>
      <c r="H16" s="1543"/>
      <c r="I16" s="1542" t="s">
        <v>10515</v>
      </c>
      <c r="J16" s="1542" t="s">
        <v>10516</v>
      </c>
      <c r="K16" s="1543"/>
      <c r="L16" s="1542" t="s">
        <v>10517</v>
      </c>
      <c r="M16" s="1542" t="s">
        <v>4101</v>
      </c>
      <c r="N16" s="1542" t="s">
        <v>10518</v>
      </c>
      <c r="O16" s="1542" t="s">
        <v>10519</v>
      </c>
      <c r="P16" s="1542" t="s">
        <v>10520</v>
      </c>
      <c r="Q16" s="1542" t="s">
        <v>10521</v>
      </c>
      <c r="R16" s="1542">
        <v>59.7</v>
      </c>
      <c r="S16" s="1568"/>
      <c r="T16" s="1542" t="s">
        <v>10522</v>
      </c>
      <c r="U16" s="1542" t="s">
        <v>10523</v>
      </c>
      <c r="V16" s="1542" t="s">
        <v>4848</v>
      </c>
      <c r="W16" s="1542" t="s">
        <v>10524</v>
      </c>
      <c r="X16" s="1542" t="s">
        <v>10525</v>
      </c>
      <c r="Y16" s="1542" t="s">
        <v>10526</v>
      </c>
      <c r="Z16" s="1542" t="s">
        <v>10527</v>
      </c>
      <c r="AA16" s="1542" t="s">
        <v>10528</v>
      </c>
      <c r="AB16" s="1543"/>
      <c r="AC16" s="1562" t="s">
        <v>8272</v>
      </c>
      <c r="AD16" s="1542" t="s">
        <v>10529</v>
      </c>
      <c r="AE16" s="1542" t="s">
        <v>10530</v>
      </c>
      <c r="AF16" s="1542">
        <v>48.08</v>
      </c>
      <c r="AG16" s="1542" t="s">
        <v>906</v>
      </c>
      <c r="AH16" s="1542" t="s">
        <v>8989</v>
      </c>
      <c r="AI16" s="1542" t="s">
        <v>10531</v>
      </c>
      <c r="AJ16" s="1542">
        <v>49.94</v>
      </c>
      <c r="AK16" s="1546"/>
      <c r="AL16" s="1547" t="s">
        <v>10532</v>
      </c>
      <c r="AM16" s="1548">
        <v>48.08</v>
      </c>
      <c r="AN16" s="1543"/>
      <c r="AO16" s="1549" t="s">
        <v>10533</v>
      </c>
      <c r="AP16" s="1550" t="s">
        <v>10347</v>
      </c>
      <c r="AQ16" s="1550">
        <v>59.42</v>
      </c>
      <c r="AR16" s="1550" t="s">
        <v>2550</v>
      </c>
      <c r="AS16" s="1550" t="s">
        <v>10534</v>
      </c>
      <c r="AT16" s="1550" t="s">
        <v>6005</v>
      </c>
      <c r="AU16" s="1550" t="s">
        <v>10535</v>
      </c>
      <c r="AV16" s="1546"/>
      <c r="AW16" s="1550" t="s">
        <v>10536</v>
      </c>
      <c r="AX16" s="1552" t="s">
        <v>10537</v>
      </c>
      <c r="AY16" s="1552" t="s">
        <v>7847</v>
      </c>
      <c r="AZ16" s="1552" t="s">
        <v>10538</v>
      </c>
      <c r="BA16" s="1552" t="s">
        <v>10539</v>
      </c>
      <c r="BB16" s="1552" t="s">
        <v>9625</v>
      </c>
      <c r="BC16" s="1552">
        <v>47.14</v>
      </c>
      <c r="BD16" s="1546"/>
      <c r="BE16" s="1552" t="s">
        <v>10540</v>
      </c>
      <c r="BF16" s="1552" t="s">
        <v>10541</v>
      </c>
      <c r="BG16" s="1555" t="s">
        <v>4925</v>
      </c>
      <c r="BH16" s="1555" t="s">
        <v>10542</v>
      </c>
      <c r="BI16" s="1555" t="s">
        <v>10543</v>
      </c>
      <c r="BJ16" s="1556"/>
      <c r="BK16" s="1549" t="s">
        <v>10544</v>
      </c>
      <c r="BL16" s="1557" t="s">
        <v>10545</v>
      </c>
      <c r="BM16" s="1557" t="s">
        <v>10546</v>
      </c>
      <c r="BN16" s="1557" t="s">
        <v>9864</v>
      </c>
      <c r="BO16" s="1557" t="s">
        <v>8483</v>
      </c>
      <c r="BP16" s="1557" t="s">
        <v>10547</v>
      </c>
      <c r="BQ16" s="1557" t="s">
        <v>10548</v>
      </c>
      <c r="BR16" s="1557" t="s">
        <v>7816</v>
      </c>
      <c r="BS16" s="1557" t="s">
        <v>4560</v>
      </c>
      <c r="BT16" s="1557">
        <v>44.04</v>
      </c>
      <c r="BU16" s="1546"/>
      <c r="BV16" s="1549" t="s">
        <v>8244</v>
      </c>
      <c r="BW16" s="1560" t="s">
        <v>10549</v>
      </c>
      <c r="BX16" s="1560" t="s">
        <v>10550</v>
      </c>
      <c r="BY16" s="1560" t="s">
        <v>10551</v>
      </c>
      <c r="BZ16" s="1560" t="s">
        <v>10552</v>
      </c>
      <c r="CA16" s="1556"/>
      <c r="CB16" s="1555" t="s">
        <v>10553</v>
      </c>
      <c r="CC16" s="1562" t="s">
        <v>10554</v>
      </c>
      <c r="CD16" s="1562" t="s">
        <v>9888</v>
      </c>
      <c r="CE16" s="1562">
        <v>53.69</v>
      </c>
      <c r="CF16" s="1546"/>
      <c r="CG16" s="1560" t="s">
        <v>10555</v>
      </c>
      <c r="CH16" s="1552" t="s">
        <v>9596</v>
      </c>
      <c r="CI16" s="1552" t="s">
        <v>10556</v>
      </c>
      <c r="CJ16" s="1552" t="s">
        <v>9093</v>
      </c>
      <c r="CK16" s="1556"/>
      <c r="CL16" s="1549" t="s">
        <v>10557</v>
      </c>
      <c r="CM16" s="1550" t="s">
        <v>10558</v>
      </c>
      <c r="CN16" s="1550" t="s">
        <v>10559</v>
      </c>
      <c r="CO16" s="1550" t="s">
        <v>10340</v>
      </c>
      <c r="CP16" s="1546"/>
      <c r="CQ16" s="1550">
        <v>47.93</v>
      </c>
      <c r="CR16" s="1590">
        <v>51.75</v>
      </c>
      <c r="CS16" s="1549" t="s">
        <v>573</v>
      </c>
      <c r="CT16" s="1549" t="s">
        <v>802</v>
      </c>
      <c r="CU16" s="1549">
        <v>33.53</v>
      </c>
      <c r="CV16" s="1549">
        <v>25.44</v>
      </c>
      <c r="CW16" s="1548" t="s">
        <v>10560</v>
      </c>
      <c r="CX16" s="1549">
        <v>49.79</v>
      </c>
      <c r="CY16" s="1549">
        <v>59.13</v>
      </c>
      <c r="CZ16" s="1549">
        <v>18.33</v>
      </c>
      <c r="DA16" s="1549">
        <v>33.76</v>
      </c>
      <c r="DB16" s="1549" t="s">
        <v>10561</v>
      </c>
      <c r="DC16" s="1549">
        <v>37.63</v>
      </c>
      <c r="DD16" s="1556"/>
      <c r="DE16" s="1549" t="s">
        <v>6069</v>
      </c>
      <c r="DF16" s="1547" t="s">
        <v>2052</v>
      </c>
      <c r="DG16" s="1547" t="s">
        <v>10562</v>
      </c>
      <c r="DH16" s="1542" t="s">
        <v>3421</v>
      </c>
      <c r="DI16" s="1590" t="s">
        <v>4693</v>
      </c>
    </row>
    <row r="17">
      <c r="A17" s="1566" t="s">
        <v>6223</v>
      </c>
      <c r="B17" s="1540" t="s">
        <v>10563</v>
      </c>
      <c r="C17" s="1540" t="s">
        <v>10564</v>
      </c>
      <c r="D17" s="1542" t="s">
        <v>10565</v>
      </c>
      <c r="E17" s="1580" t="s">
        <v>7788</v>
      </c>
      <c r="F17" s="1580" t="s">
        <v>10008</v>
      </c>
      <c r="G17" s="1542" t="s">
        <v>10566</v>
      </c>
      <c r="H17" s="1543"/>
      <c r="I17" s="1542" t="s">
        <v>10567</v>
      </c>
      <c r="J17" s="1542">
        <v>50.41</v>
      </c>
      <c r="K17" s="1543"/>
      <c r="L17" s="1542" t="s">
        <v>6899</v>
      </c>
      <c r="M17" s="1542" t="s">
        <v>3933</v>
      </c>
      <c r="N17" s="1542" t="s">
        <v>10568</v>
      </c>
      <c r="O17" s="1580" t="s">
        <v>10569</v>
      </c>
      <c r="P17" s="1542" t="s">
        <v>10570</v>
      </c>
      <c r="Q17" s="1542" t="s">
        <v>10571</v>
      </c>
      <c r="R17" s="1542">
        <v>58.97</v>
      </c>
      <c r="S17" s="1568"/>
      <c r="T17" s="1542" t="s">
        <v>10572</v>
      </c>
      <c r="U17" s="1542" t="s">
        <v>10573</v>
      </c>
      <c r="V17" s="1580" t="s">
        <v>8624</v>
      </c>
      <c r="W17" s="1580" t="s">
        <v>10574</v>
      </c>
      <c r="X17" s="1580" t="s">
        <v>8380</v>
      </c>
      <c r="Y17" s="1580" t="s">
        <v>10575</v>
      </c>
      <c r="Z17" s="1542"/>
      <c r="AA17" s="1542"/>
      <c r="AB17" s="1543"/>
      <c r="AC17" s="1580" t="s">
        <v>6898</v>
      </c>
      <c r="AD17" s="1580" t="s">
        <v>10576</v>
      </c>
      <c r="AE17" s="1580" t="s">
        <v>10094</v>
      </c>
      <c r="AF17" s="1580">
        <v>47.24</v>
      </c>
      <c r="AG17" s="1580" t="s">
        <v>1425</v>
      </c>
      <c r="AH17" s="1580" t="s">
        <v>8381</v>
      </c>
      <c r="AI17" s="1542" t="s">
        <v>1653</v>
      </c>
      <c r="AJ17" s="1580">
        <v>49.92</v>
      </c>
      <c r="AK17" s="1582"/>
      <c r="AL17" s="1580" t="s">
        <v>9469</v>
      </c>
      <c r="AM17" s="1584">
        <v>47.81</v>
      </c>
      <c r="AN17" s="1568"/>
      <c r="AO17" s="1580" t="s">
        <v>10577</v>
      </c>
      <c r="AP17" s="1580" t="s">
        <v>8837</v>
      </c>
      <c r="AQ17" s="1580">
        <v>58.95</v>
      </c>
      <c r="AR17" s="1550" t="s">
        <v>920</v>
      </c>
      <c r="AS17" s="1580" t="s">
        <v>10578</v>
      </c>
      <c r="AT17" s="1550" t="s">
        <v>10579</v>
      </c>
      <c r="AU17" s="1580" t="s">
        <v>2511</v>
      </c>
      <c r="AV17" s="1546"/>
      <c r="AW17" s="1580" t="s">
        <v>7232</v>
      </c>
      <c r="AX17" s="1552" t="s">
        <v>10580</v>
      </c>
      <c r="AY17" s="1580" t="s">
        <v>474</v>
      </c>
      <c r="AZ17" s="1580" t="s">
        <v>10581</v>
      </c>
      <c r="BA17" s="1580" t="s">
        <v>6058</v>
      </c>
      <c r="BB17" s="1580" t="s">
        <v>1238</v>
      </c>
      <c r="BC17" s="1580">
        <v>47.03</v>
      </c>
      <c r="BD17" s="1546"/>
      <c r="BE17" s="1580" t="s">
        <v>10582</v>
      </c>
      <c r="BF17" s="1580" t="s">
        <v>10583</v>
      </c>
      <c r="BG17" s="1580" t="s">
        <v>10584</v>
      </c>
      <c r="BH17" s="1555" t="s">
        <v>1024</v>
      </c>
      <c r="BI17" s="1555" t="s">
        <v>10585</v>
      </c>
      <c r="BJ17" s="1556"/>
      <c r="BK17" s="1549" t="s">
        <v>5086</v>
      </c>
      <c r="BL17" s="1557" t="s">
        <v>5489</v>
      </c>
      <c r="BM17" s="1580" t="s">
        <v>10586</v>
      </c>
      <c r="BN17" s="1557" t="s">
        <v>10587</v>
      </c>
      <c r="BO17" s="1557" t="s">
        <v>10588</v>
      </c>
      <c r="BP17" s="1557" t="s">
        <v>10589</v>
      </c>
      <c r="BQ17" s="1557" t="s">
        <v>10590</v>
      </c>
      <c r="BR17" s="1580" t="s">
        <v>10591</v>
      </c>
      <c r="BS17" s="1557" t="s">
        <v>10592</v>
      </c>
      <c r="BT17" s="1557">
        <v>43.28</v>
      </c>
      <c r="BU17" s="1546"/>
      <c r="BV17" s="1549" t="s">
        <v>1811</v>
      </c>
      <c r="BW17" s="1560"/>
      <c r="BX17" s="1560"/>
      <c r="BY17" s="1560"/>
      <c r="BZ17" s="1560" t="s">
        <v>10593</v>
      </c>
      <c r="CA17" s="1556"/>
      <c r="CB17" s="1555"/>
      <c r="CC17" s="1562" t="s">
        <v>2084</v>
      </c>
      <c r="CD17" s="1562"/>
      <c r="CE17" s="1612">
        <v>53.3</v>
      </c>
      <c r="CF17" s="1546"/>
      <c r="CG17" s="1560" t="s">
        <v>3994</v>
      </c>
      <c r="CH17" s="1552" t="s">
        <v>9607</v>
      </c>
      <c r="CI17" s="1580" t="s">
        <v>10594</v>
      </c>
      <c r="CJ17" s="1552" t="s">
        <v>10595</v>
      </c>
      <c r="CK17" s="1556"/>
      <c r="CL17" s="1580" t="s">
        <v>10596</v>
      </c>
      <c r="CM17" s="1550" t="s">
        <v>10597</v>
      </c>
      <c r="CN17" s="1580" t="s">
        <v>7999</v>
      </c>
      <c r="CO17" s="1580" t="s">
        <v>5778</v>
      </c>
      <c r="CP17" s="1546"/>
      <c r="CQ17" s="1580">
        <v>52.79</v>
      </c>
      <c r="CR17" s="1580" t="s">
        <v>3734</v>
      </c>
      <c r="CS17" s="1579" t="s">
        <v>10598</v>
      </c>
      <c r="CT17" s="1549" t="s">
        <v>9432</v>
      </c>
      <c r="CU17" s="1549">
        <v>33.06</v>
      </c>
      <c r="CV17" s="1580">
        <v>24.78</v>
      </c>
      <c r="CW17" s="1580" t="s">
        <v>8640</v>
      </c>
      <c r="CX17" s="1549">
        <v>51.72</v>
      </c>
      <c r="CY17" s="1580">
        <v>59.46</v>
      </c>
      <c r="CZ17" s="1613">
        <v>19.0</v>
      </c>
      <c r="DA17" s="1614">
        <v>33.3</v>
      </c>
      <c r="DB17" s="1580" t="s">
        <v>10599</v>
      </c>
      <c r="DC17" s="1549">
        <v>37.62</v>
      </c>
      <c r="DD17" s="1556"/>
      <c r="DE17" s="1580" t="s">
        <v>272</v>
      </c>
      <c r="DF17" s="1580" t="s">
        <v>6890</v>
      </c>
      <c r="DG17" s="1547" t="s">
        <v>10600</v>
      </c>
      <c r="DH17" s="1580" t="s">
        <v>9275</v>
      </c>
      <c r="DI17" s="1580" t="s">
        <v>10601</v>
      </c>
    </row>
    <row r="18">
      <c r="A18" s="1539"/>
      <c r="B18" s="1541"/>
      <c r="C18" s="1615"/>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6"/>
      <c r="AD18" s="1542"/>
      <c r="AE18" s="1542"/>
      <c r="AF18" s="1542"/>
      <c r="AG18" s="1542"/>
      <c r="AH18" s="1542"/>
      <c r="AI18" s="1542"/>
      <c r="AJ18" s="1542"/>
      <c r="AK18" s="1546"/>
      <c r="AL18" s="1617"/>
      <c r="AM18" s="1618"/>
      <c r="AN18" s="1543"/>
      <c r="AO18" s="1619"/>
      <c r="AP18" s="1620"/>
      <c r="AQ18" s="1620"/>
      <c r="AR18" s="1620"/>
      <c r="AS18" s="1620"/>
      <c r="AT18" s="1620"/>
      <c r="AU18" s="1620"/>
      <c r="AV18" s="1546"/>
      <c r="AW18" s="1620"/>
      <c r="AX18" s="1621"/>
      <c r="AY18" s="1621"/>
      <c r="AZ18" s="1621"/>
      <c r="BA18" s="1621"/>
      <c r="BB18" s="1621"/>
      <c r="BC18" s="1621"/>
      <c r="BD18" s="1546"/>
      <c r="BE18" s="1621"/>
      <c r="BF18" s="1552"/>
      <c r="BG18" s="1622"/>
      <c r="BH18" s="1622"/>
      <c r="BI18" s="1555"/>
      <c r="BJ18" s="1556"/>
      <c r="BK18" s="1549"/>
      <c r="BL18" s="1557"/>
      <c r="BM18" s="1557"/>
      <c r="BN18" s="1557"/>
      <c r="BO18" s="1557"/>
      <c r="BP18" s="1557"/>
      <c r="BQ18" s="1557"/>
      <c r="BR18" s="1557"/>
      <c r="BS18" s="1557"/>
      <c r="BT18" s="1623"/>
      <c r="BU18" s="1546"/>
      <c r="BV18" s="1549"/>
      <c r="BW18" s="1560"/>
      <c r="BX18" s="1560"/>
      <c r="BY18" s="1560"/>
      <c r="BZ18" s="1560"/>
      <c r="CA18" s="1556"/>
      <c r="CB18" s="1622"/>
      <c r="CC18" s="1616"/>
      <c r="CD18" s="1616"/>
      <c r="CE18" s="1616"/>
      <c r="CF18" s="1546"/>
      <c r="CG18" s="1624"/>
      <c r="CH18" s="1552"/>
      <c r="CI18" s="1552"/>
      <c r="CJ18" s="1552"/>
      <c r="CK18" s="1556"/>
      <c r="CL18" s="1549"/>
      <c r="CM18" s="1550"/>
      <c r="CN18" s="1550"/>
      <c r="CO18" s="1550"/>
      <c r="CP18" s="1546"/>
      <c r="CQ18" s="1620"/>
      <c r="CR18" s="1590"/>
      <c r="CS18" s="1549"/>
      <c r="CT18" s="1549"/>
      <c r="CU18" s="1549"/>
      <c r="CV18" s="1549"/>
      <c r="CW18" s="1618"/>
      <c r="CX18" s="1549"/>
      <c r="CY18" s="1549"/>
      <c r="CZ18" s="1549"/>
      <c r="DA18" s="1549"/>
      <c r="DB18" s="1549"/>
      <c r="DC18" s="1549"/>
      <c r="DD18" s="1556"/>
      <c r="DE18" s="1619"/>
      <c r="DF18" s="1617"/>
      <c r="DG18" s="1617"/>
      <c r="DH18" s="1542"/>
      <c r="DI18" s="1625"/>
    </row>
    <row r="19">
      <c r="A19" s="1539"/>
      <c r="B19" s="1541"/>
      <c r="C19" s="1615"/>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6"/>
      <c r="AD19" s="1542"/>
      <c r="AE19" s="1542"/>
      <c r="AF19" s="1542"/>
      <c r="AG19" s="1542"/>
      <c r="AH19" s="1542"/>
      <c r="AI19" s="1542"/>
      <c r="AJ19" s="1542"/>
      <c r="AK19" s="1546"/>
      <c r="AL19" s="1617"/>
      <c r="AM19" s="1618"/>
      <c r="AN19" s="1543"/>
      <c r="AO19" s="1619"/>
      <c r="AP19" s="1620"/>
      <c r="AQ19" s="1620"/>
      <c r="AR19" s="1620"/>
      <c r="AS19" s="1620"/>
      <c r="AT19" s="1620"/>
      <c r="AU19" s="1620"/>
      <c r="AV19" s="1546"/>
      <c r="AW19" s="1620"/>
      <c r="AX19" s="1621"/>
      <c r="AY19" s="1621"/>
      <c r="AZ19" s="1621"/>
      <c r="BA19" s="1621"/>
      <c r="BB19" s="1621"/>
      <c r="BC19" s="1621"/>
      <c r="BD19" s="1546"/>
      <c r="BE19" s="1621"/>
      <c r="BF19" s="1552"/>
      <c r="BG19" s="1622"/>
      <c r="BH19" s="1622"/>
      <c r="BI19" s="1555"/>
      <c r="BJ19" s="1556"/>
      <c r="BK19" s="1549"/>
      <c r="BL19" s="1557"/>
      <c r="BM19" s="1557"/>
      <c r="BN19" s="1557"/>
      <c r="BO19" s="1557"/>
      <c r="BP19" s="1557"/>
      <c r="BQ19" s="1557"/>
      <c r="BR19" s="1557"/>
      <c r="BS19" s="1557"/>
      <c r="BT19" s="1623"/>
      <c r="BU19" s="1546"/>
      <c r="BV19" s="1549"/>
      <c r="BW19" s="1560"/>
      <c r="BX19" s="1560"/>
      <c r="BY19" s="1560"/>
      <c r="BZ19" s="1560"/>
      <c r="CA19" s="1556"/>
      <c r="CB19" s="1622"/>
      <c r="CC19" s="1616"/>
      <c r="CD19" s="1616"/>
      <c r="CE19" s="1616"/>
      <c r="CF19" s="1546"/>
      <c r="CG19" s="1624"/>
      <c r="CH19" s="1552"/>
      <c r="CI19" s="1552"/>
      <c r="CJ19" s="1552"/>
      <c r="CK19" s="1556"/>
      <c r="CL19" s="1549"/>
      <c r="CM19" s="1550"/>
      <c r="CN19" s="1550"/>
      <c r="CO19" s="1550"/>
      <c r="CP19" s="1546"/>
      <c r="CQ19" s="1620"/>
      <c r="CR19" s="1590"/>
      <c r="CS19" s="1549"/>
      <c r="CT19" s="1549"/>
      <c r="CU19" s="1549"/>
      <c r="CV19" s="1549"/>
      <c r="CW19" s="1618"/>
      <c r="CX19" s="1549"/>
      <c r="CY19" s="1549"/>
      <c r="CZ19" s="1549"/>
      <c r="DA19" s="1549"/>
      <c r="DB19" s="1549"/>
      <c r="DC19" s="1549"/>
      <c r="DD19" s="1556"/>
      <c r="DE19" s="1619"/>
      <c r="DF19" s="1617"/>
      <c r="DG19" s="1617"/>
      <c r="DH19" s="1542"/>
      <c r="DI19" s="1625"/>
    </row>
    <row r="20">
      <c r="A20" s="1539"/>
      <c r="B20" s="1541"/>
      <c r="C20" s="1615"/>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6"/>
      <c r="AD20" s="1542"/>
      <c r="AE20" s="1542"/>
      <c r="AF20" s="1542"/>
      <c r="AG20" s="1542"/>
      <c r="AH20" s="1542"/>
      <c r="AI20" s="1542"/>
      <c r="AJ20" s="1542"/>
      <c r="AK20" s="1546"/>
      <c r="AL20" s="1617"/>
      <c r="AM20" s="1618"/>
      <c r="AN20" s="1543"/>
      <c r="AO20" s="1619"/>
      <c r="AP20" s="1620"/>
      <c r="AQ20" s="1620"/>
      <c r="AR20" s="1620"/>
      <c r="AS20" s="1620"/>
      <c r="AT20" s="1620"/>
      <c r="AU20" s="1620"/>
      <c r="AV20" s="1546"/>
      <c r="AW20" s="1620"/>
      <c r="AX20" s="1621"/>
      <c r="AY20" s="1621"/>
      <c r="AZ20" s="1621"/>
      <c r="BA20" s="1621"/>
      <c r="BB20" s="1621"/>
      <c r="BC20" s="1621"/>
      <c r="BD20" s="1546"/>
      <c r="BE20" s="1621"/>
      <c r="BF20" s="1552"/>
      <c r="BG20" s="1622"/>
      <c r="BH20" s="1622"/>
      <c r="BI20" s="1555"/>
      <c r="BJ20" s="1556"/>
      <c r="BK20" s="1549"/>
      <c r="BL20" s="1557"/>
      <c r="BM20" s="1557"/>
      <c r="BN20" s="1557"/>
      <c r="BO20" s="1557"/>
      <c r="BP20" s="1557"/>
      <c r="BQ20" s="1557"/>
      <c r="BR20" s="1557"/>
      <c r="BS20" s="1557"/>
      <c r="BT20" s="1623"/>
      <c r="BU20" s="1546"/>
      <c r="BV20" s="1549"/>
      <c r="BW20" s="1560"/>
      <c r="BX20" s="1560"/>
      <c r="BY20" s="1560"/>
      <c r="BZ20" s="1560"/>
      <c r="CA20" s="1556"/>
      <c r="CB20" s="1622"/>
      <c r="CC20" s="1616"/>
      <c r="CD20" s="1616"/>
      <c r="CE20" s="1616"/>
      <c r="CF20" s="1546"/>
      <c r="CG20" s="1624"/>
      <c r="CH20" s="1552"/>
      <c r="CI20" s="1552"/>
      <c r="CJ20" s="1552"/>
      <c r="CK20" s="1556"/>
      <c r="CL20" s="1549"/>
      <c r="CM20" s="1550"/>
      <c r="CN20" s="1550"/>
      <c r="CO20" s="1550"/>
      <c r="CP20" s="1546"/>
      <c r="CQ20" s="1620"/>
      <c r="CR20" s="1590"/>
      <c r="CS20" s="1549"/>
      <c r="CT20" s="1549"/>
      <c r="CU20" s="1549"/>
      <c r="CV20" s="1549"/>
      <c r="CW20" s="1618"/>
      <c r="CX20" s="1549"/>
      <c r="CY20" s="1549"/>
      <c r="CZ20" s="1549"/>
      <c r="DA20" s="1549"/>
      <c r="DB20" s="1549"/>
      <c r="DC20" s="1549"/>
      <c r="DD20" s="1556"/>
      <c r="DE20" s="1619"/>
      <c r="DF20" s="1617"/>
      <c r="DG20" s="1617"/>
      <c r="DH20" s="1542"/>
      <c r="DI20" s="1625"/>
    </row>
    <row r="21">
      <c r="A21" s="1539"/>
      <c r="B21" s="1541"/>
      <c r="C21" s="1615"/>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6"/>
      <c r="AD21" s="1542"/>
      <c r="AE21" s="1542"/>
      <c r="AF21" s="1542"/>
      <c r="AG21" s="1542"/>
      <c r="AH21" s="1542"/>
      <c r="AI21" s="1542"/>
      <c r="AJ21" s="1542"/>
      <c r="AK21" s="1546"/>
      <c r="AL21" s="1617"/>
      <c r="AM21" s="1618"/>
      <c r="AN21" s="1543"/>
      <c r="AO21" s="1619"/>
      <c r="AP21" s="1620"/>
      <c r="AQ21" s="1620"/>
      <c r="AR21" s="1620"/>
      <c r="AS21" s="1620"/>
      <c r="AT21" s="1620"/>
      <c r="AU21" s="1620"/>
      <c r="AV21" s="1546"/>
      <c r="AW21" s="1620"/>
      <c r="AX21" s="1621"/>
      <c r="AY21" s="1621"/>
      <c r="AZ21" s="1621"/>
      <c r="BA21" s="1621"/>
      <c r="BB21" s="1621"/>
      <c r="BC21" s="1621"/>
      <c r="BD21" s="1546"/>
      <c r="BE21" s="1621"/>
      <c r="BF21" s="1552"/>
      <c r="BG21" s="1622"/>
      <c r="BH21" s="1622"/>
      <c r="BI21" s="1555"/>
      <c r="BJ21" s="1556"/>
      <c r="BK21" s="1549"/>
      <c r="BL21" s="1557"/>
      <c r="BM21" s="1557"/>
      <c r="BN21" s="1557"/>
      <c r="BO21" s="1557"/>
      <c r="BP21" s="1557"/>
      <c r="BQ21" s="1557"/>
      <c r="BR21" s="1557"/>
      <c r="BS21" s="1557"/>
      <c r="BT21" s="1623"/>
      <c r="BU21" s="1546"/>
      <c r="BV21" s="1549"/>
      <c r="BW21" s="1560"/>
      <c r="BX21" s="1560"/>
      <c r="BY21" s="1560"/>
      <c r="BZ21" s="1560"/>
      <c r="CA21" s="1556"/>
      <c r="CB21" s="1622"/>
      <c r="CC21" s="1616"/>
      <c r="CD21" s="1616"/>
      <c r="CE21" s="1616"/>
      <c r="CF21" s="1546"/>
      <c r="CG21" s="1624"/>
      <c r="CH21" s="1552"/>
      <c r="CI21" s="1552"/>
      <c r="CJ21" s="1552"/>
      <c r="CK21" s="1556"/>
      <c r="CL21" s="1549"/>
      <c r="CM21" s="1550"/>
      <c r="CN21" s="1550"/>
      <c r="CO21" s="1550"/>
      <c r="CP21" s="1546"/>
      <c r="CQ21" s="1620"/>
      <c r="CR21" s="1590"/>
      <c r="CS21" s="1549"/>
      <c r="CT21" s="1549"/>
      <c r="CU21" s="1549"/>
      <c r="CV21" s="1549"/>
      <c r="CW21" s="1618"/>
      <c r="CX21" s="1549"/>
      <c r="CY21" s="1549"/>
      <c r="CZ21" s="1549"/>
      <c r="DA21" s="1549"/>
      <c r="DB21" s="1549"/>
      <c r="DC21" s="1549"/>
      <c r="DD21" s="1556"/>
      <c r="DE21" s="1619"/>
      <c r="DF21" s="1617"/>
      <c r="DG21" s="1617"/>
      <c r="DH21" s="1542"/>
      <c r="DI21" s="1625"/>
    </row>
    <row r="22">
      <c r="A22" s="1539"/>
      <c r="B22" s="1541"/>
      <c r="C22" s="1615"/>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6"/>
      <c r="AD22" s="1542"/>
      <c r="AE22" s="1542"/>
      <c r="AF22" s="1542"/>
      <c r="AG22" s="1542"/>
      <c r="AH22" s="1542"/>
      <c r="AI22" s="1542"/>
      <c r="AJ22" s="1542"/>
      <c r="AK22" s="1546"/>
      <c r="AL22" s="1617"/>
      <c r="AM22" s="1618"/>
      <c r="AN22" s="1543"/>
      <c r="AO22" s="1619"/>
      <c r="AP22" s="1620"/>
      <c r="AQ22" s="1620"/>
      <c r="AR22" s="1620"/>
      <c r="AS22" s="1620"/>
      <c r="AT22" s="1620"/>
      <c r="AU22" s="1620"/>
      <c r="AV22" s="1546"/>
      <c r="AW22" s="1620"/>
      <c r="AX22" s="1621"/>
      <c r="AY22" s="1621"/>
      <c r="AZ22" s="1621"/>
      <c r="BA22" s="1621"/>
      <c r="BB22" s="1621"/>
      <c r="BC22" s="1621"/>
      <c r="BD22" s="1546"/>
      <c r="BE22" s="1621"/>
      <c r="BF22" s="1552"/>
      <c r="BG22" s="1622"/>
      <c r="BH22" s="1622"/>
      <c r="BI22" s="1555"/>
      <c r="BJ22" s="1556"/>
      <c r="BK22" s="1549"/>
      <c r="BL22" s="1557"/>
      <c r="BM22" s="1557"/>
      <c r="BN22" s="1557"/>
      <c r="BO22" s="1557"/>
      <c r="BP22" s="1557"/>
      <c r="BQ22" s="1557"/>
      <c r="BR22" s="1557"/>
      <c r="BS22" s="1557"/>
      <c r="BT22" s="1623"/>
      <c r="BU22" s="1546"/>
      <c r="BV22" s="1549"/>
      <c r="BW22" s="1560"/>
      <c r="BX22" s="1560"/>
      <c r="BY22" s="1560"/>
      <c r="BZ22" s="1560"/>
      <c r="CA22" s="1556"/>
      <c r="CB22" s="1622"/>
      <c r="CC22" s="1616"/>
      <c r="CD22" s="1616"/>
      <c r="CE22" s="1616"/>
      <c r="CF22" s="1546"/>
      <c r="CG22" s="1624"/>
      <c r="CH22" s="1552"/>
      <c r="CI22" s="1552"/>
      <c r="CJ22" s="1552"/>
      <c r="CK22" s="1556"/>
      <c r="CL22" s="1549"/>
      <c r="CM22" s="1550"/>
      <c r="CN22" s="1550"/>
      <c r="CO22" s="1550"/>
      <c r="CP22" s="1546"/>
      <c r="CQ22" s="1620"/>
      <c r="CR22" s="1590"/>
      <c r="CS22" s="1549"/>
      <c r="CT22" s="1549"/>
      <c r="CU22" s="1549"/>
      <c r="CV22" s="1549"/>
      <c r="CW22" s="1618"/>
      <c r="CX22" s="1549"/>
      <c r="CY22" s="1549"/>
      <c r="CZ22" s="1549"/>
      <c r="DA22" s="1549"/>
      <c r="DB22" s="1549"/>
      <c r="DC22" s="1549"/>
      <c r="DD22" s="1556"/>
      <c r="DE22" s="1619"/>
      <c r="DF22" s="1617"/>
      <c r="DG22" s="1617"/>
      <c r="DH22" s="1542"/>
      <c r="DI22" s="1625"/>
    </row>
    <row r="23">
      <c r="A23" s="1539"/>
      <c r="B23" s="1541"/>
      <c r="C23" s="1615"/>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6"/>
      <c r="AD23" s="1542"/>
      <c r="AE23" s="1542"/>
      <c r="AF23" s="1542"/>
      <c r="AG23" s="1542"/>
      <c r="AH23" s="1542"/>
      <c r="AI23" s="1542"/>
      <c r="AJ23" s="1542"/>
      <c r="AK23" s="1546"/>
      <c r="AL23" s="1617"/>
      <c r="AM23" s="1618"/>
      <c r="AN23" s="1543"/>
      <c r="AO23" s="1619"/>
      <c r="AP23" s="1620"/>
      <c r="AQ23" s="1620"/>
      <c r="AR23" s="1620"/>
      <c r="AS23" s="1620"/>
      <c r="AT23" s="1620"/>
      <c r="AU23" s="1620"/>
      <c r="AV23" s="1546"/>
      <c r="AW23" s="1620"/>
      <c r="AX23" s="1621"/>
      <c r="AY23" s="1621"/>
      <c r="AZ23" s="1621"/>
      <c r="BA23" s="1621"/>
      <c r="BB23" s="1621"/>
      <c r="BC23" s="1621"/>
      <c r="BD23" s="1546"/>
      <c r="BE23" s="1621"/>
      <c r="BF23" s="1552"/>
      <c r="BG23" s="1622"/>
      <c r="BH23" s="1622"/>
      <c r="BI23" s="1555"/>
      <c r="BJ23" s="1556"/>
      <c r="BK23" s="1549"/>
      <c r="BL23" s="1557"/>
      <c r="BM23" s="1557"/>
      <c r="BN23" s="1557"/>
      <c r="BO23" s="1557"/>
      <c r="BP23" s="1557"/>
      <c r="BQ23" s="1557"/>
      <c r="BR23" s="1557"/>
      <c r="BS23" s="1557"/>
      <c r="BT23" s="1623"/>
      <c r="BU23" s="1546"/>
      <c r="BV23" s="1549"/>
      <c r="BW23" s="1560"/>
      <c r="BX23" s="1560"/>
      <c r="BY23" s="1560"/>
      <c r="BZ23" s="1560"/>
      <c r="CA23" s="1556"/>
      <c r="CB23" s="1622"/>
      <c r="CC23" s="1616"/>
      <c r="CD23" s="1616"/>
      <c r="CE23" s="1616"/>
      <c r="CF23" s="1546"/>
      <c r="CG23" s="1624"/>
      <c r="CH23" s="1552"/>
      <c r="CI23" s="1552"/>
      <c r="CJ23" s="1552"/>
      <c r="CK23" s="1556"/>
      <c r="CL23" s="1549"/>
      <c r="CM23" s="1550"/>
      <c r="CN23" s="1550"/>
      <c r="CO23" s="1550"/>
      <c r="CP23" s="1546"/>
      <c r="CQ23" s="1620"/>
      <c r="CR23" s="1590"/>
      <c r="CS23" s="1549"/>
      <c r="CT23" s="1549"/>
      <c r="CU23" s="1549"/>
      <c r="CV23" s="1549"/>
      <c r="CW23" s="1618"/>
      <c r="CX23" s="1549"/>
      <c r="CY23" s="1549"/>
      <c r="CZ23" s="1549"/>
      <c r="DA23" s="1549"/>
      <c r="DB23" s="1549"/>
      <c r="DC23" s="1549"/>
      <c r="DD23" s="1556"/>
      <c r="DE23" s="1619"/>
      <c r="DF23" s="1617"/>
      <c r="DG23" s="1617"/>
      <c r="DH23" s="1542"/>
      <c r="DI23" s="1625"/>
    </row>
    <row r="24">
      <c r="A24" s="1539"/>
      <c r="B24" s="1541"/>
      <c r="C24" s="1615"/>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6"/>
      <c r="AD24" s="1542"/>
      <c r="AE24" s="1542"/>
      <c r="AF24" s="1542"/>
      <c r="AG24" s="1542"/>
      <c r="AH24" s="1542"/>
      <c r="AI24" s="1542"/>
      <c r="AJ24" s="1542"/>
      <c r="AK24" s="1546"/>
      <c r="AL24" s="1617"/>
      <c r="AM24" s="1618"/>
      <c r="AN24" s="1543"/>
      <c r="AO24" s="1619"/>
      <c r="AP24" s="1620"/>
      <c r="AQ24" s="1620"/>
      <c r="AR24" s="1620"/>
      <c r="AS24" s="1620"/>
      <c r="AT24" s="1620"/>
      <c r="AU24" s="1620"/>
      <c r="AV24" s="1546"/>
      <c r="AW24" s="1620"/>
      <c r="AX24" s="1621"/>
      <c r="AY24" s="1621"/>
      <c r="AZ24" s="1621"/>
      <c r="BA24" s="1621"/>
      <c r="BB24" s="1621"/>
      <c r="BC24" s="1621"/>
      <c r="BD24" s="1546"/>
      <c r="BE24" s="1621"/>
      <c r="BF24" s="1552"/>
      <c r="BG24" s="1622"/>
      <c r="BH24" s="1622"/>
      <c r="BI24" s="1555"/>
      <c r="BJ24" s="1556"/>
      <c r="BK24" s="1549"/>
      <c r="BL24" s="1557"/>
      <c r="BM24" s="1557"/>
      <c r="BN24" s="1557"/>
      <c r="BO24" s="1557"/>
      <c r="BP24" s="1557"/>
      <c r="BQ24" s="1557"/>
      <c r="BR24" s="1557"/>
      <c r="BS24" s="1557"/>
      <c r="BT24" s="1623"/>
      <c r="BU24" s="1546"/>
      <c r="BV24" s="1549"/>
      <c r="BW24" s="1560"/>
      <c r="BX24" s="1560"/>
      <c r="BY24" s="1560"/>
      <c r="BZ24" s="1560"/>
      <c r="CA24" s="1556"/>
      <c r="CB24" s="1622"/>
      <c r="CC24" s="1616"/>
      <c r="CD24" s="1616"/>
      <c r="CE24" s="1616"/>
      <c r="CF24" s="1546"/>
      <c r="CG24" s="1624"/>
      <c r="CH24" s="1552"/>
      <c r="CI24" s="1552"/>
      <c r="CJ24" s="1552"/>
      <c r="CK24" s="1556"/>
      <c r="CL24" s="1549"/>
      <c r="CM24" s="1550"/>
      <c r="CN24" s="1550"/>
      <c r="CO24" s="1550"/>
      <c r="CP24" s="1546"/>
      <c r="CQ24" s="1620"/>
      <c r="CR24" s="1590"/>
      <c r="CS24" s="1549"/>
      <c r="CT24" s="1549"/>
      <c r="CU24" s="1549"/>
      <c r="CV24" s="1549"/>
      <c r="CW24" s="1618"/>
      <c r="CX24" s="1549"/>
      <c r="CY24" s="1549"/>
      <c r="CZ24" s="1549"/>
      <c r="DA24" s="1549"/>
      <c r="DB24" s="1549"/>
      <c r="DC24" s="1549"/>
      <c r="DD24" s="1556"/>
      <c r="DE24" s="1619"/>
      <c r="DF24" s="1617"/>
      <c r="DG24" s="1617"/>
      <c r="DH24" s="1542"/>
      <c r="DI24" s="1625"/>
    </row>
    <row r="25">
      <c r="A25" s="1539"/>
      <c r="B25" s="1541"/>
      <c r="C25" s="1615"/>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6"/>
      <c r="AD25" s="1542"/>
      <c r="AE25" s="1542"/>
      <c r="AF25" s="1542"/>
      <c r="AG25" s="1542"/>
      <c r="AH25" s="1542"/>
      <c r="AI25" s="1542"/>
      <c r="AJ25" s="1542"/>
      <c r="AK25" s="1546"/>
      <c r="AL25" s="1617"/>
      <c r="AM25" s="1618"/>
      <c r="AN25" s="1543"/>
      <c r="AO25" s="1619"/>
      <c r="AP25" s="1620"/>
      <c r="AQ25" s="1620"/>
      <c r="AR25" s="1620"/>
      <c r="AS25" s="1620"/>
      <c r="AT25" s="1620"/>
      <c r="AU25" s="1620"/>
      <c r="AV25" s="1546"/>
      <c r="AW25" s="1620"/>
      <c r="AX25" s="1621"/>
      <c r="AY25" s="1621"/>
      <c r="AZ25" s="1621"/>
      <c r="BA25" s="1621"/>
      <c r="BB25" s="1621"/>
      <c r="BC25" s="1621"/>
      <c r="BD25" s="1546"/>
      <c r="BE25" s="1621"/>
      <c r="BF25" s="1552"/>
      <c r="BG25" s="1622"/>
      <c r="BH25" s="1622"/>
      <c r="BI25" s="1555"/>
      <c r="BJ25" s="1556"/>
      <c r="BK25" s="1549"/>
      <c r="BL25" s="1557"/>
      <c r="BM25" s="1557"/>
      <c r="BN25" s="1557"/>
      <c r="BO25" s="1557"/>
      <c r="BP25" s="1557"/>
      <c r="BQ25" s="1557"/>
      <c r="BR25" s="1557"/>
      <c r="BS25" s="1557"/>
      <c r="BT25" s="1623"/>
      <c r="BU25" s="1546"/>
      <c r="BV25" s="1549"/>
      <c r="BW25" s="1560"/>
      <c r="BX25" s="1560"/>
      <c r="BY25" s="1560"/>
      <c r="BZ25" s="1560"/>
      <c r="CA25" s="1556"/>
      <c r="CB25" s="1622"/>
      <c r="CC25" s="1616"/>
      <c r="CD25" s="1616"/>
      <c r="CE25" s="1616"/>
      <c r="CF25" s="1546"/>
      <c r="CG25" s="1624"/>
      <c r="CH25" s="1552"/>
      <c r="CI25" s="1552"/>
      <c r="CJ25" s="1552"/>
      <c r="CK25" s="1556"/>
      <c r="CL25" s="1549"/>
      <c r="CM25" s="1550"/>
      <c r="CN25" s="1550"/>
      <c r="CO25" s="1550"/>
      <c r="CP25" s="1546"/>
      <c r="CQ25" s="1620"/>
      <c r="CR25" s="1590"/>
      <c r="CS25" s="1549"/>
      <c r="CT25" s="1549"/>
      <c r="CU25" s="1549"/>
      <c r="CV25" s="1549"/>
      <c r="CW25" s="1618"/>
      <c r="CX25" s="1549"/>
      <c r="CY25" s="1549"/>
      <c r="CZ25" s="1549"/>
      <c r="DA25" s="1549"/>
      <c r="DB25" s="1549"/>
      <c r="DC25" s="1549"/>
      <c r="DD25" s="1556"/>
      <c r="DE25" s="1619"/>
      <c r="DF25" s="1617"/>
      <c r="DG25" s="1617"/>
      <c r="DH25" s="1542"/>
      <c r="DI25" s="1625"/>
    </row>
    <row r="26">
      <c r="A26" s="1539"/>
      <c r="B26" s="1541"/>
      <c r="C26" s="1615"/>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6"/>
      <c r="AD26" s="1542"/>
      <c r="AE26" s="1542"/>
      <c r="AF26" s="1542"/>
      <c r="AG26" s="1542"/>
      <c r="AH26" s="1542"/>
      <c r="AI26" s="1542"/>
      <c r="AJ26" s="1542"/>
      <c r="AK26" s="1546"/>
      <c r="AL26" s="1617"/>
      <c r="AM26" s="1618"/>
      <c r="AN26" s="1543"/>
      <c r="AO26" s="1619"/>
      <c r="AP26" s="1620"/>
      <c r="AQ26" s="1620"/>
      <c r="AR26" s="1620"/>
      <c r="AS26" s="1620"/>
      <c r="AT26" s="1620"/>
      <c r="AU26" s="1620"/>
      <c r="AV26" s="1546"/>
      <c r="AW26" s="1620"/>
      <c r="AX26" s="1621"/>
      <c r="AY26" s="1621"/>
      <c r="AZ26" s="1621"/>
      <c r="BA26" s="1621"/>
      <c r="BB26" s="1621"/>
      <c r="BC26" s="1621"/>
      <c r="BD26" s="1546"/>
      <c r="BE26" s="1621"/>
      <c r="BF26" s="1552"/>
      <c r="BG26" s="1622"/>
      <c r="BH26" s="1622"/>
      <c r="BI26" s="1555"/>
      <c r="BJ26" s="1556"/>
      <c r="BK26" s="1549"/>
      <c r="BL26" s="1557"/>
      <c r="BM26" s="1557"/>
      <c r="BN26" s="1557"/>
      <c r="BO26" s="1557"/>
      <c r="BP26" s="1557"/>
      <c r="BQ26" s="1557"/>
      <c r="BR26" s="1557"/>
      <c r="BS26" s="1557"/>
      <c r="BT26" s="1623"/>
      <c r="BU26" s="1546"/>
      <c r="BV26" s="1549"/>
      <c r="BW26" s="1560"/>
      <c r="BX26" s="1560"/>
      <c r="BY26" s="1560"/>
      <c r="BZ26" s="1560"/>
      <c r="CA26" s="1556"/>
      <c r="CB26" s="1622"/>
      <c r="CC26" s="1616"/>
      <c r="CD26" s="1616"/>
      <c r="CE26" s="1616"/>
      <c r="CF26" s="1546"/>
      <c r="CG26" s="1624"/>
      <c r="CH26" s="1552"/>
      <c r="CI26" s="1552"/>
      <c r="CJ26" s="1552"/>
      <c r="CK26" s="1556"/>
      <c r="CL26" s="1549"/>
      <c r="CM26" s="1550"/>
      <c r="CN26" s="1550"/>
      <c r="CO26" s="1550"/>
      <c r="CP26" s="1546"/>
      <c r="CQ26" s="1620"/>
      <c r="CR26" s="1590"/>
      <c r="CS26" s="1549"/>
      <c r="CT26" s="1549"/>
      <c r="CU26" s="1549"/>
      <c r="CV26" s="1549"/>
      <c r="CW26" s="1618"/>
      <c r="CX26" s="1549"/>
      <c r="CY26" s="1549"/>
      <c r="CZ26" s="1549"/>
      <c r="DA26" s="1549"/>
      <c r="DB26" s="1549"/>
      <c r="DC26" s="1549"/>
      <c r="DD26" s="1556"/>
      <c r="DE26" s="1619"/>
      <c r="DF26" s="1617"/>
      <c r="DG26" s="1617"/>
      <c r="DH26" s="1542"/>
      <c r="DI26" s="1625"/>
    </row>
    <row r="27">
      <c r="A27" s="1539"/>
      <c r="B27" s="1541"/>
      <c r="C27" s="1615"/>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6"/>
      <c r="AD27" s="1542"/>
      <c r="AE27" s="1542"/>
      <c r="AF27" s="1542"/>
      <c r="AG27" s="1542"/>
      <c r="AH27" s="1542"/>
      <c r="AI27" s="1542"/>
      <c r="AJ27" s="1542"/>
      <c r="AK27" s="1546"/>
      <c r="AL27" s="1617"/>
      <c r="AM27" s="1618"/>
      <c r="AN27" s="1543"/>
      <c r="AO27" s="1619"/>
      <c r="AP27" s="1620"/>
      <c r="AQ27" s="1620"/>
      <c r="AR27" s="1620"/>
      <c r="AS27" s="1620"/>
      <c r="AT27" s="1620"/>
      <c r="AU27" s="1620"/>
      <c r="AV27" s="1546"/>
      <c r="AW27" s="1620"/>
      <c r="AX27" s="1621"/>
      <c r="AY27" s="1621"/>
      <c r="AZ27" s="1621"/>
      <c r="BA27" s="1621"/>
      <c r="BB27" s="1621"/>
      <c r="BC27" s="1621"/>
      <c r="BD27" s="1546"/>
      <c r="BE27" s="1621"/>
      <c r="BF27" s="1552"/>
      <c r="BG27" s="1622"/>
      <c r="BH27" s="1622"/>
      <c r="BI27" s="1555"/>
      <c r="BJ27" s="1556"/>
      <c r="BK27" s="1549"/>
      <c r="BL27" s="1557"/>
      <c r="BM27" s="1557"/>
      <c r="BN27" s="1557"/>
      <c r="BO27" s="1557"/>
      <c r="BP27" s="1557"/>
      <c r="BQ27" s="1557"/>
      <c r="BR27" s="1557"/>
      <c r="BS27" s="1557"/>
      <c r="BT27" s="1623"/>
      <c r="BU27" s="1546"/>
      <c r="BV27" s="1549"/>
      <c r="BW27" s="1560"/>
      <c r="BX27" s="1560"/>
      <c r="BY27" s="1560"/>
      <c r="BZ27" s="1560"/>
      <c r="CA27" s="1556"/>
      <c r="CB27" s="1622"/>
      <c r="CC27" s="1616"/>
      <c r="CD27" s="1616"/>
      <c r="CE27" s="1616"/>
      <c r="CF27" s="1546"/>
      <c r="CG27" s="1624"/>
      <c r="CH27" s="1552"/>
      <c r="CI27" s="1552"/>
      <c r="CJ27" s="1552"/>
      <c r="CK27" s="1556"/>
      <c r="CL27" s="1549"/>
      <c r="CM27" s="1550"/>
      <c r="CN27" s="1550"/>
      <c r="CO27" s="1550"/>
      <c r="CP27" s="1546"/>
      <c r="CQ27" s="1620"/>
      <c r="CR27" s="1590"/>
      <c r="CS27" s="1549"/>
      <c r="CT27" s="1549"/>
      <c r="CU27" s="1549"/>
      <c r="CV27" s="1549"/>
      <c r="CW27" s="1618"/>
      <c r="CX27" s="1549"/>
      <c r="CY27" s="1549"/>
      <c r="CZ27" s="1549"/>
      <c r="DA27" s="1549"/>
      <c r="DB27" s="1549"/>
      <c r="DC27" s="1549"/>
      <c r="DD27" s="1556"/>
      <c r="DE27" s="1619"/>
      <c r="DF27" s="1617"/>
      <c r="DG27" s="1617"/>
      <c r="DH27" s="1542"/>
      <c r="DI27" s="1625"/>
    </row>
    <row r="28">
      <c r="A28" s="1539"/>
      <c r="B28" s="1541"/>
      <c r="C28" s="1615"/>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6"/>
      <c r="AD28" s="1542"/>
      <c r="AE28" s="1542"/>
      <c r="AF28" s="1542"/>
      <c r="AG28" s="1542"/>
      <c r="AH28" s="1542"/>
      <c r="AI28" s="1542"/>
      <c r="AJ28" s="1542"/>
      <c r="AK28" s="1546"/>
      <c r="AL28" s="1617"/>
      <c r="AM28" s="1618"/>
      <c r="AN28" s="1543"/>
      <c r="AO28" s="1619"/>
      <c r="AP28" s="1620"/>
      <c r="AQ28" s="1620"/>
      <c r="AR28" s="1620"/>
      <c r="AS28" s="1620"/>
      <c r="AT28" s="1620"/>
      <c r="AU28" s="1620"/>
      <c r="AV28" s="1546"/>
      <c r="AW28" s="1620"/>
      <c r="AX28" s="1621"/>
      <c r="AY28" s="1621"/>
      <c r="AZ28" s="1621"/>
      <c r="BA28" s="1621"/>
      <c r="BB28" s="1621"/>
      <c r="BC28" s="1621"/>
      <c r="BD28" s="1546"/>
      <c r="BE28" s="1621"/>
      <c r="BF28" s="1552"/>
      <c r="BG28" s="1622"/>
      <c r="BH28" s="1622"/>
      <c r="BI28" s="1555"/>
      <c r="BJ28" s="1556"/>
      <c r="BK28" s="1549"/>
      <c r="BL28" s="1557"/>
      <c r="BM28" s="1557"/>
      <c r="BN28" s="1557"/>
      <c r="BO28" s="1557"/>
      <c r="BP28" s="1557"/>
      <c r="BQ28" s="1557"/>
      <c r="BR28" s="1557"/>
      <c r="BS28" s="1557"/>
      <c r="BT28" s="1623"/>
      <c r="BU28" s="1546"/>
      <c r="BV28" s="1549"/>
      <c r="BW28" s="1560"/>
      <c r="BX28" s="1560"/>
      <c r="BY28" s="1560"/>
      <c r="BZ28" s="1560"/>
      <c r="CA28" s="1556"/>
      <c r="CB28" s="1622"/>
      <c r="CC28" s="1616"/>
      <c r="CD28" s="1616"/>
      <c r="CE28" s="1616"/>
      <c r="CF28" s="1546"/>
      <c r="CG28" s="1624"/>
      <c r="CH28" s="1552"/>
      <c r="CI28" s="1552"/>
      <c r="CJ28" s="1552"/>
      <c r="CK28" s="1556"/>
      <c r="CL28" s="1549"/>
      <c r="CM28" s="1550"/>
      <c r="CN28" s="1550"/>
      <c r="CO28" s="1550"/>
      <c r="CP28" s="1546"/>
      <c r="CQ28" s="1620"/>
      <c r="CR28" s="1590"/>
      <c r="CS28" s="1549"/>
      <c r="CT28" s="1549"/>
      <c r="CU28" s="1549"/>
      <c r="CV28" s="1549"/>
      <c r="CW28" s="1618"/>
      <c r="CX28" s="1549"/>
      <c r="CY28" s="1549"/>
      <c r="CZ28" s="1549"/>
      <c r="DA28" s="1549"/>
      <c r="DB28" s="1549"/>
      <c r="DC28" s="1549"/>
      <c r="DD28" s="1556"/>
      <c r="DE28" s="1619"/>
      <c r="DF28" s="1617"/>
      <c r="DG28" s="1617"/>
      <c r="DH28" s="1542"/>
      <c r="DI28" s="1625"/>
    </row>
    <row r="29">
      <c r="A29" s="1539"/>
      <c r="B29" s="1541"/>
      <c r="C29" s="1615"/>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6"/>
      <c r="AD29" s="1542"/>
      <c r="AE29" s="1542"/>
      <c r="AF29" s="1542"/>
      <c r="AG29" s="1542"/>
      <c r="AH29" s="1542"/>
      <c r="AI29" s="1542"/>
      <c r="AJ29" s="1542"/>
      <c r="AK29" s="1546"/>
      <c r="AL29" s="1617"/>
      <c r="AM29" s="1618"/>
      <c r="AN29" s="1543"/>
      <c r="AO29" s="1619"/>
      <c r="AP29" s="1620"/>
      <c r="AQ29" s="1620"/>
      <c r="AR29" s="1620"/>
      <c r="AS29" s="1620"/>
      <c r="AT29" s="1620"/>
      <c r="AU29" s="1620"/>
      <c r="AV29" s="1546"/>
      <c r="AW29" s="1620"/>
      <c r="AX29" s="1621"/>
      <c r="AY29" s="1621"/>
      <c r="AZ29" s="1621"/>
      <c r="BA29" s="1621"/>
      <c r="BB29" s="1621"/>
      <c r="BC29" s="1621"/>
      <c r="BD29" s="1546"/>
      <c r="BE29" s="1621"/>
      <c r="BF29" s="1552"/>
      <c r="BG29" s="1622"/>
      <c r="BH29" s="1622"/>
      <c r="BI29" s="1555"/>
      <c r="BJ29" s="1556"/>
      <c r="BK29" s="1549"/>
      <c r="BL29" s="1557"/>
      <c r="BM29" s="1557"/>
      <c r="BN29" s="1557"/>
      <c r="BO29" s="1557"/>
      <c r="BP29" s="1557"/>
      <c r="BQ29" s="1557"/>
      <c r="BR29" s="1557"/>
      <c r="BS29" s="1557"/>
      <c r="BT29" s="1623"/>
      <c r="BU29" s="1546"/>
      <c r="BV29" s="1549"/>
      <c r="BW29" s="1560"/>
      <c r="BX29" s="1560"/>
      <c r="BY29" s="1560"/>
      <c r="BZ29" s="1560"/>
      <c r="CA29" s="1556"/>
      <c r="CB29" s="1622"/>
      <c r="CC29" s="1616"/>
      <c r="CD29" s="1616"/>
      <c r="CE29" s="1616"/>
      <c r="CF29" s="1546"/>
      <c r="CG29" s="1624"/>
      <c r="CH29" s="1552"/>
      <c r="CI29" s="1552"/>
      <c r="CJ29" s="1552"/>
      <c r="CK29" s="1556"/>
      <c r="CL29" s="1549"/>
      <c r="CM29" s="1550"/>
      <c r="CN29" s="1550"/>
      <c r="CO29" s="1550"/>
      <c r="CP29" s="1546"/>
      <c r="CQ29" s="1620"/>
      <c r="CR29" s="1590"/>
      <c r="CS29" s="1549"/>
      <c r="CT29" s="1549"/>
      <c r="CU29" s="1549"/>
      <c r="CV29" s="1549"/>
      <c r="CW29" s="1618"/>
      <c r="CX29" s="1549"/>
      <c r="CY29" s="1549"/>
      <c r="CZ29" s="1549"/>
      <c r="DA29" s="1549"/>
      <c r="DB29" s="1549"/>
      <c r="DC29" s="1549"/>
      <c r="DD29" s="1556"/>
      <c r="DE29" s="1619"/>
      <c r="DF29" s="1617"/>
      <c r="DG29" s="1617"/>
      <c r="DH29" s="1542"/>
      <c r="DI29" s="1625"/>
    </row>
    <row r="30">
      <c r="A30" s="1539"/>
      <c r="B30" s="1541"/>
      <c r="C30" s="1615"/>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6"/>
      <c r="AD30" s="1542"/>
      <c r="AE30" s="1542"/>
      <c r="AF30" s="1542"/>
      <c r="AG30" s="1542"/>
      <c r="AH30" s="1542"/>
      <c r="AI30" s="1542"/>
      <c r="AJ30" s="1542"/>
      <c r="AK30" s="1546"/>
      <c r="AL30" s="1617"/>
      <c r="AM30" s="1618"/>
      <c r="AN30" s="1543"/>
      <c r="AO30" s="1619"/>
      <c r="AP30" s="1620"/>
      <c r="AQ30" s="1620"/>
      <c r="AR30" s="1620"/>
      <c r="AS30" s="1620"/>
      <c r="AT30" s="1620"/>
      <c r="AU30" s="1620"/>
      <c r="AV30" s="1546"/>
      <c r="AW30" s="1620"/>
      <c r="AX30" s="1621"/>
      <c r="AY30" s="1621"/>
      <c r="AZ30" s="1621"/>
      <c r="BA30" s="1621"/>
      <c r="BB30" s="1621"/>
      <c r="BC30" s="1621"/>
      <c r="BD30" s="1546"/>
      <c r="BE30" s="1621"/>
      <c r="BF30" s="1552"/>
      <c r="BG30" s="1622"/>
      <c r="BH30" s="1622"/>
      <c r="BI30" s="1555"/>
      <c r="BJ30" s="1556"/>
      <c r="BK30" s="1549"/>
      <c r="BL30" s="1557"/>
      <c r="BM30" s="1557"/>
      <c r="BN30" s="1557"/>
      <c r="BO30" s="1557"/>
      <c r="BP30" s="1557"/>
      <c r="BQ30" s="1557"/>
      <c r="BR30" s="1557"/>
      <c r="BS30" s="1557"/>
      <c r="BT30" s="1623"/>
      <c r="BU30" s="1546"/>
      <c r="BV30" s="1549"/>
      <c r="BW30" s="1560"/>
      <c r="BX30" s="1560"/>
      <c r="BY30" s="1560"/>
      <c r="BZ30" s="1560"/>
      <c r="CA30" s="1556"/>
      <c r="CB30" s="1622"/>
      <c r="CC30" s="1616"/>
      <c r="CD30" s="1616"/>
      <c r="CE30" s="1616"/>
      <c r="CF30" s="1546"/>
      <c r="CG30" s="1624"/>
      <c r="CH30" s="1552"/>
      <c r="CI30" s="1552"/>
      <c r="CJ30" s="1552"/>
      <c r="CK30" s="1556"/>
      <c r="CL30" s="1549"/>
      <c r="CM30" s="1550"/>
      <c r="CN30" s="1550"/>
      <c r="CO30" s="1550"/>
      <c r="CP30" s="1546"/>
      <c r="CQ30" s="1620"/>
      <c r="CR30" s="1590"/>
      <c r="CS30" s="1549"/>
      <c r="CT30" s="1549"/>
      <c r="CU30" s="1549"/>
      <c r="CV30" s="1549"/>
      <c r="CW30" s="1618"/>
      <c r="CX30" s="1549"/>
      <c r="CY30" s="1549"/>
      <c r="CZ30" s="1549"/>
      <c r="DA30" s="1549"/>
      <c r="DB30" s="1549"/>
      <c r="DC30" s="1549"/>
      <c r="DD30" s="1556"/>
      <c r="DE30" s="1619"/>
      <c r="DF30" s="1617"/>
      <c r="DG30" s="1617"/>
      <c r="DH30" s="1542"/>
      <c r="DI30" s="1625"/>
    </row>
    <row r="31">
      <c r="A31" s="1539"/>
      <c r="B31" s="1541"/>
      <c r="C31" s="1615"/>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6"/>
      <c r="AD31" s="1542"/>
      <c r="AE31" s="1542"/>
      <c r="AF31" s="1542"/>
      <c r="AG31" s="1542"/>
      <c r="AH31" s="1542"/>
      <c r="AI31" s="1542"/>
      <c r="AJ31" s="1542"/>
      <c r="AK31" s="1546"/>
      <c r="AL31" s="1617"/>
      <c r="AM31" s="1618"/>
      <c r="AN31" s="1543"/>
      <c r="AO31" s="1619"/>
      <c r="AP31" s="1620"/>
      <c r="AQ31" s="1620"/>
      <c r="AR31" s="1620"/>
      <c r="AS31" s="1620"/>
      <c r="AT31" s="1620"/>
      <c r="AU31" s="1620"/>
      <c r="AV31" s="1546"/>
      <c r="AW31" s="1620"/>
      <c r="AX31" s="1621"/>
      <c r="AY31" s="1621"/>
      <c r="AZ31" s="1621"/>
      <c r="BA31" s="1621"/>
      <c r="BB31" s="1621"/>
      <c r="BC31" s="1621"/>
      <c r="BD31" s="1546"/>
      <c r="BE31" s="1621"/>
      <c r="BF31" s="1552"/>
      <c r="BG31" s="1622"/>
      <c r="BH31" s="1622"/>
      <c r="BI31" s="1555"/>
      <c r="BJ31" s="1556"/>
      <c r="BK31" s="1549"/>
      <c r="BL31" s="1557"/>
      <c r="BM31" s="1557"/>
      <c r="BN31" s="1557"/>
      <c r="BO31" s="1557"/>
      <c r="BP31" s="1557"/>
      <c r="BQ31" s="1557"/>
      <c r="BR31" s="1557"/>
      <c r="BS31" s="1557"/>
      <c r="BT31" s="1623"/>
      <c r="BU31" s="1546"/>
      <c r="BV31" s="1549"/>
      <c r="BW31" s="1560"/>
      <c r="BX31" s="1560"/>
      <c r="BY31" s="1560"/>
      <c r="BZ31" s="1560"/>
      <c r="CA31" s="1556"/>
      <c r="CB31" s="1622"/>
      <c r="CC31" s="1616"/>
      <c r="CD31" s="1616"/>
      <c r="CE31" s="1616"/>
      <c r="CF31" s="1546"/>
      <c r="CG31" s="1624"/>
      <c r="CH31" s="1552"/>
      <c r="CI31" s="1552"/>
      <c r="CJ31" s="1552"/>
      <c r="CK31" s="1556"/>
      <c r="CL31" s="1549"/>
      <c r="CM31" s="1550"/>
      <c r="CN31" s="1550"/>
      <c r="CO31" s="1550"/>
      <c r="CP31" s="1546"/>
      <c r="CQ31" s="1620"/>
      <c r="CR31" s="1590"/>
      <c r="CS31" s="1549"/>
      <c r="CT31" s="1549"/>
      <c r="CU31" s="1549"/>
      <c r="CV31" s="1549"/>
      <c r="CW31" s="1618"/>
      <c r="CX31" s="1549"/>
      <c r="CY31" s="1549"/>
      <c r="CZ31" s="1549"/>
      <c r="DA31" s="1549"/>
      <c r="DB31" s="1549"/>
      <c r="DC31" s="1549"/>
      <c r="DD31" s="1556"/>
      <c r="DE31" s="1619"/>
      <c r="DF31" s="1617"/>
      <c r="DG31" s="1617"/>
      <c r="DH31" s="1542"/>
      <c r="DI31" s="1625"/>
    </row>
    <row r="32">
      <c r="A32" s="1539"/>
      <c r="B32" s="1541"/>
      <c r="C32" s="1615"/>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6"/>
      <c r="AD32" s="1542"/>
      <c r="AE32" s="1542"/>
      <c r="AF32" s="1542"/>
      <c r="AG32" s="1542"/>
      <c r="AH32" s="1542"/>
      <c r="AI32" s="1542"/>
      <c r="AJ32" s="1542"/>
      <c r="AK32" s="1546"/>
      <c r="AL32" s="1617"/>
      <c r="AM32" s="1618"/>
      <c r="AN32" s="1543"/>
      <c r="AO32" s="1619"/>
      <c r="AP32" s="1620"/>
      <c r="AQ32" s="1620"/>
      <c r="AR32" s="1620"/>
      <c r="AS32" s="1620"/>
      <c r="AT32" s="1620"/>
      <c r="AU32" s="1620"/>
      <c r="AV32" s="1546"/>
      <c r="AW32" s="1620"/>
      <c r="AX32" s="1621"/>
      <c r="AY32" s="1621"/>
      <c r="AZ32" s="1621"/>
      <c r="BA32" s="1621"/>
      <c r="BB32" s="1621"/>
      <c r="BC32" s="1621"/>
      <c r="BD32" s="1546"/>
      <c r="BE32" s="1621"/>
      <c r="BF32" s="1552"/>
      <c r="BG32" s="1622"/>
      <c r="BH32" s="1622"/>
      <c r="BI32" s="1555"/>
      <c r="BJ32" s="1556"/>
      <c r="BK32" s="1549"/>
      <c r="BL32" s="1557"/>
      <c r="BM32" s="1557"/>
      <c r="BN32" s="1557"/>
      <c r="BO32" s="1557"/>
      <c r="BP32" s="1557"/>
      <c r="BQ32" s="1557"/>
      <c r="BR32" s="1557"/>
      <c r="BS32" s="1557"/>
      <c r="BT32" s="1623"/>
      <c r="BU32" s="1546"/>
      <c r="BV32" s="1549"/>
      <c r="BW32" s="1560"/>
      <c r="BX32" s="1560"/>
      <c r="BY32" s="1560"/>
      <c r="BZ32" s="1560"/>
      <c r="CA32" s="1556"/>
      <c r="CB32" s="1622"/>
      <c r="CC32" s="1616"/>
      <c r="CD32" s="1616"/>
      <c r="CE32" s="1616"/>
      <c r="CF32" s="1546"/>
      <c r="CG32" s="1624"/>
      <c r="CH32" s="1552"/>
      <c r="CI32" s="1552"/>
      <c r="CJ32" s="1552"/>
      <c r="CK32" s="1556"/>
      <c r="CL32" s="1549"/>
      <c r="CM32" s="1550"/>
      <c r="CN32" s="1550"/>
      <c r="CO32" s="1550"/>
      <c r="CP32" s="1546"/>
      <c r="CQ32" s="1620"/>
      <c r="CR32" s="1590"/>
      <c r="CS32" s="1549"/>
      <c r="CT32" s="1549"/>
      <c r="CU32" s="1549"/>
      <c r="CV32" s="1549"/>
      <c r="CW32" s="1618"/>
      <c r="CX32" s="1549"/>
      <c r="CY32" s="1549"/>
      <c r="CZ32" s="1549"/>
      <c r="DA32" s="1549"/>
      <c r="DB32" s="1549"/>
      <c r="DC32" s="1549"/>
      <c r="DD32" s="1556"/>
      <c r="DE32" s="1619"/>
      <c r="DF32" s="1617"/>
      <c r="DG32" s="1617"/>
      <c r="DH32" s="1542"/>
      <c r="DI32" s="1625"/>
    </row>
    <row r="33">
      <c r="A33" s="1539"/>
      <c r="B33" s="1541"/>
      <c r="C33" s="1615"/>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6"/>
      <c r="AD33" s="1542"/>
      <c r="AE33" s="1542"/>
      <c r="AF33" s="1542"/>
      <c r="AG33" s="1542"/>
      <c r="AH33" s="1542"/>
      <c r="AI33" s="1542"/>
      <c r="AJ33" s="1542"/>
      <c r="AK33" s="1546"/>
      <c r="AL33" s="1617"/>
      <c r="AM33" s="1618"/>
      <c r="AN33" s="1543"/>
      <c r="AO33" s="1619"/>
      <c r="AP33" s="1620"/>
      <c r="AQ33" s="1620"/>
      <c r="AR33" s="1620"/>
      <c r="AS33" s="1620"/>
      <c r="AT33" s="1620"/>
      <c r="AU33" s="1620"/>
      <c r="AV33" s="1546"/>
      <c r="AW33" s="1620"/>
      <c r="AX33" s="1621"/>
      <c r="AY33" s="1621"/>
      <c r="AZ33" s="1621"/>
      <c r="BA33" s="1621"/>
      <c r="BB33" s="1621"/>
      <c r="BC33" s="1621"/>
      <c r="BD33" s="1546"/>
      <c r="BE33" s="1621"/>
      <c r="BF33" s="1552"/>
      <c r="BG33" s="1622"/>
      <c r="BH33" s="1622"/>
      <c r="BI33" s="1555"/>
      <c r="BJ33" s="1556"/>
      <c r="BK33" s="1549"/>
      <c r="BL33" s="1557"/>
      <c r="BM33" s="1557"/>
      <c r="BN33" s="1557"/>
      <c r="BO33" s="1557"/>
      <c r="BP33" s="1557"/>
      <c r="BQ33" s="1557"/>
      <c r="BR33" s="1557"/>
      <c r="BS33" s="1557"/>
      <c r="BT33" s="1623"/>
      <c r="BU33" s="1546"/>
      <c r="BV33" s="1549"/>
      <c r="BW33" s="1560"/>
      <c r="BX33" s="1560"/>
      <c r="BY33" s="1560"/>
      <c r="BZ33" s="1560"/>
      <c r="CA33" s="1556"/>
      <c r="CB33" s="1622"/>
      <c r="CC33" s="1616"/>
      <c r="CD33" s="1616"/>
      <c r="CE33" s="1616"/>
      <c r="CF33" s="1546"/>
      <c r="CG33" s="1624"/>
      <c r="CH33" s="1552"/>
      <c r="CI33" s="1552"/>
      <c r="CJ33" s="1552"/>
      <c r="CK33" s="1556"/>
      <c r="CL33" s="1549"/>
      <c r="CM33" s="1550"/>
      <c r="CN33" s="1550"/>
      <c r="CO33" s="1550"/>
      <c r="CP33" s="1546"/>
      <c r="CQ33" s="1620"/>
      <c r="CR33" s="1590"/>
      <c r="CS33" s="1549"/>
      <c r="CT33" s="1549"/>
      <c r="CU33" s="1549"/>
      <c r="CV33" s="1549"/>
      <c r="CW33" s="1618"/>
      <c r="CX33" s="1549"/>
      <c r="CY33" s="1549"/>
      <c r="CZ33" s="1549"/>
      <c r="DA33" s="1549"/>
      <c r="DB33" s="1549"/>
      <c r="DC33" s="1549"/>
      <c r="DD33" s="1556"/>
      <c r="DE33" s="1619"/>
      <c r="DF33" s="1617"/>
      <c r="DG33" s="1617"/>
      <c r="DH33" s="1542"/>
      <c r="DI33" s="1625"/>
    </row>
    <row r="34">
      <c r="A34" s="1539"/>
      <c r="B34" s="1541"/>
      <c r="C34" s="1615"/>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6"/>
      <c r="AD34" s="1542"/>
      <c r="AE34" s="1542"/>
      <c r="AF34" s="1542"/>
      <c r="AG34" s="1542"/>
      <c r="AH34" s="1542"/>
      <c r="AI34" s="1542"/>
      <c r="AJ34" s="1542"/>
      <c r="AK34" s="1546"/>
      <c r="AL34" s="1617"/>
      <c r="AM34" s="1618"/>
      <c r="AN34" s="1543"/>
      <c r="AO34" s="1619"/>
      <c r="AP34" s="1620"/>
      <c r="AQ34" s="1620"/>
      <c r="AR34" s="1620"/>
      <c r="AS34" s="1620"/>
      <c r="AT34" s="1620"/>
      <c r="AU34" s="1620"/>
      <c r="AV34" s="1546"/>
      <c r="AW34" s="1620"/>
      <c r="AX34" s="1621"/>
      <c r="AY34" s="1621"/>
      <c r="AZ34" s="1621"/>
      <c r="BA34" s="1621"/>
      <c r="BB34" s="1621"/>
      <c r="BC34" s="1621"/>
      <c r="BD34" s="1546"/>
      <c r="BE34" s="1621"/>
      <c r="BF34" s="1552"/>
      <c r="BG34" s="1622"/>
      <c r="BH34" s="1622"/>
      <c r="BI34" s="1555"/>
      <c r="BJ34" s="1556"/>
      <c r="BK34" s="1549"/>
      <c r="BL34" s="1557"/>
      <c r="BM34" s="1557"/>
      <c r="BN34" s="1557"/>
      <c r="BO34" s="1557"/>
      <c r="BP34" s="1557"/>
      <c r="BQ34" s="1557"/>
      <c r="BR34" s="1557"/>
      <c r="BS34" s="1557"/>
      <c r="BT34" s="1623"/>
      <c r="BU34" s="1546"/>
      <c r="BV34" s="1549"/>
      <c r="BW34" s="1560"/>
      <c r="BX34" s="1560"/>
      <c r="BY34" s="1560"/>
      <c r="BZ34" s="1560"/>
      <c r="CA34" s="1556"/>
      <c r="CB34" s="1622"/>
      <c r="CC34" s="1616"/>
      <c r="CD34" s="1616"/>
      <c r="CE34" s="1616"/>
      <c r="CF34" s="1546"/>
      <c r="CG34" s="1624"/>
      <c r="CH34" s="1552"/>
      <c r="CI34" s="1552"/>
      <c r="CJ34" s="1552"/>
      <c r="CK34" s="1556"/>
      <c r="CL34" s="1549"/>
      <c r="CM34" s="1550"/>
      <c r="CN34" s="1550"/>
      <c r="CO34" s="1550"/>
      <c r="CP34" s="1546"/>
      <c r="CQ34" s="1620"/>
      <c r="CR34" s="1590"/>
      <c r="CS34" s="1549"/>
      <c r="CT34" s="1549"/>
      <c r="CU34" s="1549"/>
      <c r="CV34" s="1549"/>
      <c r="CW34" s="1618"/>
      <c r="CX34" s="1549"/>
      <c r="CY34" s="1549"/>
      <c r="CZ34" s="1549"/>
      <c r="DA34" s="1549"/>
      <c r="DB34" s="1549"/>
      <c r="DC34" s="1549"/>
      <c r="DD34" s="1556"/>
      <c r="DE34" s="1619"/>
      <c r="DF34" s="1617"/>
      <c r="DG34" s="1617"/>
      <c r="DH34" s="1542"/>
      <c r="DI34" s="1625"/>
    </row>
    <row r="35">
      <c r="A35" s="1539"/>
      <c r="B35" s="1541"/>
      <c r="C35" s="1615"/>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6"/>
      <c r="AD35" s="1542"/>
      <c r="AE35" s="1542"/>
      <c r="AF35" s="1542"/>
      <c r="AG35" s="1542"/>
      <c r="AH35" s="1542"/>
      <c r="AI35" s="1542"/>
      <c r="AJ35" s="1542"/>
      <c r="AK35" s="1546"/>
      <c r="AL35" s="1617"/>
      <c r="AM35" s="1618"/>
      <c r="AN35" s="1543"/>
      <c r="AO35" s="1619"/>
      <c r="AP35" s="1620"/>
      <c r="AQ35" s="1620"/>
      <c r="AR35" s="1620"/>
      <c r="AS35" s="1620"/>
      <c r="AT35" s="1620"/>
      <c r="AU35" s="1620"/>
      <c r="AV35" s="1546"/>
      <c r="AW35" s="1620"/>
      <c r="AX35" s="1621"/>
      <c r="AY35" s="1621"/>
      <c r="AZ35" s="1621"/>
      <c r="BA35" s="1621"/>
      <c r="BB35" s="1621"/>
      <c r="BC35" s="1621"/>
      <c r="BD35" s="1546"/>
      <c r="BE35" s="1621"/>
      <c r="BF35" s="1552"/>
      <c r="BG35" s="1622"/>
      <c r="BH35" s="1622"/>
      <c r="BI35" s="1555"/>
      <c r="BJ35" s="1556"/>
      <c r="BK35" s="1549"/>
      <c r="BL35" s="1557"/>
      <c r="BM35" s="1557"/>
      <c r="BN35" s="1557"/>
      <c r="BO35" s="1557"/>
      <c r="BP35" s="1557"/>
      <c r="BQ35" s="1557"/>
      <c r="BR35" s="1557"/>
      <c r="BS35" s="1557"/>
      <c r="BT35" s="1623"/>
      <c r="BU35" s="1546"/>
      <c r="BV35" s="1549"/>
      <c r="BW35" s="1560"/>
      <c r="BX35" s="1560"/>
      <c r="BY35" s="1560"/>
      <c r="BZ35" s="1560"/>
      <c r="CA35" s="1556"/>
      <c r="CB35" s="1622"/>
      <c r="CC35" s="1616"/>
      <c r="CD35" s="1616"/>
      <c r="CE35" s="1616"/>
      <c r="CF35" s="1546"/>
      <c r="CG35" s="1624"/>
      <c r="CH35" s="1552"/>
      <c r="CI35" s="1552"/>
      <c r="CJ35" s="1552"/>
      <c r="CK35" s="1556"/>
      <c r="CL35" s="1549"/>
      <c r="CM35" s="1550"/>
      <c r="CN35" s="1550"/>
      <c r="CO35" s="1550"/>
      <c r="CP35" s="1546"/>
      <c r="CQ35" s="1620"/>
      <c r="CR35" s="1590"/>
      <c r="CS35" s="1549"/>
      <c r="CT35" s="1549"/>
      <c r="CU35" s="1549"/>
      <c r="CV35" s="1549"/>
      <c r="CW35" s="1618"/>
      <c r="CX35" s="1549"/>
      <c r="CY35" s="1549"/>
      <c r="CZ35" s="1549"/>
      <c r="DA35" s="1549"/>
      <c r="DB35" s="1549"/>
      <c r="DC35" s="1549"/>
      <c r="DD35" s="1556"/>
      <c r="DE35" s="1619"/>
      <c r="DF35" s="1617"/>
      <c r="DG35" s="1617"/>
      <c r="DH35" s="1542"/>
      <c r="DI35" s="1625"/>
    </row>
    <row r="36">
      <c r="A36" s="1539"/>
      <c r="B36" s="1541"/>
      <c r="C36" s="1615"/>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6"/>
      <c r="AD36" s="1542"/>
      <c r="AE36" s="1542"/>
      <c r="AF36" s="1542"/>
      <c r="AG36" s="1542"/>
      <c r="AH36" s="1542"/>
      <c r="AI36" s="1542"/>
      <c r="AJ36" s="1542"/>
      <c r="AK36" s="1546"/>
      <c r="AL36" s="1617"/>
      <c r="AM36" s="1618"/>
      <c r="AN36" s="1543"/>
      <c r="AO36" s="1619"/>
      <c r="AP36" s="1620"/>
      <c r="AQ36" s="1620"/>
      <c r="AR36" s="1620"/>
      <c r="AS36" s="1620"/>
      <c r="AT36" s="1620"/>
      <c r="AU36" s="1620"/>
      <c r="AV36" s="1546"/>
      <c r="AW36" s="1620"/>
      <c r="AX36" s="1621"/>
      <c r="AY36" s="1621"/>
      <c r="AZ36" s="1621"/>
      <c r="BA36" s="1621"/>
      <c r="BB36" s="1621"/>
      <c r="BC36" s="1621"/>
      <c r="BD36" s="1546"/>
      <c r="BE36" s="1621"/>
      <c r="BF36" s="1552"/>
      <c r="BG36" s="1622"/>
      <c r="BH36" s="1622"/>
      <c r="BI36" s="1555"/>
      <c r="BJ36" s="1556"/>
      <c r="BK36" s="1549"/>
      <c r="BL36" s="1557"/>
      <c r="BM36" s="1557"/>
      <c r="BN36" s="1557"/>
      <c r="BO36" s="1557"/>
      <c r="BP36" s="1557"/>
      <c r="BQ36" s="1557"/>
      <c r="BR36" s="1557"/>
      <c r="BS36" s="1557"/>
      <c r="BT36" s="1623"/>
      <c r="BU36" s="1546"/>
      <c r="BV36" s="1549"/>
      <c r="BW36" s="1560"/>
      <c r="BX36" s="1560"/>
      <c r="BY36" s="1560"/>
      <c r="BZ36" s="1560"/>
      <c r="CA36" s="1556"/>
      <c r="CB36" s="1622"/>
      <c r="CC36" s="1616"/>
      <c r="CD36" s="1616"/>
      <c r="CE36" s="1616"/>
      <c r="CF36" s="1546"/>
      <c r="CG36" s="1624"/>
      <c r="CH36" s="1552"/>
      <c r="CI36" s="1552"/>
      <c r="CJ36" s="1552"/>
      <c r="CK36" s="1556"/>
      <c r="CL36" s="1549"/>
      <c r="CM36" s="1550"/>
      <c r="CN36" s="1550"/>
      <c r="CO36" s="1550"/>
      <c r="CP36" s="1546"/>
      <c r="CQ36" s="1620"/>
      <c r="CR36" s="1590"/>
      <c r="CS36" s="1549"/>
      <c r="CT36" s="1549"/>
      <c r="CU36" s="1549"/>
      <c r="CV36" s="1549"/>
      <c r="CW36" s="1618"/>
      <c r="CX36" s="1549"/>
      <c r="CY36" s="1549"/>
      <c r="CZ36" s="1549"/>
      <c r="DA36" s="1549"/>
      <c r="DB36" s="1549"/>
      <c r="DC36" s="1549"/>
      <c r="DD36" s="1556"/>
      <c r="DE36" s="1619"/>
      <c r="DF36" s="1617"/>
      <c r="DG36" s="1617"/>
      <c r="DH36" s="1542"/>
      <c r="DI36" s="1625"/>
    </row>
    <row r="37">
      <c r="A37" s="1539"/>
      <c r="B37" s="1541"/>
      <c r="C37" s="1615"/>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6"/>
      <c r="AD37" s="1542"/>
      <c r="AE37" s="1542"/>
      <c r="AF37" s="1542"/>
      <c r="AG37" s="1542"/>
      <c r="AH37" s="1542"/>
      <c r="AI37" s="1542"/>
      <c r="AJ37" s="1542"/>
      <c r="AK37" s="1546"/>
      <c r="AL37" s="1617"/>
      <c r="AM37" s="1618"/>
      <c r="AN37" s="1543"/>
      <c r="AO37" s="1619"/>
      <c r="AP37" s="1620"/>
      <c r="AQ37" s="1620"/>
      <c r="AR37" s="1620"/>
      <c r="AS37" s="1620"/>
      <c r="AT37" s="1620"/>
      <c r="AU37" s="1620"/>
      <c r="AV37" s="1546"/>
      <c r="AW37" s="1620"/>
      <c r="AX37" s="1621"/>
      <c r="AY37" s="1621"/>
      <c r="AZ37" s="1621"/>
      <c r="BA37" s="1621"/>
      <c r="BB37" s="1621"/>
      <c r="BC37" s="1621"/>
      <c r="BD37" s="1546"/>
      <c r="BE37" s="1621"/>
      <c r="BF37" s="1552"/>
      <c r="BG37" s="1622"/>
      <c r="BH37" s="1622"/>
      <c r="BI37" s="1555"/>
      <c r="BJ37" s="1556"/>
      <c r="BK37" s="1549"/>
      <c r="BL37" s="1557"/>
      <c r="BM37" s="1557"/>
      <c r="BN37" s="1557"/>
      <c r="BO37" s="1557"/>
      <c r="BP37" s="1557"/>
      <c r="BQ37" s="1557"/>
      <c r="BR37" s="1557"/>
      <c r="BS37" s="1557"/>
      <c r="BT37" s="1623"/>
      <c r="BU37" s="1546"/>
      <c r="BV37" s="1549"/>
      <c r="BW37" s="1560"/>
      <c r="BX37" s="1560"/>
      <c r="BY37" s="1560"/>
      <c r="BZ37" s="1560"/>
      <c r="CA37" s="1556"/>
      <c r="CB37" s="1622"/>
      <c r="CC37" s="1616"/>
      <c r="CD37" s="1616"/>
      <c r="CE37" s="1616"/>
      <c r="CF37" s="1546"/>
      <c r="CG37" s="1624"/>
      <c r="CH37" s="1552"/>
      <c r="CI37" s="1552"/>
      <c r="CJ37" s="1552"/>
      <c r="CK37" s="1556"/>
      <c r="CL37" s="1549"/>
      <c r="CM37" s="1550"/>
      <c r="CN37" s="1550"/>
      <c r="CO37" s="1550"/>
      <c r="CP37" s="1546"/>
      <c r="CQ37" s="1620"/>
      <c r="CR37" s="1590"/>
      <c r="CS37" s="1549"/>
      <c r="CT37" s="1549"/>
      <c r="CU37" s="1549"/>
      <c r="CV37" s="1549"/>
      <c r="CW37" s="1618"/>
      <c r="CX37" s="1549"/>
      <c r="CY37" s="1549"/>
      <c r="CZ37" s="1549"/>
      <c r="DA37" s="1549"/>
      <c r="DB37" s="1549"/>
      <c r="DC37" s="1549"/>
      <c r="DD37" s="1556"/>
      <c r="DE37" s="1619"/>
      <c r="DF37" s="1617"/>
      <c r="DG37" s="1617"/>
      <c r="DH37" s="1542"/>
      <c r="DI37" s="1625"/>
    </row>
    <row r="38">
      <c r="A38" s="1539"/>
      <c r="B38" s="1541"/>
      <c r="C38" s="1615"/>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6"/>
      <c r="AD38" s="1542"/>
      <c r="AE38" s="1542"/>
      <c r="AF38" s="1542"/>
      <c r="AG38" s="1542"/>
      <c r="AH38" s="1542"/>
      <c r="AI38" s="1542"/>
      <c r="AJ38" s="1542"/>
      <c r="AK38" s="1546"/>
      <c r="AL38" s="1617"/>
      <c r="AM38" s="1618"/>
      <c r="AN38" s="1543"/>
      <c r="AO38" s="1619"/>
      <c r="AP38" s="1620"/>
      <c r="AQ38" s="1620"/>
      <c r="AR38" s="1620"/>
      <c r="AS38" s="1620"/>
      <c r="AT38" s="1620"/>
      <c r="AU38" s="1620"/>
      <c r="AV38" s="1546"/>
      <c r="AW38" s="1620"/>
      <c r="AX38" s="1621"/>
      <c r="AY38" s="1621"/>
      <c r="AZ38" s="1621"/>
      <c r="BA38" s="1621"/>
      <c r="BB38" s="1621"/>
      <c r="BC38" s="1621"/>
      <c r="BD38" s="1546"/>
      <c r="BE38" s="1621"/>
      <c r="BF38" s="1552"/>
      <c r="BG38" s="1622"/>
      <c r="BH38" s="1622"/>
      <c r="BI38" s="1555"/>
      <c r="BJ38" s="1556"/>
      <c r="BK38" s="1549"/>
      <c r="BL38" s="1557"/>
      <c r="BM38" s="1557"/>
      <c r="BN38" s="1557"/>
      <c r="BO38" s="1557"/>
      <c r="BP38" s="1557"/>
      <c r="BQ38" s="1557"/>
      <c r="BR38" s="1557"/>
      <c r="BS38" s="1557"/>
      <c r="BT38" s="1623"/>
      <c r="BU38" s="1546"/>
      <c r="BV38" s="1549"/>
      <c r="BW38" s="1560"/>
      <c r="BX38" s="1560"/>
      <c r="BY38" s="1560"/>
      <c r="BZ38" s="1560"/>
      <c r="CA38" s="1556"/>
      <c r="CB38" s="1622"/>
      <c r="CC38" s="1616"/>
      <c r="CD38" s="1616"/>
      <c r="CE38" s="1616"/>
      <c r="CF38" s="1546"/>
      <c r="CG38" s="1624"/>
      <c r="CH38" s="1552"/>
      <c r="CI38" s="1552"/>
      <c r="CJ38" s="1552"/>
      <c r="CK38" s="1556"/>
      <c r="CL38" s="1549"/>
      <c r="CM38" s="1550"/>
      <c r="CN38" s="1550"/>
      <c r="CO38" s="1550"/>
      <c r="CP38" s="1546"/>
      <c r="CQ38" s="1620"/>
      <c r="CR38" s="1590"/>
      <c r="CS38" s="1549"/>
      <c r="CT38" s="1549"/>
      <c r="CU38" s="1549"/>
      <c r="CV38" s="1549"/>
      <c r="CW38" s="1618"/>
      <c r="CX38" s="1549"/>
      <c r="CY38" s="1549"/>
      <c r="CZ38" s="1549"/>
      <c r="DA38" s="1549"/>
      <c r="DB38" s="1549"/>
      <c r="DC38" s="1549"/>
      <c r="DD38" s="1556"/>
      <c r="DE38" s="1619"/>
      <c r="DF38" s="1617"/>
      <c r="DG38" s="1617"/>
      <c r="DH38" s="1542"/>
      <c r="DI38" s="1625"/>
    </row>
    <row r="39">
      <c r="A39" s="1539"/>
      <c r="B39" s="1541"/>
      <c r="C39" s="1615"/>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6"/>
      <c r="AD39" s="1542"/>
      <c r="AE39" s="1542"/>
      <c r="AF39" s="1542"/>
      <c r="AG39" s="1542"/>
      <c r="AH39" s="1542"/>
      <c r="AI39" s="1542"/>
      <c r="AJ39" s="1542"/>
      <c r="AK39" s="1546"/>
      <c r="AL39" s="1617"/>
      <c r="AM39" s="1618"/>
      <c r="AN39" s="1543"/>
      <c r="AO39" s="1619"/>
      <c r="AP39" s="1620"/>
      <c r="AQ39" s="1620"/>
      <c r="AR39" s="1620"/>
      <c r="AS39" s="1620"/>
      <c r="AT39" s="1620"/>
      <c r="AU39" s="1620"/>
      <c r="AV39" s="1546"/>
      <c r="AW39" s="1620"/>
      <c r="AX39" s="1621"/>
      <c r="AY39" s="1621"/>
      <c r="AZ39" s="1621"/>
      <c r="BA39" s="1621"/>
      <c r="BB39" s="1621"/>
      <c r="BC39" s="1621"/>
      <c r="BD39" s="1546"/>
      <c r="BE39" s="1621"/>
      <c r="BF39" s="1552"/>
      <c r="BG39" s="1622"/>
      <c r="BH39" s="1622"/>
      <c r="BI39" s="1555"/>
      <c r="BJ39" s="1556"/>
      <c r="BK39" s="1549"/>
      <c r="BL39" s="1557"/>
      <c r="BM39" s="1557"/>
      <c r="BN39" s="1557"/>
      <c r="BO39" s="1557"/>
      <c r="BP39" s="1557"/>
      <c r="BQ39" s="1557"/>
      <c r="BR39" s="1557"/>
      <c r="BS39" s="1557"/>
      <c r="BT39" s="1623"/>
      <c r="BU39" s="1546"/>
      <c r="BV39" s="1549"/>
      <c r="BW39" s="1560"/>
      <c r="BX39" s="1560"/>
      <c r="BY39" s="1560"/>
      <c r="BZ39" s="1560"/>
      <c r="CA39" s="1556"/>
      <c r="CB39" s="1622"/>
      <c r="CC39" s="1616"/>
      <c r="CD39" s="1616"/>
      <c r="CE39" s="1616"/>
      <c r="CF39" s="1546"/>
      <c r="CG39" s="1624"/>
      <c r="CH39" s="1552"/>
      <c r="CI39" s="1552"/>
      <c r="CJ39" s="1552"/>
      <c r="CK39" s="1556"/>
      <c r="CL39" s="1549"/>
      <c r="CM39" s="1550"/>
      <c r="CN39" s="1550"/>
      <c r="CO39" s="1550"/>
      <c r="CP39" s="1546"/>
      <c r="CQ39" s="1620"/>
      <c r="CR39" s="1590"/>
      <c r="CS39" s="1549"/>
      <c r="CT39" s="1549"/>
      <c r="CU39" s="1549"/>
      <c r="CV39" s="1549"/>
      <c r="CW39" s="1618"/>
      <c r="CX39" s="1549"/>
      <c r="CY39" s="1549"/>
      <c r="CZ39" s="1549"/>
      <c r="DA39" s="1549"/>
      <c r="DB39" s="1549"/>
      <c r="DC39" s="1549"/>
      <c r="DD39" s="1556"/>
      <c r="DE39" s="1619"/>
      <c r="DF39" s="1617"/>
      <c r="DG39" s="1617"/>
      <c r="DH39" s="1542"/>
      <c r="DI39" s="1625"/>
    </row>
    <row r="40">
      <c r="A40" s="1539"/>
      <c r="B40" s="1541"/>
      <c r="C40" s="1615"/>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6"/>
      <c r="AD40" s="1542"/>
      <c r="AE40" s="1542"/>
      <c r="AF40" s="1542"/>
      <c r="AG40" s="1542"/>
      <c r="AH40" s="1542"/>
      <c r="AI40" s="1542"/>
      <c r="AJ40" s="1542"/>
      <c r="AK40" s="1546"/>
      <c r="AL40" s="1617"/>
      <c r="AM40" s="1618"/>
      <c r="AN40" s="1543"/>
      <c r="AO40" s="1619"/>
      <c r="AP40" s="1620"/>
      <c r="AQ40" s="1620"/>
      <c r="AR40" s="1620"/>
      <c r="AS40" s="1620"/>
      <c r="AT40" s="1620"/>
      <c r="AU40" s="1620"/>
      <c r="AV40" s="1546"/>
      <c r="AW40" s="1620"/>
      <c r="AX40" s="1621"/>
      <c r="AY40" s="1621"/>
      <c r="AZ40" s="1621"/>
      <c r="BA40" s="1621"/>
      <c r="BB40" s="1621"/>
      <c r="BC40" s="1621"/>
      <c r="BD40" s="1546"/>
      <c r="BE40" s="1621"/>
      <c r="BF40" s="1552"/>
      <c r="BG40" s="1622"/>
      <c r="BH40" s="1622"/>
      <c r="BI40" s="1555"/>
      <c r="BJ40" s="1556"/>
      <c r="BK40" s="1549"/>
      <c r="BL40" s="1557"/>
      <c r="BM40" s="1557"/>
      <c r="BN40" s="1557"/>
      <c r="BO40" s="1557"/>
      <c r="BP40" s="1557"/>
      <c r="BQ40" s="1557"/>
      <c r="BR40" s="1557"/>
      <c r="BS40" s="1557"/>
      <c r="BT40" s="1623"/>
      <c r="BU40" s="1546"/>
      <c r="BV40" s="1549"/>
      <c r="BW40" s="1560"/>
      <c r="BX40" s="1560"/>
      <c r="BY40" s="1560"/>
      <c r="BZ40" s="1560"/>
      <c r="CA40" s="1556"/>
      <c r="CB40" s="1622"/>
      <c r="CC40" s="1616"/>
      <c r="CD40" s="1616"/>
      <c r="CE40" s="1616"/>
      <c r="CF40" s="1546"/>
      <c r="CG40" s="1624"/>
      <c r="CH40" s="1552"/>
      <c r="CI40" s="1552"/>
      <c r="CJ40" s="1552"/>
      <c r="CK40" s="1556"/>
      <c r="CL40" s="1549"/>
      <c r="CM40" s="1550"/>
      <c r="CN40" s="1550"/>
      <c r="CO40" s="1550"/>
      <c r="CP40" s="1546"/>
      <c r="CQ40" s="1620"/>
      <c r="CR40" s="1590"/>
      <c r="CS40" s="1549"/>
      <c r="CT40" s="1549"/>
      <c r="CU40" s="1549"/>
      <c r="CV40" s="1549"/>
      <c r="CW40" s="1618"/>
      <c r="CX40" s="1549"/>
      <c r="CY40" s="1549"/>
      <c r="CZ40" s="1549"/>
      <c r="DA40" s="1549"/>
      <c r="DB40" s="1549"/>
      <c r="DC40" s="1549"/>
      <c r="DD40" s="1556"/>
      <c r="DE40" s="1619"/>
      <c r="DF40" s="1617"/>
      <c r="DG40" s="1617"/>
      <c r="DH40" s="1542"/>
      <c r="DI40" s="1625"/>
    </row>
    <row r="41">
      <c r="A41" s="1539"/>
      <c r="B41" s="1541"/>
      <c r="C41" s="1615"/>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6"/>
      <c r="AD41" s="1542"/>
      <c r="AE41" s="1542"/>
      <c r="AF41" s="1542"/>
      <c r="AG41" s="1542"/>
      <c r="AH41" s="1542"/>
      <c r="AI41" s="1542"/>
      <c r="AJ41" s="1542"/>
      <c r="AK41" s="1546"/>
      <c r="AL41" s="1617"/>
      <c r="AM41" s="1618"/>
      <c r="AN41" s="1543"/>
      <c r="AO41" s="1619"/>
      <c r="AP41" s="1620"/>
      <c r="AQ41" s="1620"/>
      <c r="AR41" s="1620"/>
      <c r="AS41" s="1620"/>
      <c r="AT41" s="1620"/>
      <c r="AU41" s="1620"/>
      <c r="AV41" s="1546"/>
      <c r="AW41" s="1620"/>
      <c r="AX41" s="1621"/>
      <c r="AY41" s="1621"/>
      <c r="AZ41" s="1621"/>
      <c r="BA41" s="1621"/>
      <c r="BB41" s="1621"/>
      <c r="BC41" s="1621"/>
      <c r="BD41" s="1546"/>
      <c r="BE41" s="1621"/>
      <c r="BF41" s="1552"/>
      <c r="BG41" s="1622"/>
      <c r="BH41" s="1622"/>
      <c r="BI41" s="1555"/>
      <c r="BJ41" s="1556"/>
      <c r="BK41" s="1549"/>
      <c r="BL41" s="1557"/>
      <c r="BM41" s="1557"/>
      <c r="BN41" s="1557"/>
      <c r="BO41" s="1557"/>
      <c r="BP41" s="1557"/>
      <c r="BQ41" s="1557"/>
      <c r="BR41" s="1557"/>
      <c r="BS41" s="1557"/>
      <c r="BT41" s="1623"/>
      <c r="BU41" s="1546"/>
      <c r="BV41" s="1549"/>
      <c r="BW41" s="1560"/>
      <c r="BX41" s="1560"/>
      <c r="BY41" s="1560"/>
      <c r="BZ41" s="1560"/>
      <c r="CA41" s="1556"/>
      <c r="CB41" s="1622"/>
      <c r="CC41" s="1616"/>
      <c r="CD41" s="1616"/>
      <c r="CE41" s="1616"/>
      <c r="CF41" s="1546"/>
      <c r="CG41" s="1624"/>
      <c r="CH41" s="1552"/>
      <c r="CI41" s="1552"/>
      <c r="CJ41" s="1552"/>
      <c r="CK41" s="1556"/>
      <c r="CL41" s="1549"/>
      <c r="CM41" s="1550"/>
      <c r="CN41" s="1550"/>
      <c r="CO41" s="1550"/>
      <c r="CP41" s="1546"/>
      <c r="CQ41" s="1620"/>
      <c r="CR41" s="1590"/>
      <c r="CS41" s="1549"/>
      <c r="CT41" s="1549"/>
      <c r="CU41" s="1549"/>
      <c r="CV41" s="1549"/>
      <c r="CW41" s="1618"/>
      <c r="CX41" s="1549"/>
      <c r="CY41" s="1549"/>
      <c r="CZ41" s="1549"/>
      <c r="DA41" s="1549"/>
      <c r="DB41" s="1549"/>
      <c r="DC41" s="1549"/>
      <c r="DD41" s="1556"/>
      <c r="DE41" s="1619"/>
      <c r="DF41" s="1617"/>
      <c r="DG41" s="1617"/>
      <c r="DH41" s="1542"/>
      <c r="DI41" s="1625"/>
    </row>
    <row r="42">
      <c r="A42" s="1539"/>
      <c r="B42" s="1541"/>
      <c r="C42" s="1615"/>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6"/>
      <c r="AD42" s="1542"/>
      <c r="AE42" s="1542"/>
      <c r="AF42" s="1542"/>
      <c r="AG42" s="1542"/>
      <c r="AH42" s="1542"/>
      <c r="AI42" s="1542"/>
      <c r="AJ42" s="1542"/>
      <c r="AK42" s="1546"/>
      <c r="AL42" s="1617"/>
      <c r="AM42" s="1618"/>
      <c r="AN42" s="1543"/>
      <c r="AO42" s="1619"/>
      <c r="AP42" s="1620"/>
      <c r="AQ42" s="1620"/>
      <c r="AR42" s="1620"/>
      <c r="AS42" s="1620"/>
      <c r="AT42" s="1620"/>
      <c r="AU42" s="1620"/>
      <c r="AV42" s="1546"/>
      <c r="AW42" s="1620"/>
      <c r="AX42" s="1621"/>
      <c r="AY42" s="1621"/>
      <c r="AZ42" s="1621"/>
      <c r="BA42" s="1621"/>
      <c r="BB42" s="1621"/>
      <c r="BC42" s="1621"/>
      <c r="BD42" s="1546"/>
      <c r="BE42" s="1621"/>
      <c r="BF42" s="1552"/>
      <c r="BG42" s="1622"/>
      <c r="BH42" s="1622"/>
      <c r="BI42" s="1555"/>
      <c r="BJ42" s="1556"/>
      <c r="BK42" s="1549"/>
      <c r="BL42" s="1557"/>
      <c r="BM42" s="1557"/>
      <c r="BN42" s="1557"/>
      <c r="BO42" s="1557"/>
      <c r="BP42" s="1557"/>
      <c r="BQ42" s="1557"/>
      <c r="BR42" s="1557"/>
      <c r="BS42" s="1557"/>
      <c r="BT42" s="1623"/>
      <c r="BU42" s="1546"/>
      <c r="BV42" s="1549"/>
      <c r="BW42" s="1560"/>
      <c r="BX42" s="1560"/>
      <c r="BY42" s="1560"/>
      <c r="BZ42" s="1560"/>
      <c r="CA42" s="1556"/>
      <c r="CB42" s="1622"/>
      <c r="CC42" s="1616"/>
      <c r="CD42" s="1616"/>
      <c r="CE42" s="1616"/>
      <c r="CF42" s="1546"/>
      <c r="CG42" s="1624"/>
      <c r="CH42" s="1552"/>
      <c r="CI42" s="1552"/>
      <c r="CJ42" s="1552"/>
      <c r="CK42" s="1556"/>
      <c r="CL42" s="1549"/>
      <c r="CM42" s="1550"/>
      <c r="CN42" s="1550"/>
      <c r="CO42" s="1550"/>
      <c r="CP42" s="1546"/>
      <c r="CQ42" s="1620"/>
      <c r="CR42" s="1590"/>
      <c r="CS42" s="1549"/>
      <c r="CT42" s="1549"/>
      <c r="CU42" s="1549"/>
      <c r="CV42" s="1549"/>
      <c r="CW42" s="1618"/>
      <c r="CX42" s="1549"/>
      <c r="CY42" s="1549"/>
      <c r="CZ42" s="1549"/>
      <c r="DA42" s="1549"/>
      <c r="DB42" s="1549"/>
      <c r="DC42" s="1549"/>
      <c r="DD42" s="1556"/>
      <c r="DE42" s="1619"/>
      <c r="DF42" s="1617"/>
      <c r="DG42" s="1617"/>
      <c r="DH42" s="1542"/>
      <c r="DI42" s="1625"/>
    </row>
    <row r="43">
      <c r="A43" s="1539"/>
      <c r="B43" s="1541"/>
      <c r="C43" s="1615"/>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6"/>
      <c r="AD43" s="1542"/>
      <c r="AE43" s="1542"/>
      <c r="AF43" s="1542"/>
      <c r="AG43" s="1542"/>
      <c r="AH43" s="1542"/>
      <c r="AI43" s="1542"/>
      <c r="AJ43" s="1542"/>
      <c r="AK43" s="1546"/>
      <c r="AL43" s="1617"/>
      <c r="AM43" s="1618"/>
      <c r="AN43" s="1543"/>
      <c r="AO43" s="1619"/>
      <c r="AP43" s="1620"/>
      <c r="AQ43" s="1620"/>
      <c r="AR43" s="1620"/>
      <c r="AS43" s="1620"/>
      <c r="AT43" s="1620"/>
      <c r="AU43" s="1620"/>
      <c r="AV43" s="1546"/>
      <c r="AW43" s="1620"/>
      <c r="AX43" s="1621"/>
      <c r="AY43" s="1621"/>
      <c r="AZ43" s="1621"/>
      <c r="BA43" s="1621"/>
      <c r="BB43" s="1621"/>
      <c r="BC43" s="1621"/>
      <c r="BD43" s="1546"/>
      <c r="BE43" s="1621"/>
      <c r="BF43" s="1552"/>
      <c r="BG43" s="1622"/>
      <c r="BH43" s="1622"/>
      <c r="BI43" s="1555"/>
      <c r="BJ43" s="1556"/>
      <c r="BK43" s="1549"/>
      <c r="BL43" s="1557"/>
      <c r="BM43" s="1557"/>
      <c r="BN43" s="1557"/>
      <c r="BO43" s="1557"/>
      <c r="BP43" s="1557"/>
      <c r="BQ43" s="1557"/>
      <c r="BR43" s="1557"/>
      <c r="BS43" s="1557"/>
      <c r="BT43" s="1623"/>
      <c r="BU43" s="1546"/>
      <c r="BV43" s="1549"/>
      <c r="BW43" s="1560"/>
      <c r="BX43" s="1560"/>
      <c r="BY43" s="1560"/>
      <c r="BZ43" s="1560"/>
      <c r="CA43" s="1556"/>
      <c r="CB43" s="1622"/>
      <c r="CC43" s="1616"/>
      <c r="CD43" s="1616"/>
      <c r="CE43" s="1616"/>
      <c r="CF43" s="1546"/>
      <c r="CG43" s="1624"/>
      <c r="CH43" s="1552"/>
      <c r="CI43" s="1552"/>
      <c r="CJ43" s="1552"/>
      <c r="CK43" s="1556"/>
      <c r="CL43" s="1549"/>
      <c r="CM43" s="1550"/>
      <c r="CN43" s="1550"/>
      <c r="CO43" s="1550"/>
      <c r="CP43" s="1546"/>
      <c r="CQ43" s="1620"/>
      <c r="CR43" s="1590"/>
      <c r="CS43" s="1549"/>
      <c r="CT43" s="1549"/>
      <c r="CU43" s="1549"/>
      <c r="CV43" s="1549"/>
      <c r="CW43" s="1618"/>
      <c r="CX43" s="1549"/>
      <c r="CY43" s="1549"/>
      <c r="CZ43" s="1549"/>
      <c r="DA43" s="1549"/>
      <c r="DB43" s="1549"/>
      <c r="DC43" s="1549"/>
      <c r="DD43" s="1556"/>
      <c r="DE43" s="1619"/>
      <c r="DF43" s="1617"/>
      <c r="DG43" s="1617"/>
      <c r="DH43" s="1542"/>
      <c r="DI43" s="1625"/>
    </row>
    <row r="44">
      <c r="A44" s="1539"/>
      <c r="B44" s="1541"/>
      <c r="C44" s="1615"/>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6"/>
      <c r="AD44" s="1542"/>
      <c r="AE44" s="1542"/>
      <c r="AF44" s="1542"/>
      <c r="AG44" s="1542"/>
      <c r="AH44" s="1542"/>
      <c r="AI44" s="1542"/>
      <c r="AJ44" s="1542"/>
      <c r="AK44" s="1546"/>
      <c r="AL44" s="1617"/>
      <c r="AM44" s="1618"/>
      <c r="AN44" s="1543"/>
      <c r="AO44" s="1619"/>
      <c r="AP44" s="1620"/>
      <c r="AQ44" s="1620"/>
      <c r="AR44" s="1620"/>
      <c r="AS44" s="1620"/>
      <c r="AT44" s="1620"/>
      <c r="AU44" s="1620"/>
      <c r="AV44" s="1546"/>
      <c r="AW44" s="1620"/>
      <c r="AX44" s="1621"/>
      <c r="AY44" s="1621"/>
      <c r="AZ44" s="1621"/>
      <c r="BA44" s="1621"/>
      <c r="BB44" s="1621"/>
      <c r="BC44" s="1621"/>
      <c r="BD44" s="1546"/>
      <c r="BE44" s="1621"/>
      <c r="BF44" s="1552"/>
      <c r="BG44" s="1622"/>
      <c r="BH44" s="1622"/>
      <c r="BI44" s="1555"/>
      <c r="BJ44" s="1556"/>
      <c r="BK44" s="1549"/>
      <c r="BL44" s="1557"/>
      <c r="BM44" s="1557"/>
      <c r="BN44" s="1557"/>
      <c r="BO44" s="1557"/>
      <c r="BP44" s="1557"/>
      <c r="BQ44" s="1557"/>
      <c r="BR44" s="1557"/>
      <c r="BS44" s="1557"/>
      <c r="BT44" s="1623"/>
      <c r="BU44" s="1546"/>
      <c r="BV44" s="1549"/>
      <c r="BW44" s="1560"/>
      <c r="BX44" s="1560"/>
      <c r="BY44" s="1560"/>
      <c r="BZ44" s="1560"/>
      <c r="CA44" s="1556"/>
      <c r="CB44" s="1622"/>
      <c r="CC44" s="1616"/>
      <c r="CD44" s="1616"/>
      <c r="CE44" s="1616"/>
      <c r="CF44" s="1546"/>
      <c r="CG44" s="1624"/>
      <c r="CH44" s="1552"/>
      <c r="CI44" s="1552"/>
      <c r="CJ44" s="1552"/>
      <c r="CK44" s="1556"/>
      <c r="CL44" s="1549"/>
      <c r="CM44" s="1550"/>
      <c r="CN44" s="1550"/>
      <c r="CO44" s="1550"/>
      <c r="CP44" s="1546"/>
      <c r="CQ44" s="1620"/>
      <c r="CR44" s="1590"/>
      <c r="CS44" s="1549"/>
      <c r="CT44" s="1549"/>
      <c r="CU44" s="1549"/>
      <c r="CV44" s="1549"/>
      <c r="CW44" s="1618"/>
      <c r="CX44" s="1549"/>
      <c r="CY44" s="1549"/>
      <c r="CZ44" s="1549"/>
      <c r="DA44" s="1549"/>
      <c r="DB44" s="1549"/>
      <c r="DC44" s="1549"/>
      <c r="DD44" s="1556"/>
      <c r="DE44" s="1619"/>
      <c r="DF44" s="1617"/>
      <c r="DG44" s="1617"/>
      <c r="DH44" s="1542"/>
      <c r="DI44" s="1625"/>
    </row>
    <row r="45">
      <c r="A45" s="1539"/>
      <c r="B45" s="1541"/>
      <c r="C45" s="1615"/>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6"/>
      <c r="AD45" s="1542"/>
      <c r="AE45" s="1542"/>
      <c r="AF45" s="1542"/>
      <c r="AG45" s="1542"/>
      <c r="AH45" s="1542"/>
      <c r="AI45" s="1542"/>
      <c r="AJ45" s="1542"/>
      <c r="AK45" s="1546"/>
      <c r="AL45" s="1617"/>
      <c r="AM45" s="1618"/>
      <c r="AN45" s="1543"/>
      <c r="AO45" s="1619"/>
      <c r="AP45" s="1620"/>
      <c r="AQ45" s="1620"/>
      <c r="AR45" s="1620"/>
      <c r="AS45" s="1620"/>
      <c r="AT45" s="1620"/>
      <c r="AU45" s="1620"/>
      <c r="AV45" s="1546"/>
      <c r="AW45" s="1620"/>
      <c r="AX45" s="1621"/>
      <c r="AY45" s="1621"/>
      <c r="AZ45" s="1621"/>
      <c r="BA45" s="1621"/>
      <c r="BB45" s="1621"/>
      <c r="BC45" s="1621"/>
      <c r="BD45" s="1546"/>
      <c r="BE45" s="1621"/>
      <c r="BF45" s="1552"/>
      <c r="BG45" s="1622"/>
      <c r="BH45" s="1622"/>
      <c r="BI45" s="1555"/>
      <c r="BJ45" s="1556"/>
      <c r="BK45" s="1549"/>
      <c r="BL45" s="1557"/>
      <c r="BM45" s="1557"/>
      <c r="BN45" s="1557"/>
      <c r="BO45" s="1557"/>
      <c r="BP45" s="1557"/>
      <c r="BQ45" s="1557"/>
      <c r="BR45" s="1557"/>
      <c r="BS45" s="1557"/>
      <c r="BT45" s="1623"/>
      <c r="BU45" s="1546"/>
      <c r="BV45" s="1549"/>
      <c r="BW45" s="1560"/>
      <c r="BX45" s="1560"/>
      <c r="BY45" s="1560"/>
      <c r="BZ45" s="1560"/>
      <c r="CA45" s="1556"/>
      <c r="CB45" s="1622"/>
      <c r="CC45" s="1616"/>
      <c r="CD45" s="1616"/>
      <c r="CE45" s="1616"/>
      <c r="CF45" s="1546"/>
      <c r="CG45" s="1624"/>
      <c r="CH45" s="1552"/>
      <c r="CI45" s="1552"/>
      <c r="CJ45" s="1552"/>
      <c r="CK45" s="1556"/>
      <c r="CL45" s="1549"/>
      <c r="CM45" s="1550"/>
      <c r="CN45" s="1550"/>
      <c r="CO45" s="1550"/>
      <c r="CP45" s="1546"/>
      <c r="CQ45" s="1620"/>
      <c r="CR45" s="1590"/>
      <c r="CS45" s="1549"/>
      <c r="CT45" s="1549"/>
      <c r="CU45" s="1549"/>
      <c r="CV45" s="1549"/>
      <c r="CW45" s="1618"/>
      <c r="CX45" s="1549"/>
      <c r="CY45" s="1549"/>
      <c r="CZ45" s="1549"/>
      <c r="DA45" s="1549"/>
      <c r="DB45" s="1549"/>
      <c r="DC45" s="1549"/>
      <c r="DD45" s="1556"/>
      <c r="DE45" s="1619"/>
      <c r="DF45" s="1617"/>
      <c r="DG45" s="1617"/>
      <c r="DH45" s="1542"/>
      <c r="DI45" s="1625"/>
    </row>
    <row r="46">
      <c r="A46" s="1539"/>
      <c r="B46" s="1541"/>
      <c r="C46" s="1615"/>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6"/>
      <c r="AD46" s="1542"/>
      <c r="AE46" s="1542"/>
      <c r="AF46" s="1542"/>
      <c r="AG46" s="1542"/>
      <c r="AH46" s="1542"/>
      <c r="AI46" s="1542"/>
      <c r="AJ46" s="1542"/>
      <c r="AK46" s="1546"/>
      <c r="AL46" s="1617"/>
      <c r="AM46" s="1618"/>
      <c r="AN46" s="1543"/>
      <c r="AO46" s="1619"/>
      <c r="AP46" s="1620"/>
      <c r="AQ46" s="1620"/>
      <c r="AR46" s="1620"/>
      <c r="AS46" s="1620"/>
      <c r="AT46" s="1620"/>
      <c r="AU46" s="1620"/>
      <c r="AV46" s="1546"/>
      <c r="AW46" s="1620"/>
      <c r="AX46" s="1621"/>
      <c r="AY46" s="1621"/>
      <c r="AZ46" s="1621"/>
      <c r="BA46" s="1621"/>
      <c r="BB46" s="1621"/>
      <c r="BC46" s="1621"/>
      <c r="BD46" s="1546"/>
      <c r="BE46" s="1621"/>
      <c r="BF46" s="1552"/>
      <c r="BG46" s="1622"/>
      <c r="BH46" s="1622"/>
      <c r="BI46" s="1555"/>
      <c r="BJ46" s="1556"/>
      <c r="BK46" s="1549"/>
      <c r="BL46" s="1557"/>
      <c r="BM46" s="1557"/>
      <c r="BN46" s="1557"/>
      <c r="BO46" s="1557"/>
      <c r="BP46" s="1557"/>
      <c r="BQ46" s="1557"/>
      <c r="BR46" s="1557"/>
      <c r="BS46" s="1557"/>
      <c r="BT46" s="1623"/>
      <c r="BU46" s="1546"/>
      <c r="BV46" s="1549"/>
      <c r="BW46" s="1560"/>
      <c r="BX46" s="1560"/>
      <c r="BY46" s="1560"/>
      <c r="BZ46" s="1560"/>
      <c r="CA46" s="1556"/>
      <c r="CB46" s="1622"/>
      <c r="CC46" s="1616"/>
      <c r="CD46" s="1616"/>
      <c r="CE46" s="1616"/>
      <c r="CF46" s="1546"/>
      <c r="CG46" s="1624"/>
      <c r="CH46" s="1552"/>
      <c r="CI46" s="1552"/>
      <c r="CJ46" s="1552"/>
      <c r="CK46" s="1556"/>
      <c r="CL46" s="1549"/>
      <c r="CM46" s="1550"/>
      <c r="CN46" s="1550"/>
      <c r="CO46" s="1550"/>
      <c r="CP46" s="1546"/>
      <c r="CQ46" s="1620"/>
      <c r="CR46" s="1590"/>
      <c r="CS46" s="1549"/>
      <c r="CT46" s="1549"/>
      <c r="CU46" s="1549"/>
      <c r="CV46" s="1549"/>
      <c r="CW46" s="1618"/>
      <c r="CX46" s="1549"/>
      <c r="CY46" s="1549"/>
      <c r="CZ46" s="1549"/>
      <c r="DA46" s="1549"/>
      <c r="DB46" s="1549"/>
      <c r="DC46" s="1549"/>
      <c r="DD46" s="1556"/>
      <c r="DE46" s="1619"/>
      <c r="DF46" s="1617"/>
      <c r="DG46" s="1617"/>
      <c r="DH46" s="1542"/>
      <c r="DI46" s="1625"/>
    </row>
    <row r="47">
      <c r="A47" s="1539"/>
      <c r="B47" s="1541"/>
      <c r="C47" s="1615"/>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6"/>
      <c r="AD47" s="1542"/>
      <c r="AE47" s="1542"/>
      <c r="AF47" s="1542"/>
      <c r="AG47" s="1542"/>
      <c r="AH47" s="1542"/>
      <c r="AI47" s="1542"/>
      <c r="AJ47" s="1542"/>
      <c r="AK47" s="1546"/>
      <c r="AL47" s="1617"/>
      <c r="AM47" s="1618"/>
      <c r="AN47" s="1543"/>
      <c r="AO47" s="1619"/>
      <c r="AP47" s="1620"/>
      <c r="AQ47" s="1620"/>
      <c r="AR47" s="1620"/>
      <c r="AS47" s="1620"/>
      <c r="AT47" s="1620"/>
      <c r="AU47" s="1620"/>
      <c r="AV47" s="1546"/>
      <c r="AW47" s="1620"/>
      <c r="AX47" s="1621"/>
      <c r="AY47" s="1621"/>
      <c r="AZ47" s="1621"/>
      <c r="BA47" s="1621"/>
      <c r="BB47" s="1621"/>
      <c r="BC47" s="1621"/>
      <c r="BD47" s="1546"/>
      <c r="BE47" s="1621"/>
      <c r="BF47" s="1552"/>
      <c r="BG47" s="1622"/>
      <c r="BH47" s="1622"/>
      <c r="BI47" s="1555"/>
      <c r="BJ47" s="1556"/>
      <c r="BK47" s="1549"/>
      <c r="BL47" s="1557"/>
      <c r="BM47" s="1557"/>
      <c r="BN47" s="1557"/>
      <c r="BO47" s="1557"/>
      <c r="BP47" s="1557"/>
      <c r="BQ47" s="1557"/>
      <c r="BR47" s="1557"/>
      <c r="BS47" s="1557"/>
      <c r="BT47" s="1623"/>
      <c r="BU47" s="1546"/>
      <c r="BV47" s="1549"/>
      <c r="BW47" s="1560"/>
      <c r="BX47" s="1560"/>
      <c r="BY47" s="1560"/>
      <c r="BZ47" s="1560"/>
      <c r="CA47" s="1556"/>
      <c r="CB47" s="1622"/>
      <c r="CC47" s="1616"/>
      <c r="CD47" s="1616"/>
      <c r="CE47" s="1616"/>
      <c r="CF47" s="1546"/>
      <c r="CG47" s="1624"/>
      <c r="CH47" s="1552"/>
      <c r="CI47" s="1552"/>
      <c r="CJ47" s="1552"/>
      <c r="CK47" s="1556"/>
      <c r="CL47" s="1549"/>
      <c r="CM47" s="1550"/>
      <c r="CN47" s="1550"/>
      <c r="CO47" s="1550"/>
      <c r="CP47" s="1546"/>
      <c r="CQ47" s="1620"/>
      <c r="CR47" s="1590"/>
      <c r="CS47" s="1549"/>
      <c r="CT47" s="1549"/>
      <c r="CU47" s="1549"/>
      <c r="CV47" s="1549"/>
      <c r="CW47" s="1618"/>
      <c r="CX47" s="1549"/>
      <c r="CY47" s="1549"/>
      <c r="CZ47" s="1549"/>
      <c r="DA47" s="1549"/>
      <c r="DB47" s="1549"/>
      <c r="DC47" s="1549"/>
      <c r="DD47" s="1556"/>
      <c r="DE47" s="1619"/>
      <c r="DF47" s="1617"/>
      <c r="DG47" s="1617"/>
      <c r="DH47" s="1542"/>
      <c r="DI47" s="1625"/>
    </row>
    <row r="48">
      <c r="A48" s="1539"/>
      <c r="B48" s="1541"/>
      <c r="C48" s="1615"/>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6"/>
      <c r="AD48" s="1542"/>
      <c r="AE48" s="1542"/>
      <c r="AF48" s="1542"/>
      <c r="AG48" s="1542"/>
      <c r="AH48" s="1542"/>
      <c r="AI48" s="1542"/>
      <c r="AJ48" s="1542"/>
      <c r="AK48" s="1546"/>
      <c r="AL48" s="1617"/>
      <c r="AM48" s="1618"/>
      <c r="AN48" s="1543"/>
      <c r="AO48" s="1619"/>
      <c r="AP48" s="1620"/>
      <c r="AQ48" s="1620"/>
      <c r="AR48" s="1620"/>
      <c r="AS48" s="1620"/>
      <c r="AT48" s="1620"/>
      <c r="AU48" s="1620"/>
      <c r="AV48" s="1546"/>
      <c r="AW48" s="1620"/>
      <c r="AX48" s="1621"/>
      <c r="AY48" s="1621"/>
      <c r="AZ48" s="1621"/>
      <c r="BA48" s="1621"/>
      <c r="BB48" s="1621"/>
      <c r="BC48" s="1621"/>
      <c r="BD48" s="1546"/>
      <c r="BE48" s="1621"/>
      <c r="BF48" s="1552"/>
      <c r="BG48" s="1622"/>
      <c r="BH48" s="1622"/>
      <c r="BI48" s="1555"/>
      <c r="BJ48" s="1556"/>
      <c r="BK48" s="1549"/>
      <c r="BL48" s="1557"/>
      <c r="BM48" s="1557"/>
      <c r="BN48" s="1557"/>
      <c r="BO48" s="1557"/>
      <c r="BP48" s="1557"/>
      <c r="BQ48" s="1557"/>
      <c r="BR48" s="1557"/>
      <c r="BS48" s="1557"/>
      <c r="BT48" s="1623"/>
      <c r="BU48" s="1546"/>
      <c r="BV48" s="1549"/>
      <c r="BW48" s="1560"/>
      <c r="BX48" s="1560"/>
      <c r="BY48" s="1560"/>
      <c r="BZ48" s="1560"/>
      <c r="CA48" s="1556"/>
      <c r="CB48" s="1622"/>
      <c r="CC48" s="1616"/>
      <c r="CD48" s="1616"/>
      <c r="CE48" s="1616"/>
      <c r="CF48" s="1546"/>
      <c r="CG48" s="1624"/>
      <c r="CH48" s="1552"/>
      <c r="CI48" s="1552"/>
      <c r="CJ48" s="1552"/>
      <c r="CK48" s="1556"/>
      <c r="CL48" s="1549"/>
      <c r="CM48" s="1550"/>
      <c r="CN48" s="1550"/>
      <c r="CO48" s="1550"/>
      <c r="CP48" s="1546"/>
      <c r="CQ48" s="1620"/>
      <c r="CR48" s="1590"/>
      <c r="CS48" s="1549"/>
      <c r="CT48" s="1549"/>
      <c r="CU48" s="1549"/>
      <c r="CV48" s="1549"/>
      <c r="CW48" s="1618"/>
      <c r="CX48" s="1549"/>
      <c r="CY48" s="1549"/>
      <c r="CZ48" s="1549"/>
      <c r="DA48" s="1549"/>
      <c r="DB48" s="1549"/>
      <c r="DC48" s="1549"/>
      <c r="DD48" s="1556"/>
      <c r="DE48" s="1619"/>
      <c r="DF48" s="1617"/>
      <c r="DG48" s="1617"/>
      <c r="DH48" s="1542"/>
      <c r="DI48" s="1625"/>
    </row>
    <row r="49">
      <c r="A49" s="1539"/>
      <c r="B49" s="1541"/>
      <c r="C49" s="1615"/>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6"/>
      <c r="AD49" s="1542"/>
      <c r="AE49" s="1542"/>
      <c r="AF49" s="1542"/>
      <c r="AG49" s="1542"/>
      <c r="AH49" s="1542"/>
      <c r="AI49" s="1542"/>
      <c r="AJ49" s="1542"/>
      <c r="AK49" s="1546"/>
      <c r="AL49" s="1617"/>
      <c r="AM49" s="1618"/>
      <c r="AN49" s="1543"/>
      <c r="AO49" s="1619"/>
      <c r="AP49" s="1620"/>
      <c r="AQ49" s="1620"/>
      <c r="AR49" s="1620"/>
      <c r="AS49" s="1620"/>
      <c r="AT49" s="1620"/>
      <c r="AU49" s="1620"/>
      <c r="AV49" s="1546"/>
      <c r="AW49" s="1620"/>
      <c r="AX49" s="1621"/>
      <c r="AY49" s="1621"/>
      <c r="AZ49" s="1621"/>
      <c r="BA49" s="1621"/>
      <c r="BB49" s="1621"/>
      <c r="BC49" s="1621"/>
      <c r="BD49" s="1546"/>
      <c r="BE49" s="1621"/>
      <c r="BF49" s="1552"/>
      <c r="BG49" s="1622"/>
      <c r="BH49" s="1622"/>
      <c r="BI49" s="1555"/>
      <c r="BJ49" s="1556"/>
      <c r="BK49" s="1549"/>
      <c r="BL49" s="1557"/>
      <c r="BM49" s="1557"/>
      <c r="BN49" s="1557"/>
      <c r="BO49" s="1557"/>
      <c r="BP49" s="1557"/>
      <c r="BQ49" s="1557"/>
      <c r="BR49" s="1557"/>
      <c r="BS49" s="1557"/>
      <c r="BT49" s="1623"/>
      <c r="BU49" s="1546"/>
      <c r="BV49" s="1549"/>
      <c r="BW49" s="1560"/>
      <c r="BX49" s="1560"/>
      <c r="BY49" s="1560"/>
      <c r="BZ49" s="1560"/>
      <c r="CA49" s="1556"/>
      <c r="CB49" s="1622"/>
      <c r="CC49" s="1616"/>
      <c r="CD49" s="1616"/>
      <c r="CE49" s="1616"/>
      <c r="CF49" s="1546"/>
      <c r="CG49" s="1624"/>
      <c r="CH49" s="1552"/>
      <c r="CI49" s="1552"/>
      <c r="CJ49" s="1552"/>
      <c r="CK49" s="1556"/>
      <c r="CL49" s="1549"/>
      <c r="CM49" s="1550"/>
      <c r="CN49" s="1550"/>
      <c r="CO49" s="1550"/>
      <c r="CP49" s="1546"/>
      <c r="CQ49" s="1620"/>
      <c r="CR49" s="1590"/>
      <c r="CS49" s="1549"/>
      <c r="CT49" s="1549"/>
      <c r="CU49" s="1549"/>
      <c r="CV49" s="1549"/>
      <c r="CW49" s="1618"/>
      <c r="CX49" s="1549"/>
      <c r="CY49" s="1549"/>
      <c r="CZ49" s="1549"/>
      <c r="DA49" s="1549"/>
      <c r="DB49" s="1549"/>
      <c r="DC49" s="1549"/>
      <c r="DD49" s="1556"/>
      <c r="DE49" s="1619"/>
      <c r="DF49" s="1617"/>
      <c r="DG49" s="1617"/>
      <c r="DH49" s="1542"/>
      <c r="DI49" s="1625"/>
    </row>
    <row r="50">
      <c r="A50" s="1539"/>
      <c r="B50" s="1541"/>
      <c r="C50" s="1615"/>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6"/>
      <c r="AD50" s="1542"/>
      <c r="AE50" s="1542"/>
      <c r="AF50" s="1542"/>
      <c r="AG50" s="1542"/>
      <c r="AH50" s="1542"/>
      <c r="AI50" s="1542"/>
      <c r="AJ50" s="1542"/>
      <c r="AK50" s="1546"/>
      <c r="AL50" s="1617"/>
      <c r="AM50" s="1618"/>
      <c r="AN50" s="1543"/>
      <c r="AO50" s="1619"/>
      <c r="AP50" s="1620"/>
      <c r="AQ50" s="1620"/>
      <c r="AR50" s="1620"/>
      <c r="AS50" s="1620"/>
      <c r="AT50" s="1620"/>
      <c r="AU50" s="1620"/>
      <c r="AV50" s="1546"/>
      <c r="AW50" s="1620"/>
      <c r="AX50" s="1621"/>
      <c r="AY50" s="1621"/>
      <c r="AZ50" s="1621"/>
      <c r="BA50" s="1621"/>
      <c r="BB50" s="1621"/>
      <c r="BC50" s="1621"/>
      <c r="BD50" s="1546"/>
      <c r="BE50" s="1621"/>
      <c r="BF50" s="1552"/>
      <c r="BG50" s="1622"/>
      <c r="BH50" s="1622"/>
      <c r="BI50" s="1555"/>
      <c r="BJ50" s="1556"/>
      <c r="BK50" s="1549"/>
      <c r="BL50" s="1557"/>
      <c r="BM50" s="1557"/>
      <c r="BN50" s="1557"/>
      <c r="BO50" s="1557"/>
      <c r="BP50" s="1557"/>
      <c r="BQ50" s="1557"/>
      <c r="BR50" s="1557"/>
      <c r="BS50" s="1557"/>
      <c r="BT50" s="1623"/>
      <c r="BU50" s="1546"/>
      <c r="BV50" s="1549"/>
      <c r="BW50" s="1560"/>
      <c r="BX50" s="1560"/>
      <c r="BY50" s="1560"/>
      <c r="BZ50" s="1560"/>
      <c r="CA50" s="1556"/>
      <c r="CB50" s="1622"/>
      <c r="CC50" s="1616"/>
      <c r="CD50" s="1616"/>
      <c r="CE50" s="1616"/>
      <c r="CF50" s="1546"/>
      <c r="CG50" s="1624"/>
      <c r="CH50" s="1552"/>
      <c r="CI50" s="1552"/>
      <c r="CJ50" s="1552"/>
      <c r="CK50" s="1556"/>
      <c r="CL50" s="1549"/>
      <c r="CM50" s="1550"/>
      <c r="CN50" s="1550"/>
      <c r="CO50" s="1550"/>
      <c r="CP50" s="1546"/>
      <c r="CQ50" s="1620"/>
      <c r="CR50" s="1590"/>
      <c r="CS50" s="1549"/>
      <c r="CT50" s="1549"/>
      <c r="CU50" s="1549"/>
      <c r="CV50" s="1549"/>
      <c r="CW50" s="1618"/>
      <c r="CX50" s="1549"/>
      <c r="CY50" s="1549"/>
      <c r="CZ50" s="1549"/>
      <c r="DA50" s="1549"/>
      <c r="DB50" s="1549"/>
      <c r="DC50" s="1549"/>
      <c r="DD50" s="1556"/>
      <c r="DE50" s="1619"/>
      <c r="DF50" s="1617"/>
      <c r="DG50" s="1617"/>
      <c r="DH50" s="1542"/>
      <c r="DI50" s="1625"/>
    </row>
    <row r="51">
      <c r="A51" s="1539"/>
      <c r="B51" s="1541"/>
      <c r="C51" s="1615"/>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6"/>
      <c r="AD51" s="1542"/>
      <c r="AE51" s="1542"/>
      <c r="AF51" s="1542"/>
      <c r="AG51" s="1542"/>
      <c r="AH51" s="1542"/>
      <c r="AI51" s="1542"/>
      <c r="AJ51" s="1542"/>
      <c r="AK51" s="1546"/>
      <c r="AL51" s="1617"/>
      <c r="AM51" s="1618"/>
      <c r="AN51" s="1543"/>
      <c r="AO51" s="1619"/>
      <c r="AP51" s="1620"/>
      <c r="AQ51" s="1620"/>
      <c r="AR51" s="1620"/>
      <c r="AS51" s="1620"/>
      <c r="AT51" s="1620"/>
      <c r="AU51" s="1620"/>
      <c r="AV51" s="1546"/>
      <c r="AW51" s="1620"/>
      <c r="AX51" s="1621"/>
      <c r="AY51" s="1621"/>
      <c r="AZ51" s="1621"/>
      <c r="BA51" s="1621"/>
      <c r="BB51" s="1621"/>
      <c r="BC51" s="1621"/>
      <c r="BD51" s="1546"/>
      <c r="BE51" s="1621"/>
      <c r="BF51" s="1552"/>
      <c r="BG51" s="1622"/>
      <c r="BH51" s="1622"/>
      <c r="BI51" s="1555"/>
      <c r="BJ51" s="1556"/>
      <c r="BK51" s="1549"/>
      <c r="BL51" s="1557"/>
      <c r="BM51" s="1557"/>
      <c r="BN51" s="1557"/>
      <c r="BO51" s="1557"/>
      <c r="BP51" s="1557"/>
      <c r="BQ51" s="1557"/>
      <c r="BR51" s="1557"/>
      <c r="BS51" s="1557"/>
      <c r="BT51" s="1623"/>
      <c r="BU51" s="1546"/>
      <c r="BV51" s="1549"/>
      <c r="BW51" s="1560"/>
      <c r="BX51" s="1560"/>
      <c r="BY51" s="1560"/>
      <c r="BZ51" s="1560"/>
      <c r="CA51" s="1556"/>
      <c r="CB51" s="1622"/>
      <c r="CC51" s="1616"/>
      <c r="CD51" s="1616"/>
      <c r="CE51" s="1616"/>
      <c r="CF51" s="1546"/>
      <c r="CG51" s="1624"/>
      <c r="CH51" s="1552"/>
      <c r="CI51" s="1552"/>
      <c r="CJ51" s="1552"/>
      <c r="CK51" s="1556"/>
      <c r="CL51" s="1549"/>
      <c r="CM51" s="1550"/>
      <c r="CN51" s="1550"/>
      <c r="CO51" s="1550"/>
      <c r="CP51" s="1546"/>
      <c r="CQ51" s="1620"/>
      <c r="CR51" s="1590"/>
      <c r="CS51" s="1549"/>
      <c r="CT51" s="1549"/>
      <c r="CU51" s="1549"/>
      <c r="CV51" s="1549"/>
      <c r="CW51" s="1618"/>
      <c r="CX51" s="1549"/>
      <c r="CY51" s="1549"/>
      <c r="CZ51" s="1549"/>
      <c r="DA51" s="1549"/>
      <c r="DB51" s="1549"/>
      <c r="DC51" s="1549"/>
      <c r="DD51" s="1556"/>
      <c r="DE51" s="1619"/>
      <c r="DF51" s="1617"/>
      <c r="DG51" s="1617"/>
      <c r="DH51" s="1542"/>
      <c r="DI51" s="1625"/>
    </row>
    <row r="52">
      <c r="A52" s="1539"/>
      <c r="B52" s="1541"/>
      <c r="C52" s="1615"/>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6"/>
      <c r="AD52" s="1542"/>
      <c r="AE52" s="1542"/>
      <c r="AF52" s="1542"/>
      <c r="AG52" s="1542"/>
      <c r="AH52" s="1542"/>
      <c r="AI52" s="1542"/>
      <c r="AJ52" s="1542"/>
      <c r="AK52" s="1546"/>
      <c r="AL52" s="1617"/>
      <c r="AM52" s="1618"/>
      <c r="AN52" s="1543"/>
      <c r="AO52" s="1619"/>
      <c r="AP52" s="1620"/>
      <c r="AQ52" s="1620"/>
      <c r="AR52" s="1620"/>
      <c r="AS52" s="1620"/>
      <c r="AT52" s="1620"/>
      <c r="AU52" s="1620"/>
      <c r="AV52" s="1546"/>
      <c r="AW52" s="1620"/>
      <c r="AX52" s="1621"/>
      <c r="AY52" s="1621"/>
      <c r="AZ52" s="1621"/>
      <c r="BA52" s="1621"/>
      <c r="BB52" s="1621"/>
      <c r="BC52" s="1621"/>
      <c r="BD52" s="1546"/>
      <c r="BE52" s="1621"/>
      <c r="BF52" s="1552"/>
      <c r="BG52" s="1622"/>
      <c r="BH52" s="1622"/>
      <c r="BI52" s="1555"/>
      <c r="BJ52" s="1556"/>
      <c r="BK52" s="1549"/>
      <c r="BL52" s="1557"/>
      <c r="BM52" s="1557"/>
      <c r="BN52" s="1557"/>
      <c r="BO52" s="1557"/>
      <c r="BP52" s="1557"/>
      <c r="BQ52" s="1557"/>
      <c r="BR52" s="1557"/>
      <c r="BS52" s="1557"/>
      <c r="BT52" s="1623"/>
      <c r="BU52" s="1546"/>
      <c r="BV52" s="1549"/>
      <c r="BW52" s="1560"/>
      <c r="BX52" s="1560"/>
      <c r="BY52" s="1560"/>
      <c r="BZ52" s="1560"/>
      <c r="CA52" s="1556"/>
      <c r="CB52" s="1622"/>
      <c r="CC52" s="1616"/>
      <c r="CD52" s="1616"/>
      <c r="CE52" s="1616"/>
      <c r="CF52" s="1546"/>
      <c r="CG52" s="1624"/>
      <c r="CH52" s="1552"/>
      <c r="CI52" s="1552"/>
      <c r="CJ52" s="1552"/>
      <c r="CK52" s="1556"/>
      <c r="CL52" s="1549"/>
      <c r="CM52" s="1550"/>
      <c r="CN52" s="1550"/>
      <c r="CO52" s="1550"/>
      <c r="CP52" s="1546"/>
      <c r="CQ52" s="1620"/>
      <c r="CR52" s="1590"/>
      <c r="CS52" s="1549"/>
      <c r="CT52" s="1549"/>
      <c r="CU52" s="1549"/>
      <c r="CV52" s="1549"/>
      <c r="CW52" s="1618"/>
      <c r="CX52" s="1549"/>
      <c r="CY52" s="1549"/>
      <c r="CZ52" s="1549"/>
      <c r="DA52" s="1549"/>
      <c r="DB52" s="1549"/>
      <c r="DC52" s="1549"/>
      <c r="DD52" s="1556"/>
      <c r="DE52" s="1619"/>
      <c r="DF52" s="1617"/>
      <c r="DG52" s="1617"/>
      <c r="DH52" s="1542"/>
      <c r="DI52" s="1625"/>
    </row>
    <row r="53">
      <c r="A53" s="1539"/>
      <c r="B53" s="1541"/>
      <c r="C53" s="1615"/>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6"/>
      <c r="AD53" s="1542"/>
      <c r="AE53" s="1542"/>
      <c r="AF53" s="1542"/>
      <c r="AG53" s="1542"/>
      <c r="AH53" s="1542"/>
      <c r="AI53" s="1542"/>
      <c r="AJ53" s="1542"/>
      <c r="AK53" s="1546"/>
      <c r="AL53" s="1617"/>
      <c r="AM53" s="1618"/>
      <c r="AN53" s="1543"/>
      <c r="AO53" s="1619"/>
      <c r="AP53" s="1620"/>
      <c r="AQ53" s="1620"/>
      <c r="AR53" s="1620"/>
      <c r="AS53" s="1620"/>
      <c r="AT53" s="1620"/>
      <c r="AU53" s="1620"/>
      <c r="AV53" s="1546"/>
      <c r="AW53" s="1620"/>
      <c r="AX53" s="1621"/>
      <c r="AY53" s="1621"/>
      <c r="AZ53" s="1621"/>
      <c r="BA53" s="1621"/>
      <c r="BB53" s="1621"/>
      <c r="BC53" s="1621"/>
      <c r="BD53" s="1546"/>
      <c r="BE53" s="1621"/>
      <c r="BF53" s="1552"/>
      <c r="BG53" s="1622"/>
      <c r="BH53" s="1622"/>
      <c r="BI53" s="1555"/>
      <c r="BJ53" s="1556"/>
      <c r="BK53" s="1549"/>
      <c r="BL53" s="1557"/>
      <c r="BM53" s="1557"/>
      <c r="BN53" s="1557"/>
      <c r="BO53" s="1557"/>
      <c r="BP53" s="1557"/>
      <c r="BQ53" s="1557"/>
      <c r="BR53" s="1557"/>
      <c r="BS53" s="1557"/>
      <c r="BT53" s="1623"/>
      <c r="BU53" s="1546"/>
      <c r="BV53" s="1549"/>
      <c r="BW53" s="1560"/>
      <c r="BX53" s="1560"/>
      <c r="BY53" s="1560"/>
      <c r="BZ53" s="1560"/>
      <c r="CA53" s="1556"/>
      <c r="CB53" s="1622"/>
      <c r="CC53" s="1616"/>
      <c r="CD53" s="1616"/>
      <c r="CE53" s="1616"/>
      <c r="CF53" s="1546"/>
      <c r="CG53" s="1624"/>
      <c r="CH53" s="1552"/>
      <c r="CI53" s="1552"/>
      <c r="CJ53" s="1552"/>
      <c r="CK53" s="1556"/>
      <c r="CL53" s="1549"/>
      <c r="CM53" s="1550"/>
      <c r="CN53" s="1550"/>
      <c r="CO53" s="1550"/>
      <c r="CP53" s="1546"/>
      <c r="CQ53" s="1620"/>
      <c r="CR53" s="1590"/>
      <c r="CS53" s="1549"/>
      <c r="CT53" s="1549"/>
      <c r="CU53" s="1549"/>
      <c r="CV53" s="1549"/>
      <c r="CW53" s="1618"/>
      <c r="CX53" s="1549"/>
      <c r="CY53" s="1549"/>
      <c r="CZ53" s="1549"/>
      <c r="DA53" s="1549"/>
      <c r="DB53" s="1549"/>
      <c r="DC53" s="1549"/>
      <c r="DD53" s="1556"/>
      <c r="DE53" s="1619"/>
      <c r="DF53" s="1617"/>
      <c r="DG53" s="1617"/>
      <c r="DH53" s="1542"/>
      <c r="DI53" s="1625"/>
    </row>
    <row r="54">
      <c r="A54" s="1539"/>
      <c r="B54" s="1541"/>
      <c r="C54" s="1615"/>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6"/>
      <c r="AD54" s="1542"/>
      <c r="AE54" s="1542"/>
      <c r="AF54" s="1542"/>
      <c r="AG54" s="1542"/>
      <c r="AH54" s="1542"/>
      <c r="AI54" s="1542"/>
      <c r="AJ54" s="1542"/>
      <c r="AK54" s="1546"/>
      <c r="AL54" s="1617"/>
      <c r="AM54" s="1618"/>
      <c r="AN54" s="1543"/>
      <c r="AO54" s="1619"/>
      <c r="AP54" s="1620"/>
      <c r="AQ54" s="1620"/>
      <c r="AR54" s="1620"/>
      <c r="AS54" s="1620"/>
      <c r="AT54" s="1620"/>
      <c r="AU54" s="1620"/>
      <c r="AV54" s="1546"/>
      <c r="AW54" s="1620"/>
      <c r="AX54" s="1621"/>
      <c r="AY54" s="1621"/>
      <c r="AZ54" s="1621"/>
      <c r="BA54" s="1621"/>
      <c r="BB54" s="1621"/>
      <c r="BC54" s="1621"/>
      <c r="BD54" s="1546"/>
      <c r="BE54" s="1621"/>
      <c r="BF54" s="1552"/>
      <c r="BG54" s="1622"/>
      <c r="BH54" s="1622"/>
      <c r="BI54" s="1555"/>
      <c r="BJ54" s="1556"/>
      <c r="BK54" s="1549"/>
      <c r="BL54" s="1557"/>
      <c r="BM54" s="1557"/>
      <c r="BN54" s="1557"/>
      <c r="BO54" s="1557"/>
      <c r="BP54" s="1557"/>
      <c r="BQ54" s="1557"/>
      <c r="BR54" s="1557"/>
      <c r="BS54" s="1557"/>
      <c r="BT54" s="1623"/>
      <c r="BU54" s="1546"/>
      <c r="BV54" s="1549"/>
      <c r="BW54" s="1560"/>
      <c r="BX54" s="1560"/>
      <c r="BY54" s="1560"/>
      <c r="BZ54" s="1560"/>
      <c r="CA54" s="1556"/>
      <c r="CB54" s="1622"/>
      <c r="CC54" s="1616"/>
      <c r="CD54" s="1616"/>
      <c r="CE54" s="1616"/>
      <c r="CF54" s="1546"/>
      <c r="CG54" s="1624"/>
      <c r="CH54" s="1552"/>
      <c r="CI54" s="1552"/>
      <c r="CJ54" s="1552"/>
      <c r="CK54" s="1556"/>
      <c r="CL54" s="1549"/>
      <c r="CM54" s="1550"/>
      <c r="CN54" s="1550"/>
      <c r="CO54" s="1550"/>
      <c r="CP54" s="1546"/>
      <c r="CQ54" s="1620"/>
      <c r="CR54" s="1590"/>
      <c r="CS54" s="1549"/>
      <c r="CT54" s="1549"/>
      <c r="CU54" s="1549"/>
      <c r="CV54" s="1549"/>
      <c r="CW54" s="1618"/>
      <c r="CX54" s="1549"/>
      <c r="CY54" s="1549"/>
      <c r="CZ54" s="1549"/>
      <c r="DA54" s="1549"/>
      <c r="DB54" s="1549"/>
      <c r="DC54" s="1549"/>
      <c r="DD54" s="1556"/>
      <c r="DE54" s="1619"/>
      <c r="DF54" s="1617"/>
      <c r="DG54" s="1617"/>
      <c r="DH54" s="1542"/>
      <c r="DI54" s="1625"/>
    </row>
    <row r="55">
      <c r="A55" s="1539"/>
      <c r="B55" s="1541"/>
      <c r="C55" s="1615"/>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6"/>
      <c r="AD55" s="1542"/>
      <c r="AE55" s="1542"/>
      <c r="AF55" s="1542"/>
      <c r="AG55" s="1542"/>
      <c r="AH55" s="1542"/>
      <c r="AI55" s="1542"/>
      <c r="AJ55" s="1542"/>
      <c r="AK55" s="1546"/>
      <c r="AL55" s="1617"/>
      <c r="AM55" s="1618"/>
      <c r="AN55" s="1543"/>
      <c r="AO55" s="1619"/>
      <c r="AP55" s="1620"/>
      <c r="AQ55" s="1620"/>
      <c r="AR55" s="1620"/>
      <c r="AS55" s="1620"/>
      <c r="AT55" s="1620"/>
      <c r="AU55" s="1620"/>
      <c r="AV55" s="1546"/>
      <c r="AW55" s="1620"/>
      <c r="AX55" s="1621"/>
      <c r="AY55" s="1621"/>
      <c r="AZ55" s="1621"/>
      <c r="BA55" s="1621"/>
      <c r="BB55" s="1621"/>
      <c r="BC55" s="1621"/>
      <c r="BD55" s="1546"/>
      <c r="BE55" s="1621"/>
      <c r="BF55" s="1552"/>
      <c r="BG55" s="1622"/>
      <c r="BH55" s="1622"/>
      <c r="BI55" s="1555"/>
      <c r="BJ55" s="1556"/>
      <c r="BK55" s="1549"/>
      <c r="BL55" s="1557"/>
      <c r="BM55" s="1557"/>
      <c r="BN55" s="1557"/>
      <c r="BO55" s="1557"/>
      <c r="BP55" s="1557"/>
      <c r="BQ55" s="1557"/>
      <c r="BR55" s="1557"/>
      <c r="BS55" s="1557"/>
      <c r="BT55" s="1623"/>
      <c r="BU55" s="1546"/>
      <c r="BV55" s="1549"/>
      <c r="BW55" s="1560"/>
      <c r="BX55" s="1560"/>
      <c r="BY55" s="1560"/>
      <c r="BZ55" s="1560"/>
      <c r="CA55" s="1556"/>
      <c r="CB55" s="1622"/>
      <c r="CC55" s="1616"/>
      <c r="CD55" s="1616"/>
      <c r="CE55" s="1616"/>
      <c r="CF55" s="1546"/>
      <c r="CG55" s="1624"/>
      <c r="CH55" s="1552"/>
      <c r="CI55" s="1552"/>
      <c r="CJ55" s="1552"/>
      <c r="CK55" s="1556"/>
      <c r="CL55" s="1549"/>
      <c r="CM55" s="1550"/>
      <c r="CN55" s="1550"/>
      <c r="CO55" s="1550"/>
      <c r="CP55" s="1546"/>
      <c r="CQ55" s="1620"/>
      <c r="CR55" s="1590"/>
      <c r="CS55" s="1549"/>
      <c r="CT55" s="1549"/>
      <c r="CU55" s="1549"/>
      <c r="CV55" s="1549"/>
      <c r="CW55" s="1618"/>
      <c r="CX55" s="1549"/>
      <c r="CY55" s="1549"/>
      <c r="CZ55" s="1549"/>
      <c r="DA55" s="1549"/>
      <c r="DB55" s="1549"/>
      <c r="DC55" s="1549"/>
      <c r="DD55" s="1556"/>
      <c r="DE55" s="1619"/>
      <c r="DF55" s="1617"/>
      <c r="DG55" s="1617"/>
      <c r="DH55" s="1542"/>
      <c r="DI55" s="1625"/>
    </row>
    <row r="56">
      <c r="A56" s="1539"/>
      <c r="B56" s="1541"/>
      <c r="C56" s="1615"/>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6"/>
      <c r="AD56" s="1542"/>
      <c r="AE56" s="1542"/>
      <c r="AF56" s="1542"/>
      <c r="AG56" s="1542"/>
      <c r="AH56" s="1542"/>
      <c r="AI56" s="1542"/>
      <c r="AJ56" s="1542"/>
      <c r="AK56" s="1546"/>
      <c r="AL56" s="1617"/>
      <c r="AM56" s="1618"/>
      <c r="AN56" s="1543"/>
      <c r="AO56" s="1619"/>
      <c r="AP56" s="1620"/>
      <c r="AQ56" s="1620"/>
      <c r="AR56" s="1620"/>
      <c r="AS56" s="1620"/>
      <c r="AT56" s="1620"/>
      <c r="AU56" s="1620"/>
      <c r="AV56" s="1546"/>
      <c r="AW56" s="1620"/>
      <c r="AX56" s="1621"/>
      <c r="AY56" s="1621"/>
      <c r="AZ56" s="1621"/>
      <c r="BA56" s="1621"/>
      <c r="BB56" s="1621"/>
      <c r="BC56" s="1621"/>
      <c r="BD56" s="1546"/>
      <c r="BE56" s="1621"/>
      <c r="BF56" s="1552"/>
      <c r="BG56" s="1622"/>
      <c r="BH56" s="1622"/>
      <c r="BI56" s="1555"/>
      <c r="BJ56" s="1556"/>
      <c r="BK56" s="1549"/>
      <c r="BL56" s="1557"/>
      <c r="BM56" s="1557"/>
      <c r="BN56" s="1557"/>
      <c r="BO56" s="1557"/>
      <c r="BP56" s="1557"/>
      <c r="BQ56" s="1557"/>
      <c r="BR56" s="1557"/>
      <c r="BS56" s="1557"/>
      <c r="BT56" s="1623"/>
      <c r="BU56" s="1546"/>
      <c r="BV56" s="1549"/>
      <c r="BW56" s="1560"/>
      <c r="BX56" s="1560"/>
      <c r="BY56" s="1560"/>
      <c r="BZ56" s="1560"/>
      <c r="CA56" s="1556"/>
      <c r="CB56" s="1622"/>
      <c r="CC56" s="1616"/>
      <c r="CD56" s="1616"/>
      <c r="CE56" s="1616"/>
      <c r="CF56" s="1546"/>
      <c r="CG56" s="1624"/>
      <c r="CH56" s="1552"/>
      <c r="CI56" s="1552"/>
      <c r="CJ56" s="1552"/>
      <c r="CK56" s="1556"/>
      <c r="CL56" s="1549"/>
      <c r="CM56" s="1550"/>
      <c r="CN56" s="1550"/>
      <c r="CO56" s="1550"/>
      <c r="CP56" s="1546"/>
      <c r="CQ56" s="1620"/>
      <c r="CR56" s="1590"/>
      <c r="CS56" s="1549"/>
      <c r="CT56" s="1549"/>
      <c r="CU56" s="1549"/>
      <c r="CV56" s="1549"/>
      <c r="CW56" s="1618"/>
      <c r="CX56" s="1549"/>
      <c r="CY56" s="1549"/>
      <c r="CZ56" s="1549"/>
      <c r="DA56" s="1549"/>
      <c r="DB56" s="1549"/>
      <c r="DC56" s="1549"/>
      <c r="DD56" s="1556"/>
      <c r="DE56" s="1619"/>
      <c r="DF56" s="1617"/>
      <c r="DG56" s="1617"/>
      <c r="DH56" s="1542"/>
      <c r="DI56" s="1625"/>
    </row>
    <row r="57">
      <c r="A57" s="1539"/>
      <c r="B57" s="1541"/>
      <c r="C57" s="1615"/>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6"/>
      <c r="AD57" s="1542"/>
      <c r="AE57" s="1542"/>
      <c r="AF57" s="1542"/>
      <c r="AG57" s="1542"/>
      <c r="AH57" s="1542"/>
      <c r="AI57" s="1542"/>
      <c r="AJ57" s="1542"/>
      <c r="AK57" s="1546"/>
      <c r="AL57" s="1617"/>
      <c r="AM57" s="1618"/>
      <c r="AN57" s="1543"/>
      <c r="AO57" s="1619"/>
      <c r="AP57" s="1620"/>
      <c r="AQ57" s="1620"/>
      <c r="AR57" s="1620"/>
      <c r="AS57" s="1620"/>
      <c r="AT57" s="1620"/>
      <c r="AU57" s="1620"/>
      <c r="AV57" s="1546"/>
      <c r="AW57" s="1620"/>
      <c r="AX57" s="1621"/>
      <c r="AY57" s="1621"/>
      <c r="AZ57" s="1621"/>
      <c r="BA57" s="1621"/>
      <c r="BB57" s="1621"/>
      <c r="BC57" s="1621"/>
      <c r="BD57" s="1546"/>
      <c r="BE57" s="1621"/>
      <c r="BF57" s="1552"/>
      <c r="BG57" s="1622"/>
      <c r="BH57" s="1622"/>
      <c r="BI57" s="1555"/>
      <c r="BJ57" s="1556"/>
      <c r="BK57" s="1549"/>
      <c r="BL57" s="1557"/>
      <c r="BM57" s="1557"/>
      <c r="BN57" s="1557"/>
      <c r="BO57" s="1557"/>
      <c r="BP57" s="1557"/>
      <c r="BQ57" s="1557"/>
      <c r="BR57" s="1557"/>
      <c r="BS57" s="1557"/>
      <c r="BT57" s="1623"/>
      <c r="BU57" s="1546"/>
      <c r="BV57" s="1549"/>
      <c r="BW57" s="1560"/>
      <c r="BX57" s="1560"/>
      <c r="BY57" s="1560"/>
      <c r="BZ57" s="1560"/>
      <c r="CA57" s="1556"/>
      <c r="CB57" s="1622"/>
      <c r="CC57" s="1616"/>
      <c r="CD57" s="1616"/>
      <c r="CE57" s="1616"/>
      <c r="CF57" s="1546"/>
      <c r="CG57" s="1624"/>
      <c r="CH57" s="1552"/>
      <c r="CI57" s="1552"/>
      <c r="CJ57" s="1552"/>
      <c r="CK57" s="1556"/>
      <c r="CL57" s="1549"/>
      <c r="CM57" s="1550"/>
      <c r="CN57" s="1550"/>
      <c r="CO57" s="1550"/>
      <c r="CP57" s="1546"/>
      <c r="CQ57" s="1620"/>
      <c r="CR57" s="1590"/>
      <c r="CS57" s="1549"/>
      <c r="CT57" s="1549"/>
      <c r="CU57" s="1549"/>
      <c r="CV57" s="1549"/>
      <c r="CW57" s="1618"/>
      <c r="CX57" s="1549"/>
      <c r="CY57" s="1549"/>
      <c r="CZ57" s="1549"/>
      <c r="DA57" s="1549"/>
      <c r="DB57" s="1549"/>
      <c r="DC57" s="1549"/>
      <c r="DD57" s="1556"/>
      <c r="DE57" s="1619"/>
      <c r="DF57" s="1617"/>
      <c r="DG57" s="1617"/>
      <c r="DH57" s="1542"/>
      <c r="DI57" s="1625"/>
    </row>
    <row r="58">
      <c r="A58" s="1539"/>
      <c r="B58" s="1541"/>
      <c r="C58" s="1615"/>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6"/>
      <c r="AD58" s="1542"/>
      <c r="AE58" s="1542"/>
      <c r="AF58" s="1542"/>
      <c r="AG58" s="1542"/>
      <c r="AH58" s="1542"/>
      <c r="AI58" s="1542"/>
      <c r="AJ58" s="1542"/>
      <c r="AK58" s="1546"/>
      <c r="AL58" s="1617"/>
      <c r="AM58" s="1618"/>
      <c r="AN58" s="1543"/>
      <c r="AO58" s="1619"/>
      <c r="AP58" s="1620"/>
      <c r="AQ58" s="1620"/>
      <c r="AR58" s="1620"/>
      <c r="AS58" s="1620"/>
      <c r="AT58" s="1620"/>
      <c r="AU58" s="1620"/>
      <c r="AV58" s="1546"/>
      <c r="AW58" s="1620"/>
      <c r="AX58" s="1621"/>
      <c r="AY58" s="1621"/>
      <c r="AZ58" s="1621"/>
      <c r="BA58" s="1621"/>
      <c r="BB58" s="1621"/>
      <c r="BC58" s="1621"/>
      <c r="BD58" s="1546"/>
      <c r="BE58" s="1621"/>
      <c r="BF58" s="1552"/>
      <c r="BG58" s="1622"/>
      <c r="BH58" s="1622"/>
      <c r="BI58" s="1555"/>
      <c r="BJ58" s="1556"/>
      <c r="BK58" s="1549"/>
      <c r="BL58" s="1557"/>
      <c r="BM58" s="1557"/>
      <c r="BN58" s="1557"/>
      <c r="BO58" s="1557"/>
      <c r="BP58" s="1557"/>
      <c r="BQ58" s="1557"/>
      <c r="BR58" s="1557"/>
      <c r="BS58" s="1557"/>
      <c r="BT58" s="1623"/>
      <c r="BU58" s="1546"/>
      <c r="BV58" s="1549"/>
      <c r="BW58" s="1560"/>
      <c r="BX58" s="1560"/>
      <c r="BY58" s="1560"/>
      <c r="BZ58" s="1560"/>
      <c r="CA58" s="1556"/>
      <c r="CB58" s="1622"/>
      <c r="CC58" s="1616"/>
      <c r="CD58" s="1616"/>
      <c r="CE58" s="1616"/>
      <c r="CF58" s="1546"/>
      <c r="CG58" s="1624"/>
      <c r="CH58" s="1552"/>
      <c r="CI58" s="1552"/>
      <c r="CJ58" s="1552"/>
      <c r="CK58" s="1556"/>
      <c r="CL58" s="1549"/>
      <c r="CM58" s="1550"/>
      <c r="CN58" s="1550"/>
      <c r="CO58" s="1550"/>
      <c r="CP58" s="1546"/>
      <c r="CQ58" s="1620"/>
      <c r="CR58" s="1590"/>
      <c r="CS58" s="1549"/>
      <c r="CT58" s="1549"/>
      <c r="CU58" s="1549"/>
      <c r="CV58" s="1549"/>
      <c r="CW58" s="1618"/>
      <c r="CX58" s="1549"/>
      <c r="CY58" s="1549"/>
      <c r="CZ58" s="1549"/>
      <c r="DA58" s="1549"/>
      <c r="DB58" s="1549"/>
      <c r="DC58" s="1549"/>
      <c r="DD58" s="1556"/>
      <c r="DE58" s="1619"/>
      <c r="DF58" s="1617"/>
      <c r="DG58" s="1617"/>
      <c r="DH58" s="1542"/>
      <c r="DI58" s="1625"/>
    </row>
    <row r="59">
      <c r="A59" s="1539"/>
      <c r="B59" s="1541"/>
      <c r="C59" s="1615"/>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6"/>
      <c r="AD59" s="1542"/>
      <c r="AE59" s="1542"/>
      <c r="AF59" s="1542"/>
      <c r="AG59" s="1542"/>
      <c r="AH59" s="1542"/>
      <c r="AI59" s="1542"/>
      <c r="AJ59" s="1542"/>
      <c r="AK59" s="1546"/>
      <c r="AL59" s="1617"/>
      <c r="AM59" s="1618"/>
      <c r="AN59" s="1543"/>
      <c r="AO59" s="1619"/>
      <c r="AP59" s="1620"/>
      <c r="AQ59" s="1620"/>
      <c r="AR59" s="1620"/>
      <c r="AS59" s="1620"/>
      <c r="AT59" s="1620"/>
      <c r="AU59" s="1620"/>
      <c r="AV59" s="1546"/>
      <c r="AW59" s="1620"/>
      <c r="AX59" s="1621"/>
      <c r="AY59" s="1621"/>
      <c r="AZ59" s="1621"/>
      <c r="BA59" s="1621"/>
      <c r="BB59" s="1621"/>
      <c r="BC59" s="1621"/>
      <c r="BD59" s="1546"/>
      <c r="BE59" s="1621"/>
      <c r="BF59" s="1552"/>
      <c r="BG59" s="1622"/>
      <c r="BH59" s="1622"/>
      <c r="BI59" s="1555"/>
      <c r="BJ59" s="1556"/>
      <c r="BK59" s="1549"/>
      <c r="BL59" s="1557"/>
      <c r="BM59" s="1557"/>
      <c r="BN59" s="1557"/>
      <c r="BO59" s="1557"/>
      <c r="BP59" s="1557"/>
      <c r="BQ59" s="1557"/>
      <c r="BR59" s="1557"/>
      <c r="BS59" s="1557"/>
      <c r="BT59" s="1623"/>
      <c r="BU59" s="1546"/>
      <c r="BV59" s="1549"/>
      <c r="BW59" s="1560"/>
      <c r="BX59" s="1560"/>
      <c r="BY59" s="1560"/>
      <c r="BZ59" s="1560"/>
      <c r="CA59" s="1556"/>
      <c r="CB59" s="1622"/>
      <c r="CC59" s="1616"/>
      <c r="CD59" s="1616"/>
      <c r="CE59" s="1616"/>
      <c r="CF59" s="1546"/>
      <c r="CG59" s="1624"/>
      <c r="CH59" s="1552"/>
      <c r="CI59" s="1552"/>
      <c r="CJ59" s="1552"/>
      <c r="CK59" s="1556"/>
      <c r="CL59" s="1549"/>
      <c r="CM59" s="1550"/>
      <c r="CN59" s="1550"/>
      <c r="CO59" s="1550"/>
      <c r="CP59" s="1546"/>
      <c r="CQ59" s="1620"/>
      <c r="CR59" s="1590"/>
      <c r="CS59" s="1549"/>
      <c r="CT59" s="1549"/>
      <c r="CU59" s="1549"/>
      <c r="CV59" s="1549"/>
      <c r="CW59" s="1618"/>
      <c r="CX59" s="1549"/>
      <c r="CY59" s="1549"/>
      <c r="CZ59" s="1549"/>
      <c r="DA59" s="1549"/>
      <c r="DB59" s="1549"/>
      <c r="DC59" s="1549"/>
      <c r="DD59" s="1556"/>
      <c r="DE59" s="1619"/>
      <c r="DF59" s="1617"/>
      <c r="DG59" s="1617"/>
      <c r="DH59" s="1542"/>
      <c r="DI59" s="1625"/>
    </row>
    <row r="60">
      <c r="A60" s="1539"/>
      <c r="B60" s="1541"/>
      <c r="C60" s="1615"/>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6"/>
      <c r="AD60" s="1542"/>
      <c r="AE60" s="1542"/>
      <c r="AF60" s="1542"/>
      <c r="AG60" s="1542"/>
      <c r="AH60" s="1542"/>
      <c r="AI60" s="1542"/>
      <c r="AJ60" s="1542"/>
      <c r="AK60" s="1546"/>
      <c r="AL60" s="1617"/>
      <c r="AM60" s="1618"/>
      <c r="AN60" s="1543"/>
      <c r="AO60" s="1619"/>
      <c r="AP60" s="1620"/>
      <c r="AQ60" s="1620"/>
      <c r="AR60" s="1620"/>
      <c r="AS60" s="1620"/>
      <c r="AT60" s="1620"/>
      <c r="AU60" s="1620"/>
      <c r="AV60" s="1546"/>
      <c r="AW60" s="1620"/>
      <c r="AX60" s="1621"/>
      <c r="AY60" s="1621"/>
      <c r="AZ60" s="1621"/>
      <c r="BA60" s="1621"/>
      <c r="BB60" s="1621"/>
      <c r="BC60" s="1621"/>
      <c r="BD60" s="1546"/>
      <c r="BE60" s="1621"/>
      <c r="BF60" s="1552"/>
      <c r="BG60" s="1622"/>
      <c r="BH60" s="1622"/>
      <c r="BI60" s="1555"/>
      <c r="BJ60" s="1556"/>
      <c r="BK60" s="1549"/>
      <c r="BL60" s="1557"/>
      <c r="BM60" s="1557"/>
      <c r="BN60" s="1557"/>
      <c r="BO60" s="1557"/>
      <c r="BP60" s="1557"/>
      <c r="BQ60" s="1557"/>
      <c r="BR60" s="1557"/>
      <c r="BS60" s="1557"/>
      <c r="BT60" s="1623"/>
      <c r="BU60" s="1546"/>
      <c r="BV60" s="1549"/>
      <c r="BW60" s="1560"/>
      <c r="BX60" s="1560"/>
      <c r="BY60" s="1560"/>
      <c r="BZ60" s="1560"/>
      <c r="CA60" s="1556"/>
      <c r="CB60" s="1622"/>
      <c r="CC60" s="1616"/>
      <c r="CD60" s="1616"/>
      <c r="CE60" s="1616"/>
      <c r="CF60" s="1546"/>
      <c r="CG60" s="1624"/>
      <c r="CH60" s="1552"/>
      <c r="CI60" s="1552"/>
      <c r="CJ60" s="1552"/>
      <c r="CK60" s="1556"/>
      <c r="CL60" s="1549"/>
      <c r="CM60" s="1550"/>
      <c r="CN60" s="1550"/>
      <c r="CO60" s="1550"/>
      <c r="CP60" s="1546"/>
      <c r="CQ60" s="1620"/>
      <c r="CR60" s="1590"/>
      <c r="CS60" s="1549"/>
      <c r="CT60" s="1549"/>
      <c r="CU60" s="1549"/>
      <c r="CV60" s="1549"/>
      <c r="CW60" s="1618"/>
      <c r="CX60" s="1549"/>
      <c r="CY60" s="1549"/>
      <c r="CZ60" s="1549"/>
      <c r="DA60" s="1549"/>
      <c r="DB60" s="1549"/>
      <c r="DC60" s="1549"/>
      <c r="DD60" s="1556"/>
      <c r="DE60" s="1619"/>
      <c r="DF60" s="1617"/>
      <c r="DG60" s="1617"/>
      <c r="DH60" s="1542"/>
      <c r="DI60" s="1625"/>
    </row>
    <row r="61">
      <c r="A61" s="1539"/>
      <c r="B61" s="1541"/>
      <c r="C61" s="1615"/>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6"/>
      <c r="AD61" s="1542"/>
      <c r="AE61" s="1542"/>
      <c r="AF61" s="1542"/>
      <c r="AG61" s="1542"/>
      <c r="AH61" s="1542"/>
      <c r="AI61" s="1542"/>
      <c r="AJ61" s="1542"/>
      <c r="AK61" s="1546"/>
      <c r="AL61" s="1617"/>
      <c r="AM61" s="1618"/>
      <c r="AN61" s="1543"/>
      <c r="AO61" s="1619"/>
      <c r="AP61" s="1620"/>
      <c r="AQ61" s="1620"/>
      <c r="AR61" s="1620"/>
      <c r="AS61" s="1620"/>
      <c r="AT61" s="1620"/>
      <c r="AU61" s="1620"/>
      <c r="AV61" s="1546"/>
      <c r="AW61" s="1620"/>
      <c r="AX61" s="1621"/>
      <c r="AY61" s="1621"/>
      <c r="AZ61" s="1621"/>
      <c r="BA61" s="1621"/>
      <c r="BB61" s="1621"/>
      <c r="BC61" s="1621"/>
      <c r="BD61" s="1546"/>
      <c r="BE61" s="1621"/>
      <c r="BF61" s="1552"/>
      <c r="BG61" s="1622"/>
      <c r="BH61" s="1622"/>
      <c r="BI61" s="1555"/>
      <c r="BJ61" s="1556"/>
      <c r="BK61" s="1549"/>
      <c r="BL61" s="1557"/>
      <c r="BM61" s="1557"/>
      <c r="BN61" s="1557"/>
      <c r="BO61" s="1557"/>
      <c r="BP61" s="1557"/>
      <c r="BQ61" s="1557"/>
      <c r="BR61" s="1557"/>
      <c r="BS61" s="1557"/>
      <c r="BT61" s="1623"/>
      <c r="BU61" s="1546"/>
      <c r="BV61" s="1549"/>
      <c r="BW61" s="1560"/>
      <c r="BX61" s="1560"/>
      <c r="BY61" s="1560"/>
      <c r="BZ61" s="1560"/>
      <c r="CA61" s="1556"/>
      <c r="CB61" s="1622"/>
      <c r="CC61" s="1616"/>
      <c r="CD61" s="1616"/>
      <c r="CE61" s="1616"/>
      <c r="CF61" s="1546"/>
      <c r="CG61" s="1624"/>
      <c r="CH61" s="1552"/>
      <c r="CI61" s="1552"/>
      <c r="CJ61" s="1552"/>
      <c r="CK61" s="1556"/>
      <c r="CL61" s="1549"/>
      <c r="CM61" s="1550"/>
      <c r="CN61" s="1550"/>
      <c r="CO61" s="1550"/>
      <c r="CP61" s="1546"/>
      <c r="CQ61" s="1620"/>
      <c r="CR61" s="1590"/>
      <c r="CS61" s="1549"/>
      <c r="CT61" s="1549"/>
      <c r="CU61" s="1549"/>
      <c r="CV61" s="1549"/>
      <c r="CW61" s="1618"/>
      <c r="CX61" s="1549"/>
      <c r="CY61" s="1549"/>
      <c r="CZ61" s="1549"/>
      <c r="DA61" s="1549"/>
      <c r="DB61" s="1549"/>
      <c r="DC61" s="1549"/>
      <c r="DD61" s="1556"/>
      <c r="DE61" s="1619"/>
      <c r="DF61" s="1617"/>
      <c r="DG61" s="1617"/>
      <c r="DH61" s="1542"/>
      <c r="DI61" s="1625"/>
    </row>
    <row r="62">
      <c r="A62" s="1539"/>
      <c r="B62" s="1541"/>
      <c r="C62" s="1615"/>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6"/>
      <c r="AD62" s="1542"/>
      <c r="AE62" s="1542"/>
      <c r="AF62" s="1542"/>
      <c r="AG62" s="1542"/>
      <c r="AH62" s="1542"/>
      <c r="AI62" s="1542"/>
      <c r="AJ62" s="1542"/>
      <c r="AK62" s="1546"/>
      <c r="AL62" s="1617"/>
      <c r="AM62" s="1618"/>
      <c r="AN62" s="1543"/>
      <c r="AO62" s="1619"/>
      <c r="AP62" s="1620"/>
      <c r="AQ62" s="1620"/>
      <c r="AR62" s="1620"/>
      <c r="AS62" s="1620"/>
      <c r="AT62" s="1620"/>
      <c r="AU62" s="1620"/>
      <c r="AV62" s="1546"/>
      <c r="AW62" s="1620"/>
      <c r="AX62" s="1621"/>
      <c r="AY62" s="1621"/>
      <c r="AZ62" s="1621"/>
      <c r="BA62" s="1621"/>
      <c r="BB62" s="1621"/>
      <c r="BC62" s="1621"/>
      <c r="BD62" s="1546"/>
      <c r="BE62" s="1621"/>
      <c r="BF62" s="1552"/>
      <c r="BG62" s="1622"/>
      <c r="BH62" s="1622"/>
      <c r="BI62" s="1555"/>
      <c r="BJ62" s="1556"/>
      <c r="BK62" s="1549"/>
      <c r="BL62" s="1557"/>
      <c r="BM62" s="1557"/>
      <c r="BN62" s="1557"/>
      <c r="BO62" s="1557"/>
      <c r="BP62" s="1557"/>
      <c r="BQ62" s="1557"/>
      <c r="BR62" s="1557"/>
      <c r="BS62" s="1557"/>
      <c r="BT62" s="1623"/>
      <c r="BU62" s="1546"/>
      <c r="BV62" s="1549"/>
      <c r="BW62" s="1560"/>
      <c r="BX62" s="1560"/>
      <c r="BY62" s="1560"/>
      <c r="BZ62" s="1560"/>
      <c r="CA62" s="1556"/>
      <c r="CB62" s="1622"/>
      <c r="CC62" s="1616"/>
      <c r="CD62" s="1616"/>
      <c r="CE62" s="1616"/>
      <c r="CF62" s="1546"/>
      <c r="CG62" s="1624"/>
      <c r="CH62" s="1552"/>
      <c r="CI62" s="1552"/>
      <c r="CJ62" s="1552"/>
      <c r="CK62" s="1556"/>
      <c r="CL62" s="1549"/>
      <c r="CM62" s="1550"/>
      <c r="CN62" s="1550"/>
      <c r="CO62" s="1550"/>
      <c r="CP62" s="1546"/>
      <c r="CQ62" s="1620"/>
      <c r="CR62" s="1590"/>
      <c r="CS62" s="1549"/>
      <c r="CT62" s="1549"/>
      <c r="CU62" s="1549"/>
      <c r="CV62" s="1549"/>
      <c r="CW62" s="1618"/>
      <c r="CX62" s="1549"/>
      <c r="CY62" s="1549"/>
      <c r="CZ62" s="1549"/>
      <c r="DA62" s="1549"/>
      <c r="DB62" s="1549"/>
      <c r="DC62" s="1549"/>
      <c r="DD62" s="1556"/>
      <c r="DE62" s="1619"/>
      <c r="DF62" s="1617"/>
      <c r="DG62" s="1617"/>
      <c r="DH62" s="1542"/>
      <c r="DI62" s="1625"/>
    </row>
    <row r="63">
      <c r="A63" s="1539"/>
      <c r="B63" s="1541"/>
      <c r="C63" s="1615"/>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6"/>
      <c r="AD63" s="1542"/>
      <c r="AE63" s="1542"/>
      <c r="AF63" s="1542"/>
      <c r="AG63" s="1542"/>
      <c r="AH63" s="1542"/>
      <c r="AI63" s="1542"/>
      <c r="AJ63" s="1542"/>
      <c r="AK63" s="1546"/>
      <c r="AL63" s="1617"/>
      <c r="AM63" s="1618"/>
      <c r="AN63" s="1543"/>
      <c r="AO63" s="1619"/>
      <c r="AP63" s="1620"/>
      <c r="AQ63" s="1620"/>
      <c r="AR63" s="1620"/>
      <c r="AS63" s="1620"/>
      <c r="AT63" s="1620"/>
      <c r="AU63" s="1620"/>
      <c r="AV63" s="1546"/>
      <c r="AW63" s="1620"/>
      <c r="AX63" s="1621"/>
      <c r="AY63" s="1621"/>
      <c r="AZ63" s="1621"/>
      <c r="BA63" s="1621"/>
      <c r="BB63" s="1621"/>
      <c r="BC63" s="1621"/>
      <c r="BD63" s="1546"/>
      <c r="BE63" s="1621"/>
      <c r="BF63" s="1552"/>
      <c r="BG63" s="1622"/>
      <c r="BH63" s="1622"/>
      <c r="BI63" s="1555"/>
      <c r="BJ63" s="1556"/>
      <c r="BK63" s="1549"/>
      <c r="BL63" s="1557"/>
      <c r="BM63" s="1557"/>
      <c r="BN63" s="1557"/>
      <c r="BO63" s="1557"/>
      <c r="BP63" s="1557"/>
      <c r="BQ63" s="1557"/>
      <c r="BR63" s="1557"/>
      <c r="BS63" s="1557"/>
      <c r="BT63" s="1623"/>
      <c r="BU63" s="1546"/>
      <c r="BV63" s="1549"/>
      <c r="BW63" s="1560"/>
      <c r="BX63" s="1560"/>
      <c r="BY63" s="1560"/>
      <c r="BZ63" s="1560"/>
      <c r="CA63" s="1556"/>
      <c r="CB63" s="1622"/>
      <c r="CC63" s="1616"/>
      <c r="CD63" s="1616"/>
      <c r="CE63" s="1616"/>
      <c r="CF63" s="1546"/>
      <c r="CG63" s="1624"/>
      <c r="CH63" s="1552"/>
      <c r="CI63" s="1552"/>
      <c r="CJ63" s="1552"/>
      <c r="CK63" s="1556"/>
      <c r="CL63" s="1549"/>
      <c r="CM63" s="1550"/>
      <c r="CN63" s="1550"/>
      <c r="CO63" s="1550"/>
      <c r="CP63" s="1546"/>
      <c r="CQ63" s="1620"/>
      <c r="CR63" s="1590"/>
      <c r="CS63" s="1549"/>
      <c r="CT63" s="1549"/>
      <c r="CU63" s="1549"/>
      <c r="CV63" s="1549"/>
      <c r="CW63" s="1618"/>
      <c r="CX63" s="1549"/>
      <c r="CY63" s="1549"/>
      <c r="CZ63" s="1549"/>
      <c r="DA63" s="1549"/>
      <c r="DB63" s="1549"/>
      <c r="DC63" s="1549"/>
      <c r="DD63" s="1556"/>
      <c r="DE63" s="1619"/>
      <c r="DF63" s="1617"/>
      <c r="DG63" s="1617"/>
      <c r="DH63" s="1542"/>
      <c r="DI63" s="1625"/>
    </row>
    <row r="64">
      <c r="A64" s="1539"/>
      <c r="B64" s="1541"/>
      <c r="C64" s="1615"/>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6"/>
      <c r="AD64" s="1542"/>
      <c r="AE64" s="1542"/>
      <c r="AF64" s="1542"/>
      <c r="AG64" s="1542"/>
      <c r="AH64" s="1542"/>
      <c r="AI64" s="1542"/>
      <c r="AJ64" s="1542"/>
      <c r="AK64" s="1546"/>
      <c r="AL64" s="1617"/>
      <c r="AM64" s="1618"/>
      <c r="AN64" s="1543"/>
      <c r="AO64" s="1619"/>
      <c r="AP64" s="1620"/>
      <c r="AQ64" s="1620"/>
      <c r="AR64" s="1620"/>
      <c r="AS64" s="1620"/>
      <c r="AT64" s="1620"/>
      <c r="AU64" s="1620"/>
      <c r="AV64" s="1546"/>
      <c r="AW64" s="1620"/>
      <c r="AX64" s="1621"/>
      <c r="AY64" s="1621"/>
      <c r="AZ64" s="1621"/>
      <c r="BA64" s="1621"/>
      <c r="BB64" s="1621"/>
      <c r="BC64" s="1621"/>
      <c r="BD64" s="1546"/>
      <c r="BE64" s="1621"/>
      <c r="BF64" s="1552"/>
      <c r="BG64" s="1622"/>
      <c r="BH64" s="1622"/>
      <c r="BI64" s="1555"/>
      <c r="BJ64" s="1556"/>
      <c r="BK64" s="1549"/>
      <c r="BL64" s="1557"/>
      <c r="BM64" s="1557"/>
      <c r="BN64" s="1557"/>
      <c r="BO64" s="1557"/>
      <c r="BP64" s="1557"/>
      <c r="BQ64" s="1557"/>
      <c r="BR64" s="1557"/>
      <c r="BS64" s="1557"/>
      <c r="BT64" s="1623"/>
      <c r="BU64" s="1546"/>
      <c r="BV64" s="1549"/>
      <c r="BW64" s="1560"/>
      <c r="BX64" s="1560"/>
      <c r="BY64" s="1560"/>
      <c r="BZ64" s="1560"/>
      <c r="CA64" s="1556"/>
      <c r="CB64" s="1622"/>
      <c r="CC64" s="1616"/>
      <c r="CD64" s="1616"/>
      <c r="CE64" s="1616"/>
      <c r="CF64" s="1546"/>
      <c r="CG64" s="1624"/>
      <c r="CH64" s="1552"/>
      <c r="CI64" s="1552"/>
      <c r="CJ64" s="1552"/>
      <c r="CK64" s="1556"/>
      <c r="CL64" s="1549"/>
      <c r="CM64" s="1550"/>
      <c r="CN64" s="1550"/>
      <c r="CO64" s="1550"/>
      <c r="CP64" s="1546"/>
      <c r="CQ64" s="1620"/>
      <c r="CR64" s="1590"/>
      <c r="CS64" s="1549"/>
      <c r="CT64" s="1549"/>
      <c r="CU64" s="1549"/>
      <c r="CV64" s="1549"/>
      <c r="CW64" s="1618"/>
      <c r="CX64" s="1549"/>
      <c r="CY64" s="1549"/>
      <c r="CZ64" s="1549"/>
      <c r="DA64" s="1549"/>
      <c r="DB64" s="1549"/>
      <c r="DC64" s="1549"/>
      <c r="DD64" s="1556"/>
      <c r="DE64" s="1619"/>
      <c r="DF64" s="1617"/>
      <c r="DG64" s="1617"/>
      <c r="DH64" s="1542"/>
      <c r="DI64" s="1625"/>
    </row>
    <row r="65">
      <c r="A65" s="1539"/>
      <c r="B65" s="1541"/>
      <c r="C65" s="1615"/>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6"/>
      <c r="AD65" s="1542"/>
      <c r="AE65" s="1542"/>
      <c r="AF65" s="1542"/>
      <c r="AG65" s="1542"/>
      <c r="AH65" s="1542"/>
      <c r="AI65" s="1542"/>
      <c r="AJ65" s="1542"/>
      <c r="AK65" s="1546"/>
      <c r="AL65" s="1617"/>
      <c r="AM65" s="1618"/>
      <c r="AN65" s="1543"/>
      <c r="AO65" s="1619"/>
      <c r="AP65" s="1620"/>
      <c r="AQ65" s="1620"/>
      <c r="AR65" s="1620"/>
      <c r="AS65" s="1620"/>
      <c r="AT65" s="1620"/>
      <c r="AU65" s="1620"/>
      <c r="AV65" s="1546"/>
      <c r="AW65" s="1620"/>
      <c r="AX65" s="1621"/>
      <c r="AY65" s="1621"/>
      <c r="AZ65" s="1621"/>
      <c r="BA65" s="1621"/>
      <c r="BB65" s="1621"/>
      <c r="BC65" s="1621"/>
      <c r="BD65" s="1546"/>
      <c r="BE65" s="1621"/>
      <c r="BF65" s="1552"/>
      <c r="BG65" s="1622"/>
      <c r="BH65" s="1622"/>
      <c r="BI65" s="1555"/>
      <c r="BJ65" s="1556"/>
      <c r="BK65" s="1549"/>
      <c r="BL65" s="1557"/>
      <c r="BM65" s="1557"/>
      <c r="BN65" s="1557"/>
      <c r="BO65" s="1557"/>
      <c r="BP65" s="1557"/>
      <c r="BQ65" s="1557"/>
      <c r="BR65" s="1557"/>
      <c r="BS65" s="1557"/>
      <c r="BT65" s="1623"/>
      <c r="BU65" s="1546"/>
      <c r="BV65" s="1549"/>
      <c r="BW65" s="1560"/>
      <c r="BX65" s="1560"/>
      <c r="BY65" s="1560"/>
      <c r="BZ65" s="1560"/>
      <c r="CA65" s="1556"/>
      <c r="CB65" s="1622"/>
      <c r="CC65" s="1616"/>
      <c r="CD65" s="1616"/>
      <c r="CE65" s="1616"/>
      <c r="CF65" s="1546"/>
      <c r="CG65" s="1624"/>
      <c r="CH65" s="1552"/>
      <c r="CI65" s="1552"/>
      <c r="CJ65" s="1552"/>
      <c r="CK65" s="1556"/>
      <c r="CL65" s="1549"/>
      <c r="CM65" s="1550"/>
      <c r="CN65" s="1550"/>
      <c r="CO65" s="1550"/>
      <c r="CP65" s="1546"/>
      <c r="CQ65" s="1620"/>
      <c r="CR65" s="1590"/>
      <c r="CS65" s="1549"/>
      <c r="CT65" s="1549"/>
      <c r="CU65" s="1549"/>
      <c r="CV65" s="1549"/>
      <c r="CW65" s="1618"/>
      <c r="CX65" s="1549"/>
      <c r="CY65" s="1549"/>
      <c r="CZ65" s="1549"/>
      <c r="DA65" s="1549"/>
      <c r="DB65" s="1549"/>
      <c r="DC65" s="1549"/>
      <c r="DD65" s="1556"/>
      <c r="DE65" s="1619"/>
      <c r="DF65" s="1617"/>
      <c r="DG65" s="1617"/>
      <c r="DH65" s="1542"/>
      <c r="DI65" s="1625"/>
    </row>
    <row r="66">
      <c r="A66" s="1539"/>
      <c r="B66" s="1541"/>
      <c r="C66" s="1615"/>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6"/>
      <c r="AD66" s="1542"/>
      <c r="AE66" s="1542"/>
      <c r="AF66" s="1542"/>
      <c r="AG66" s="1542"/>
      <c r="AH66" s="1542"/>
      <c r="AI66" s="1542"/>
      <c r="AJ66" s="1542"/>
      <c r="AK66" s="1546"/>
      <c r="AL66" s="1617"/>
      <c r="AM66" s="1618"/>
      <c r="AN66" s="1543"/>
      <c r="AO66" s="1619"/>
      <c r="AP66" s="1620"/>
      <c r="AQ66" s="1620"/>
      <c r="AR66" s="1620"/>
      <c r="AS66" s="1620"/>
      <c r="AT66" s="1620"/>
      <c r="AU66" s="1620"/>
      <c r="AV66" s="1546"/>
      <c r="AW66" s="1620"/>
      <c r="AX66" s="1621"/>
      <c r="AY66" s="1621"/>
      <c r="AZ66" s="1621"/>
      <c r="BA66" s="1621"/>
      <c r="BB66" s="1621"/>
      <c r="BC66" s="1621"/>
      <c r="BD66" s="1546"/>
      <c r="BE66" s="1621"/>
      <c r="BF66" s="1552"/>
      <c r="BG66" s="1622"/>
      <c r="BH66" s="1622"/>
      <c r="BI66" s="1555"/>
      <c r="BJ66" s="1556"/>
      <c r="BK66" s="1549"/>
      <c r="BL66" s="1557"/>
      <c r="BM66" s="1557"/>
      <c r="BN66" s="1557"/>
      <c r="BO66" s="1557"/>
      <c r="BP66" s="1557"/>
      <c r="BQ66" s="1557"/>
      <c r="BR66" s="1557"/>
      <c r="BS66" s="1557"/>
      <c r="BT66" s="1623"/>
      <c r="BU66" s="1546"/>
      <c r="BV66" s="1549"/>
      <c r="BW66" s="1560"/>
      <c r="BX66" s="1560"/>
      <c r="BY66" s="1560"/>
      <c r="BZ66" s="1560"/>
      <c r="CA66" s="1556"/>
      <c r="CB66" s="1622"/>
      <c r="CC66" s="1616"/>
      <c r="CD66" s="1616"/>
      <c r="CE66" s="1616"/>
      <c r="CF66" s="1546"/>
      <c r="CG66" s="1624"/>
      <c r="CH66" s="1552"/>
      <c r="CI66" s="1552"/>
      <c r="CJ66" s="1552"/>
      <c r="CK66" s="1556"/>
      <c r="CL66" s="1549"/>
      <c r="CM66" s="1550"/>
      <c r="CN66" s="1550"/>
      <c r="CO66" s="1550"/>
      <c r="CP66" s="1546"/>
      <c r="CQ66" s="1620"/>
      <c r="CR66" s="1590"/>
      <c r="CS66" s="1549"/>
      <c r="CT66" s="1549"/>
      <c r="CU66" s="1549"/>
      <c r="CV66" s="1549"/>
      <c r="CW66" s="1618"/>
      <c r="CX66" s="1549"/>
      <c r="CY66" s="1549"/>
      <c r="CZ66" s="1549"/>
      <c r="DA66" s="1549"/>
      <c r="DB66" s="1549"/>
      <c r="DC66" s="1549"/>
      <c r="DD66" s="1556"/>
      <c r="DE66" s="1619"/>
      <c r="DF66" s="1617"/>
      <c r="DG66" s="1617"/>
      <c r="DH66" s="1542"/>
      <c r="DI66" s="1625"/>
    </row>
    <row r="67">
      <c r="A67" s="1539"/>
      <c r="B67" s="1541"/>
      <c r="C67" s="1615"/>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6"/>
      <c r="AD67" s="1542"/>
      <c r="AE67" s="1542"/>
      <c r="AF67" s="1542"/>
      <c r="AG67" s="1542"/>
      <c r="AH67" s="1542"/>
      <c r="AI67" s="1542"/>
      <c r="AJ67" s="1542"/>
      <c r="AK67" s="1546"/>
      <c r="AL67" s="1617"/>
      <c r="AM67" s="1618"/>
      <c r="AN67" s="1543"/>
      <c r="AO67" s="1619"/>
      <c r="AP67" s="1620"/>
      <c r="AQ67" s="1620"/>
      <c r="AR67" s="1620"/>
      <c r="AS67" s="1620"/>
      <c r="AT67" s="1620"/>
      <c r="AU67" s="1620"/>
      <c r="AV67" s="1546"/>
      <c r="AW67" s="1620"/>
      <c r="AX67" s="1621"/>
      <c r="AY67" s="1621"/>
      <c r="AZ67" s="1621"/>
      <c r="BA67" s="1621"/>
      <c r="BB67" s="1621"/>
      <c r="BC67" s="1621"/>
      <c r="BD67" s="1546"/>
      <c r="BE67" s="1621"/>
      <c r="BF67" s="1552"/>
      <c r="BG67" s="1622"/>
      <c r="BH67" s="1622"/>
      <c r="BI67" s="1555"/>
      <c r="BJ67" s="1556"/>
      <c r="BK67" s="1549"/>
      <c r="BL67" s="1557"/>
      <c r="BM67" s="1557"/>
      <c r="BN67" s="1557"/>
      <c r="BO67" s="1557"/>
      <c r="BP67" s="1557"/>
      <c r="BQ67" s="1557"/>
      <c r="BR67" s="1557"/>
      <c r="BS67" s="1557"/>
      <c r="BT67" s="1623"/>
      <c r="BU67" s="1546"/>
      <c r="BV67" s="1549"/>
      <c r="BW67" s="1560"/>
      <c r="BX67" s="1560"/>
      <c r="BY67" s="1560"/>
      <c r="BZ67" s="1560"/>
      <c r="CA67" s="1556"/>
      <c r="CB67" s="1622"/>
      <c r="CC67" s="1616"/>
      <c r="CD67" s="1616"/>
      <c r="CE67" s="1616"/>
      <c r="CF67" s="1546"/>
      <c r="CG67" s="1624"/>
      <c r="CH67" s="1552"/>
      <c r="CI67" s="1552"/>
      <c r="CJ67" s="1552"/>
      <c r="CK67" s="1556"/>
      <c r="CL67" s="1549"/>
      <c r="CM67" s="1550"/>
      <c r="CN67" s="1550"/>
      <c r="CO67" s="1550"/>
      <c r="CP67" s="1546"/>
      <c r="CQ67" s="1620"/>
      <c r="CR67" s="1590"/>
      <c r="CS67" s="1549"/>
      <c r="CT67" s="1549"/>
      <c r="CU67" s="1549"/>
      <c r="CV67" s="1549"/>
      <c r="CW67" s="1618"/>
      <c r="CX67" s="1549"/>
      <c r="CY67" s="1549"/>
      <c r="CZ67" s="1549"/>
      <c r="DA67" s="1549"/>
      <c r="DB67" s="1549"/>
      <c r="DC67" s="1549"/>
      <c r="DD67" s="1556"/>
      <c r="DE67" s="1619"/>
      <c r="DF67" s="1617"/>
      <c r="DG67" s="1617"/>
      <c r="DH67" s="1542"/>
      <c r="DI67" s="1625"/>
    </row>
    <row r="68">
      <c r="A68" s="1539"/>
      <c r="B68" s="1541"/>
      <c r="C68" s="1615"/>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6"/>
      <c r="AD68" s="1542"/>
      <c r="AE68" s="1542"/>
      <c r="AF68" s="1542"/>
      <c r="AG68" s="1542"/>
      <c r="AH68" s="1542"/>
      <c r="AI68" s="1542"/>
      <c r="AJ68" s="1542"/>
      <c r="AK68" s="1546"/>
      <c r="AL68" s="1617"/>
      <c r="AM68" s="1618"/>
      <c r="AN68" s="1543"/>
      <c r="AO68" s="1619"/>
      <c r="AP68" s="1620"/>
      <c r="AQ68" s="1620"/>
      <c r="AR68" s="1620"/>
      <c r="AS68" s="1620"/>
      <c r="AT68" s="1620"/>
      <c r="AU68" s="1620"/>
      <c r="AV68" s="1546"/>
      <c r="AW68" s="1620"/>
      <c r="AX68" s="1621"/>
      <c r="AY68" s="1621"/>
      <c r="AZ68" s="1621"/>
      <c r="BA68" s="1621"/>
      <c r="BB68" s="1621"/>
      <c r="BC68" s="1621"/>
      <c r="BD68" s="1546"/>
      <c r="BE68" s="1621"/>
      <c r="BF68" s="1552"/>
      <c r="BG68" s="1622"/>
      <c r="BH68" s="1622"/>
      <c r="BI68" s="1555"/>
      <c r="BJ68" s="1556"/>
      <c r="BK68" s="1549"/>
      <c r="BL68" s="1557"/>
      <c r="BM68" s="1557"/>
      <c r="BN68" s="1557"/>
      <c r="BO68" s="1557"/>
      <c r="BP68" s="1557"/>
      <c r="BQ68" s="1557"/>
      <c r="BR68" s="1557"/>
      <c r="BS68" s="1557"/>
      <c r="BT68" s="1623"/>
      <c r="BU68" s="1546"/>
      <c r="BV68" s="1549"/>
      <c r="BW68" s="1560"/>
      <c r="BX68" s="1560"/>
      <c r="BY68" s="1560"/>
      <c r="BZ68" s="1560"/>
      <c r="CA68" s="1556"/>
      <c r="CB68" s="1622"/>
      <c r="CC68" s="1616"/>
      <c r="CD68" s="1616"/>
      <c r="CE68" s="1616"/>
      <c r="CF68" s="1546"/>
      <c r="CG68" s="1624"/>
      <c r="CH68" s="1552"/>
      <c r="CI68" s="1552"/>
      <c r="CJ68" s="1552"/>
      <c r="CK68" s="1556"/>
      <c r="CL68" s="1549"/>
      <c r="CM68" s="1550"/>
      <c r="CN68" s="1550"/>
      <c r="CO68" s="1550"/>
      <c r="CP68" s="1546"/>
      <c r="CQ68" s="1620"/>
      <c r="CR68" s="1590"/>
      <c r="CS68" s="1549"/>
      <c r="CT68" s="1549"/>
      <c r="CU68" s="1549"/>
      <c r="CV68" s="1549"/>
      <c r="CW68" s="1618"/>
      <c r="CX68" s="1549"/>
      <c r="CY68" s="1549"/>
      <c r="CZ68" s="1549"/>
      <c r="DA68" s="1549"/>
      <c r="DB68" s="1549"/>
      <c r="DC68" s="1549"/>
      <c r="DD68" s="1556"/>
      <c r="DE68" s="1619"/>
      <c r="DF68" s="1617"/>
      <c r="DG68" s="1617"/>
      <c r="DH68" s="1542"/>
      <c r="DI68" s="1625"/>
    </row>
    <row r="69">
      <c r="A69" s="1539"/>
      <c r="B69" s="1541"/>
      <c r="C69" s="1615"/>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6"/>
      <c r="AD69" s="1542"/>
      <c r="AE69" s="1542"/>
      <c r="AF69" s="1542"/>
      <c r="AG69" s="1542"/>
      <c r="AH69" s="1542"/>
      <c r="AI69" s="1542"/>
      <c r="AJ69" s="1542"/>
      <c r="AK69" s="1546"/>
      <c r="AL69" s="1617"/>
      <c r="AM69" s="1618"/>
      <c r="AN69" s="1543"/>
      <c r="AO69" s="1619"/>
      <c r="AP69" s="1620"/>
      <c r="AQ69" s="1620"/>
      <c r="AR69" s="1620"/>
      <c r="AS69" s="1620"/>
      <c r="AT69" s="1620"/>
      <c r="AU69" s="1620"/>
      <c r="AV69" s="1546"/>
      <c r="AW69" s="1620"/>
      <c r="AX69" s="1621"/>
      <c r="AY69" s="1621"/>
      <c r="AZ69" s="1621"/>
      <c r="BA69" s="1621"/>
      <c r="BB69" s="1621"/>
      <c r="BC69" s="1621"/>
      <c r="BD69" s="1546"/>
      <c r="BE69" s="1621"/>
      <c r="BF69" s="1552"/>
      <c r="BG69" s="1622"/>
      <c r="BH69" s="1622"/>
      <c r="BI69" s="1555"/>
      <c r="BJ69" s="1556"/>
      <c r="BK69" s="1549"/>
      <c r="BL69" s="1557"/>
      <c r="BM69" s="1557"/>
      <c r="BN69" s="1557"/>
      <c r="BO69" s="1557"/>
      <c r="BP69" s="1557"/>
      <c r="BQ69" s="1557"/>
      <c r="BR69" s="1557"/>
      <c r="BS69" s="1557"/>
      <c r="BT69" s="1623"/>
      <c r="BU69" s="1546"/>
      <c r="BV69" s="1549"/>
      <c r="BW69" s="1560"/>
      <c r="BX69" s="1560"/>
      <c r="BY69" s="1560"/>
      <c r="BZ69" s="1560"/>
      <c r="CA69" s="1556"/>
      <c r="CB69" s="1622"/>
      <c r="CC69" s="1616"/>
      <c r="CD69" s="1616"/>
      <c r="CE69" s="1616"/>
      <c r="CF69" s="1546"/>
      <c r="CG69" s="1624"/>
      <c r="CH69" s="1552"/>
      <c r="CI69" s="1552"/>
      <c r="CJ69" s="1552"/>
      <c r="CK69" s="1556"/>
      <c r="CL69" s="1549"/>
      <c r="CM69" s="1550"/>
      <c r="CN69" s="1550"/>
      <c r="CO69" s="1550"/>
      <c r="CP69" s="1546"/>
      <c r="CQ69" s="1620"/>
      <c r="CR69" s="1590"/>
      <c r="CS69" s="1549"/>
      <c r="CT69" s="1549"/>
      <c r="CU69" s="1549"/>
      <c r="CV69" s="1549"/>
      <c r="CW69" s="1618"/>
      <c r="CX69" s="1549"/>
      <c r="CY69" s="1549"/>
      <c r="CZ69" s="1549"/>
      <c r="DA69" s="1549"/>
      <c r="DB69" s="1549"/>
      <c r="DC69" s="1549"/>
      <c r="DD69" s="1556"/>
      <c r="DE69" s="1619"/>
      <c r="DF69" s="1617"/>
      <c r="DG69" s="1617"/>
      <c r="DH69" s="1542"/>
      <c r="DI69" s="1625"/>
    </row>
    <row r="70">
      <c r="A70" s="1539"/>
      <c r="B70" s="1541"/>
      <c r="C70" s="1615"/>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6"/>
      <c r="AD70" s="1542"/>
      <c r="AE70" s="1542"/>
      <c r="AF70" s="1542"/>
      <c r="AG70" s="1542"/>
      <c r="AH70" s="1542"/>
      <c r="AI70" s="1542"/>
      <c r="AJ70" s="1542"/>
      <c r="AK70" s="1546"/>
      <c r="AL70" s="1617"/>
      <c r="AM70" s="1618"/>
      <c r="AN70" s="1543"/>
      <c r="AO70" s="1619"/>
      <c r="AP70" s="1620"/>
      <c r="AQ70" s="1620"/>
      <c r="AR70" s="1620"/>
      <c r="AS70" s="1620"/>
      <c r="AT70" s="1620"/>
      <c r="AU70" s="1620"/>
      <c r="AV70" s="1546"/>
      <c r="AW70" s="1620"/>
      <c r="AX70" s="1621"/>
      <c r="AY70" s="1621"/>
      <c r="AZ70" s="1621"/>
      <c r="BA70" s="1621"/>
      <c r="BB70" s="1621"/>
      <c r="BC70" s="1621"/>
      <c r="BD70" s="1546"/>
      <c r="BE70" s="1621"/>
      <c r="BF70" s="1552"/>
      <c r="BG70" s="1622"/>
      <c r="BH70" s="1622"/>
      <c r="BI70" s="1555"/>
      <c r="BJ70" s="1556"/>
      <c r="BK70" s="1549"/>
      <c r="BL70" s="1557"/>
      <c r="BM70" s="1557"/>
      <c r="BN70" s="1557"/>
      <c r="BO70" s="1557"/>
      <c r="BP70" s="1557"/>
      <c r="BQ70" s="1557"/>
      <c r="BR70" s="1557"/>
      <c r="BS70" s="1557"/>
      <c r="BT70" s="1623"/>
      <c r="BU70" s="1546"/>
      <c r="BV70" s="1549"/>
      <c r="BW70" s="1560"/>
      <c r="BX70" s="1560"/>
      <c r="BY70" s="1560"/>
      <c r="BZ70" s="1560"/>
      <c r="CA70" s="1556"/>
      <c r="CB70" s="1622"/>
      <c r="CC70" s="1616"/>
      <c r="CD70" s="1616"/>
      <c r="CE70" s="1616"/>
      <c r="CF70" s="1546"/>
      <c r="CG70" s="1624"/>
      <c r="CH70" s="1552"/>
      <c r="CI70" s="1552"/>
      <c r="CJ70" s="1552"/>
      <c r="CK70" s="1556"/>
      <c r="CL70" s="1549"/>
      <c r="CM70" s="1550"/>
      <c r="CN70" s="1550"/>
      <c r="CO70" s="1550"/>
      <c r="CP70" s="1546"/>
      <c r="CQ70" s="1620"/>
      <c r="CR70" s="1590"/>
      <c r="CS70" s="1549"/>
      <c r="CT70" s="1549"/>
      <c r="CU70" s="1549"/>
      <c r="CV70" s="1549"/>
      <c r="CW70" s="1618"/>
      <c r="CX70" s="1549"/>
      <c r="CY70" s="1549"/>
      <c r="CZ70" s="1549"/>
      <c r="DA70" s="1549"/>
      <c r="DB70" s="1549"/>
      <c r="DC70" s="1549"/>
      <c r="DD70" s="1556"/>
      <c r="DE70" s="1619"/>
      <c r="DF70" s="1617"/>
      <c r="DG70" s="1617"/>
      <c r="DH70" s="1542"/>
      <c r="DI70" s="1625"/>
    </row>
    <row r="71">
      <c r="A71" s="1539"/>
      <c r="B71" s="1541"/>
      <c r="C71" s="1615"/>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6"/>
      <c r="AD71" s="1542"/>
      <c r="AE71" s="1542"/>
      <c r="AF71" s="1542"/>
      <c r="AG71" s="1542"/>
      <c r="AH71" s="1542"/>
      <c r="AI71" s="1542"/>
      <c r="AJ71" s="1542"/>
      <c r="AK71" s="1546"/>
      <c r="AL71" s="1617"/>
      <c r="AM71" s="1618"/>
      <c r="AN71" s="1543"/>
      <c r="AO71" s="1619"/>
      <c r="AP71" s="1620"/>
      <c r="AQ71" s="1620"/>
      <c r="AR71" s="1620"/>
      <c r="AS71" s="1620"/>
      <c r="AT71" s="1620"/>
      <c r="AU71" s="1620"/>
      <c r="AV71" s="1546"/>
      <c r="AW71" s="1620"/>
      <c r="AX71" s="1621"/>
      <c r="AY71" s="1621"/>
      <c r="AZ71" s="1621"/>
      <c r="BA71" s="1621"/>
      <c r="BB71" s="1621"/>
      <c r="BC71" s="1621"/>
      <c r="BD71" s="1546"/>
      <c r="BE71" s="1621"/>
      <c r="BF71" s="1552"/>
      <c r="BG71" s="1622"/>
      <c r="BH71" s="1622"/>
      <c r="BI71" s="1555"/>
      <c r="BJ71" s="1556"/>
      <c r="BK71" s="1549"/>
      <c r="BL71" s="1557"/>
      <c r="BM71" s="1557"/>
      <c r="BN71" s="1557"/>
      <c r="BO71" s="1557"/>
      <c r="BP71" s="1557"/>
      <c r="BQ71" s="1557"/>
      <c r="BR71" s="1557"/>
      <c r="BS71" s="1557"/>
      <c r="BT71" s="1623"/>
      <c r="BU71" s="1546"/>
      <c r="BV71" s="1549"/>
      <c r="BW71" s="1560"/>
      <c r="BX71" s="1560"/>
      <c r="BY71" s="1560"/>
      <c r="BZ71" s="1560"/>
      <c r="CA71" s="1556"/>
      <c r="CB71" s="1622"/>
      <c r="CC71" s="1616"/>
      <c r="CD71" s="1616"/>
      <c r="CE71" s="1616"/>
      <c r="CF71" s="1546"/>
      <c r="CG71" s="1624"/>
      <c r="CH71" s="1552"/>
      <c r="CI71" s="1552"/>
      <c r="CJ71" s="1552"/>
      <c r="CK71" s="1556"/>
      <c r="CL71" s="1549"/>
      <c r="CM71" s="1550"/>
      <c r="CN71" s="1550"/>
      <c r="CO71" s="1550"/>
      <c r="CP71" s="1546"/>
      <c r="CQ71" s="1620"/>
      <c r="CR71" s="1590"/>
      <c r="CS71" s="1549"/>
      <c r="CT71" s="1549"/>
      <c r="CU71" s="1549"/>
      <c r="CV71" s="1549"/>
      <c r="CW71" s="1618"/>
      <c r="CX71" s="1549"/>
      <c r="CY71" s="1549"/>
      <c r="CZ71" s="1549"/>
      <c r="DA71" s="1549"/>
      <c r="DB71" s="1549"/>
      <c r="DC71" s="1549"/>
      <c r="DD71" s="1556"/>
      <c r="DE71" s="1619"/>
      <c r="DF71" s="1617"/>
      <c r="DG71" s="1617"/>
      <c r="DH71" s="1542"/>
      <c r="DI71" s="1625"/>
    </row>
    <row r="72">
      <c r="A72" s="1539"/>
      <c r="B72" s="1541"/>
      <c r="C72" s="1615"/>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6"/>
      <c r="AD72" s="1542"/>
      <c r="AE72" s="1542"/>
      <c r="AF72" s="1542"/>
      <c r="AG72" s="1542"/>
      <c r="AH72" s="1542"/>
      <c r="AI72" s="1542"/>
      <c r="AJ72" s="1542"/>
      <c r="AK72" s="1546"/>
      <c r="AL72" s="1617"/>
      <c r="AM72" s="1618"/>
      <c r="AN72" s="1543"/>
      <c r="AO72" s="1619"/>
      <c r="AP72" s="1620"/>
      <c r="AQ72" s="1620"/>
      <c r="AR72" s="1620"/>
      <c r="AS72" s="1620"/>
      <c r="AT72" s="1620"/>
      <c r="AU72" s="1620"/>
      <c r="AV72" s="1546"/>
      <c r="AW72" s="1620"/>
      <c r="AX72" s="1621"/>
      <c r="AY72" s="1621"/>
      <c r="AZ72" s="1621"/>
      <c r="BA72" s="1621"/>
      <c r="BB72" s="1621"/>
      <c r="BC72" s="1621"/>
      <c r="BD72" s="1546"/>
      <c r="BE72" s="1621"/>
      <c r="BF72" s="1552"/>
      <c r="BG72" s="1622"/>
      <c r="BH72" s="1622"/>
      <c r="BI72" s="1555"/>
      <c r="BJ72" s="1556"/>
      <c r="BK72" s="1549"/>
      <c r="BL72" s="1557"/>
      <c r="BM72" s="1557"/>
      <c r="BN72" s="1557"/>
      <c r="BO72" s="1557"/>
      <c r="BP72" s="1557"/>
      <c r="BQ72" s="1557"/>
      <c r="BR72" s="1557"/>
      <c r="BS72" s="1557"/>
      <c r="BT72" s="1623"/>
      <c r="BU72" s="1546"/>
      <c r="BV72" s="1549"/>
      <c r="BW72" s="1560"/>
      <c r="BX72" s="1560"/>
      <c r="BY72" s="1560"/>
      <c r="BZ72" s="1560"/>
      <c r="CA72" s="1556"/>
      <c r="CB72" s="1622"/>
      <c r="CC72" s="1616"/>
      <c r="CD72" s="1616"/>
      <c r="CE72" s="1616"/>
      <c r="CF72" s="1546"/>
      <c r="CG72" s="1624"/>
      <c r="CH72" s="1552"/>
      <c r="CI72" s="1552"/>
      <c r="CJ72" s="1552"/>
      <c r="CK72" s="1556"/>
      <c r="CL72" s="1549"/>
      <c r="CM72" s="1550"/>
      <c r="CN72" s="1550"/>
      <c r="CO72" s="1550"/>
      <c r="CP72" s="1546"/>
      <c r="CQ72" s="1620"/>
      <c r="CR72" s="1590"/>
      <c r="CS72" s="1549"/>
      <c r="CT72" s="1549"/>
      <c r="CU72" s="1549"/>
      <c r="CV72" s="1549"/>
      <c r="CW72" s="1618"/>
      <c r="CX72" s="1549"/>
      <c r="CY72" s="1549"/>
      <c r="CZ72" s="1549"/>
      <c r="DA72" s="1549"/>
      <c r="DB72" s="1549"/>
      <c r="DC72" s="1549"/>
      <c r="DD72" s="1556"/>
      <c r="DE72" s="1619"/>
      <c r="DF72" s="1617"/>
      <c r="DG72" s="1617"/>
      <c r="DH72" s="1542"/>
      <c r="DI72" s="1625"/>
    </row>
    <row r="73">
      <c r="A73" s="1539"/>
      <c r="B73" s="1541"/>
      <c r="C73" s="1615"/>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6"/>
      <c r="AD73" s="1542"/>
      <c r="AE73" s="1542"/>
      <c r="AF73" s="1542"/>
      <c r="AG73" s="1542"/>
      <c r="AH73" s="1542"/>
      <c r="AI73" s="1542"/>
      <c r="AJ73" s="1542"/>
      <c r="AK73" s="1546"/>
      <c r="AL73" s="1617"/>
      <c r="AM73" s="1618"/>
      <c r="AN73" s="1543"/>
      <c r="AO73" s="1619"/>
      <c r="AP73" s="1620"/>
      <c r="AQ73" s="1620"/>
      <c r="AR73" s="1620"/>
      <c r="AS73" s="1620"/>
      <c r="AT73" s="1620"/>
      <c r="AU73" s="1620"/>
      <c r="AV73" s="1546"/>
      <c r="AW73" s="1620"/>
      <c r="AX73" s="1621"/>
      <c r="AY73" s="1621"/>
      <c r="AZ73" s="1621"/>
      <c r="BA73" s="1621"/>
      <c r="BB73" s="1621"/>
      <c r="BC73" s="1621"/>
      <c r="BD73" s="1546"/>
      <c r="BE73" s="1621"/>
      <c r="BF73" s="1552"/>
      <c r="BG73" s="1622"/>
      <c r="BH73" s="1622"/>
      <c r="BI73" s="1555"/>
      <c r="BJ73" s="1556"/>
      <c r="BK73" s="1549"/>
      <c r="BL73" s="1557"/>
      <c r="BM73" s="1557"/>
      <c r="BN73" s="1557"/>
      <c r="BO73" s="1557"/>
      <c r="BP73" s="1557"/>
      <c r="BQ73" s="1557"/>
      <c r="BR73" s="1557"/>
      <c r="BS73" s="1557"/>
      <c r="BT73" s="1623"/>
      <c r="BU73" s="1546"/>
      <c r="BV73" s="1549"/>
      <c r="BW73" s="1560"/>
      <c r="BX73" s="1560"/>
      <c r="BY73" s="1560"/>
      <c r="BZ73" s="1560"/>
      <c r="CA73" s="1556"/>
      <c r="CB73" s="1622"/>
      <c r="CC73" s="1616"/>
      <c r="CD73" s="1616"/>
      <c r="CE73" s="1616"/>
      <c r="CF73" s="1546"/>
      <c r="CG73" s="1624"/>
      <c r="CH73" s="1552"/>
      <c r="CI73" s="1552"/>
      <c r="CJ73" s="1552"/>
      <c r="CK73" s="1556"/>
      <c r="CL73" s="1549"/>
      <c r="CM73" s="1550"/>
      <c r="CN73" s="1550"/>
      <c r="CO73" s="1550"/>
      <c r="CP73" s="1546"/>
      <c r="CQ73" s="1620"/>
      <c r="CR73" s="1590"/>
      <c r="CS73" s="1549"/>
      <c r="CT73" s="1549"/>
      <c r="CU73" s="1549"/>
      <c r="CV73" s="1549"/>
      <c r="CW73" s="1618"/>
      <c r="CX73" s="1549"/>
      <c r="CY73" s="1549"/>
      <c r="CZ73" s="1549"/>
      <c r="DA73" s="1549"/>
      <c r="DB73" s="1549"/>
      <c r="DC73" s="1549"/>
      <c r="DD73" s="1556"/>
      <c r="DE73" s="1619"/>
      <c r="DF73" s="1617"/>
      <c r="DG73" s="1617"/>
      <c r="DH73" s="1542"/>
      <c r="DI73" s="1625"/>
    </row>
    <row r="74">
      <c r="A74" s="1539"/>
      <c r="B74" s="1541"/>
      <c r="C74" s="1615"/>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6"/>
      <c r="AD74" s="1542"/>
      <c r="AE74" s="1542"/>
      <c r="AF74" s="1542"/>
      <c r="AG74" s="1542"/>
      <c r="AH74" s="1542"/>
      <c r="AI74" s="1542"/>
      <c r="AJ74" s="1542"/>
      <c r="AK74" s="1546"/>
      <c r="AL74" s="1617"/>
      <c r="AM74" s="1618"/>
      <c r="AN74" s="1543"/>
      <c r="AO74" s="1619"/>
      <c r="AP74" s="1620"/>
      <c r="AQ74" s="1620"/>
      <c r="AR74" s="1620"/>
      <c r="AS74" s="1620"/>
      <c r="AT74" s="1620"/>
      <c r="AU74" s="1620"/>
      <c r="AV74" s="1546"/>
      <c r="AW74" s="1620"/>
      <c r="AX74" s="1621"/>
      <c r="AY74" s="1621"/>
      <c r="AZ74" s="1621"/>
      <c r="BA74" s="1621"/>
      <c r="BB74" s="1621"/>
      <c r="BC74" s="1621"/>
      <c r="BD74" s="1546"/>
      <c r="BE74" s="1621"/>
      <c r="BF74" s="1552"/>
      <c r="BG74" s="1622"/>
      <c r="BH74" s="1622"/>
      <c r="BI74" s="1555"/>
      <c r="BJ74" s="1556"/>
      <c r="BK74" s="1549"/>
      <c r="BL74" s="1557"/>
      <c r="BM74" s="1557"/>
      <c r="BN74" s="1557"/>
      <c r="BO74" s="1557"/>
      <c r="BP74" s="1557"/>
      <c r="BQ74" s="1557"/>
      <c r="BR74" s="1557"/>
      <c r="BS74" s="1557"/>
      <c r="BT74" s="1623"/>
      <c r="BU74" s="1546"/>
      <c r="BV74" s="1549"/>
      <c r="BW74" s="1560"/>
      <c r="BX74" s="1560"/>
      <c r="BY74" s="1560"/>
      <c r="BZ74" s="1560"/>
      <c r="CA74" s="1556"/>
      <c r="CB74" s="1622"/>
      <c r="CC74" s="1616"/>
      <c r="CD74" s="1616"/>
      <c r="CE74" s="1616"/>
      <c r="CF74" s="1546"/>
      <c r="CG74" s="1624"/>
      <c r="CH74" s="1552"/>
      <c r="CI74" s="1552"/>
      <c r="CJ74" s="1552"/>
      <c r="CK74" s="1556"/>
      <c r="CL74" s="1549"/>
      <c r="CM74" s="1550"/>
      <c r="CN74" s="1550"/>
      <c r="CO74" s="1550"/>
      <c r="CP74" s="1546"/>
      <c r="CQ74" s="1620"/>
      <c r="CR74" s="1590"/>
      <c r="CS74" s="1549"/>
      <c r="CT74" s="1549"/>
      <c r="CU74" s="1549"/>
      <c r="CV74" s="1549"/>
      <c r="CW74" s="1618"/>
      <c r="CX74" s="1549"/>
      <c r="CY74" s="1549"/>
      <c r="CZ74" s="1549"/>
      <c r="DA74" s="1549"/>
      <c r="DB74" s="1549"/>
      <c r="DC74" s="1549"/>
      <c r="DD74" s="1556"/>
      <c r="DE74" s="1619"/>
      <c r="DF74" s="1617"/>
      <c r="DG74" s="1617"/>
      <c r="DH74" s="1542"/>
      <c r="DI74" s="1625"/>
    </row>
    <row r="75">
      <c r="A75" s="1539"/>
      <c r="B75" s="1541"/>
      <c r="C75" s="1615"/>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6"/>
      <c r="AD75" s="1542"/>
      <c r="AE75" s="1542"/>
      <c r="AF75" s="1542"/>
      <c r="AG75" s="1542"/>
      <c r="AH75" s="1542"/>
      <c r="AI75" s="1542"/>
      <c r="AJ75" s="1542"/>
      <c r="AK75" s="1546"/>
      <c r="AL75" s="1617"/>
      <c r="AM75" s="1618"/>
      <c r="AN75" s="1543"/>
      <c r="AO75" s="1619"/>
      <c r="AP75" s="1620"/>
      <c r="AQ75" s="1620"/>
      <c r="AR75" s="1620"/>
      <c r="AS75" s="1620"/>
      <c r="AT75" s="1620"/>
      <c r="AU75" s="1620"/>
      <c r="AV75" s="1546"/>
      <c r="AW75" s="1620"/>
      <c r="AX75" s="1621"/>
      <c r="AY75" s="1621"/>
      <c r="AZ75" s="1621"/>
      <c r="BA75" s="1621"/>
      <c r="BB75" s="1621"/>
      <c r="BC75" s="1621"/>
      <c r="BD75" s="1546"/>
      <c r="BE75" s="1621"/>
      <c r="BF75" s="1552"/>
      <c r="BG75" s="1622"/>
      <c r="BH75" s="1622"/>
      <c r="BI75" s="1555"/>
      <c r="BJ75" s="1556"/>
      <c r="BK75" s="1549"/>
      <c r="BL75" s="1557"/>
      <c r="BM75" s="1557"/>
      <c r="BN75" s="1557"/>
      <c r="BO75" s="1557"/>
      <c r="BP75" s="1557"/>
      <c r="BQ75" s="1557"/>
      <c r="BR75" s="1557"/>
      <c r="BS75" s="1557"/>
      <c r="BT75" s="1623"/>
      <c r="BU75" s="1546"/>
      <c r="BV75" s="1549"/>
      <c r="BW75" s="1560"/>
      <c r="BX75" s="1560"/>
      <c r="BY75" s="1560"/>
      <c r="BZ75" s="1560"/>
      <c r="CA75" s="1556"/>
      <c r="CB75" s="1622"/>
      <c r="CC75" s="1616"/>
      <c r="CD75" s="1616"/>
      <c r="CE75" s="1616"/>
      <c r="CF75" s="1546"/>
      <c r="CG75" s="1624"/>
      <c r="CH75" s="1552"/>
      <c r="CI75" s="1552"/>
      <c r="CJ75" s="1552"/>
      <c r="CK75" s="1556"/>
      <c r="CL75" s="1549"/>
      <c r="CM75" s="1550"/>
      <c r="CN75" s="1550"/>
      <c r="CO75" s="1550"/>
      <c r="CP75" s="1546"/>
      <c r="CQ75" s="1620"/>
      <c r="CR75" s="1590"/>
      <c r="CS75" s="1549"/>
      <c r="CT75" s="1549"/>
      <c r="CU75" s="1549"/>
      <c r="CV75" s="1549"/>
      <c r="CW75" s="1618"/>
      <c r="CX75" s="1549"/>
      <c r="CY75" s="1549"/>
      <c r="CZ75" s="1549"/>
      <c r="DA75" s="1549"/>
      <c r="DB75" s="1549"/>
      <c r="DC75" s="1549"/>
      <c r="DD75" s="1556"/>
      <c r="DE75" s="1619"/>
      <c r="DF75" s="1617"/>
      <c r="DG75" s="1617"/>
      <c r="DH75" s="1542"/>
      <c r="DI75" s="1625"/>
    </row>
    <row r="76">
      <c r="A76" s="1539"/>
      <c r="B76" s="1541"/>
      <c r="C76" s="1615"/>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6"/>
      <c r="AD76" s="1542"/>
      <c r="AE76" s="1542"/>
      <c r="AF76" s="1542"/>
      <c r="AG76" s="1542"/>
      <c r="AH76" s="1542"/>
      <c r="AI76" s="1542"/>
      <c r="AJ76" s="1542"/>
      <c r="AK76" s="1546"/>
      <c r="AL76" s="1617"/>
      <c r="AM76" s="1618"/>
      <c r="AN76" s="1543"/>
      <c r="AO76" s="1619"/>
      <c r="AP76" s="1620"/>
      <c r="AQ76" s="1620"/>
      <c r="AR76" s="1620"/>
      <c r="AS76" s="1620"/>
      <c r="AT76" s="1620"/>
      <c r="AU76" s="1620"/>
      <c r="AV76" s="1546"/>
      <c r="AW76" s="1620"/>
      <c r="AX76" s="1621"/>
      <c r="AY76" s="1621"/>
      <c r="AZ76" s="1621"/>
      <c r="BA76" s="1621"/>
      <c r="BB76" s="1621"/>
      <c r="BC76" s="1621"/>
      <c r="BD76" s="1546"/>
      <c r="BE76" s="1621"/>
      <c r="BF76" s="1552"/>
      <c r="BG76" s="1622"/>
      <c r="BH76" s="1622"/>
      <c r="BI76" s="1555"/>
      <c r="BJ76" s="1556"/>
      <c r="BK76" s="1549"/>
      <c r="BL76" s="1557"/>
      <c r="BM76" s="1557"/>
      <c r="BN76" s="1557"/>
      <c r="BO76" s="1557"/>
      <c r="BP76" s="1557"/>
      <c r="BQ76" s="1557"/>
      <c r="BR76" s="1557"/>
      <c r="BS76" s="1557"/>
      <c r="BT76" s="1623"/>
      <c r="BU76" s="1546"/>
      <c r="BV76" s="1549"/>
      <c r="BW76" s="1560"/>
      <c r="BX76" s="1560"/>
      <c r="BY76" s="1560"/>
      <c r="BZ76" s="1560"/>
      <c r="CA76" s="1556"/>
      <c r="CB76" s="1622"/>
      <c r="CC76" s="1616"/>
      <c r="CD76" s="1616"/>
      <c r="CE76" s="1616"/>
      <c r="CF76" s="1546"/>
      <c r="CG76" s="1624"/>
      <c r="CH76" s="1552"/>
      <c r="CI76" s="1552"/>
      <c r="CJ76" s="1552"/>
      <c r="CK76" s="1556"/>
      <c r="CL76" s="1549"/>
      <c r="CM76" s="1550"/>
      <c r="CN76" s="1550"/>
      <c r="CO76" s="1550"/>
      <c r="CP76" s="1546"/>
      <c r="CQ76" s="1620"/>
      <c r="CR76" s="1590"/>
      <c r="CS76" s="1549"/>
      <c r="CT76" s="1549"/>
      <c r="CU76" s="1549"/>
      <c r="CV76" s="1549"/>
      <c r="CW76" s="1618"/>
      <c r="CX76" s="1549"/>
      <c r="CY76" s="1549"/>
      <c r="CZ76" s="1549"/>
      <c r="DA76" s="1549"/>
      <c r="DB76" s="1549"/>
      <c r="DC76" s="1549"/>
      <c r="DD76" s="1556"/>
      <c r="DE76" s="1619"/>
      <c r="DF76" s="1617"/>
      <c r="DG76" s="1617"/>
      <c r="DH76" s="1542"/>
      <c r="DI76" s="1625"/>
    </row>
    <row r="77">
      <c r="A77" s="1539"/>
      <c r="B77" s="1541"/>
      <c r="C77" s="1615"/>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6"/>
      <c r="AD77" s="1542"/>
      <c r="AE77" s="1542"/>
      <c r="AF77" s="1542"/>
      <c r="AG77" s="1542"/>
      <c r="AH77" s="1542"/>
      <c r="AI77" s="1542"/>
      <c r="AJ77" s="1542"/>
      <c r="AK77" s="1546"/>
      <c r="AL77" s="1617"/>
      <c r="AM77" s="1618"/>
      <c r="AN77" s="1543"/>
      <c r="AO77" s="1619"/>
      <c r="AP77" s="1620"/>
      <c r="AQ77" s="1620"/>
      <c r="AR77" s="1620"/>
      <c r="AS77" s="1620"/>
      <c r="AT77" s="1620"/>
      <c r="AU77" s="1620"/>
      <c r="AV77" s="1546"/>
      <c r="AW77" s="1620"/>
      <c r="AX77" s="1621"/>
      <c r="AY77" s="1621"/>
      <c r="AZ77" s="1621"/>
      <c r="BA77" s="1621"/>
      <c r="BB77" s="1621"/>
      <c r="BC77" s="1621"/>
      <c r="BD77" s="1546"/>
      <c r="BE77" s="1621"/>
      <c r="BF77" s="1552"/>
      <c r="BG77" s="1622"/>
      <c r="BH77" s="1622"/>
      <c r="BI77" s="1555"/>
      <c r="BJ77" s="1556"/>
      <c r="BK77" s="1549"/>
      <c r="BL77" s="1557"/>
      <c r="BM77" s="1557"/>
      <c r="BN77" s="1557"/>
      <c r="BO77" s="1557"/>
      <c r="BP77" s="1557"/>
      <c r="BQ77" s="1557"/>
      <c r="BR77" s="1557"/>
      <c r="BS77" s="1557"/>
      <c r="BT77" s="1623"/>
      <c r="BU77" s="1546"/>
      <c r="BV77" s="1549"/>
      <c r="BW77" s="1560"/>
      <c r="BX77" s="1560"/>
      <c r="BY77" s="1560"/>
      <c r="BZ77" s="1560"/>
      <c r="CA77" s="1556"/>
      <c r="CB77" s="1622"/>
      <c r="CC77" s="1616"/>
      <c r="CD77" s="1616"/>
      <c r="CE77" s="1616"/>
      <c r="CF77" s="1546"/>
      <c r="CG77" s="1624"/>
      <c r="CH77" s="1552"/>
      <c r="CI77" s="1552"/>
      <c r="CJ77" s="1552"/>
      <c r="CK77" s="1556"/>
      <c r="CL77" s="1549"/>
      <c r="CM77" s="1550"/>
      <c r="CN77" s="1550"/>
      <c r="CO77" s="1550"/>
      <c r="CP77" s="1546"/>
      <c r="CQ77" s="1620"/>
      <c r="CR77" s="1590"/>
      <c r="CS77" s="1549"/>
      <c r="CT77" s="1549"/>
      <c r="CU77" s="1549"/>
      <c r="CV77" s="1549"/>
      <c r="CW77" s="1618"/>
      <c r="CX77" s="1549"/>
      <c r="CY77" s="1549"/>
      <c r="CZ77" s="1549"/>
      <c r="DA77" s="1549"/>
      <c r="DB77" s="1549"/>
      <c r="DC77" s="1549"/>
      <c r="DD77" s="1556"/>
      <c r="DE77" s="1619"/>
      <c r="DF77" s="1617"/>
      <c r="DG77" s="1617"/>
      <c r="DH77" s="1542"/>
      <c r="DI77" s="1625"/>
    </row>
    <row r="78">
      <c r="A78" s="1539"/>
      <c r="B78" s="1541"/>
      <c r="C78" s="1615"/>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6"/>
      <c r="AD78" s="1542"/>
      <c r="AE78" s="1542"/>
      <c r="AF78" s="1542"/>
      <c r="AG78" s="1542"/>
      <c r="AH78" s="1542"/>
      <c r="AI78" s="1542"/>
      <c r="AJ78" s="1542"/>
      <c r="AK78" s="1546"/>
      <c r="AL78" s="1617"/>
      <c r="AM78" s="1618"/>
      <c r="AN78" s="1543"/>
      <c r="AO78" s="1619"/>
      <c r="AP78" s="1620"/>
      <c r="AQ78" s="1620"/>
      <c r="AR78" s="1620"/>
      <c r="AS78" s="1620"/>
      <c r="AT78" s="1620"/>
      <c r="AU78" s="1620"/>
      <c r="AV78" s="1546"/>
      <c r="AW78" s="1620"/>
      <c r="AX78" s="1621"/>
      <c r="AY78" s="1621"/>
      <c r="AZ78" s="1621"/>
      <c r="BA78" s="1621"/>
      <c r="BB78" s="1621"/>
      <c r="BC78" s="1621"/>
      <c r="BD78" s="1546"/>
      <c r="BE78" s="1621"/>
      <c r="BF78" s="1552"/>
      <c r="BG78" s="1622"/>
      <c r="BH78" s="1622"/>
      <c r="BI78" s="1555"/>
      <c r="BJ78" s="1556"/>
      <c r="BK78" s="1549"/>
      <c r="BL78" s="1557"/>
      <c r="BM78" s="1557"/>
      <c r="BN78" s="1557"/>
      <c r="BO78" s="1557"/>
      <c r="BP78" s="1557"/>
      <c r="BQ78" s="1557"/>
      <c r="BR78" s="1557"/>
      <c r="BS78" s="1557"/>
      <c r="BT78" s="1623"/>
      <c r="BU78" s="1546"/>
      <c r="BV78" s="1549"/>
      <c r="BW78" s="1560"/>
      <c r="BX78" s="1560"/>
      <c r="BY78" s="1560"/>
      <c r="BZ78" s="1560"/>
      <c r="CA78" s="1556"/>
      <c r="CB78" s="1622"/>
      <c r="CC78" s="1616"/>
      <c r="CD78" s="1616"/>
      <c r="CE78" s="1616"/>
      <c r="CF78" s="1546"/>
      <c r="CG78" s="1624"/>
      <c r="CH78" s="1552"/>
      <c r="CI78" s="1552"/>
      <c r="CJ78" s="1552"/>
      <c r="CK78" s="1556"/>
      <c r="CL78" s="1549"/>
      <c r="CM78" s="1550"/>
      <c r="CN78" s="1550"/>
      <c r="CO78" s="1550"/>
      <c r="CP78" s="1546"/>
      <c r="CQ78" s="1620"/>
      <c r="CR78" s="1590"/>
      <c r="CS78" s="1549"/>
      <c r="CT78" s="1549"/>
      <c r="CU78" s="1549"/>
      <c r="CV78" s="1549"/>
      <c r="CW78" s="1618"/>
      <c r="CX78" s="1549"/>
      <c r="CY78" s="1549"/>
      <c r="CZ78" s="1549"/>
      <c r="DA78" s="1549"/>
      <c r="DB78" s="1549"/>
      <c r="DC78" s="1549"/>
      <c r="DD78" s="1556"/>
      <c r="DE78" s="1619"/>
      <c r="DF78" s="1617"/>
      <c r="DG78" s="1617"/>
      <c r="DH78" s="1542"/>
      <c r="DI78" s="1625"/>
    </row>
    <row r="79">
      <c r="A79" s="1539"/>
      <c r="B79" s="1541"/>
      <c r="C79" s="1615"/>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6"/>
      <c r="AD79" s="1542"/>
      <c r="AE79" s="1542"/>
      <c r="AF79" s="1542"/>
      <c r="AG79" s="1542"/>
      <c r="AH79" s="1542"/>
      <c r="AI79" s="1542"/>
      <c r="AJ79" s="1542"/>
      <c r="AK79" s="1546"/>
      <c r="AL79" s="1617"/>
      <c r="AM79" s="1618"/>
      <c r="AN79" s="1543"/>
      <c r="AO79" s="1619"/>
      <c r="AP79" s="1620"/>
      <c r="AQ79" s="1620"/>
      <c r="AR79" s="1620"/>
      <c r="AS79" s="1620"/>
      <c r="AT79" s="1620"/>
      <c r="AU79" s="1620"/>
      <c r="AV79" s="1546"/>
      <c r="AW79" s="1620"/>
      <c r="AX79" s="1621"/>
      <c r="AY79" s="1621"/>
      <c r="AZ79" s="1621"/>
      <c r="BA79" s="1621"/>
      <c r="BB79" s="1621"/>
      <c r="BC79" s="1621"/>
      <c r="BD79" s="1546"/>
      <c r="BE79" s="1621"/>
      <c r="BF79" s="1552"/>
      <c r="BG79" s="1622"/>
      <c r="BH79" s="1622"/>
      <c r="BI79" s="1555"/>
      <c r="BJ79" s="1556"/>
      <c r="BK79" s="1549"/>
      <c r="BL79" s="1557"/>
      <c r="BM79" s="1557"/>
      <c r="BN79" s="1557"/>
      <c r="BO79" s="1557"/>
      <c r="BP79" s="1557"/>
      <c r="BQ79" s="1557"/>
      <c r="BR79" s="1557"/>
      <c r="BS79" s="1557"/>
      <c r="BT79" s="1623"/>
      <c r="BU79" s="1546"/>
      <c r="BV79" s="1549"/>
      <c r="BW79" s="1560"/>
      <c r="BX79" s="1560"/>
      <c r="BY79" s="1560"/>
      <c r="BZ79" s="1560"/>
      <c r="CA79" s="1556"/>
      <c r="CB79" s="1622"/>
      <c r="CC79" s="1616"/>
      <c r="CD79" s="1616"/>
      <c r="CE79" s="1616"/>
      <c r="CF79" s="1546"/>
      <c r="CG79" s="1624"/>
      <c r="CH79" s="1552"/>
      <c r="CI79" s="1552"/>
      <c r="CJ79" s="1552"/>
      <c r="CK79" s="1556"/>
      <c r="CL79" s="1549"/>
      <c r="CM79" s="1550"/>
      <c r="CN79" s="1550"/>
      <c r="CO79" s="1550"/>
      <c r="CP79" s="1546"/>
      <c r="CQ79" s="1620"/>
      <c r="CR79" s="1590"/>
      <c r="CS79" s="1549"/>
      <c r="CT79" s="1549"/>
      <c r="CU79" s="1549"/>
      <c r="CV79" s="1549"/>
      <c r="CW79" s="1618"/>
      <c r="CX79" s="1549"/>
      <c r="CY79" s="1549"/>
      <c r="CZ79" s="1549"/>
      <c r="DA79" s="1549"/>
      <c r="DB79" s="1549"/>
      <c r="DC79" s="1549"/>
      <c r="DD79" s="1556"/>
      <c r="DE79" s="1619"/>
      <c r="DF79" s="1617"/>
      <c r="DG79" s="1617"/>
      <c r="DH79" s="1542"/>
      <c r="DI79" s="1625"/>
    </row>
    <row r="80">
      <c r="A80" s="1539"/>
      <c r="B80" s="1541"/>
      <c r="C80" s="1615"/>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6"/>
      <c r="AD80" s="1542"/>
      <c r="AE80" s="1542"/>
      <c r="AF80" s="1542"/>
      <c r="AG80" s="1542"/>
      <c r="AH80" s="1542"/>
      <c r="AI80" s="1542"/>
      <c r="AJ80" s="1542"/>
      <c r="AK80" s="1546"/>
      <c r="AL80" s="1617"/>
      <c r="AM80" s="1618"/>
      <c r="AN80" s="1543"/>
      <c r="AO80" s="1619"/>
      <c r="AP80" s="1620"/>
      <c r="AQ80" s="1620"/>
      <c r="AR80" s="1620"/>
      <c r="AS80" s="1620"/>
      <c r="AT80" s="1620"/>
      <c r="AU80" s="1620"/>
      <c r="AV80" s="1546"/>
      <c r="AW80" s="1620"/>
      <c r="AX80" s="1621"/>
      <c r="AY80" s="1621"/>
      <c r="AZ80" s="1621"/>
      <c r="BA80" s="1621"/>
      <c r="BB80" s="1621"/>
      <c r="BC80" s="1621"/>
      <c r="BD80" s="1546"/>
      <c r="BE80" s="1621"/>
      <c r="BF80" s="1552"/>
      <c r="BG80" s="1622"/>
      <c r="BH80" s="1622"/>
      <c r="BI80" s="1555"/>
      <c r="BJ80" s="1556"/>
      <c r="BK80" s="1549"/>
      <c r="BL80" s="1557"/>
      <c r="BM80" s="1557"/>
      <c r="BN80" s="1557"/>
      <c r="BO80" s="1557"/>
      <c r="BP80" s="1557"/>
      <c r="BQ80" s="1557"/>
      <c r="BR80" s="1557"/>
      <c r="BS80" s="1557"/>
      <c r="BT80" s="1623"/>
      <c r="BU80" s="1546"/>
      <c r="BV80" s="1549"/>
      <c r="BW80" s="1560"/>
      <c r="BX80" s="1560"/>
      <c r="BY80" s="1560"/>
      <c r="BZ80" s="1560"/>
      <c r="CA80" s="1556"/>
      <c r="CB80" s="1622"/>
      <c r="CC80" s="1616"/>
      <c r="CD80" s="1616"/>
      <c r="CE80" s="1616"/>
      <c r="CF80" s="1546"/>
      <c r="CG80" s="1624"/>
      <c r="CH80" s="1552"/>
      <c r="CI80" s="1552"/>
      <c r="CJ80" s="1552"/>
      <c r="CK80" s="1556"/>
      <c r="CL80" s="1549"/>
      <c r="CM80" s="1550"/>
      <c r="CN80" s="1550"/>
      <c r="CO80" s="1550"/>
      <c r="CP80" s="1546"/>
      <c r="CQ80" s="1620"/>
      <c r="CR80" s="1590"/>
      <c r="CS80" s="1549"/>
      <c r="CT80" s="1549"/>
      <c r="CU80" s="1549"/>
      <c r="CV80" s="1549"/>
      <c r="CW80" s="1618"/>
      <c r="CX80" s="1549"/>
      <c r="CY80" s="1549"/>
      <c r="CZ80" s="1549"/>
      <c r="DA80" s="1549"/>
      <c r="DB80" s="1549"/>
      <c r="DC80" s="1549"/>
      <c r="DD80" s="1556"/>
      <c r="DE80" s="1619"/>
      <c r="DF80" s="1617"/>
      <c r="DG80" s="1617"/>
      <c r="DH80" s="1542"/>
      <c r="DI80" s="1625"/>
    </row>
    <row r="81">
      <c r="A81" s="1539"/>
      <c r="B81" s="1541"/>
      <c r="C81" s="1615"/>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6"/>
      <c r="AD81" s="1542"/>
      <c r="AE81" s="1542"/>
      <c r="AF81" s="1542"/>
      <c r="AG81" s="1542"/>
      <c r="AH81" s="1542"/>
      <c r="AI81" s="1542"/>
      <c r="AJ81" s="1542"/>
      <c r="AK81" s="1546"/>
      <c r="AL81" s="1617"/>
      <c r="AM81" s="1618"/>
      <c r="AN81" s="1543"/>
      <c r="AO81" s="1619"/>
      <c r="AP81" s="1620"/>
      <c r="AQ81" s="1620"/>
      <c r="AR81" s="1620"/>
      <c r="AS81" s="1620"/>
      <c r="AT81" s="1620"/>
      <c r="AU81" s="1620"/>
      <c r="AV81" s="1546"/>
      <c r="AW81" s="1620"/>
      <c r="AX81" s="1621"/>
      <c r="AY81" s="1621"/>
      <c r="AZ81" s="1621"/>
      <c r="BA81" s="1621"/>
      <c r="BB81" s="1621"/>
      <c r="BC81" s="1621"/>
      <c r="BD81" s="1546"/>
      <c r="BE81" s="1621"/>
      <c r="BF81" s="1552"/>
      <c r="BG81" s="1622"/>
      <c r="BH81" s="1622"/>
      <c r="BI81" s="1555"/>
      <c r="BJ81" s="1556"/>
      <c r="BK81" s="1549"/>
      <c r="BL81" s="1557"/>
      <c r="BM81" s="1557"/>
      <c r="BN81" s="1557"/>
      <c r="BO81" s="1557"/>
      <c r="BP81" s="1557"/>
      <c r="BQ81" s="1557"/>
      <c r="BR81" s="1557"/>
      <c r="BS81" s="1557"/>
      <c r="BT81" s="1623"/>
      <c r="BU81" s="1546"/>
      <c r="BV81" s="1549"/>
      <c r="BW81" s="1560"/>
      <c r="BX81" s="1560"/>
      <c r="BY81" s="1560"/>
      <c r="BZ81" s="1560"/>
      <c r="CA81" s="1556"/>
      <c r="CB81" s="1622"/>
      <c r="CC81" s="1616"/>
      <c r="CD81" s="1616"/>
      <c r="CE81" s="1616"/>
      <c r="CF81" s="1546"/>
      <c r="CG81" s="1624"/>
      <c r="CH81" s="1552"/>
      <c r="CI81" s="1552"/>
      <c r="CJ81" s="1552"/>
      <c r="CK81" s="1556"/>
      <c r="CL81" s="1549"/>
      <c r="CM81" s="1550"/>
      <c r="CN81" s="1550"/>
      <c r="CO81" s="1550"/>
      <c r="CP81" s="1546"/>
      <c r="CQ81" s="1620"/>
      <c r="CR81" s="1590"/>
      <c r="CS81" s="1549"/>
      <c r="CT81" s="1549"/>
      <c r="CU81" s="1549"/>
      <c r="CV81" s="1549"/>
      <c r="CW81" s="1618"/>
      <c r="CX81" s="1549"/>
      <c r="CY81" s="1549"/>
      <c r="CZ81" s="1549"/>
      <c r="DA81" s="1549"/>
      <c r="DB81" s="1549"/>
      <c r="DC81" s="1549"/>
      <c r="DD81" s="1556"/>
      <c r="DE81" s="1619"/>
      <c r="DF81" s="1617"/>
      <c r="DG81" s="1617"/>
      <c r="DH81" s="1542"/>
      <c r="DI81" s="1625"/>
    </row>
    <row r="82">
      <c r="A82" s="1539"/>
      <c r="B82" s="1541"/>
      <c r="C82" s="1615"/>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6"/>
      <c r="AD82" s="1542"/>
      <c r="AE82" s="1542"/>
      <c r="AF82" s="1542"/>
      <c r="AG82" s="1542"/>
      <c r="AH82" s="1542"/>
      <c r="AI82" s="1542"/>
      <c r="AJ82" s="1542"/>
      <c r="AK82" s="1546"/>
      <c r="AL82" s="1617"/>
      <c r="AM82" s="1618"/>
      <c r="AN82" s="1543"/>
      <c r="AO82" s="1619"/>
      <c r="AP82" s="1620"/>
      <c r="AQ82" s="1620"/>
      <c r="AR82" s="1620"/>
      <c r="AS82" s="1620"/>
      <c r="AT82" s="1620"/>
      <c r="AU82" s="1620"/>
      <c r="AV82" s="1546"/>
      <c r="AW82" s="1620"/>
      <c r="AX82" s="1621"/>
      <c r="AY82" s="1621"/>
      <c r="AZ82" s="1621"/>
      <c r="BA82" s="1621"/>
      <c r="BB82" s="1621"/>
      <c r="BC82" s="1621"/>
      <c r="BD82" s="1546"/>
      <c r="BE82" s="1621"/>
      <c r="BF82" s="1552"/>
      <c r="BG82" s="1622"/>
      <c r="BH82" s="1622"/>
      <c r="BI82" s="1555"/>
      <c r="BJ82" s="1556"/>
      <c r="BK82" s="1549"/>
      <c r="BL82" s="1557"/>
      <c r="BM82" s="1557"/>
      <c r="BN82" s="1557"/>
      <c r="BO82" s="1557"/>
      <c r="BP82" s="1557"/>
      <c r="BQ82" s="1557"/>
      <c r="BR82" s="1557"/>
      <c r="BS82" s="1557"/>
      <c r="BT82" s="1623"/>
      <c r="BU82" s="1546"/>
      <c r="BV82" s="1549"/>
      <c r="BW82" s="1560"/>
      <c r="BX82" s="1560"/>
      <c r="BY82" s="1560"/>
      <c r="BZ82" s="1560"/>
      <c r="CA82" s="1556"/>
      <c r="CB82" s="1622"/>
      <c r="CC82" s="1616"/>
      <c r="CD82" s="1616"/>
      <c r="CE82" s="1616"/>
      <c r="CF82" s="1546"/>
      <c r="CG82" s="1624"/>
      <c r="CH82" s="1552"/>
      <c r="CI82" s="1552"/>
      <c r="CJ82" s="1552"/>
      <c r="CK82" s="1556"/>
      <c r="CL82" s="1549"/>
      <c r="CM82" s="1550"/>
      <c r="CN82" s="1550"/>
      <c r="CO82" s="1550"/>
      <c r="CP82" s="1546"/>
      <c r="CQ82" s="1620"/>
      <c r="CR82" s="1590"/>
      <c r="CS82" s="1549"/>
      <c r="CT82" s="1549"/>
      <c r="CU82" s="1549"/>
      <c r="CV82" s="1549"/>
      <c r="CW82" s="1618"/>
      <c r="CX82" s="1549"/>
      <c r="CY82" s="1549"/>
      <c r="CZ82" s="1549"/>
      <c r="DA82" s="1549"/>
      <c r="DB82" s="1549"/>
      <c r="DC82" s="1549"/>
      <c r="DD82" s="1556"/>
      <c r="DE82" s="1619"/>
      <c r="DF82" s="1617"/>
      <c r="DG82" s="1617"/>
      <c r="DH82" s="1542"/>
      <c r="DI82" s="1625"/>
    </row>
    <row r="83">
      <c r="A83" s="1539"/>
      <c r="B83" s="1541"/>
      <c r="C83" s="1615"/>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6"/>
      <c r="AD83" s="1542"/>
      <c r="AE83" s="1542"/>
      <c r="AF83" s="1542"/>
      <c r="AG83" s="1542"/>
      <c r="AH83" s="1542"/>
      <c r="AI83" s="1542"/>
      <c r="AJ83" s="1542"/>
      <c r="AK83" s="1546"/>
      <c r="AL83" s="1617"/>
      <c r="AM83" s="1618"/>
      <c r="AN83" s="1543"/>
      <c r="AO83" s="1619"/>
      <c r="AP83" s="1620"/>
      <c r="AQ83" s="1620"/>
      <c r="AR83" s="1620"/>
      <c r="AS83" s="1620"/>
      <c r="AT83" s="1620"/>
      <c r="AU83" s="1620"/>
      <c r="AV83" s="1546"/>
      <c r="AW83" s="1620"/>
      <c r="AX83" s="1621"/>
      <c r="AY83" s="1621"/>
      <c r="AZ83" s="1621"/>
      <c r="BA83" s="1621"/>
      <c r="BB83" s="1621"/>
      <c r="BC83" s="1621"/>
      <c r="BD83" s="1546"/>
      <c r="BE83" s="1621"/>
      <c r="BF83" s="1552"/>
      <c r="BG83" s="1622"/>
      <c r="BH83" s="1622"/>
      <c r="BI83" s="1555"/>
      <c r="BJ83" s="1556"/>
      <c r="BK83" s="1549"/>
      <c r="BL83" s="1557"/>
      <c r="BM83" s="1557"/>
      <c r="BN83" s="1557"/>
      <c r="BO83" s="1557"/>
      <c r="BP83" s="1557"/>
      <c r="BQ83" s="1557"/>
      <c r="BR83" s="1557"/>
      <c r="BS83" s="1557"/>
      <c r="BT83" s="1623"/>
      <c r="BU83" s="1546"/>
      <c r="BV83" s="1549"/>
      <c r="BW83" s="1560"/>
      <c r="BX83" s="1560"/>
      <c r="BY83" s="1560"/>
      <c r="BZ83" s="1560"/>
      <c r="CA83" s="1556"/>
      <c r="CB83" s="1622"/>
      <c r="CC83" s="1616"/>
      <c r="CD83" s="1616"/>
      <c r="CE83" s="1616"/>
      <c r="CF83" s="1546"/>
      <c r="CG83" s="1624"/>
      <c r="CH83" s="1552"/>
      <c r="CI83" s="1552"/>
      <c r="CJ83" s="1552"/>
      <c r="CK83" s="1556"/>
      <c r="CL83" s="1549"/>
      <c r="CM83" s="1550"/>
      <c r="CN83" s="1550"/>
      <c r="CO83" s="1550"/>
      <c r="CP83" s="1546"/>
      <c r="CQ83" s="1620"/>
      <c r="CR83" s="1590"/>
      <c r="CS83" s="1549"/>
      <c r="CT83" s="1549"/>
      <c r="CU83" s="1549"/>
      <c r="CV83" s="1549"/>
      <c r="CW83" s="1618"/>
      <c r="CX83" s="1549"/>
      <c r="CY83" s="1549"/>
      <c r="CZ83" s="1549"/>
      <c r="DA83" s="1549"/>
      <c r="DB83" s="1549"/>
      <c r="DC83" s="1549"/>
      <c r="DD83" s="1556"/>
      <c r="DE83" s="1619"/>
      <c r="DF83" s="1617"/>
      <c r="DG83" s="1617"/>
      <c r="DH83" s="1542"/>
      <c r="DI83" s="1625"/>
    </row>
    <row r="84">
      <c r="A84" s="1539"/>
      <c r="B84" s="1541"/>
      <c r="C84" s="1615"/>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6"/>
      <c r="AD84" s="1542"/>
      <c r="AE84" s="1542"/>
      <c r="AF84" s="1542"/>
      <c r="AG84" s="1542"/>
      <c r="AH84" s="1542"/>
      <c r="AI84" s="1542"/>
      <c r="AJ84" s="1542"/>
      <c r="AK84" s="1546"/>
      <c r="AL84" s="1617"/>
      <c r="AM84" s="1618"/>
      <c r="AN84" s="1543"/>
      <c r="AO84" s="1619"/>
      <c r="AP84" s="1620"/>
      <c r="AQ84" s="1620"/>
      <c r="AR84" s="1620"/>
      <c r="AS84" s="1620"/>
      <c r="AT84" s="1620"/>
      <c r="AU84" s="1620"/>
      <c r="AV84" s="1546"/>
      <c r="AW84" s="1620"/>
      <c r="AX84" s="1621"/>
      <c r="AY84" s="1621"/>
      <c r="AZ84" s="1621"/>
      <c r="BA84" s="1621"/>
      <c r="BB84" s="1621"/>
      <c r="BC84" s="1621"/>
      <c r="BD84" s="1546"/>
      <c r="BE84" s="1621"/>
      <c r="BF84" s="1552"/>
      <c r="BG84" s="1622"/>
      <c r="BH84" s="1622"/>
      <c r="BI84" s="1555"/>
      <c r="BJ84" s="1556"/>
      <c r="BK84" s="1549"/>
      <c r="BL84" s="1557"/>
      <c r="BM84" s="1557"/>
      <c r="BN84" s="1557"/>
      <c r="BO84" s="1557"/>
      <c r="BP84" s="1557"/>
      <c r="BQ84" s="1557"/>
      <c r="BR84" s="1557"/>
      <c r="BS84" s="1557"/>
      <c r="BT84" s="1623"/>
      <c r="BU84" s="1546"/>
      <c r="BV84" s="1549"/>
      <c r="BW84" s="1560"/>
      <c r="BX84" s="1560"/>
      <c r="BY84" s="1560"/>
      <c r="BZ84" s="1560"/>
      <c r="CA84" s="1556"/>
      <c r="CB84" s="1622"/>
      <c r="CC84" s="1616"/>
      <c r="CD84" s="1616"/>
      <c r="CE84" s="1616"/>
      <c r="CF84" s="1546"/>
      <c r="CG84" s="1624"/>
      <c r="CH84" s="1552"/>
      <c r="CI84" s="1552"/>
      <c r="CJ84" s="1552"/>
      <c r="CK84" s="1556"/>
      <c r="CL84" s="1549"/>
      <c r="CM84" s="1550"/>
      <c r="CN84" s="1550"/>
      <c r="CO84" s="1550"/>
      <c r="CP84" s="1546"/>
      <c r="CQ84" s="1620"/>
      <c r="CR84" s="1590"/>
      <c r="CS84" s="1549"/>
      <c r="CT84" s="1549"/>
      <c r="CU84" s="1549"/>
      <c r="CV84" s="1549"/>
      <c r="CW84" s="1618"/>
      <c r="CX84" s="1549"/>
      <c r="CY84" s="1549"/>
      <c r="CZ84" s="1549"/>
      <c r="DA84" s="1549"/>
      <c r="DB84" s="1549"/>
      <c r="DC84" s="1549"/>
      <c r="DD84" s="1556"/>
      <c r="DE84" s="1619"/>
      <c r="DF84" s="1617"/>
      <c r="DG84" s="1617"/>
      <c r="DH84" s="1542"/>
      <c r="DI84" s="1625"/>
    </row>
    <row r="85">
      <c r="A85" s="1539"/>
      <c r="B85" s="1541"/>
      <c r="C85" s="1615"/>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6"/>
      <c r="AD85" s="1542"/>
      <c r="AE85" s="1542"/>
      <c r="AF85" s="1542"/>
      <c r="AG85" s="1542"/>
      <c r="AH85" s="1542"/>
      <c r="AI85" s="1542"/>
      <c r="AJ85" s="1542"/>
      <c r="AK85" s="1546"/>
      <c r="AL85" s="1617"/>
      <c r="AM85" s="1618"/>
      <c r="AN85" s="1543"/>
      <c r="AO85" s="1619"/>
      <c r="AP85" s="1620"/>
      <c r="AQ85" s="1620"/>
      <c r="AR85" s="1620"/>
      <c r="AS85" s="1620"/>
      <c r="AT85" s="1620"/>
      <c r="AU85" s="1620"/>
      <c r="AV85" s="1546"/>
      <c r="AW85" s="1620"/>
      <c r="AX85" s="1621"/>
      <c r="AY85" s="1621"/>
      <c r="AZ85" s="1621"/>
      <c r="BA85" s="1621"/>
      <c r="BB85" s="1621"/>
      <c r="BC85" s="1621"/>
      <c r="BD85" s="1546"/>
      <c r="BE85" s="1621"/>
      <c r="BF85" s="1552"/>
      <c r="BG85" s="1622"/>
      <c r="BH85" s="1622"/>
      <c r="BI85" s="1555"/>
      <c r="BJ85" s="1556"/>
      <c r="BK85" s="1549"/>
      <c r="BL85" s="1557"/>
      <c r="BM85" s="1557"/>
      <c r="BN85" s="1557"/>
      <c r="BO85" s="1557"/>
      <c r="BP85" s="1557"/>
      <c r="BQ85" s="1557"/>
      <c r="BR85" s="1557"/>
      <c r="BS85" s="1557"/>
      <c r="BT85" s="1623"/>
      <c r="BU85" s="1546"/>
      <c r="BV85" s="1549"/>
      <c r="BW85" s="1560"/>
      <c r="BX85" s="1560"/>
      <c r="BY85" s="1560"/>
      <c r="BZ85" s="1560"/>
      <c r="CA85" s="1556"/>
      <c r="CB85" s="1622"/>
      <c r="CC85" s="1616"/>
      <c r="CD85" s="1616"/>
      <c r="CE85" s="1616"/>
      <c r="CF85" s="1546"/>
      <c r="CG85" s="1624"/>
      <c r="CH85" s="1552"/>
      <c r="CI85" s="1552"/>
      <c r="CJ85" s="1552"/>
      <c r="CK85" s="1556"/>
      <c r="CL85" s="1549"/>
      <c r="CM85" s="1550"/>
      <c r="CN85" s="1550"/>
      <c r="CO85" s="1550"/>
      <c r="CP85" s="1546"/>
      <c r="CQ85" s="1620"/>
      <c r="CR85" s="1590"/>
      <c r="CS85" s="1549"/>
      <c r="CT85" s="1549"/>
      <c r="CU85" s="1549"/>
      <c r="CV85" s="1549"/>
      <c r="CW85" s="1618"/>
      <c r="CX85" s="1549"/>
      <c r="CY85" s="1549"/>
      <c r="CZ85" s="1549"/>
      <c r="DA85" s="1549"/>
      <c r="DB85" s="1549"/>
      <c r="DC85" s="1549"/>
      <c r="DD85" s="1556"/>
      <c r="DE85" s="1619"/>
      <c r="DF85" s="1617"/>
      <c r="DG85" s="1617"/>
      <c r="DH85" s="1542"/>
      <c r="DI85" s="1625"/>
    </row>
    <row r="86">
      <c r="A86" s="1539"/>
      <c r="B86" s="1541"/>
      <c r="C86" s="1615"/>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6"/>
      <c r="AD86" s="1542"/>
      <c r="AE86" s="1542"/>
      <c r="AF86" s="1542"/>
      <c r="AG86" s="1542"/>
      <c r="AH86" s="1542"/>
      <c r="AI86" s="1542"/>
      <c r="AJ86" s="1542"/>
      <c r="AK86" s="1546"/>
      <c r="AL86" s="1617"/>
      <c r="AM86" s="1618"/>
      <c r="AN86" s="1543"/>
      <c r="AO86" s="1619"/>
      <c r="AP86" s="1620"/>
      <c r="AQ86" s="1620"/>
      <c r="AR86" s="1620"/>
      <c r="AS86" s="1620"/>
      <c r="AT86" s="1620"/>
      <c r="AU86" s="1620"/>
      <c r="AV86" s="1546"/>
      <c r="AW86" s="1620"/>
      <c r="AX86" s="1621"/>
      <c r="AY86" s="1621"/>
      <c r="AZ86" s="1621"/>
      <c r="BA86" s="1621"/>
      <c r="BB86" s="1621"/>
      <c r="BC86" s="1621"/>
      <c r="BD86" s="1546"/>
      <c r="BE86" s="1621"/>
      <c r="BF86" s="1552"/>
      <c r="BG86" s="1622"/>
      <c r="BH86" s="1622"/>
      <c r="BI86" s="1555"/>
      <c r="BJ86" s="1556"/>
      <c r="BK86" s="1549"/>
      <c r="BL86" s="1557"/>
      <c r="BM86" s="1557"/>
      <c r="BN86" s="1557"/>
      <c r="BO86" s="1557"/>
      <c r="BP86" s="1557"/>
      <c r="BQ86" s="1557"/>
      <c r="BR86" s="1557"/>
      <c r="BS86" s="1557"/>
      <c r="BT86" s="1623"/>
      <c r="BU86" s="1546"/>
      <c r="BV86" s="1549"/>
      <c r="BW86" s="1560"/>
      <c r="BX86" s="1560"/>
      <c r="BY86" s="1560"/>
      <c r="BZ86" s="1560"/>
      <c r="CA86" s="1556"/>
      <c r="CB86" s="1622"/>
      <c r="CC86" s="1616"/>
      <c r="CD86" s="1616"/>
      <c r="CE86" s="1616"/>
      <c r="CF86" s="1546"/>
      <c r="CG86" s="1624"/>
      <c r="CH86" s="1552"/>
      <c r="CI86" s="1552"/>
      <c r="CJ86" s="1552"/>
      <c r="CK86" s="1556"/>
      <c r="CL86" s="1549"/>
      <c r="CM86" s="1550"/>
      <c r="CN86" s="1550"/>
      <c r="CO86" s="1550"/>
      <c r="CP86" s="1546"/>
      <c r="CQ86" s="1620"/>
      <c r="CR86" s="1590"/>
      <c r="CS86" s="1549"/>
      <c r="CT86" s="1549"/>
      <c r="CU86" s="1549"/>
      <c r="CV86" s="1549"/>
      <c r="CW86" s="1618"/>
      <c r="CX86" s="1549"/>
      <c r="CY86" s="1549"/>
      <c r="CZ86" s="1549"/>
      <c r="DA86" s="1549"/>
      <c r="DB86" s="1549"/>
      <c r="DC86" s="1549"/>
      <c r="DD86" s="1556"/>
      <c r="DE86" s="1619"/>
      <c r="DF86" s="1617"/>
      <c r="DG86" s="1617"/>
      <c r="DH86" s="1542"/>
      <c r="DI86" s="1625"/>
    </row>
    <row r="87">
      <c r="A87" s="1539"/>
      <c r="B87" s="1541"/>
      <c r="C87" s="1615"/>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6"/>
      <c r="AD87" s="1542"/>
      <c r="AE87" s="1542"/>
      <c r="AF87" s="1542"/>
      <c r="AG87" s="1542"/>
      <c r="AH87" s="1542"/>
      <c r="AI87" s="1542"/>
      <c r="AJ87" s="1542"/>
      <c r="AK87" s="1546"/>
      <c r="AL87" s="1617"/>
      <c r="AM87" s="1618"/>
      <c r="AN87" s="1543"/>
      <c r="AO87" s="1619"/>
      <c r="AP87" s="1620"/>
      <c r="AQ87" s="1620"/>
      <c r="AR87" s="1620"/>
      <c r="AS87" s="1620"/>
      <c r="AT87" s="1620"/>
      <c r="AU87" s="1620"/>
      <c r="AV87" s="1546"/>
      <c r="AW87" s="1620"/>
      <c r="AX87" s="1621"/>
      <c r="AY87" s="1621"/>
      <c r="AZ87" s="1621"/>
      <c r="BA87" s="1621"/>
      <c r="BB87" s="1621"/>
      <c r="BC87" s="1621"/>
      <c r="BD87" s="1546"/>
      <c r="BE87" s="1621"/>
      <c r="BF87" s="1552"/>
      <c r="BG87" s="1622"/>
      <c r="BH87" s="1622"/>
      <c r="BI87" s="1555"/>
      <c r="BJ87" s="1556"/>
      <c r="BK87" s="1549"/>
      <c r="BL87" s="1557"/>
      <c r="BM87" s="1557"/>
      <c r="BN87" s="1557"/>
      <c r="BO87" s="1557"/>
      <c r="BP87" s="1557"/>
      <c r="BQ87" s="1557"/>
      <c r="BR87" s="1557"/>
      <c r="BS87" s="1557"/>
      <c r="BT87" s="1623"/>
      <c r="BU87" s="1546"/>
      <c r="BV87" s="1549"/>
      <c r="BW87" s="1560"/>
      <c r="BX87" s="1560"/>
      <c r="BY87" s="1560"/>
      <c r="BZ87" s="1560"/>
      <c r="CA87" s="1556"/>
      <c r="CB87" s="1622"/>
      <c r="CC87" s="1616"/>
      <c r="CD87" s="1616"/>
      <c r="CE87" s="1616"/>
      <c r="CF87" s="1546"/>
      <c r="CG87" s="1624"/>
      <c r="CH87" s="1552"/>
      <c r="CI87" s="1552"/>
      <c r="CJ87" s="1552"/>
      <c r="CK87" s="1556"/>
      <c r="CL87" s="1549"/>
      <c r="CM87" s="1550"/>
      <c r="CN87" s="1550"/>
      <c r="CO87" s="1550"/>
      <c r="CP87" s="1546"/>
      <c r="CQ87" s="1620"/>
      <c r="CR87" s="1590"/>
      <c r="CS87" s="1549"/>
      <c r="CT87" s="1549"/>
      <c r="CU87" s="1549"/>
      <c r="CV87" s="1549"/>
      <c r="CW87" s="1618"/>
      <c r="CX87" s="1549"/>
      <c r="CY87" s="1549"/>
      <c r="CZ87" s="1549"/>
      <c r="DA87" s="1549"/>
      <c r="DB87" s="1549"/>
      <c r="DC87" s="1549"/>
      <c r="DD87" s="1556"/>
      <c r="DE87" s="1619"/>
      <c r="DF87" s="1617"/>
      <c r="DG87" s="1617"/>
      <c r="DH87" s="1542"/>
      <c r="DI87" s="1625"/>
    </row>
    <row r="88">
      <c r="A88" s="1539"/>
      <c r="B88" s="1541"/>
      <c r="C88" s="1615"/>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6"/>
      <c r="AD88" s="1542"/>
      <c r="AE88" s="1542"/>
      <c r="AF88" s="1542"/>
      <c r="AG88" s="1542"/>
      <c r="AH88" s="1542"/>
      <c r="AI88" s="1542"/>
      <c r="AJ88" s="1542"/>
      <c r="AK88" s="1546"/>
      <c r="AL88" s="1617"/>
      <c r="AM88" s="1618"/>
      <c r="AN88" s="1543"/>
      <c r="AO88" s="1619"/>
      <c r="AP88" s="1620"/>
      <c r="AQ88" s="1620"/>
      <c r="AR88" s="1620"/>
      <c r="AS88" s="1620"/>
      <c r="AT88" s="1620"/>
      <c r="AU88" s="1620"/>
      <c r="AV88" s="1546"/>
      <c r="AW88" s="1620"/>
      <c r="AX88" s="1621"/>
      <c r="AY88" s="1621"/>
      <c r="AZ88" s="1621"/>
      <c r="BA88" s="1621"/>
      <c r="BB88" s="1621"/>
      <c r="BC88" s="1621"/>
      <c r="BD88" s="1546"/>
      <c r="BE88" s="1621"/>
      <c r="BF88" s="1552"/>
      <c r="BG88" s="1622"/>
      <c r="BH88" s="1622"/>
      <c r="BI88" s="1555"/>
      <c r="BJ88" s="1556"/>
      <c r="BK88" s="1549"/>
      <c r="BL88" s="1557"/>
      <c r="BM88" s="1557"/>
      <c r="BN88" s="1557"/>
      <c r="BO88" s="1557"/>
      <c r="BP88" s="1557"/>
      <c r="BQ88" s="1557"/>
      <c r="BR88" s="1557"/>
      <c r="BS88" s="1557"/>
      <c r="BT88" s="1623"/>
      <c r="BU88" s="1546"/>
      <c r="BV88" s="1549"/>
      <c r="BW88" s="1560"/>
      <c r="BX88" s="1560"/>
      <c r="BY88" s="1560"/>
      <c r="BZ88" s="1560"/>
      <c r="CA88" s="1556"/>
      <c r="CB88" s="1622"/>
      <c r="CC88" s="1616"/>
      <c r="CD88" s="1616"/>
      <c r="CE88" s="1616"/>
      <c r="CF88" s="1546"/>
      <c r="CG88" s="1624"/>
      <c r="CH88" s="1552"/>
      <c r="CI88" s="1552"/>
      <c r="CJ88" s="1552"/>
      <c r="CK88" s="1556"/>
      <c r="CL88" s="1549"/>
      <c r="CM88" s="1550"/>
      <c r="CN88" s="1550"/>
      <c r="CO88" s="1550"/>
      <c r="CP88" s="1546"/>
      <c r="CQ88" s="1620"/>
      <c r="CR88" s="1590"/>
      <c r="CS88" s="1549"/>
      <c r="CT88" s="1549"/>
      <c r="CU88" s="1549"/>
      <c r="CV88" s="1549"/>
      <c r="CW88" s="1618"/>
      <c r="CX88" s="1549"/>
      <c r="CY88" s="1549"/>
      <c r="CZ88" s="1549"/>
      <c r="DA88" s="1549"/>
      <c r="DB88" s="1549"/>
      <c r="DC88" s="1549"/>
      <c r="DD88" s="1556"/>
      <c r="DE88" s="1619"/>
      <c r="DF88" s="1617"/>
      <c r="DG88" s="1617"/>
      <c r="DH88" s="1542"/>
      <c r="DI88" s="1625"/>
    </row>
    <row r="89">
      <c r="A89" s="1539"/>
      <c r="B89" s="1541"/>
      <c r="C89" s="1615"/>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6"/>
      <c r="AD89" s="1542"/>
      <c r="AE89" s="1542"/>
      <c r="AF89" s="1542"/>
      <c r="AG89" s="1542"/>
      <c r="AH89" s="1542"/>
      <c r="AI89" s="1542"/>
      <c r="AJ89" s="1542"/>
      <c r="AK89" s="1546"/>
      <c r="AL89" s="1617"/>
      <c r="AM89" s="1618"/>
      <c r="AN89" s="1543"/>
      <c r="AO89" s="1619"/>
      <c r="AP89" s="1620"/>
      <c r="AQ89" s="1620"/>
      <c r="AR89" s="1620"/>
      <c r="AS89" s="1620"/>
      <c r="AT89" s="1620"/>
      <c r="AU89" s="1620"/>
      <c r="AV89" s="1546"/>
      <c r="AW89" s="1620"/>
      <c r="AX89" s="1621"/>
      <c r="AY89" s="1621"/>
      <c r="AZ89" s="1621"/>
      <c r="BA89" s="1621"/>
      <c r="BB89" s="1621"/>
      <c r="BC89" s="1621"/>
      <c r="BD89" s="1546"/>
      <c r="BE89" s="1621"/>
      <c r="BF89" s="1552"/>
      <c r="BG89" s="1622"/>
      <c r="BH89" s="1622"/>
      <c r="BI89" s="1555"/>
      <c r="BJ89" s="1556"/>
      <c r="BK89" s="1549"/>
      <c r="BL89" s="1557"/>
      <c r="BM89" s="1557"/>
      <c r="BN89" s="1557"/>
      <c r="BO89" s="1557"/>
      <c r="BP89" s="1557"/>
      <c r="BQ89" s="1557"/>
      <c r="BR89" s="1557"/>
      <c r="BS89" s="1557"/>
      <c r="BT89" s="1623"/>
      <c r="BU89" s="1546"/>
      <c r="BV89" s="1549"/>
      <c r="BW89" s="1560"/>
      <c r="BX89" s="1560"/>
      <c r="BY89" s="1560"/>
      <c r="BZ89" s="1560"/>
      <c r="CA89" s="1556"/>
      <c r="CB89" s="1622"/>
      <c r="CC89" s="1616"/>
      <c r="CD89" s="1616"/>
      <c r="CE89" s="1616"/>
      <c r="CF89" s="1546"/>
      <c r="CG89" s="1624"/>
      <c r="CH89" s="1552"/>
      <c r="CI89" s="1552"/>
      <c r="CJ89" s="1552"/>
      <c r="CK89" s="1556"/>
      <c r="CL89" s="1549"/>
      <c r="CM89" s="1550"/>
      <c r="CN89" s="1550"/>
      <c r="CO89" s="1550"/>
      <c r="CP89" s="1546"/>
      <c r="CQ89" s="1620"/>
      <c r="CR89" s="1590"/>
      <c r="CS89" s="1549"/>
      <c r="CT89" s="1549"/>
      <c r="CU89" s="1549"/>
      <c r="CV89" s="1549"/>
      <c r="CW89" s="1618"/>
      <c r="CX89" s="1549"/>
      <c r="CY89" s="1549"/>
      <c r="CZ89" s="1549"/>
      <c r="DA89" s="1549"/>
      <c r="DB89" s="1549"/>
      <c r="DC89" s="1549"/>
      <c r="DD89" s="1556"/>
      <c r="DE89" s="1619"/>
      <c r="DF89" s="1617"/>
      <c r="DG89" s="1617"/>
      <c r="DH89" s="1542"/>
      <c r="DI89" s="1625"/>
    </row>
    <row r="90">
      <c r="A90" s="1539"/>
      <c r="B90" s="1541"/>
      <c r="C90" s="1615"/>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6"/>
      <c r="AD90" s="1542"/>
      <c r="AE90" s="1542"/>
      <c r="AF90" s="1542"/>
      <c r="AG90" s="1542"/>
      <c r="AH90" s="1542"/>
      <c r="AI90" s="1542"/>
      <c r="AJ90" s="1542"/>
      <c r="AK90" s="1546"/>
      <c r="AL90" s="1617"/>
      <c r="AM90" s="1618"/>
      <c r="AN90" s="1543"/>
      <c r="AO90" s="1619"/>
      <c r="AP90" s="1620"/>
      <c r="AQ90" s="1620"/>
      <c r="AR90" s="1620"/>
      <c r="AS90" s="1620"/>
      <c r="AT90" s="1620"/>
      <c r="AU90" s="1620"/>
      <c r="AV90" s="1546"/>
      <c r="AW90" s="1620"/>
      <c r="AX90" s="1621"/>
      <c r="AY90" s="1621"/>
      <c r="AZ90" s="1621"/>
      <c r="BA90" s="1621"/>
      <c r="BB90" s="1621"/>
      <c r="BC90" s="1621"/>
      <c r="BD90" s="1546"/>
      <c r="BE90" s="1621"/>
      <c r="BF90" s="1552"/>
      <c r="BG90" s="1622"/>
      <c r="BH90" s="1622"/>
      <c r="BI90" s="1555"/>
      <c r="BJ90" s="1556"/>
      <c r="BK90" s="1549"/>
      <c r="BL90" s="1557"/>
      <c r="BM90" s="1557"/>
      <c r="BN90" s="1557"/>
      <c r="BO90" s="1557"/>
      <c r="BP90" s="1557"/>
      <c r="BQ90" s="1557"/>
      <c r="BR90" s="1557"/>
      <c r="BS90" s="1557"/>
      <c r="BT90" s="1623"/>
      <c r="BU90" s="1546"/>
      <c r="BV90" s="1549"/>
      <c r="BW90" s="1560"/>
      <c r="BX90" s="1560"/>
      <c r="BY90" s="1560"/>
      <c r="BZ90" s="1560"/>
      <c r="CA90" s="1556"/>
      <c r="CB90" s="1622"/>
      <c r="CC90" s="1616"/>
      <c r="CD90" s="1616"/>
      <c r="CE90" s="1616"/>
      <c r="CF90" s="1546"/>
      <c r="CG90" s="1624"/>
      <c r="CH90" s="1552"/>
      <c r="CI90" s="1552"/>
      <c r="CJ90" s="1552"/>
      <c r="CK90" s="1556"/>
      <c r="CL90" s="1549"/>
      <c r="CM90" s="1550"/>
      <c r="CN90" s="1550"/>
      <c r="CO90" s="1550"/>
      <c r="CP90" s="1546"/>
      <c r="CQ90" s="1620"/>
      <c r="CR90" s="1590"/>
      <c r="CS90" s="1549"/>
      <c r="CT90" s="1549"/>
      <c r="CU90" s="1549"/>
      <c r="CV90" s="1549"/>
      <c r="CW90" s="1618"/>
      <c r="CX90" s="1549"/>
      <c r="CY90" s="1549"/>
      <c r="CZ90" s="1549"/>
      <c r="DA90" s="1549"/>
      <c r="DB90" s="1549"/>
      <c r="DC90" s="1549"/>
      <c r="DD90" s="1556"/>
      <c r="DE90" s="1619"/>
      <c r="DF90" s="1617"/>
      <c r="DG90" s="1617"/>
      <c r="DH90" s="1542"/>
      <c r="DI90" s="1625"/>
    </row>
    <row r="91">
      <c r="A91" s="1539"/>
      <c r="B91" s="1541"/>
      <c r="C91" s="1615"/>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6"/>
      <c r="AD91" s="1542"/>
      <c r="AE91" s="1542"/>
      <c r="AF91" s="1542"/>
      <c r="AG91" s="1542"/>
      <c r="AH91" s="1542"/>
      <c r="AI91" s="1542"/>
      <c r="AJ91" s="1542"/>
      <c r="AK91" s="1546"/>
      <c r="AL91" s="1617"/>
      <c r="AM91" s="1618"/>
      <c r="AN91" s="1543"/>
      <c r="AO91" s="1619"/>
      <c r="AP91" s="1620"/>
      <c r="AQ91" s="1620"/>
      <c r="AR91" s="1620"/>
      <c r="AS91" s="1620"/>
      <c r="AT91" s="1620"/>
      <c r="AU91" s="1620"/>
      <c r="AV91" s="1546"/>
      <c r="AW91" s="1620"/>
      <c r="AX91" s="1621"/>
      <c r="AY91" s="1621"/>
      <c r="AZ91" s="1621"/>
      <c r="BA91" s="1621"/>
      <c r="BB91" s="1621"/>
      <c r="BC91" s="1621"/>
      <c r="BD91" s="1546"/>
      <c r="BE91" s="1621"/>
      <c r="BF91" s="1552"/>
      <c r="BG91" s="1622"/>
      <c r="BH91" s="1622"/>
      <c r="BI91" s="1555"/>
      <c r="BJ91" s="1556"/>
      <c r="BK91" s="1549"/>
      <c r="BL91" s="1557"/>
      <c r="BM91" s="1557"/>
      <c r="BN91" s="1557"/>
      <c r="BO91" s="1557"/>
      <c r="BP91" s="1557"/>
      <c r="BQ91" s="1557"/>
      <c r="BR91" s="1557"/>
      <c r="BS91" s="1557"/>
      <c r="BT91" s="1623"/>
      <c r="BU91" s="1546"/>
      <c r="BV91" s="1549"/>
      <c r="BW91" s="1560"/>
      <c r="BX91" s="1560"/>
      <c r="BY91" s="1560"/>
      <c r="BZ91" s="1560"/>
      <c r="CA91" s="1556"/>
      <c r="CB91" s="1622"/>
      <c r="CC91" s="1616"/>
      <c r="CD91" s="1616"/>
      <c r="CE91" s="1616"/>
      <c r="CF91" s="1546"/>
      <c r="CG91" s="1624"/>
      <c r="CH91" s="1552"/>
      <c r="CI91" s="1552"/>
      <c r="CJ91" s="1552"/>
      <c r="CK91" s="1556"/>
      <c r="CL91" s="1549"/>
      <c r="CM91" s="1550"/>
      <c r="CN91" s="1550"/>
      <c r="CO91" s="1550"/>
      <c r="CP91" s="1546"/>
      <c r="CQ91" s="1620"/>
      <c r="CR91" s="1590"/>
      <c r="CS91" s="1549"/>
      <c r="CT91" s="1549"/>
      <c r="CU91" s="1549"/>
      <c r="CV91" s="1549"/>
      <c r="CW91" s="1618"/>
      <c r="CX91" s="1549"/>
      <c r="CY91" s="1549"/>
      <c r="CZ91" s="1549"/>
      <c r="DA91" s="1549"/>
      <c r="DB91" s="1549"/>
      <c r="DC91" s="1549"/>
      <c r="DD91" s="1556"/>
      <c r="DE91" s="1619"/>
      <c r="DF91" s="1617"/>
      <c r="DG91" s="1617"/>
      <c r="DH91" s="1542"/>
      <c r="DI91" s="1625"/>
    </row>
    <row r="92">
      <c r="A92" s="1539"/>
      <c r="B92" s="1541"/>
      <c r="C92" s="1615"/>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6"/>
      <c r="AD92" s="1542"/>
      <c r="AE92" s="1542"/>
      <c r="AF92" s="1542"/>
      <c r="AG92" s="1542"/>
      <c r="AH92" s="1542"/>
      <c r="AI92" s="1542"/>
      <c r="AJ92" s="1542"/>
      <c r="AK92" s="1546"/>
      <c r="AL92" s="1617"/>
      <c r="AM92" s="1618"/>
      <c r="AN92" s="1543"/>
      <c r="AO92" s="1619"/>
      <c r="AP92" s="1620"/>
      <c r="AQ92" s="1620"/>
      <c r="AR92" s="1620"/>
      <c r="AS92" s="1620"/>
      <c r="AT92" s="1620"/>
      <c r="AU92" s="1620"/>
      <c r="AV92" s="1546"/>
      <c r="AW92" s="1620"/>
      <c r="AX92" s="1621"/>
      <c r="AY92" s="1621"/>
      <c r="AZ92" s="1621"/>
      <c r="BA92" s="1621"/>
      <c r="BB92" s="1621"/>
      <c r="BC92" s="1621"/>
      <c r="BD92" s="1546"/>
      <c r="BE92" s="1621"/>
      <c r="BF92" s="1552"/>
      <c r="BG92" s="1622"/>
      <c r="BH92" s="1622"/>
      <c r="BI92" s="1555"/>
      <c r="BJ92" s="1556"/>
      <c r="BK92" s="1549"/>
      <c r="BL92" s="1557"/>
      <c r="BM92" s="1557"/>
      <c r="BN92" s="1557"/>
      <c r="BO92" s="1557"/>
      <c r="BP92" s="1557"/>
      <c r="BQ92" s="1557"/>
      <c r="BR92" s="1557"/>
      <c r="BS92" s="1557"/>
      <c r="BT92" s="1623"/>
      <c r="BU92" s="1546"/>
      <c r="BV92" s="1549"/>
      <c r="BW92" s="1560"/>
      <c r="BX92" s="1560"/>
      <c r="BY92" s="1560"/>
      <c r="BZ92" s="1560"/>
      <c r="CA92" s="1556"/>
      <c r="CB92" s="1622"/>
      <c r="CC92" s="1616"/>
      <c r="CD92" s="1616"/>
      <c r="CE92" s="1616"/>
      <c r="CF92" s="1546"/>
      <c r="CG92" s="1624"/>
      <c r="CH92" s="1552"/>
      <c r="CI92" s="1552"/>
      <c r="CJ92" s="1552"/>
      <c r="CK92" s="1556"/>
      <c r="CL92" s="1549"/>
      <c r="CM92" s="1550"/>
      <c r="CN92" s="1550"/>
      <c r="CO92" s="1550"/>
      <c r="CP92" s="1546"/>
      <c r="CQ92" s="1620"/>
      <c r="CR92" s="1590"/>
      <c r="CS92" s="1549"/>
      <c r="CT92" s="1549"/>
      <c r="CU92" s="1549"/>
      <c r="CV92" s="1549"/>
      <c r="CW92" s="1618"/>
      <c r="CX92" s="1549"/>
      <c r="CY92" s="1549"/>
      <c r="CZ92" s="1549"/>
      <c r="DA92" s="1549"/>
      <c r="DB92" s="1549"/>
      <c r="DC92" s="1549"/>
      <c r="DD92" s="1556"/>
      <c r="DE92" s="1619"/>
      <c r="DF92" s="1617"/>
      <c r="DG92" s="1617"/>
      <c r="DH92" s="1542"/>
      <c r="DI92" s="1625"/>
    </row>
    <row r="93">
      <c r="A93" s="1539"/>
      <c r="B93" s="1541"/>
      <c r="C93" s="1615"/>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6"/>
      <c r="AD93" s="1542"/>
      <c r="AE93" s="1542"/>
      <c r="AF93" s="1542"/>
      <c r="AG93" s="1542"/>
      <c r="AH93" s="1542"/>
      <c r="AI93" s="1542"/>
      <c r="AJ93" s="1542"/>
      <c r="AK93" s="1546"/>
      <c r="AL93" s="1617"/>
      <c r="AM93" s="1618"/>
      <c r="AN93" s="1543"/>
      <c r="AO93" s="1619"/>
      <c r="AP93" s="1620"/>
      <c r="AQ93" s="1620"/>
      <c r="AR93" s="1620"/>
      <c r="AS93" s="1620"/>
      <c r="AT93" s="1620"/>
      <c r="AU93" s="1620"/>
      <c r="AV93" s="1546"/>
      <c r="AW93" s="1620"/>
      <c r="AX93" s="1621"/>
      <c r="AY93" s="1621"/>
      <c r="AZ93" s="1621"/>
      <c r="BA93" s="1621"/>
      <c r="BB93" s="1621"/>
      <c r="BC93" s="1621"/>
      <c r="BD93" s="1546"/>
      <c r="BE93" s="1621"/>
      <c r="BF93" s="1552"/>
      <c r="BG93" s="1622"/>
      <c r="BH93" s="1622"/>
      <c r="BI93" s="1555"/>
      <c r="BJ93" s="1556"/>
      <c r="BK93" s="1549"/>
      <c r="BL93" s="1557"/>
      <c r="BM93" s="1557"/>
      <c r="BN93" s="1557"/>
      <c r="BO93" s="1557"/>
      <c r="BP93" s="1557"/>
      <c r="BQ93" s="1557"/>
      <c r="BR93" s="1557"/>
      <c r="BS93" s="1557"/>
      <c r="BT93" s="1623"/>
      <c r="BU93" s="1546"/>
      <c r="BV93" s="1549"/>
      <c r="BW93" s="1560"/>
      <c r="BX93" s="1560"/>
      <c r="BY93" s="1560"/>
      <c r="BZ93" s="1560"/>
      <c r="CA93" s="1556"/>
      <c r="CB93" s="1622"/>
      <c r="CC93" s="1616"/>
      <c r="CD93" s="1616"/>
      <c r="CE93" s="1616"/>
      <c r="CF93" s="1546"/>
      <c r="CG93" s="1624"/>
      <c r="CH93" s="1552"/>
      <c r="CI93" s="1552"/>
      <c r="CJ93" s="1552"/>
      <c r="CK93" s="1556"/>
      <c r="CL93" s="1549"/>
      <c r="CM93" s="1550"/>
      <c r="CN93" s="1550"/>
      <c r="CO93" s="1550"/>
      <c r="CP93" s="1546"/>
      <c r="CQ93" s="1620"/>
      <c r="CR93" s="1590"/>
      <c r="CS93" s="1549"/>
      <c r="CT93" s="1549"/>
      <c r="CU93" s="1549"/>
      <c r="CV93" s="1549"/>
      <c r="CW93" s="1618"/>
      <c r="CX93" s="1549"/>
      <c r="CY93" s="1549"/>
      <c r="CZ93" s="1549"/>
      <c r="DA93" s="1549"/>
      <c r="DB93" s="1549"/>
      <c r="DC93" s="1549"/>
      <c r="DD93" s="1556"/>
      <c r="DE93" s="1619"/>
      <c r="DF93" s="1617"/>
      <c r="DG93" s="1617"/>
      <c r="DH93" s="1542"/>
      <c r="DI93" s="1625"/>
    </row>
    <row r="94">
      <c r="A94" s="1539"/>
      <c r="B94" s="1541"/>
      <c r="C94" s="1615"/>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6"/>
      <c r="AD94" s="1542"/>
      <c r="AE94" s="1542"/>
      <c r="AF94" s="1542"/>
      <c r="AG94" s="1542"/>
      <c r="AH94" s="1542"/>
      <c r="AI94" s="1542"/>
      <c r="AJ94" s="1542"/>
      <c r="AK94" s="1546"/>
      <c r="AL94" s="1617"/>
      <c r="AM94" s="1618"/>
      <c r="AN94" s="1543"/>
      <c r="AO94" s="1619"/>
      <c r="AP94" s="1620"/>
      <c r="AQ94" s="1620"/>
      <c r="AR94" s="1620"/>
      <c r="AS94" s="1620"/>
      <c r="AT94" s="1620"/>
      <c r="AU94" s="1620"/>
      <c r="AV94" s="1546"/>
      <c r="AW94" s="1620"/>
      <c r="AX94" s="1621"/>
      <c r="AY94" s="1621"/>
      <c r="AZ94" s="1621"/>
      <c r="BA94" s="1621"/>
      <c r="BB94" s="1621"/>
      <c r="BC94" s="1621"/>
      <c r="BD94" s="1546"/>
      <c r="BE94" s="1621"/>
      <c r="BF94" s="1552"/>
      <c r="BG94" s="1622"/>
      <c r="BH94" s="1622"/>
      <c r="BI94" s="1555"/>
      <c r="BJ94" s="1556"/>
      <c r="BK94" s="1549"/>
      <c r="BL94" s="1557"/>
      <c r="BM94" s="1557"/>
      <c r="BN94" s="1557"/>
      <c r="BO94" s="1557"/>
      <c r="BP94" s="1557"/>
      <c r="BQ94" s="1557"/>
      <c r="BR94" s="1557"/>
      <c r="BS94" s="1557"/>
      <c r="BT94" s="1623"/>
      <c r="BU94" s="1546"/>
      <c r="BV94" s="1549"/>
      <c r="BW94" s="1560"/>
      <c r="BX94" s="1560"/>
      <c r="BY94" s="1560"/>
      <c r="BZ94" s="1560"/>
      <c r="CA94" s="1556"/>
      <c r="CB94" s="1622"/>
      <c r="CC94" s="1616"/>
      <c r="CD94" s="1616"/>
      <c r="CE94" s="1616"/>
      <c r="CF94" s="1546"/>
      <c r="CG94" s="1624"/>
      <c r="CH94" s="1552"/>
      <c r="CI94" s="1552"/>
      <c r="CJ94" s="1552"/>
      <c r="CK94" s="1556"/>
      <c r="CL94" s="1549"/>
      <c r="CM94" s="1550"/>
      <c r="CN94" s="1550"/>
      <c r="CO94" s="1550"/>
      <c r="CP94" s="1546"/>
      <c r="CQ94" s="1620"/>
      <c r="CR94" s="1590"/>
      <c r="CS94" s="1549"/>
      <c r="CT94" s="1549"/>
      <c r="CU94" s="1549"/>
      <c r="CV94" s="1549"/>
      <c r="CW94" s="1618"/>
      <c r="CX94" s="1549"/>
      <c r="CY94" s="1549"/>
      <c r="CZ94" s="1549"/>
      <c r="DA94" s="1549"/>
      <c r="DB94" s="1549"/>
      <c r="DC94" s="1549"/>
      <c r="DD94" s="1556"/>
      <c r="DE94" s="1619"/>
      <c r="DF94" s="1617"/>
      <c r="DG94" s="1617"/>
      <c r="DH94" s="1542"/>
      <c r="DI94" s="1625"/>
    </row>
    <row r="95">
      <c r="A95" s="1539"/>
      <c r="B95" s="1541"/>
      <c r="C95" s="1615"/>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6"/>
      <c r="AD95" s="1542"/>
      <c r="AE95" s="1542"/>
      <c r="AF95" s="1542"/>
      <c r="AG95" s="1542"/>
      <c r="AH95" s="1542"/>
      <c r="AI95" s="1542"/>
      <c r="AJ95" s="1542"/>
      <c r="AK95" s="1546"/>
      <c r="AL95" s="1617"/>
      <c r="AM95" s="1618"/>
      <c r="AN95" s="1543"/>
      <c r="AO95" s="1619"/>
      <c r="AP95" s="1620"/>
      <c r="AQ95" s="1620"/>
      <c r="AR95" s="1620"/>
      <c r="AS95" s="1620"/>
      <c r="AT95" s="1620"/>
      <c r="AU95" s="1620"/>
      <c r="AV95" s="1546"/>
      <c r="AW95" s="1620"/>
      <c r="AX95" s="1621"/>
      <c r="AY95" s="1621"/>
      <c r="AZ95" s="1621"/>
      <c r="BA95" s="1621"/>
      <c r="BB95" s="1621"/>
      <c r="BC95" s="1621"/>
      <c r="BD95" s="1546"/>
      <c r="BE95" s="1621"/>
      <c r="BF95" s="1552"/>
      <c r="BG95" s="1622"/>
      <c r="BH95" s="1622"/>
      <c r="BI95" s="1555"/>
      <c r="BJ95" s="1556"/>
      <c r="BK95" s="1549"/>
      <c r="BL95" s="1557"/>
      <c r="BM95" s="1557"/>
      <c r="BN95" s="1557"/>
      <c r="BO95" s="1557"/>
      <c r="BP95" s="1557"/>
      <c r="BQ95" s="1557"/>
      <c r="BR95" s="1557"/>
      <c r="BS95" s="1557"/>
      <c r="BT95" s="1623"/>
      <c r="BU95" s="1546"/>
      <c r="BV95" s="1549"/>
      <c r="BW95" s="1560"/>
      <c r="BX95" s="1560"/>
      <c r="BY95" s="1560"/>
      <c r="BZ95" s="1560"/>
      <c r="CA95" s="1556"/>
      <c r="CB95" s="1622"/>
      <c r="CC95" s="1616"/>
      <c r="CD95" s="1616"/>
      <c r="CE95" s="1616"/>
      <c r="CF95" s="1546"/>
      <c r="CG95" s="1624"/>
      <c r="CH95" s="1552"/>
      <c r="CI95" s="1552"/>
      <c r="CJ95" s="1552"/>
      <c r="CK95" s="1556"/>
      <c r="CL95" s="1549"/>
      <c r="CM95" s="1550"/>
      <c r="CN95" s="1550"/>
      <c r="CO95" s="1550"/>
      <c r="CP95" s="1546"/>
      <c r="CQ95" s="1620"/>
      <c r="CR95" s="1590"/>
      <c r="CS95" s="1549"/>
      <c r="CT95" s="1549"/>
      <c r="CU95" s="1549"/>
      <c r="CV95" s="1549"/>
      <c r="CW95" s="1618"/>
      <c r="CX95" s="1549"/>
      <c r="CY95" s="1549"/>
      <c r="CZ95" s="1549"/>
      <c r="DA95" s="1549"/>
      <c r="DB95" s="1549"/>
      <c r="DC95" s="1549"/>
      <c r="DD95" s="1556"/>
      <c r="DE95" s="1619"/>
      <c r="DF95" s="1617"/>
      <c r="DG95" s="1617"/>
      <c r="DH95" s="1542"/>
      <c r="DI95" s="1625"/>
    </row>
    <row r="96">
      <c r="A96" s="1539"/>
      <c r="B96" s="1541"/>
      <c r="C96" s="1615"/>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6"/>
      <c r="AD96" s="1542"/>
      <c r="AE96" s="1542"/>
      <c r="AF96" s="1542"/>
      <c r="AG96" s="1542"/>
      <c r="AH96" s="1542"/>
      <c r="AI96" s="1542"/>
      <c r="AJ96" s="1542"/>
      <c r="AK96" s="1546"/>
      <c r="AL96" s="1617"/>
      <c r="AM96" s="1618"/>
      <c r="AN96" s="1543"/>
      <c r="AO96" s="1619"/>
      <c r="AP96" s="1620"/>
      <c r="AQ96" s="1620"/>
      <c r="AR96" s="1620"/>
      <c r="AS96" s="1620"/>
      <c r="AT96" s="1620"/>
      <c r="AU96" s="1620"/>
      <c r="AV96" s="1546"/>
      <c r="AW96" s="1620"/>
      <c r="AX96" s="1621"/>
      <c r="AY96" s="1621"/>
      <c r="AZ96" s="1621"/>
      <c r="BA96" s="1621"/>
      <c r="BB96" s="1621"/>
      <c r="BC96" s="1621"/>
      <c r="BD96" s="1546"/>
      <c r="BE96" s="1621"/>
      <c r="BF96" s="1552"/>
      <c r="BG96" s="1622"/>
      <c r="BH96" s="1622"/>
      <c r="BI96" s="1555"/>
      <c r="BJ96" s="1556"/>
      <c r="BK96" s="1549"/>
      <c r="BL96" s="1557"/>
      <c r="BM96" s="1557"/>
      <c r="BN96" s="1557"/>
      <c r="BO96" s="1557"/>
      <c r="BP96" s="1557"/>
      <c r="BQ96" s="1557"/>
      <c r="BR96" s="1557"/>
      <c r="BS96" s="1557"/>
      <c r="BT96" s="1623"/>
      <c r="BU96" s="1546"/>
      <c r="BV96" s="1549"/>
      <c r="BW96" s="1560"/>
      <c r="BX96" s="1560"/>
      <c r="BY96" s="1560"/>
      <c r="BZ96" s="1560"/>
      <c r="CA96" s="1556"/>
      <c r="CB96" s="1622"/>
      <c r="CC96" s="1616"/>
      <c r="CD96" s="1616"/>
      <c r="CE96" s="1616"/>
      <c r="CF96" s="1546"/>
      <c r="CG96" s="1624"/>
      <c r="CH96" s="1552"/>
      <c r="CI96" s="1552"/>
      <c r="CJ96" s="1552"/>
      <c r="CK96" s="1556"/>
      <c r="CL96" s="1549"/>
      <c r="CM96" s="1550"/>
      <c r="CN96" s="1550"/>
      <c r="CO96" s="1550"/>
      <c r="CP96" s="1546"/>
      <c r="CQ96" s="1620"/>
      <c r="CR96" s="1590"/>
      <c r="CS96" s="1549"/>
      <c r="CT96" s="1549"/>
      <c r="CU96" s="1549"/>
      <c r="CV96" s="1549"/>
      <c r="CW96" s="1618"/>
      <c r="CX96" s="1549"/>
      <c r="CY96" s="1549"/>
      <c r="CZ96" s="1549"/>
      <c r="DA96" s="1549"/>
      <c r="DB96" s="1549"/>
      <c r="DC96" s="1549"/>
      <c r="DD96" s="1556"/>
      <c r="DE96" s="1619"/>
      <c r="DF96" s="1617"/>
      <c r="DG96" s="1617"/>
      <c r="DH96" s="1542"/>
      <c r="DI96" s="1625"/>
    </row>
    <row r="97">
      <c r="A97" s="1539"/>
      <c r="B97" s="1541"/>
      <c r="C97" s="1615"/>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6"/>
      <c r="AD97" s="1542"/>
      <c r="AE97" s="1542"/>
      <c r="AF97" s="1542"/>
      <c r="AG97" s="1542"/>
      <c r="AH97" s="1542"/>
      <c r="AI97" s="1542"/>
      <c r="AJ97" s="1542"/>
      <c r="AK97" s="1546"/>
      <c r="AL97" s="1617"/>
      <c r="AM97" s="1618"/>
      <c r="AN97" s="1543"/>
      <c r="AO97" s="1619"/>
      <c r="AP97" s="1620"/>
      <c r="AQ97" s="1620"/>
      <c r="AR97" s="1620"/>
      <c r="AS97" s="1620"/>
      <c r="AT97" s="1620"/>
      <c r="AU97" s="1620"/>
      <c r="AV97" s="1546"/>
      <c r="AW97" s="1620"/>
      <c r="AX97" s="1621"/>
      <c r="AY97" s="1621"/>
      <c r="AZ97" s="1621"/>
      <c r="BA97" s="1621"/>
      <c r="BB97" s="1621"/>
      <c r="BC97" s="1621"/>
      <c r="BD97" s="1546"/>
      <c r="BE97" s="1621"/>
      <c r="BF97" s="1552"/>
      <c r="BG97" s="1622"/>
      <c r="BH97" s="1622"/>
      <c r="BI97" s="1555"/>
      <c r="BJ97" s="1556"/>
      <c r="BK97" s="1549"/>
      <c r="BL97" s="1557"/>
      <c r="BM97" s="1557"/>
      <c r="BN97" s="1557"/>
      <c r="BO97" s="1557"/>
      <c r="BP97" s="1557"/>
      <c r="BQ97" s="1557"/>
      <c r="BR97" s="1557"/>
      <c r="BS97" s="1557"/>
      <c r="BT97" s="1623"/>
      <c r="BU97" s="1546"/>
      <c r="BV97" s="1549"/>
      <c r="BW97" s="1560"/>
      <c r="BX97" s="1560"/>
      <c r="BY97" s="1560"/>
      <c r="BZ97" s="1560"/>
      <c r="CA97" s="1556"/>
      <c r="CB97" s="1622"/>
      <c r="CC97" s="1616"/>
      <c r="CD97" s="1616"/>
      <c r="CE97" s="1616"/>
      <c r="CF97" s="1546"/>
      <c r="CG97" s="1624"/>
      <c r="CH97" s="1552"/>
      <c r="CI97" s="1552"/>
      <c r="CJ97" s="1552"/>
      <c r="CK97" s="1556"/>
      <c r="CL97" s="1549"/>
      <c r="CM97" s="1550"/>
      <c r="CN97" s="1550"/>
      <c r="CO97" s="1550"/>
      <c r="CP97" s="1546"/>
      <c r="CQ97" s="1620"/>
      <c r="CR97" s="1590"/>
      <c r="CS97" s="1549"/>
      <c r="CT97" s="1549"/>
      <c r="CU97" s="1549"/>
      <c r="CV97" s="1549"/>
      <c r="CW97" s="1618"/>
      <c r="CX97" s="1549"/>
      <c r="CY97" s="1549"/>
      <c r="CZ97" s="1549"/>
      <c r="DA97" s="1549"/>
      <c r="DB97" s="1549"/>
      <c r="DC97" s="1549"/>
      <c r="DD97" s="1556"/>
      <c r="DE97" s="1619"/>
      <c r="DF97" s="1617"/>
      <c r="DG97" s="1617"/>
      <c r="DH97" s="1542"/>
      <c r="DI97" s="1625"/>
    </row>
    <row r="98">
      <c r="A98" s="1539"/>
      <c r="B98" s="1541"/>
      <c r="C98" s="1615"/>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6"/>
      <c r="AD98" s="1542"/>
      <c r="AE98" s="1542"/>
      <c r="AF98" s="1542"/>
      <c r="AG98" s="1542"/>
      <c r="AH98" s="1542"/>
      <c r="AI98" s="1542"/>
      <c r="AJ98" s="1542"/>
      <c r="AK98" s="1546"/>
      <c r="AL98" s="1617"/>
      <c r="AM98" s="1618"/>
      <c r="AN98" s="1543"/>
      <c r="AO98" s="1619"/>
      <c r="AP98" s="1620"/>
      <c r="AQ98" s="1620"/>
      <c r="AR98" s="1620"/>
      <c r="AS98" s="1620"/>
      <c r="AT98" s="1620"/>
      <c r="AU98" s="1620"/>
      <c r="AV98" s="1546"/>
      <c r="AW98" s="1620"/>
      <c r="AX98" s="1621"/>
      <c r="AY98" s="1621"/>
      <c r="AZ98" s="1621"/>
      <c r="BA98" s="1621"/>
      <c r="BB98" s="1621"/>
      <c r="BC98" s="1621"/>
      <c r="BD98" s="1546"/>
      <c r="BE98" s="1621"/>
      <c r="BF98" s="1552"/>
      <c r="BG98" s="1622"/>
      <c r="BH98" s="1622"/>
      <c r="BI98" s="1555"/>
      <c r="BJ98" s="1556"/>
      <c r="BK98" s="1549"/>
      <c r="BL98" s="1557"/>
      <c r="BM98" s="1557"/>
      <c r="BN98" s="1557"/>
      <c r="BO98" s="1557"/>
      <c r="BP98" s="1557"/>
      <c r="BQ98" s="1557"/>
      <c r="BR98" s="1557"/>
      <c r="BS98" s="1557"/>
      <c r="BT98" s="1623"/>
      <c r="BU98" s="1546"/>
      <c r="BV98" s="1549"/>
      <c r="BW98" s="1560"/>
      <c r="BX98" s="1560"/>
      <c r="BY98" s="1560"/>
      <c r="BZ98" s="1560"/>
      <c r="CA98" s="1556"/>
      <c r="CB98" s="1622"/>
      <c r="CC98" s="1616"/>
      <c r="CD98" s="1616"/>
      <c r="CE98" s="1616"/>
      <c r="CF98" s="1546"/>
      <c r="CG98" s="1624"/>
      <c r="CH98" s="1552"/>
      <c r="CI98" s="1552"/>
      <c r="CJ98" s="1552"/>
      <c r="CK98" s="1556"/>
      <c r="CL98" s="1549"/>
      <c r="CM98" s="1550"/>
      <c r="CN98" s="1550"/>
      <c r="CO98" s="1550"/>
      <c r="CP98" s="1546"/>
      <c r="CQ98" s="1620"/>
      <c r="CR98" s="1590"/>
      <c r="CS98" s="1549"/>
      <c r="CT98" s="1549"/>
      <c r="CU98" s="1549"/>
      <c r="CV98" s="1549"/>
      <c r="CW98" s="1618"/>
      <c r="CX98" s="1549"/>
      <c r="CY98" s="1549"/>
      <c r="CZ98" s="1549"/>
      <c r="DA98" s="1549"/>
      <c r="DB98" s="1549"/>
      <c r="DC98" s="1549"/>
      <c r="DD98" s="1556"/>
      <c r="DE98" s="1619"/>
      <c r="DF98" s="1617"/>
      <c r="DG98" s="1617"/>
      <c r="DH98" s="1542"/>
      <c r="DI98" s="1625"/>
    </row>
    <row r="99">
      <c r="A99" s="1539"/>
      <c r="B99" s="1541"/>
      <c r="C99" s="1615"/>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6"/>
      <c r="AD99" s="1542"/>
      <c r="AE99" s="1542"/>
      <c r="AF99" s="1542"/>
      <c r="AG99" s="1542"/>
      <c r="AH99" s="1542"/>
      <c r="AI99" s="1542"/>
      <c r="AJ99" s="1542"/>
      <c r="AK99" s="1546"/>
      <c r="AL99" s="1617"/>
      <c r="AM99" s="1618"/>
      <c r="AN99" s="1543"/>
      <c r="AO99" s="1619"/>
      <c r="AP99" s="1620"/>
      <c r="AQ99" s="1620"/>
      <c r="AR99" s="1620"/>
      <c r="AS99" s="1620"/>
      <c r="AT99" s="1620"/>
      <c r="AU99" s="1620"/>
      <c r="AV99" s="1546"/>
      <c r="AW99" s="1620"/>
      <c r="AX99" s="1621"/>
      <c r="AY99" s="1621"/>
      <c r="AZ99" s="1621"/>
      <c r="BA99" s="1621"/>
      <c r="BB99" s="1621"/>
      <c r="BC99" s="1621"/>
      <c r="BD99" s="1546"/>
      <c r="BE99" s="1621"/>
      <c r="BF99" s="1552"/>
      <c r="BG99" s="1622"/>
      <c r="BH99" s="1622"/>
      <c r="BI99" s="1555"/>
      <c r="BJ99" s="1556"/>
      <c r="BK99" s="1549"/>
      <c r="BL99" s="1557"/>
      <c r="BM99" s="1557"/>
      <c r="BN99" s="1557"/>
      <c r="BO99" s="1557"/>
      <c r="BP99" s="1557"/>
      <c r="BQ99" s="1557"/>
      <c r="BR99" s="1557"/>
      <c r="BS99" s="1557"/>
      <c r="BT99" s="1623"/>
      <c r="BU99" s="1546"/>
      <c r="BV99" s="1549"/>
      <c r="BW99" s="1560"/>
      <c r="BX99" s="1560"/>
      <c r="BY99" s="1560"/>
      <c r="BZ99" s="1560"/>
      <c r="CA99" s="1556"/>
      <c r="CB99" s="1622"/>
      <c r="CC99" s="1616"/>
      <c r="CD99" s="1616"/>
      <c r="CE99" s="1616"/>
      <c r="CF99" s="1546"/>
      <c r="CG99" s="1624"/>
      <c r="CH99" s="1552"/>
      <c r="CI99" s="1552"/>
      <c r="CJ99" s="1552"/>
      <c r="CK99" s="1556"/>
      <c r="CL99" s="1549"/>
      <c r="CM99" s="1550"/>
      <c r="CN99" s="1550"/>
      <c r="CO99" s="1550"/>
      <c r="CP99" s="1546"/>
      <c r="CQ99" s="1620"/>
      <c r="CR99" s="1590"/>
      <c r="CS99" s="1549"/>
      <c r="CT99" s="1549"/>
      <c r="CU99" s="1549"/>
      <c r="CV99" s="1549"/>
      <c r="CW99" s="1618"/>
      <c r="CX99" s="1549"/>
      <c r="CY99" s="1549"/>
      <c r="CZ99" s="1549"/>
      <c r="DA99" s="1549"/>
      <c r="DB99" s="1549"/>
      <c r="DC99" s="1549"/>
      <c r="DD99" s="1556"/>
      <c r="DE99" s="1619"/>
      <c r="DF99" s="1617"/>
      <c r="DG99" s="1617"/>
      <c r="DH99" s="1542"/>
      <c r="DI99" s="1625"/>
    </row>
    <row r="100">
      <c r="A100" s="1539"/>
      <c r="B100" s="1541"/>
      <c r="C100" s="1615"/>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6"/>
      <c r="AD100" s="1542"/>
      <c r="AE100" s="1542"/>
      <c r="AF100" s="1542"/>
      <c r="AG100" s="1542"/>
      <c r="AH100" s="1542"/>
      <c r="AI100" s="1542"/>
      <c r="AJ100" s="1542"/>
      <c r="AK100" s="1546"/>
      <c r="AL100" s="1617"/>
      <c r="AM100" s="1618"/>
      <c r="AN100" s="1543"/>
      <c r="AO100" s="1619"/>
      <c r="AP100" s="1620"/>
      <c r="AQ100" s="1620"/>
      <c r="AR100" s="1620"/>
      <c r="AS100" s="1620"/>
      <c r="AT100" s="1620"/>
      <c r="AU100" s="1620"/>
      <c r="AV100" s="1546"/>
      <c r="AW100" s="1620"/>
      <c r="AX100" s="1621"/>
      <c r="AY100" s="1621"/>
      <c r="AZ100" s="1621"/>
      <c r="BA100" s="1621"/>
      <c r="BB100" s="1621"/>
      <c r="BC100" s="1621"/>
      <c r="BD100" s="1546"/>
      <c r="BE100" s="1621"/>
      <c r="BF100" s="1552"/>
      <c r="BG100" s="1622"/>
      <c r="BH100" s="1622"/>
      <c r="BI100" s="1555"/>
      <c r="BJ100" s="1556"/>
      <c r="BK100" s="1549"/>
      <c r="BL100" s="1557"/>
      <c r="BM100" s="1557"/>
      <c r="BN100" s="1557"/>
      <c r="BO100" s="1557"/>
      <c r="BP100" s="1557"/>
      <c r="BQ100" s="1557"/>
      <c r="BR100" s="1557"/>
      <c r="BS100" s="1557"/>
      <c r="BT100" s="1623"/>
      <c r="BU100" s="1546"/>
      <c r="BV100" s="1549"/>
      <c r="BW100" s="1560"/>
      <c r="BX100" s="1560"/>
      <c r="BY100" s="1560"/>
      <c r="BZ100" s="1560"/>
      <c r="CA100" s="1556"/>
      <c r="CB100" s="1622"/>
      <c r="CC100" s="1616"/>
      <c r="CD100" s="1616"/>
      <c r="CE100" s="1616"/>
      <c r="CF100" s="1546"/>
      <c r="CG100" s="1624"/>
      <c r="CH100" s="1552"/>
      <c r="CI100" s="1552"/>
      <c r="CJ100" s="1552"/>
      <c r="CK100" s="1556"/>
      <c r="CL100" s="1549"/>
      <c r="CM100" s="1550"/>
      <c r="CN100" s="1550"/>
      <c r="CO100" s="1550"/>
      <c r="CP100" s="1546"/>
      <c r="CQ100" s="1620"/>
      <c r="CR100" s="1590"/>
      <c r="CS100" s="1549"/>
      <c r="CT100" s="1549"/>
      <c r="CU100" s="1549"/>
      <c r="CV100" s="1549"/>
      <c r="CW100" s="1618"/>
      <c r="CX100" s="1549"/>
      <c r="CY100" s="1549"/>
      <c r="CZ100" s="1549"/>
      <c r="DA100" s="1549"/>
      <c r="DB100" s="1549"/>
      <c r="DC100" s="1549"/>
      <c r="DD100" s="1556"/>
      <c r="DE100" s="1619"/>
      <c r="DF100" s="1617"/>
      <c r="DG100" s="1617"/>
      <c r="DH100" s="1542"/>
      <c r="DI100" s="1625"/>
    </row>
    <row r="101">
      <c r="A101" s="1539"/>
      <c r="B101" s="1541"/>
      <c r="C101" s="1615"/>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6"/>
      <c r="AD101" s="1542"/>
      <c r="AE101" s="1542"/>
      <c r="AF101" s="1542"/>
      <c r="AG101" s="1542"/>
      <c r="AH101" s="1542"/>
      <c r="AI101" s="1542"/>
      <c r="AJ101" s="1542"/>
      <c r="AK101" s="1546"/>
      <c r="AL101" s="1617"/>
      <c r="AM101" s="1618"/>
      <c r="AN101" s="1543"/>
      <c r="AO101" s="1619"/>
      <c r="AP101" s="1620"/>
      <c r="AQ101" s="1620"/>
      <c r="AR101" s="1620"/>
      <c r="AS101" s="1620"/>
      <c r="AT101" s="1620"/>
      <c r="AU101" s="1620"/>
      <c r="AV101" s="1546"/>
      <c r="AW101" s="1620"/>
      <c r="AX101" s="1621"/>
      <c r="AY101" s="1621"/>
      <c r="AZ101" s="1621"/>
      <c r="BA101" s="1621"/>
      <c r="BB101" s="1621"/>
      <c r="BC101" s="1621"/>
      <c r="BD101" s="1546"/>
      <c r="BE101" s="1621"/>
      <c r="BF101" s="1552"/>
      <c r="BG101" s="1622"/>
      <c r="BH101" s="1622"/>
      <c r="BI101" s="1555"/>
      <c r="BJ101" s="1556"/>
      <c r="BK101" s="1549"/>
      <c r="BL101" s="1557"/>
      <c r="BM101" s="1557"/>
      <c r="BN101" s="1557"/>
      <c r="BO101" s="1557"/>
      <c r="BP101" s="1557"/>
      <c r="BQ101" s="1557"/>
      <c r="BR101" s="1557"/>
      <c r="BS101" s="1557"/>
      <c r="BT101" s="1623"/>
      <c r="BU101" s="1546"/>
      <c r="BV101" s="1549"/>
      <c r="BW101" s="1560"/>
      <c r="BX101" s="1560"/>
      <c r="BY101" s="1560"/>
      <c r="BZ101" s="1560"/>
      <c r="CA101" s="1556"/>
      <c r="CB101" s="1622"/>
      <c r="CC101" s="1616"/>
      <c r="CD101" s="1616"/>
      <c r="CE101" s="1616"/>
      <c r="CF101" s="1546"/>
      <c r="CG101" s="1624"/>
      <c r="CH101" s="1552"/>
      <c r="CI101" s="1552"/>
      <c r="CJ101" s="1552"/>
      <c r="CK101" s="1556"/>
      <c r="CL101" s="1549"/>
      <c r="CM101" s="1550"/>
      <c r="CN101" s="1550"/>
      <c r="CO101" s="1550"/>
      <c r="CP101" s="1546"/>
      <c r="CQ101" s="1620"/>
      <c r="CR101" s="1590"/>
      <c r="CS101" s="1549"/>
      <c r="CT101" s="1549"/>
      <c r="CU101" s="1549"/>
      <c r="CV101" s="1549"/>
      <c r="CW101" s="1618"/>
      <c r="CX101" s="1549"/>
      <c r="CY101" s="1549"/>
      <c r="CZ101" s="1549"/>
      <c r="DA101" s="1549"/>
      <c r="DB101" s="1549"/>
      <c r="DC101" s="1549"/>
      <c r="DD101" s="1556"/>
      <c r="DE101" s="1619"/>
      <c r="DF101" s="1617"/>
      <c r="DG101" s="1617"/>
      <c r="DH101" s="1542"/>
      <c r="DI101" s="1625"/>
    </row>
    <row r="102">
      <c r="A102" s="1539"/>
      <c r="B102" s="1541"/>
      <c r="C102" s="1615"/>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6"/>
      <c r="AD102" s="1542"/>
      <c r="AE102" s="1542"/>
      <c r="AF102" s="1542"/>
      <c r="AG102" s="1542"/>
      <c r="AH102" s="1542"/>
      <c r="AI102" s="1542"/>
      <c r="AJ102" s="1542"/>
      <c r="AK102" s="1546"/>
      <c r="AL102" s="1617"/>
      <c r="AM102" s="1618"/>
      <c r="AN102" s="1543"/>
      <c r="AO102" s="1619"/>
      <c r="AP102" s="1620"/>
      <c r="AQ102" s="1620"/>
      <c r="AR102" s="1620"/>
      <c r="AS102" s="1620"/>
      <c r="AT102" s="1620"/>
      <c r="AU102" s="1620"/>
      <c r="AV102" s="1546"/>
      <c r="AW102" s="1620"/>
      <c r="AX102" s="1621"/>
      <c r="AY102" s="1621"/>
      <c r="AZ102" s="1621"/>
      <c r="BA102" s="1621"/>
      <c r="BB102" s="1621"/>
      <c r="BC102" s="1621"/>
      <c r="BD102" s="1546"/>
      <c r="BE102" s="1621"/>
      <c r="BF102" s="1552"/>
      <c r="BG102" s="1622"/>
      <c r="BH102" s="1622"/>
      <c r="BI102" s="1555"/>
      <c r="BJ102" s="1556"/>
      <c r="BK102" s="1549"/>
      <c r="BL102" s="1557"/>
      <c r="BM102" s="1557"/>
      <c r="BN102" s="1557"/>
      <c r="BO102" s="1557"/>
      <c r="BP102" s="1557"/>
      <c r="BQ102" s="1557"/>
      <c r="BR102" s="1557"/>
      <c r="BS102" s="1557"/>
      <c r="BT102" s="1623"/>
      <c r="BU102" s="1546"/>
      <c r="BV102" s="1549"/>
      <c r="BW102" s="1560"/>
      <c r="BX102" s="1560"/>
      <c r="BY102" s="1560"/>
      <c r="BZ102" s="1560"/>
      <c r="CA102" s="1556"/>
      <c r="CB102" s="1622"/>
      <c r="CC102" s="1616"/>
      <c r="CD102" s="1616"/>
      <c r="CE102" s="1616"/>
      <c r="CF102" s="1546"/>
      <c r="CG102" s="1624"/>
      <c r="CH102" s="1552"/>
      <c r="CI102" s="1552"/>
      <c r="CJ102" s="1552"/>
      <c r="CK102" s="1556"/>
      <c r="CL102" s="1549"/>
      <c r="CM102" s="1550"/>
      <c r="CN102" s="1550"/>
      <c r="CO102" s="1550"/>
      <c r="CP102" s="1546"/>
      <c r="CQ102" s="1620"/>
      <c r="CR102" s="1590"/>
      <c r="CS102" s="1549"/>
      <c r="CT102" s="1549"/>
      <c r="CU102" s="1549"/>
      <c r="CV102" s="1549"/>
      <c r="CW102" s="1618"/>
      <c r="CX102" s="1549"/>
      <c r="CY102" s="1549"/>
      <c r="CZ102" s="1549"/>
      <c r="DA102" s="1549"/>
      <c r="DB102" s="1549"/>
      <c r="DC102" s="1549"/>
      <c r="DD102" s="1556"/>
      <c r="DE102" s="1619"/>
      <c r="DF102" s="1617"/>
      <c r="DG102" s="1617"/>
      <c r="DH102" s="1542"/>
      <c r="DI102" s="1625"/>
    </row>
    <row r="103">
      <c r="A103" s="1539"/>
      <c r="B103" s="1541"/>
      <c r="C103" s="1615"/>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6"/>
      <c r="AD103" s="1542"/>
      <c r="AE103" s="1542"/>
      <c r="AF103" s="1542"/>
      <c r="AG103" s="1542"/>
      <c r="AH103" s="1542"/>
      <c r="AI103" s="1542"/>
      <c r="AJ103" s="1542"/>
      <c r="AK103" s="1546"/>
      <c r="AL103" s="1617"/>
      <c r="AM103" s="1618"/>
      <c r="AN103" s="1543"/>
      <c r="AO103" s="1619"/>
      <c r="AP103" s="1620"/>
      <c r="AQ103" s="1620"/>
      <c r="AR103" s="1620"/>
      <c r="AS103" s="1620"/>
      <c r="AT103" s="1620"/>
      <c r="AU103" s="1620"/>
      <c r="AV103" s="1546"/>
      <c r="AW103" s="1620"/>
      <c r="AX103" s="1621"/>
      <c r="AY103" s="1621"/>
      <c r="AZ103" s="1621"/>
      <c r="BA103" s="1621"/>
      <c r="BB103" s="1621"/>
      <c r="BC103" s="1621"/>
      <c r="BD103" s="1546"/>
      <c r="BE103" s="1621"/>
      <c r="BF103" s="1552"/>
      <c r="BG103" s="1622"/>
      <c r="BH103" s="1622"/>
      <c r="BI103" s="1555"/>
      <c r="BJ103" s="1556"/>
      <c r="BK103" s="1549"/>
      <c r="BL103" s="1557"/>
      <c r="BM103" s="1557"/>
      <c r="BN103" s="1557"/>
      <c r="BO103" s="1557"/>
      <c r="BP103" s="1557"/>
      <c r="BQ103" s="1557"/>
      <c r="BR103" s="1557"/>
      <c r="BS103" s="1557"/>
      <c r="BT103" s="1623"/>
      <c r="BU103" s="1546"/>
      <c r="BV103" s="1549"/>
      <c r="BW103" s="1560"/>
      <c r="BX103" s="1560"/>
      <c r="BY103" s="1560"/>
      <c r="BZ103" s="1560"/>
      <c r="CA103" s="1556"/>
      <c r="CB103" s="1622"/>
      <c r="CC103" s="1616"/>
      <c r="CD103" s="1616"/>
      <c r="CE103" s="1616"/>
      <c r="CF103" s="1546"/>
      <c r="CG103" s="1624"/>
      <c r="CH103" s="1552"/>
      <c r="CI103" s="1552"/>
      <c r="CJ103" s="1552"/>
      <c r="CK103" s="1556"/>
      <c r="CL103" s="1549"/>
      <c r="CM103" s="1550"/>
      <c r="CN103" s="1550"/>
      <c r="CO103" s="1550"/>
      <c r="CP103" s="1546"/>
      <c r="CQ103" s="1620"/>
      <c r="CR103" s="1590"/>
      <c r="CS103" s="1549"/>
      <c r="CT103" s="1549"/>
      <c r="CU103" s="1549"/>
      <c r="CV103" s="1549"/>
      <c r="CW103" s="1618"/>
      <c r="CX103" s="1549"/>
      <c r="CY103" s="1549"/>
      <c r="CZ103" s="1549"/>
      <c r="DA103" s="1549"/>
      <c r="DB103" s="1549"/>
      <c r="DC103" s="1549"/>
      <c r="DD103" s="1556"/>
      <c r="DE103" s="1619"/>
      <c r="DF103" s="1617"/>
      <c r="DG103" s="1617"/>
      <c r="DH103" s="1542"/>
      <c r="DI103" s="1625"/>
    </row>
    <row r="104">
      <c r="A104" s="1539"/>
      <c r="B104" s="1541"/>
      <c r="C104" s="1615"/>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6"/>
      <c r="AD104" s="1542"/>
      <c r="AE104" s="1542"/>
      <c r="AF104" s="1542"/>
      <c r="AG104" s="1542"/>
      <c r="AH104" s="1542"/>
      <c r="AI104" s="1542"/>
      <c r="AJ104" s="1542"/>
      <c r="AK104" s="1546"/>
      <c r="AL104" s="1617"/>
      <c r="AM104" s="1618"/>
      <c r="AN104" s="1543"/>
      <c r="AO104" s="1619"/>
      <c r="AP104" s="1620"/>
      <c r="AQ104" s="1620"/>
      <c r="AR104" s="1620"/>
      <c r="AS104" s="1620"/>
      <c r="AT104" s="1620"/>
      <c r="AU104" s="1620"/>
      <c r="AV104" s="1546"/>
      <c r="AW104" s="1620"/>
      <c r="AX104" s="1621"/>
      <c r="AY104" s="1621"/>
      <c r="AZ104" s="1621"/>
      <c r="BA104" s="1621"/>
      <c r="BB104" s="1621"/>
      <c r="BC104" s="1621"/>
      <c r="BD104" s="1546"/>
      <c r="BE104" s="1621"/>
      <c r="BF104" s="1552"/>
      <c r="BG104" s="1622"/>
      <c r="BH104" s="1622"/>
      <c r="BI104" s="1555"/>
      <c r="BJ104" s="1556"/>
      <c r="BK104" s="1549"/>
      <c r="BL104" s="1557"/>
      <c r="BM104" s="1557"/>
      <c r="BN104" s="1557"/>
      <c r="BO104" s="1557"/>
      <c r="BP104" s="1557"/>
      <c r="BQ104" s="1557"/>
      <c r="BR104" s="1557"/>
      <c r="BS104" s="1557"/>
      <c r="BT104" s="1623"/>
      <c r="BU104" s="1546"/>
      <c r="BV104" s="1549"/>
      <c r="BW104" s="1560"/>
      <c r="BX104" s="1560"/>
      <c r="BY104" s="1560"/>
      <c r="BZ104" s="1560"/>
      <c r="CA104" s="1556"/>
      <c r="CB104" s="1622"/>
      <c r="CC104" s="1616"/>
      <c r="CD104" s="1616"/>
      <c r="CE104" s="1616"/>
      <c r="CF104" s="1546"/>
      <c r="CG104" s="1624"/>
      <c r="CH104" s="1552"/>
      <c r="CI104" s="1552"/>
      <c r="CJ104" s="1552"/>
      <c r="CK104" s="1556"/>
      <c r="CL104" s="1549"/>
      <c r="CM104" s="1550"/>
      <c r="CN104" s="1550"/>
      <c r="CO104" s="1550"/>
      <c r="CP104" s="1546"/>
      <c r="CQ104" s="1620"/>
      <c r="CR104" s="1590"/>
      <c r="CS104" s="1549"/>
      <c r="CT104" s="1549"/>
      <c r="CU104" s="1549"/>
      <c r="CV104" s="1549"/>
      <c r="CW104" s="1618"/>
      <c r="CX104" s="1549"/>
      <c r="CY104" s="1549"/>
      <c r="CZ104" s="1549"/>
      <c r="DA104" s="1549"/>
      <c r="DB104" s="1549"/>
      <c r="DC104" s="1549"/>
      <c r="DD104" s="1556"/>
      <c r="DE104" s="1619"/>
      <c r="DF104" s="1617"/>
      <c r="DG104" s="1617"/>
      <c r="DH104" s="1542"/>
      <c r="DI104" s="1625"/>
    </row>
    <row r="105">
      <c r="A105" s="1539"/>
      <c r="B105" s="1541"/>
      <c r="C105" s="1615"/>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6"/>
      <c r="AD105" s="1542"/>
      <c r="AE105" s="1542"/>
      <c r="AF105" s="1542"/>
      <c r="AG105" s="1542"/>
      <c r="AH105" s="1542"/>
      <c r="AI105" s="1542"/>
      <c r="AJ105" s="1542"/>
      <c r="AK105" s="1546"/>
      <c r="AL105" s="1617"/>
      <c r="AM105" s="1618"/>
      <c r="AN105" s="1543"/>
      <c r="AO105" s="1619"/>
      <c r="AP105" s="1620"/>
      <c r="AQ105" s="1620"/>
      <c r="AR105" s="1620"/>
      <c r="AS105" s="1620"/>
      <c r="AT105" s="1620"/>
      <c r="AU105" s="1620"/>
      <c r="AV105" s="1546"/>
      <c r="AW105" s="1620"/>
      <c r="AX105" s="1621"/>
      <c r="AY105" s="1621"/>
      <c r="AZ105" s="1621"/>
      <c r="BA105" s="1621"/>
      <c r="BB105" s="1621"/>
      <c r="BC105" s="1621"/>
      <c r="BD105" s="1546"/>
      <c r="BE105" s="1621"/>
      <c r="BF105" s="1552"/>
      <c r="BG105" s="1622"/>
      <c r="BH105" s="1622"/>
      <c r="BI105" s="1555"/>
      <c r="BJ105" s="1556"/>
      <c r="BK105" s="1549"/>
      <c r="BL105" s="1557"/>
      <c r="BM105" s="1557"/>
      <c r="BN105" s="1557"/>
      <c r="BO105" s="1557"/>
      <c r="BP105" s="1557"/>
      <c r="BQ105" s="1557"/>
      <c r="BR105" s="1557"/>
      <c r="BS105" s="1557"/>
      <c r="BT105" s="1623"/>
      <c r="BU105" s="1546"/>
      <c r="BV105" s="1549"/>
      <c r="BW105" s="1560"/>
      <c r="BX105" s="1560"/>
      <c r="BY105" s="1560"/>
      <c r="BZ105" s="1560"/>
      <c r="CA105" s="1556"/>
      <c r="CB105" s="1622"/>
      <c r="CC105" s="1616"/>
      <c r="CD105" s="1616"/>
      <c r="CE105" s="1616"/>
      <c r="CF105" s="1546"/>
      <c r="CG105" s="1624"/>
      <c r="CH105" s="1552"/>
      <c r="CI105" s="1552"/>
      <c r="CJ105" s="1552"/>
      <c r="CK105" s="1556"/>
      <c r="CL105" s="1549"/>
      <c r="CM105" s="1550"/>
      <c r="CN105" s="1550"/>
      <c r="CO105" s="1550"/>
      <c r="CP105" s="1546"/>
      <c r="CQ105" s="1620"/>
      <c r="CR105" s="1590"/>
      <c r="CS105" s="1549"/>
      <c r="CT105" s="1549"/>
      <c r="CU105" s="1549"/>
      <c r="CV105" s="1549"/>
      <c r="CW105" s="1618"/>
      <c r="CX105" s="1549"/>
      <c r="CY105" s="1549"/>
      <c r="CZ105" s="1549"/>
      <c r="DA105" s="1549"/>
      <c r="DB105" s="1549"/>
      <c r="DC105" s="1549"/>
      <c r="DD105" s="1556"/>
      <c r="DE105" s="1619"/>
      <c r="DF105" s="1617"/>
      <c r="DG105" s="1617"/>
      <c r="DH105" s="1542"/>
      <c r="DI105" s="1625"/>
    </row>
    <row r="106">
      <c r="A106" s="1539"/>
      <c r="B106" s="1541"/>
      <c r="C106" s="1615"/>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6"/>
      <c r="AD106" s="1542"/>
      <c r="AE106" s="1542"/>
      <c r="AF106" s="1542"/>
      <c r="AG106" s="1542"/>
      <c r="AH106" s="1542"/>
      <c r="AI106" s="1542"/>
      <c r="AJ106" s="1542"/>
      <c r="AK106" s="1546"/>
      <c r="AL106" s="1617"/>
      <c r="AM106" s="1618"/>
      <c r="AN106" s="1543"/>
      <c r="AO106" s="1619"/>
      <c r="AP106" s="1620"/>
      <c r="AQ106" s="1620"/>
      <c r="AR106" s="1620"/>
      <c r="AS106" s="1620"/>
      <c r="AT106" s="1620"/>
      <c r="AU106" s="1620"/>
      <c r="AV106" s="1546"/>
      <c r="AW106" s="1620"/>
      <c r="AX106" s="1621"/>
      <c r="AY106" s="1621"/>
      <c r="AZ106" s="1621"/>
      <c r="BA106" s="1621"/>
      <c r="BB106" s="1621"/>
      <c r="BC106" s="1621"/>
      <c r="BD106" s="1546"/>
      <c r="BE106" s="1621"/>
      <c r="BF106" s="1552"/>
      <c r="BG106" s="1622"/>
      <c r="BH106" s="1622"/>
      <c r="BI106" s="1555"/>
      <c r="BJ106" s="1556"/>
      <c r="BK106" s="1549"/>
      <c r="BL106" s="1557"/>
      <c r="BM106" s="1557"/>
      <c r="BN106" s="1557"/>
      <c r="BO106" s="1557"/>
      <c r="BP106" s="1557"/>
      <c r="BQ106" s="1557"/>
      <c r="BR106" s="1557"/>
      <c r="BS106" s="1557"/>
      <c r="BT106" s="1623"/>
      <c r="BU106" s="1546"/>
      <c r="BV106" s="1549"/>
      <c r="BW106" s="1560"/>
      <c r="BX106" s="1560"/>
      <c r="BY106" s="1560"/>
      <c r="BZ106" s="1560"/>
      <c r="CA106" s="1556"/>
      <c r="CB106" s="1622"/>
      <c r="CC106" s="1616"/>
      <c r="CD106" s="1616"/>
      <c r="CE106" s="1616"/>
      <c r="CF106" s="1546"/>
      <c r="CG106" s="1624"/>
      <c r="CH106" s="1552"/>
      <c r="CI106" s="1552"/>
      <c r="CJ106" s="1552"/>
      <c r="CK106" s="1556"/>
      <c r="CL106" s="1549"/>
      <c r="CM106" s="1550"/>
      <c r="CN106" s="1550"/>
      <c r="CO106" s="1550"/>
      <c r="CP106" s="1546"/>
      <c r="CQ106" s="1620"/>
      <c r="CR106" s="1590"/>
      <c r="CS106" s="1549"/>
      <c r="CT106" s="1549"/>
      <c r="CU106" s="1549"/>
      <c r="CV106" s="1549"/>
      <c r="CW106" s="1618"/>
      <c r="CX106" s="1549"/>
      <c r="CY106" s="1549"/>
      <c r="CZ106" s="1549"/>
      <c r="DA106" s="1549"/>
      <c r="DB106" s="1549"/>
      <c r="DC106" s="1549"/>
      <c r="DD106" s="1556"/>
      <c r="DE106" s="1619"/>
      <c r="DF106" s="1617"/>
      <c r="DG106" s="1617"/>
      <c r="DH106" s="1542"/>
      <c r="DI106" s="1625"/>
    </row>
    <row r="107">
      <c r="A107" s="1539"/>
      <c r="B107" s="1541"/>
      <c r="C107" s="1615"/>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6"/>
      <c r="AD107" s="1542"/>
      <c r="AE107" s="1542"/>
      <c r="AF107" s="1542"/>
      <c r="AG107" s="1542"/>
      <c r="AH107" s="1542"/>
      <c r="AI107" s="1542"/>
      <c r="AJ107" s="1542"/>
      <c r="AK107" s="1546"/>
      <c r="AL107" s="1617"/>
      <c r="AM107" s="1618"/>
      <c r="AN107" s="1543"/>
      <c r="AO107" s="1619"/>
      <c r="AP107" s="1620"/>
      <c r="AQ107" s="1620"/>
      <c r="AR107" s="1620"/>
      <c r="AS107" s="1620"/>
      <c r="AT107" s="1620"/>
      <c r="AU107" s="1620"/>
      <c r="AV107" s="1546"/>
      <c r="AW107" s="1620"/>
      <c r="AX107" s="1621"/>
      <c r="AY107" s="1621"/>
      <c r="AZ107" s="1621"/>
      <c r="BA107" s="1621"/>
      <c r="BB107" s="1621"/>
      <c r="BC107" s="1621"/>
      <c r="BD107" s="1546"/>
      <c r="BE107" s="1621"/>
      <c r="BF107" s="1552"/>
      <c r="BG107" s="1622"/>
      <c r="BH107" s="1622"/>
      <c r="BI107" s="1555"/>
      <c r="BJ107" s="1556"/>
      <c r="BK107" s="1549"/>
      <c r="BL107" s="1557"/>
      <c r="BM107" s="1557"/>
      <c r="BN107" s="1557"/>
      <c r="BO107" s="1557"/>
      <c r="BP107" s="1557"/>
      <c r="BQ107" s="1557"/>
      <c r="BR107" s="1557"/>
      <c r="BS107" s="1557"/>
      <c r="BT107" s="1623"/>
      <c r="BU107" s="1546"/>
      <c r="BV107" s="1549"/>
      <c r="BW107" s="1560"/>
      <c r="BX107" s="1560"/>
      <c r="BY107" s="1560"/>
      <c r="BZ107" s="1560"/>
      <c r="CA107" s="1556"/>
      <c r="CB107" s="1622"/>
      <c r="CC107" s="1616"/>
      <c r="CD107" s="1616"/>
      <c r="CE107" s="1616"/>
      <c r="CF107" s="1546"/>
      <c r="CG107" s="1624"/>
      <c r="CH107" s="1552"/>
      <c r="CI107" s="1552"/>
      <c r="CJ107" s="1552"/>
      <c r="CK107" s="1556"/>
      <c r="CL107" s="1549"/>
      <c r="CM107" s="1550"/>
      <c r="CN107" s="1550"/>
      <c r="CO107" s="1550"/>
      <c r="CP107" s="1546"/>
      <c r="CQ107" s="1620"/>
      <c r="CR107" s="1590"/>
      <c r="CS107" s="1549"/>
      <c r="CT107" s="1549"/>
      <c r="CU107" s="1549"/>
      <c r="CV107" s="1549"/>
      <c r="CW107" s="1618"/>
      <c r="CX107" s="1549"/>
      <c r="CY107" s="1549"/>
      <c r="CZ107" s="1549"/>
      <c r="DA107" s="1549"/>
      <c r="DB107" s="1549"/>
      <c r="DC107" s="1549"/>
      <c r="DD107" s="1556"/>
      <c r="DE107" s="1619"/>
      <c r="DF107" s="1617"/>
      <c r="DG107" s="1617"/>
      <c r="DH107" s="1542"/>
      <c r="DI107" s="1625"/>
    </row>
    <row r="108">
      <c r="A108" s="1539"/>
      <c r="B108" s="1541"/>
      <c r="C108" s="1615"/>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6"/>
      <c r="AD108" s="1542"/>
      <c r="AE108" s="1542"/>
      <c r="AF108" s="1542"/>
      <c r="AG108" s="1542"/>
      <c r="AH108" s="1542"/>
      <c r="AI108" s="1542"/>
      <c r="AJ108" s="1542"/>
      <c r="AK108" s="1546"/>
      <c r="AL108" s="1617"/>
      <c r="AM108" s="1618"/>
      <c r="AN108" s="1543"/>
      <c r="AO108" s="1619"/>
      <c r="AP108" s="1620"/>
      <c r="AQ108" s="1620"/>
      <c r="AR108" s="1620"/>
      <c r="AS108" s="1620"/>
      <c r="AT108" s="1620"/>
      <c r="AU108" s="1620"/>
      <c r="AV108" s="1546"/>
      <c r="AW108" s="1620"/>
      <c r="AX108" s="1621"/>
      <c r="AY108" s="1621"/>
      <c r="AZ108" s="1621"/>
      <c r="BA108" s="1621"/>
      <c r="BB108" s="1621"/>
      <c r="BC108" s="1621"/>
      <c r="BD108" s="1546"/>
      <c r="BE108" s="1621"/>
      <c r="BF108" s="1552"/>
      <c r="BG108" s="1622"/>
      <c r="BH108" s="1622"/>
      <c r="BI108" s="1555"/>
      <c r="BJ108" s="1556"/>
      <c r="BK108" s="1549"/>
      <c r="BL108" s="1557"/>
      <c r="BM108" s="1557"/>
      <c r="BN108" s="1557"/>
      <c r="BO108" s="1557"/>
      <c r="BP108" s="1557"/>
      <c r="BQ108" s="1557"/>
      <c r="BR108" s="1557"/>
      <c r="BS108" s="1557"/>
      <c r="BT108" s="1623"/>
      <c r="BU108" s="1546"/>
      <c r="BV108" s="1549"/>
      <c r="BW108" s="1560"/>
      <c r="BX108" s="1560"/>
      <c r="BY108" s="1560"/>
      <c r="BZ108" s="1560"/>
      <c r="CA108" s="1556"/>
      <c r="CB108" s="1622"/>
      <c r="CC108" s="1616"/>
      <c r="CD108" s="1616"/>
      <c r="CE108" s="1616"/>
      <c r="CF108" s="1546"/>
      <c r="CG108" s="1624"/>
      <c r="CH108" s="1552"/>
      <c r="CI108" s="1552"/>
      <c r="CJ108" s="1552"/>
      <c r="CK108" s="1556"/>
      <c r="CL108" s="1549"/>
      <c r="CM108" s="1550"/>
      <c r="CN108" s="1550"/>
      <c r="CO108" s="1550"/>
      <c r="CP108" s="1546"/>
      <c r="CQ108" s="1620"/>
      <c r="CR108" s="1590"/>
      <c r="CS108" s="1549"/>
      <c r="CT108" s="1549"/>
      <c r="CU108" s="1549"/>
      <c r="CV108" s="1549"/>
      <c r="CW108" s="1618"/>
      <c r="CX108" s="1549"/>
      <c r="CY108" s="1549"/>
      <c r="CZ108" s="1549"/>
      <c r="DA108" s="1549"/>
      <c r="DB108" s="1549"/>
      <c r="DC108" s="1549"/>
      <c r="DD108" s="1556"/>
      <c r="DE108" s="1619"/>
      <c r="DF108" s="1617"/>
      <c r="DG108" s="1617"/>
      <c r="DH108" s="1542"/>
      <c r="DI108" s="1625"/>
    </row>
    <row r="109">
      <c r="A109" s="1539"/>
      <c r="B109" s="1541"/>
      <c r="C109" s="1615"/>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6"/>
      <c r="AD109" s="1542"/>
      <c r="AE109" s="1542"/>
      <c r="AF109" s="1542"/>
      <c r="AG109" s="1542"/>
      <c r="AH109" s="1542"/>
      <c r="AI109" s="1542"/>
      <c r="AJ109" s="1542"/>
      <c r="AK109" s="1546"/>
      <c r="AL109" s="1617"/>
      <c r="AM109" s="1618"/>
      <c r="AN109" s="1543"/>
      <c r="AO109" s="1619"/>
      <c r="AP109" s="1620"/>
      <c r="AQ109" s="1620"/>
      <c r="AR109" s="1620"/>
      <c r="AS109" s="1620"/>
      <c r="AT109" s="1620"/>
      <c r="AU109" s="1620"/>
      <c r="AV109" s="1546"/>
      <c r="AW109" s="1620"/>
      <c r="AX109" s="1621"/>
      <c r="AY109" s="1621"/>
      <c r="AZ109" s="1621"/>
      <c r="BA109" s="1621"/>
      <c r="BB109" s="1621"/>
      <c r="BC109" s="1621"/>
      <c r="BD109" s="1546"/>
      <c r="BE109" s="1621"/>
      <c r="BF109" s="1552"/>
      <c r="BG109" s="1622"/>
      <c r="BH109" s="1622"/>
      <c r="BI109" s="1555"/>
      <c r="BJ109" s="1556"/>
      <c r="BK109" s="1549"/>
      <c r="BL109" s="1557"/>
      <c r="BM109" s="1557"/>
      <c r="BN109" s="1557"/>
      <c r="BO109" s="1557"/>
      <c r="BP109" s="1557"/>
      <c r="BQ109" s="1557"/>
      <c r="BR109" s="1557"/>
      <c r="BS109" s="1557"/>
      <c r="BT109" s="1623"/>
      <c r="BU109" s="1546"/>
      <c r="BV109" s="1549"/>
      <c r="BW109" s="1560"/>
      <c r="BX109" s="1560"/>
      <c r="BY109" s="1560"/>
      <c r="BZ109" s="1560"/>
      <c r="CA109" s="1556"/>
      <c r="CB109" s="1622"/>
      <c r="CC109" s="1616"/>
      <c r="CD109" s="1616"/>
      <c r="CE109" s="1616"/>
      <c r="CF109" s="1546"/>
      <c r="CG109" s="1624"/>
      <c r="CH109" s="1552"/>
      <c r="CI109" s="1552"/>
      <c r="CJ109" s="1552"/>
      <c r="CK109" s="1556"/>
      <c r="CL109" s="1549"/>
      <c r="CM109" s="1550"/>
      <c r="CN109" s="1550"/>
      <c r="CO109" s="1550"/>
      <c r="CP109" s="1546"/>
      <c r="CQ109" s="1620"/>
      <c r="CR109" s="1590"/>
      <c r="CS109" s="1549"/>
      <c r="CT109" s="1549"/>
      <c r="CU109" s="1549"/>
      <c r="CV109" s="1549"/>
      <c r="CW109" s="1618"/>
      <c r="CX109" s="1549"/>
      <c r="CY109" s="1549"/>
      <c r="CZ109" s="1549"/>
      <c r="DA109" s="1549"/>
      <c r="DB109" s="1549"/>
      <c r="DC109" s="1549"/>
      <c r="DD109" s="1556"/>
      <c r="DE109" s="1619"/>
      <c r="DF109" s="1617"/>
      <c r="DG109" s="1617"/>
      <c r="DH109" s="1542"/>
      <c r="DI109" s="1625"/>
    </row>
    <row r="110">
      <c r="A110" s="1539"/>
      <c r="B110" s="1541"/>
      <c r="C110" s="1615"/>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6"/>
      <c r="AD110" s="1542"/>
      <c r="AE110" s="1542"/>
      <c r="AF110" s="1542"/>
      <c r="AG110" s="1542"/>
      <c r="AH110" s="1542"/>
      <c r="AI110" s="1542"/>
      <c r="AJ110" s="1542"/>
      <c r="AK110" s="1546"/>
      <c r="AL110" s="1617"/>
      <c r="AM110" s="1618"/>
      <c r="AN110" s="1543"/>
      <c r="AO110" s="1619"/>
      <c r="AP110" s="1620"/>
      <c r="AQ110" s="1620"/>
      <c r="AR110" s="1620"/>
      <c r="AS110" s="1620"/>
      <c r="AT110" s="1620"/>
      <c r="AU110" s="1620"/>
      <c r="AV110" s="1546"/>
      <c r="AW110" s="1620"/>
      <c r="AX110" s="1621"/>
      <c r="AY110" s="1621"/>
      <c r="AZ110" s="1621"/>
      <c r="BA110" s="1621"/>
      <c r="BB110" s="1621"/>
      <c r="BC110" s="1621"/>
      <c r="BD110" s="1546"/>
      <c r="BE110" s="1621"/>
      <c r="BF110" s="1552"/>
      <c r="BG110" s="1622"/>
      <c r="BH110" s="1622"/>
      <c r="BI110" s="1555"/>
      <c r="BJ110" s="1556"/>
      <c r="BK110" s="1549"/>
      <c r="BL110" s="1557"/>
      <c r="BM110" s="1557"/>
      <c r="BN110" s="1557"/>
      <c r="BO110" s="1557"/>
      <c r="BP110" s="1557"/>
      <c r="BQ110" s="1557"/>
      <c r="BR110" s="1557"/>
      <c r="BS110" s="1557"/>
      <c r="BT110" s="1623"/>
      <c r="BU110" s="1546"/>
      <c r="BV110" s="1549"/>
      <c r="BW110" s="1560"/>
      <c r="BX110" s="1560"/>
      <c r="BY110" s="1560"/>
      <c r="BZ110" s="1560"/>
      <c r="CA110" s="1556"/>
      <c r="CB110" s="1622"/>
      <c r="CC110" s="1616"/>
      <c r="CD110" s="1616"/>
      <c r="CE110" s="1616"/>
      <c r="CF110" s="1546"/>
      <c r="CG110" s="1624"/>
      <c r="CH110" s="1552"/>
      <c r="CI110" s="1552"/>
      <c r="CJ110" s="1552"/>
      <c r="CK110" s="1556"/>
      <c r="CL110" s="1549"/>
      <c r="CM110" s="1550"/>
      <c r="CN110" s="1550"/>
      <c r="CO110" s="1550"/>
      <c r="CP110" s="1546"/>
      <c r="CQ110" s="1620"/>
      <c r="CR110" s="1590"/>
      <c r="CS110" s="1549"/>
      <c r="CT110" s="1549"/>
      <c r="CU110" s="1549"/>
      <c r="CV110" s="1549"/>
      <c r="CW110" s="1618"/>
      <c r="CX110" s="1549"/>
      <c r="CY110" s="1549"/>
      <c r="CZ110" s="1549"/>
      <c r="DA110" s="1549"/>
      <c r="DB110" s="1549"/>
      <c r="DC110" s="1549"/>
      <c r="DD110" s="1556"/>
      <c r="DE110" s="1619"/>
      <c r="DF110" s="1617"/>
      <c r="DG110" s="1617"/>
      <c r="DH110" s="1542"/>
      <c r="DI110" s="16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