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WebstormProjects/guedelkohler/raw_data/Chart1/"/>
    </mc:Choice>
  </mc:AlternateContent>
  <xr:revisionPtr revIDLastSave="0" documentId="13_ncr:1_{EBB6A13D-3E58-864F-B28E-667CE3E759D9}" xr6:coauthVersionLast="47" xr6:coauthVersionMax="47" xr10:uidLastSave="{00000000-0000-0000-0000-000000000000}"/>
  <bookViews>
    <workbookView xWindow="0" yWindow="500" windowWidth="28800" windowHeight="17500" activeTab="1" xr2:uid="{D2388905-A8AE-974C-BCD5-3987D3404137}"/>
  </bookViews>
  <sheets>
    <sheet name="alle_Daten&amp;ersteBerechnungen" sheetId="1" r:id="rId1"/>
    <sheet name="Living_Quality_Calculation" sheetId="11" r:id="rId2"/>
    <sheet name="Tabelle3" sheetId="12" r:id="rId3"/>
    <sheet name="Unsorted_bedrohteTi_Lebensqual" sheetId="2" r:id="rId4"/>
    <sheet name="Sorted_BedrohteTiere" sheetId="4" r:id="rId5"/>
    <sheet name="Sorted_Lebensqualität" sheetId="9" r:id="rId6"/>
  </sheets>
  <definedNames>
    <definedName name="solver_eng" localSheetId="5" hidden="1">1</definedName>
    <definedName name="solver_lin" localSheetId="5" hidden="1">2</definedName>
    <definedName name="solver_neg" localSheetId="5" hidden="1">1</definedName>
    <definedName name="solver_num" localSheetId="5" hidden="1">0</definedName>
    <definedName name="solver_opt" localSheetId="5" hidden="1">Sorted_Lebensqualität!$A$1</definedName>
    <definedName name="solver_typ" localSheetId="5" hidden="1">1</definedName>
    <definedName name="solver_val" localSheetId="5" hidden="1">0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6" i="1" l="1"/>
  <c r="CI6" i="1"/>
  <c r="CJ6" i="1"/>
  <c r="CK6" i="1"/>
  <c r="CL6" i="1"/>
  <c r="CM6" i="1"/>
  <c r="CN6" i="1"/>
  <c r="CO6" i="1"/>
  <c r="CP6" i="1"/>
  <c r="CQ6" i="1"/>
  <c r="CR6" i="1"/>
  <c r="CH7" i="1"/>
  <c r="CI7" i="1"/>
  <c r="CJ7" i="1"/>
  <c r="CK7" i="1"/>
  <c r="CL7" i="1"/>
  <c r="CM7" i="1"/>
  <c r="CN7" i="1"/>
  <c r="CO7" i="1"/>
  <c r="CP7" i="1"/>
  <c r="CQ7" i="1"/>
  <c r="CR7" i="1"/>
  <c r="CH8" i="1"/>
  <c r="CI8" i="1"/>
  <c r="CJ8" i="1"/>
  <c r="CK8" i="1"/>
  <c r="CL8" i="1"/>
  <c r="CM8" i="1"/>
  <c r="CN8" i="1"/>
  <c r="CO8" i="1"/>
  <c r="CP8" i="1"/>
  <c r="CQ8" i="1"/>
  <c r="CR8" i="1"/>
  <c r="CH9" i="1"/>
  <c r="CI9" i="1"/>
  <c r="CJ9" i="1"/>
  <c r="CK9" i="1"/>
  <c r="CL9" i="1"/>
  <c r="CM9" i="1"/>
  <c r="CN9" i="1"/>
  <c r="CO9" i="1"/>
  <c r="CP9" i="1"/>
  <c r="CQ9" i="1"/>
  <c r="CR9" i="1"/>
  <c r="CH10" i="1"/>
  <c r="CI10" i="1"/>
  <c r="CJ10" i="1"/>
  <c r="CK10" i="1"/>
  <c r="CL10" i="1"/>
  <c r="CM10" i="1"/>
  <c r="CN10" i="1"/>
  <c r="CO10" i="1"/>
  <c r="CP10" i="1"/>
  <c r="CQ10" i="1"/>
  <c r="CR10" i="1"/>
  <c r="CH11" i="1"/>
  <c r="CI11" i="1"/>
  <c r="CJ11" i="1"/>
  <c r="CK11" i="1"/>
  <c r="CL11" i="1"/>
  <c r="CM11" i="1"/>
  <c r="CN11" i="1"/>
  <c r="CO11" i="1"/>
  <c r="CP11" i="1"/>
  <c r="CQ11" i="1"/>
  <c r="CR11" i="1"/>
  <c r="CH12" i="1"/>
  <c r="CI12" i="1"/>
  <c r="CJ12" i="1"/>
  <c r="CK12" i="1"/>
  <c r="CL12" i="1"/>
  <c r="CM12" i="1"/>
  <c r="CN12" i="1"/>
  <c r="CO12" i="1"/>
  <c r="CP12" i="1"/>
  <c r="CQ12" i="1"/>
  <c r="CR12" i="1"/>
  <c r="CH13" i="1"/>
  <c r="CI13" i="1"/>
  <c r="CJ13" i="1"/>
  <c r="CK13" i="1"/>
  <c r="CL13" i="1"/>
  <c r="CM13" i="1"/>
  <c r="CN13" i="1"/>
  <c r="CO13" i="1"/>
  <c r="CP13" i="1"/>
  <c r="CQ13" i="1"/>
  <c r="CR13" i="1"/>
  <c r="CH14" i="1"/>
  <c r="CI14" i="1"/>
  <c r="CJ14" i="1"/>
  <c r="CK14" i="1"/>
  <c r="CL14" i="1"/>
  <c r="CM14" i="1"/>
  <c r="CN14" i="1"/>
  <c r="CO14" i="1"/>
  <c r="CP14" i="1"/>
  <c r="CQ14" i="1"/>
  <c r="CR14" i="1"/>
  <c r="CH15" i="1"/>
  <c r="CI15" i="1"/>
  <c r="CJ15" i="1"/>
  <c r="CK15" i="1"/>
  <c r="CL15" i="1"/>
  <c r="CM15" i="1"/>
  <c r="CN15" i="1"/>
  <c r="CO15" i="1"/>
  <c r="CP15" i="1"/>
  <c r="CQ15" i="1"/>
  <c r="CR15" i="1"/>
  <c r="CH16" i="1"/>
  <c r="CI16" i="1"/>
  <c r="CJ16" i="1"/>
  <c r="CK16" i="1"/>
  <c r="CL16" i="1"/>
  <c r="CM16" i="1"/>
  <c r="CN16" i="1"/>
  <c r="CO16" i="1"/>
  <c r="CP16" i="1"/>
  <c r="CQ16" i="1"/>
  <c r="CR16" i="1"/>
  <c r="CH17" i="1"/>
  <c r="CI17" i="1"/>
  <c r="CJ17" i="1"/>
  <c r="CK17" i="1"/>
  <c r="CL17" i="1"/>
  <c r="CM17" i="1"/>
  <c r="CN17" i="1"/>
  <c r="CO17" i="1"/>
  <c r="CP17" i="1"/>
  <c r="CQ17" i="1"/>
  <c r="CR17" i="1"/>
  <c r="CH18" i="1"/>
  <c r="CI18" i="1"/>
  <c r="CJ18" i="1"/>
  <c r="CK18" i="1"/>
  <c r="CL18" i="1"/>
  <c r="CM18" i="1"/>
  <c r="CN18" i="1"/>
  <c r="CO18" i="1"/>
  <c r="CP18" i="1"/>
  <c r="CQ18" i="1"/>
  <c r="CR18" i="1"/>
  <c r="CH19" i="1"/>
  <c r="CI19" i="1"/>
  <c r="CJ19" i="1"/>
  <c r="CK19" i="1"/>
  <c r="CL19" i="1"/>
  <c r="CM19" i="1"/>
  <c r="CN19" i="1"/>
  <c r="CO19" i="1"/>
  <c r="CP19" i="1"/>
  <c r="CQ19" i="1"/>
  <c r="CR19" i="1"/>
  <c r="CH20" i="1"/>
  <c r="CI20" i="1"/>
  <c r="CJ20" i="1"/>
  <c r="CK20" i="1"/>
  <c r="CL20" i="1"/>
  <c r="CM20" i="1"/>
  <c r="CN20" i="1"/>
  <c r="CO20" i="1"/>
  <c r="CP20" i="1"/>
  <c r="CQ20" i="1"/>
  <c r="CR20" i="1"/>
  <c r="CH21" i="1"/>
  <c r="CI21" i="1"/>
  <c r="CJ21" i="1"/>
  <c r="CK21" i="1"/>
  <c r="CL21" i="1"/>
  <c r="CM21" i="1"/>
  <c r="CN21" i="1"/>
  <c r="CO21" i="1"/>
  <c r="CP21" i="1"/>
  <c r="CQ21" i="1"/>
  <c r="CR21" i="1"/>
  <c r="CH22" i="1"/>
  <c r="CI22" i="1"/>
  <c r="CJ22" i="1"/>
  <c r="CK22" i="1"/>
  <c r="CL22" i="1"/>
  <c r="CM22" i="1"/>
  <c r="CN22" i="1"/>
  <c r="CO22" i="1"/>
  <c r="CP22" i="1"/>
  <c r="CQ22" i="1"/>
  <c r="CR22" i="1"/>
  <c r="CH23" i="1"/>
  <c r="CI23" i="1"/>
  <c r="CJ23" i="1"/>
  <c r="CK23" i="1"/>
  <c r="CL23" i="1"/>
  <c r="CM23" i="1"/>
  <c r="CN23" i="1"/>
  <c r="CO23" i="1"/>
  <c r="CP23" i="1"/>
  <c r="CQ23" i="1"/>
  <c r="CR23" i="1"/>
  <c r="CH24" i="1"/>
  <c r="CI24" i="1"/>
  <c r="CJ24" i="1"/>
  <c r="CK24" i="1"/>
  <c r="CL24" i="1"/>
  <c r="CM24" i="1"/>
  <c r="CN24" i="1"/>
  <c r="CO24" i="1"/>
  <c r="CP24" i="1"/>
  <c r="CQ24" i="1"/>
  <c r="CR24" i="1"/>
  <c r="CH25" i="1"/>
  <c r="CI25" i="1"/>
  <c r="CJ25" i="1"/>
  <c r="CK25" i="1"/>
  <c r="CL25" i="1"/>
  <c r="CM25" i="1"/>
  <c r="CN25" i="1"/>
  <c r="CO25" i="1"/>
  <c r="CP25" i="1"/>
  <c r="CQ25" i="1"/>
  <c r="CR25" i="1"/>
  <c r="CH26" i="1"/>
  <c r="CI26" i="1"/>
  <c r="CJ26" i="1"/>
  <c r="CK26" i="1"/>
  <c r="CL26" i="1"/>
  <c r="CM26" i="1"/>
  <c r="CN26" i="1"/>
  <c r="CO26" i="1"/>
  <c r="CP26" i="1"/>
  <c r="CQ26" i="1"/>
  <c r="CR26" i="1"/>
  <c r="CH27" i="1"/>
  <c r="CI27" i="1"/>
  <c r="CJ27" i="1"/>
  <c r="CK27" i="1"/>
  <c r="CL27" i="1"/>
  <c r="CM27" i="1"/>
  <c r="CN27" i="1"/>
  <c r="CO27" i="1"/>
  <c r="CP27" i="1"/>
  <c r="CQ27" i="1"/>
  <c r="CR27" i="1"/>
  <c r="CH28" i="1"/>
  <c r="CI28" i="1"/>
  <c r="CJ28" i="1"/>
  <c r="CK28" i="1"/>
  <c r="CL28" i="1"/>
  <c r="CM28" i="1"/>
  <c r="CN28" i="1"/>
  <c r="CO28" i="1"/>
  <c r="CP28" i="1"/>
  <c r="CQ28" i="1"/>
  <c r="CR28" i="1"/>
  <c r="CH29" i="1"/>
  <c r="CI29" i="1"/>
  <c r="CJ29" i="1"/>
  <c r="CK29" i="1"/>
  <c r="CL29" i="1"/>
  <c r="CM29" i="1"/>
  <c r="CN29" i="1"/>
  <c r="CO29" i="1"/>
  <c r="CP29" i="1"/>
  <c r="CQ29" i="1"/>
  <c r="CR29" i="1"/>
  <c r="CH30" i="1"/>
  <c r="CI30" i="1"/>
  <c r="CJ30" i="1"/>
  <c r="CK30" i="1"/>
  <c r="CL30" i="1"/>
  <c r="CM30" i="1"/>
  <c r="CN30" i="1"/>
  <c r="CO30" i="1"/>
  <c r="CP30" i="1"/>
  <c r="CQ30" i="1"/>
  <c r="CR30" i="1"/>
  <c r="CH31" i="1"/>
  <c r="CI31" i="1"/>
  <c r="CJ31" i="1"/>
  <c r="CK31" i="1"/>
  <c r="CL31" i="1"/>
  <c r="CM31" i="1"/>
  <c r="CN31" i="1"/>
  <c r="CO31" i="1"/>
  <c r="CP31" i="1"/>
  <c r="CQ31" i="1"/>
  <c r="CR31" i="1"/>
  <c r="CH32" i="1"/>
  <c r="CI32" i="1"/>
  <c r="CJ32" i="1"/>
  <c r="CK32" i="1"/>
  <c r="CL32" i="1"/>
  <c r="CM32" i="1"/>
  <c r="CN32" i="1"/>
  <c r="CO32" i="1"/>
  <c r="CP32" i="1"/>
  <c r="CQ32" i="1"/>
  <c r="CR32" i="1"/>
  <c r="CH33" i="1"/>
  <c r="CI33" i="1"/>
  <c r="CJ33" i="1"/>
  <c r="CK33" i="1"/>
  <c r="CL33" i="1"/>
  <c r="CM33" i="1"/>
  <c r="CN33" i="1"/>
  <c r="CO33" i="1"/>
  <c r="CP33" i="1"/>
  <c r="CQ33" i="1"/>
  <c r="CR33" i="1"/>
  <c r="CH34" i="1"/>
  <c r="CI34" i="1"/>
  <c r="CJ34" i="1"/>
  <c r="CK34" i="1"/>
  <c r="CL34" i="1"/>
  <c r="CM34" i="1"/>
  <c r="CN34" i="1"/>
  <c r="CO34" i="1"/>
  <c r="CP34" i="1"/>
  <c r="CQ34" i="1"/>
  <c r="CR34" i="1"/>
  <c r="CH35" i="1"/>
  <c r="CI35" i="1"/>
  <c r="CJ35" i="1"/>
  <c r="CK35" i="1"/>
  <c r="CL35" i="1"/>
  <c r="CM35" i="1"/>
  <c r="CN35" i="1"/>
  <c r="CO35" i="1"/>
  <c r="CP35" i="1"/>
  <c r="CQ35" i="1"/>
  <c r="CR35" i="1"/>
  <c r="CH36" i="1"/>
  <c r="CI36" i="1"/>
  <c r="CJ36" i="1"/>
  <c r="CK36" i="1"/>
  <c r="CL36" i="1"/>
  <c r="CM36" i="1"/>
  <c r="CN36" i="1"/>
  <c r="CO36" i="1"/>
  <c r="CP36" i="1"/>
  <c r="CQ36" i="1"/>
  <c r="CR36" i="1"/>
  <c r="CH37" i="1"/>
  <c r="CI37" i="1"/>
  <c r="CJ37" i="1"/>
  <c r="CK37" i="1"/>
  <c r="CL37" i="1"/>
  <c r="CM37" i="1"/>
  <c r="CN37" i="1"/>
  <c r="CO37" i="1"/>
  <c r="CP37" i="1"/>
  <c r="CQ37" i="1"/>
  <c r="CR37" i="1"/>
  <c r="CH38" i="1"/>
  <c r="CI38" i="1"/>
  <c r="CJ38" i="1"/>
  <c r="CK38" i="1"/>
  <c r="CL38" i="1"/>
  <c r="CM38" i="1"/>
  <c r="CN38" i="1"/>
  <c r="CO38" i="1"/>
  <c r="CP38" i="1"/>
  <c r="CQ38" i="1"/>
  <c r="CR38" i="1"/>
  <c r="CH39" i="1"/>
  <c r="CI39" i="1"/>
  <c r="CJ39" i="1"/>
  <c r="CK39" i="1"/>
  <c r="CL39" i="1"/>
  <c r="CM39" i="1"/>
  <c r="CN39" i="1"/>
  <c r="CO39" i="1"/>
  <c r="CP39" i="1"/>
  <c r="CQ39" i="1"/>
  <c r="CR39" i="1"/>
  <c r="CH40" i="1"/>
  <c r="CI40" i="1"/>
  <c r="CJ40" i="1"/>
  <c r="CK40" i="1"/>
  <c r="CL40" i="1"/>
  <c r="CM40" i="1"/>
  <c r="CN40" i="1"/>
  <c r="CO40" i="1"/>
  <c r="CP40" i="1"/>
  <c r="CQ40" i="1"/>
  <c r="CR40" i="1"/>
  <c r="CJ5" i="1"/>
  <c r="CK5" i="1"/>
  <c r="CL5" i="1"/>
  <c r="CM5" i="1"/>
  <c r="CN5" i="1"/>
  <c r="CO5" i="1"/>
  <c r="CP5" i="1"/>
  <c r="CQ5" i="1"/>
  <c r="CR5" i="1"/>
  <c r="CI5" i="1"/>
  <c r="CH5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L3" i="11"/>
  <c r="T3" i="11" s="1"/>
  <c r="M3" i="11"/>
  <c r="N3" i="11"/>
  <c r="O3" i="11"/>
  <c r="P3" i="11"/>
  <c r="Q3" i="11"/>
  <c r="R3" i="11"/>
  <c r="S3" i="11"/>
  <c r="L4" i="11"/>
  <c r="T4" i="11" s="1"/>
  <c r="M4" i="11"/>
  <c r="N4" i="11"/>
  <c r="O4" i="11"/>
  <c r="P4" i="11"/>
  <c r="Q4" i="11"/>
  <c r="R4" i="11"/>
  <c r="S4" i="11"/>
  <c r="L5" i="11"/>
  <c r="T5" i="11" s="1"/>
  <c r="M5" i="11"/>
  <c r="N5" i="11"/>
  <c r="O5" i="11"/>
  <c r="P5" i="11"/>
  <c r="Q5" i="11"/>
  <c r="R5" i="11"/>
  <c r="S5" i="11"/>
  <c r="L6" i="11"/>
  <c r="M6" i="11"/>
  <c r="N6" i="11"/>
  <c r="T6" i="11" s="1"/>
  <c r="O6" i="11"/>
  <c r="P6" i="11"/>
  <c r="Q6" i="11"/>
  <c r="R6" i="11"/>
  <c r="S6" i="11"/>
  <c r="L7" i="11"/>
  <c r="M7" i="11"/>
  <c r="N7" i="11"/>
  <c r="T7" i="11" s="1"/>
  <c r="O7" i="11"/>
  <c r="P7" i="11"/>
  <c r="Q7" i="11"/>
  <c r="R7" i="11"/>
  <c r="S7" i="11"/>
  <c r="L8" i="11"/>
  <c r="M8" i="11"/>
  <c r="N8" i="11"/>
  <c r="O8" i="11"/>
  <c r="P8" i="11"/>
  <c r="T8" i="11" s="1"/>
  <c r="Q8" i="11"/>
  <c r="R8" i="11"/>
  <c r="S8" i="11"/>
  <c r="L9" i="11"/>
  <c r="M9" i="11"/>
  <c r="N9" i="11"/>
  <c r="O9" i="11"/>
  <c r="P9" i="11"/>
  <c r="T9" i="11" s="1"/>
  <c r="Q9" i="11"/>
  <c r="R9" i="11"/>
  <c r="S9" i="11"/>
  <c r="L10" i="11"/>
  <c r="T10" i="11" s="1"/>
  <c r="M10" i="11"/>
  <c r="N10" i="11"/>
  <c r="O10" i="11"/>
  <c r="P10" i="11"/>
  <c r="Q10" i="11"/>
  <c r="R10" i="11"/>
  <c r="S10" i="11"/>
  <c r="L11" i="11"/>
  <c r="T11" i="11" s="1"/>
  <c r="M11" i="11"/>
  <c r="N11" i="11"/>
  <c r="O11" i="11"/>
  <c r="P11" i="11"/>
  <c r="Q11" i="11"/>
  <c r="R11" i="11"/>
  <c r="S11" i="11"/>
  <c r="L12" i="11"/>
  <c r="T12" i="11" s="1"/>
  <c r="M12" i="11"/>
  <c r="N12" i="11"/>
  <c r="O12" i="11"/>
  <c r="P12" i="11"/>
  <c r="Q12" i="11"/>
  <c r="R12" i="11"/>
  <c r="S12" i="11"/>
  <c r="L13" i="11"/>
  <c r="T13" i="11" s="1"/>
  <c r="M13" i="11"/>
  <c r="N13" i="11"/>
  <c r="O13" i="11"/>
  <c r="P13" i="11"/>
  <c r="Q13" i="11"/>
  <c r="R13" i="11"/>
  <c r="S13" i="11"/>
  <c r="L14" i="11"/>
  <c r="M14" i="11"/>
  <c r="N14" i="11"/>
  <c r="T14" i="11" s="1"/>
  <c r="O14" i="11"/>
  <c r="P14" i="11"/>
  <c r="Q14" i="11"/>
  <c r="R14" i="11"/>
  <c r="S14" i="11"/>
  <c r="L15" i="11"/>
  <c r="M15" i="11"/>
  <c r="N15" i="11"/>
  <c r="T15" i="11" s="1"/>
  <c r="O15" i="11"/>
  <c r="P15" i="11"/>
  <c r="Q15" i="11"/>
  <c r="R15" i="11"/>
  <c r="S15" i="11"/>
  <c r="L16" i="11"/>
  <c r="M16" i="11"/>
  <c r="N16" i="11"/>
  <c r="O16" i="11"/>
  <c r="T16" i="11" s="1"/>
  <c r="P16" i="11"/>
  <c r="Q16" i="11"/>
  <c r="R16" i="11"/>
  <c r="S16" i="11"/>
  <c r="L17" i="11"/>
  <c r="M17" i="11"/>
  <c r="N17" i="11"/>
  <c r="O17" i="11"/>
  <c r="P17" i="11"/>
  <c r="T17" i="11" s="1"/>
  <c r="Q17" i="11"/>
  <c r="R17" i="11"/>
  <c r="S17" i="11"/>
  <c r="L18" i="11"/>
  <c r="T18" i="11" s="1"/>
  <c r="M18" i="11"/>
  <c r="N18" i="11"/>
  <c r="O18" i="11"/>
  <c r="P18" i="11"/>
  <c r="Q18" i="11"/>
  <c r="R18" i="11"/>
  <c r="S18" i="11"/>
  <c r="L19" i="11"/>
  <c r="T19" i="11" s="1"/>
  <c r="M19" i="11"/>
  <c r="N19" i="11"/>
  <c r="O19" i="11"/>
  <c r="P19" i="11"/>
  <c r="Q19" i="11"/>
  <c r="R19" i="11"/>
  <c r="S19" i="11"/>
  <c r="L20" i="11"/>
  <c r="T20" i="11" s="1"/>
  <c r="M20" i="11"/>
  <c r="N20" i="11"/>
  <c r="O20" i="11"/>
  <c r="P20" i="11"/>
  <c r="Q20" i="11"/>
  <c r="R20" i="11"/>
  <c r="S20" i="11"/>
  <c r="L21" i="11"/>
  <c r="T21" i="11" s="1"/>
  <c r="M21" i="11"/>
  <c r="N21" i="11"/>
  <c r="O21" i="11"/>
  <c r="P21" i="11"/>
  <c r="Q21" i="11"/>
  <c r="R21" i="11"/>
  <c r="S21" i="11"/>
  <c r="L22" i="11"/>
  <c r="M22" i="11"/>
  <c r="T22" i="11" s="1"/>
  <c r="N22" i="11"/>
  <c r="O22" i="11"/>
  <c r="P22" i="11"/>
  <c r="Q22" i="11"/>
  <c r="R22" i="11"/>
  <c r="S22" i="11"/>
  <c r="L23" i="11"/>
  <c r="M23" i="11"/>
  <c r="N23" i="11"/>
  <c r="T23" i="11" s="1"/>
  <c r="O23" i="11"/>
  <c r="P23" i="11"/>
  <c r="Q23" i="11"/>
  <c r="R23" i="11"/>
  <c r="S23" i="11"/>
  <c r="L24" i="11"/>
  <c r="M24" i="11"/>
  <c r="N24" i="11"/>
  <c r="O24" i="11"/>
  <c r="T24" i="11" s="1"/>
  <c r="P24" i="11"/>
  <c r="Q24" i="11"/>
  <c r="R24" i="11"/>
  <c r="S24" i="11"/>
  <c r="L25" i="11"/>
  <c r="M25" i="11"/>
  <c r="N25" i="11"/>
  <c r="O25" i="11"/>
  <c r="P25" i="11"/>
  <c r="T25" i="11" s="1"/>
  <c r="Q25" i="11"/>
  <c r="R25" i="11"/>
  <c r="S25" i="11"/>
  <c r="L26" i="11"/>
  <c r="T26" i="11" s="1"/>
  <c r="M26" i="11"/>
  <c r="N26" i="11"/>
  <c r="O26" i="11"/>
  <c r="P26" i="11"/>
  <c r="Q26" i="11"/>
  <c r="R26" i="11"/>
  <c r="S26" i="11"/>
  <c r="L27" i="11"/>
  <c r="T27" i="11" s="1"/>
  <c r="M27" i="11"/>
  <c r="N27" i="11"/>
  <c r="O27" i="11"/>
  <c r="P27" i="11"/>
  <c r="Q27" i="11"/>
  <c r="R27" i="11"/>
  <c r="S27" i="11"/>
  <c r="L28" i="11"/>
  <c r="T28" i="11" s="1"/>
  <c r="M28" i="11"/>
  <c r="N28" i="11"/>
  <c r="O28" i="11"/>
  <c r="P28" i="11"/>
  <c r="Q28" i="11"/>
  <c r="R28" i="11"/>
  <c r="S28" i="11"/>
  <c r="L29" i="11"/>
  <c r="T29" i="11" s="1"/>
  <c r="M29" i="11"/>
  <c r="N29" i="11"/>
  <c r="O29" i="11"/>
  <c r="P29" i="11"/>
  <c r="Q29" i="11"/>
  <c r="R29" i="11"/>
  <c r="S29" i="11"/>
  <c r="L30" i="11"/>
  <c r="M30" i="11"/>
  <c r="T30" i="11" s="1"/>
  <c r="N30" i="11"/>
  <c r="O30" i="11"/>
  <c r="P30" i="11"/>
  <c r="Q30" i="11"/>
  <c r="R30" i="11"/>
  <c r="S30" i="11"/>
  <c r="L31" i="11"/>
  <c r="M31" i="11"/>
  <c r="N31" i="11"/>
  <c r="T31" i="11" s="1"/>
  <c r="O31" i="11"/>
  <c r="P31" i="11"/>
  <c r="Q31" i="11"/>
  <c r="R31" i="11"/>
  <c r="S31" i="11"/>
  <c r="L32" i="11"/>
  <c r="M32" i="11"/>
  <c r="N32" i="11"/>
  <c r="O32" i="11"/>
  <c r="T32" i="11" s="1"/>
  <c r="P32" i="11"/>
  <c r="Q32" i="11"/>
  <c r="R32" i="11"/>
  <c r="S32" i="11"/>
  <c r="L33" i="11"/>
  <c r="M33" i="11"/>
  <c r="N33" i="11"/>
  <c r="O33" i="11"/>
  <c r="P33" i="11"/>
  <c r="T33" i="11" s="1"/>
  <c r="Q33" i="11"/>
  <c r="R33" i="11"/>
  <c r="S33" i="11"/>
  <c r="L34" i="11"/>
  <c r="T34" i="11" s="1"/>
  <c r="M34" i="11"/>
  <c r="N34" i="11"/>
  <c r="O34" i="11"/>
  <c r="P34" i="11"/>
  <c r="Q34" i="11"/>
  <c r="R34" i="11"/>
  <c r="S34" i="11"/>
  <c r="L35" i="11"/>
  <c r="T35" i="11" s="1"/>
  <c r="M35" i="11"/>
  <c r="N35" i="11"/>
  <c r="O35" i="11"/>
  <c r="P35" i="11"/>
  <c r="Q35" i="11"/>
  <c r="R35" i="11"/>
  <c r="S35" i="11"/>
  <c r="L36" i="11"/>
  <c r="T36" i="11" s="1"/>
  <c r="M36" i="11"/>
  <c r="N36" i="11"/>
  <c r="O36" i="11"/>
  <c r="P36" i="11"/>
  <c r="Q36" i="11"/>
  <c r="R36" i="11"/>
  <c r="S36" i="11"/>
  <c r="M2" i="11"/>
  <c r="R2" i="11"/>
  <c r="S2" i="11"/>
  <c r="Q2" i="11"/>
  <c r="P2" i="11"/>
  <c r="O2" i="11"/>
  <c r="N2" i="11"/>
  <c r="L2" i="11"/>
  <c r="T2" i="11" s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5" i="1"/>
  <c r="AX6" i="1"/>
  <c r="CT6" i="1" s="1"/>
  <c r="AX7" i="1"/>
  <c r="CV7" i="1" s="1"/>
  <c r="AX8" i="1"/>
  <c r="CV8" i="1" s="1"/>
  <c r="AX9" i="1"/>
  <c r="CV9" i="1" s="1"/>
  <c r="AX10" i="1"/>
  <c r="CV10" i="1" s="1"/>
  <c r="AX11" i="1"/>
  <c r="CV11" i="1" s="1"/>
  <c r="AX12" i="1"/>
  <c r="CV12" i="1" s="1"/>
  <c r="AX13" i="1"/>
  <c r="CT13" i="1" s="1"/>
  <c r="AX14" i="1"/>
  <c r="CT14" i="1" s="1"/>
  <c r="AX15" i="1"/>
  <c r="CT15" i="1" s="1"/>
  <c r="AX16" i="1"/>
  <c r="CV16" i="1" s="1"/>
  <c r="AX17" i="1"/>
  <c r="CV17" i="1" s="1"/>
  <c r="AX18" i="1"/>
  <c r="CV18" i="1" s="1"/>
  <c r="AX19" i="1"/>
  <c r="CV19" i="1" s="1"/>
  <c r="AX20" i="1"/>
  <c r="CV20" i="1" s="1"/>
  <c r="AX21" i="1"/>
  <c r="AZ21" i="1" s="1"/>
  <c r="AX22" i="1"/>
  <c r="CV22" i="1" s="1"/>
  <c r="AX23" i="1"/>
  <c r="AZ23" i="1" s="1"/>
  <c r="AX24" i="1"/>
  <c r="CV24" i="1" s="1"/>
  <c r="AX25" i="1"/>
  <c r="CV25" i="1" s="1"/>
  <c r="AX26" i="1"/>
  <c r="CV26" i="1" s="1"/>
  <c r="AX27" i="1"/>
  <c r="CV27" i="1" s="1"/>
  <c r="AX28" i="1"/>
  <c r="CT28" i="1" s="1"/>
  <c r="AX29" i="1"/>
  <c r="CV29" i="1" s="1"/>
  <c r="AX30" i="1"/>
  <c r="CV30" i="1" s="1"/>
  <c r="AX31" i="1"/>
  <c r="AZ31" i="1" s="1"/>
  <c r="AX32" i="1"/>
  <c r="CV32" i="1" s="1"/>
  <c r="AX33" i="1"/>
  <c r="CT33" i="1" s="1"/>
  <c r="AX34" i="1"/>
  <c r="CV34" i="1" s="1"/>
  <c r="AX35" i="1"/>
  <c r="CT35" i="1" s="1"/>
  <c r="AX36" i="1"/>
  <c r="CT36" i="1" s="1"/>
  <c r="AX37" i="1"/>
  <c r="CV37" i="1" s="1"/>
  <c r="AX38" i="1"/>
  <c r="CV38" i="1" s="1"/>
  <c r="AX39" i="1"/>
  <c r="AZ39" i="1" s="1"/>
  <c r="AX40" i="1"/>
  <c r="CV40" i="1" s="1"/>
  <c r="AX5" i="1"/>
  <c r="CV5" i="1" s="1"/>
  <c r="AZ25" i="1" l="1"/>
  <c r="AZ33" i="1"/>
  <c r="AZ17" i="1"/>
  <c r="AZ27" i="1"/>
  <c r="AZ19" i="1"/>
  <c r="AZ11" i="1"/>
  <c r="AZ5" i="1"/>
  <c r="AZ9" i="1"/>
  <c r="AZ35" i="1"/>
  <c r="AY40" i="1"/>
  <c r="AY32" i="1"/>
  <c r="AY24" i="1"/>
  <c r="AY16" i="1"/>
  <c r="AY8" i="1"/>
  <c r="AZ36" i="1"/>
  <c r="AZ28" i="1"/>
  <c r="AZ20" i="1"/>
  <c r="AZ12" i="1"/>
  <c r="AY23" i="1"/>
  <c r="AY7" i="1"/>
  <c r="AY39" i="1"/>
  <c r="AY31" i="1"/>
  <c r="AY15" i="1"/>
  <c r="AY38" i="1"/>
  <c r="AY30" i="1"/>
  <c r="AY22" i="1"/>
  <c r="AY14" i="1"/>
  <c r="AY6" i="1"/>
  <c r="AZ34" i="1"/>
  <c r="AZ26" i="1"/>
  <c r="AZ18" i="1"/>
  <c r="AZ10" i="1"/>
  <c r="AY37" i="1"/>
  <c r="AY29" i="1"/>
  <c r="AY21" i="1"/>
  <c r="AY13" i="1"/>
  <c r="AY20" i="1"/>
  <c r="AZ40" i="1"/>
  <c r="AZ8" i="1"/>
  <c r="AY36" i="1"/>
  <c r="AZ24" i="1"/>
  <c r="AY35" i="1"/>
  <c r="AY27" i="1"/>
  <c r="AY19" i="1"/>
  <c r="AY11" i="1"/>
  <c r="AZ15" i="1"/>
  <c r="AZ7" i="1"/>
  <c r="AZ32" i="1"/>
  <c r="AY34" i="1"/>
  <c r="AY26" i="1"/>
  <c r="AY18" i="1"/>
  <c r="AY10" i="1"/>
  <c r="AZ38" i="1"/>
  <c r="AZ30" i="1"/>
  <c r="AZ22" i="1"/>
  <c r="AZ14" i="1"/>
  <c r="AZ6" i="1"/>
  <c r="AY28" i="1"/>
  <c r="AY12" i="1"/>
  <c r="AZ16" i="1"/>
  <c r="AY5" i="1"/>
  <c r="AY33" i="1"/>
  <c r="AY25" i="1"/>
  <c r="AY17" i="1"/>
  <c r="AY9" i="1"/>
  <c r="AZ37" i="1"/>
  <c r="AZ29" i="1"/>
  <c r="AZ13" i="1"/>
  <c r="CS29" i="1"/>
  <c r="CG34" i="1"/>
  <c r="CV15" i="1"/>
  <c r="CV14" i="1"/>
  <c r="CS5" i="1"/>
  <c r="CT5" i="1"/>
  <c r="CT20" i="1"/>
  <c r="CT19" i="1"/>
  <c r="CS21" i="1"/>
  <c r="CT18" i="1"/>
  <c r="CT26" i="1"/>
  <c r="CV28" i="1"/>
  <c r="CT25" i="1"/>
  <c r="CT34" i="1"/>
  <c r="CT12" i="1"/>
  <c r="CS30" i="1"/>
  <c r="CG35" i="1"/>
  <c r="CG27" i="1"/>
  <c r="CV13" i="1"/>
  <c r="CT11" i="1"/>
  <c r="CS33" i="1"/>
  <c r="CS39" i="1"/>
  <c r="CS31" i="1"/>
  <c r="CS23" i="1"/>
  <c r="CG26" i="1"/>
  <c r="CT27" i="1"/>
  <c r="CT10" i="1"/>
  <c r="CG36" i="1"/>
  <c r="CG28" i="1"/>
  <c r="CV21" i="1"/>
  <c r="CS37" i="1"/>
  <c r="CV36" i="1"/>
  <c r="CT21" i="1"/>
  <c r="CT40" i="1"/>
  <c r="CT17" i="1"/>
  <c r="CS36" i="1"/>
  <c r="CG39" i="1"/>
  <c r="CG31" i="1"/>
  <c r="CG23" i="1"/>
  <c r="CV6" i="1"/>
  <c r="CS22" i="1"/>
  <c r="CT39" i="1"/>
  <c r="CT31" i="1"/>
  <c r="CT23" i="1"/>
  <c r="CT16" i="1"/>
  <c r="CT8" i="1"/>
  <c r="CT32" i="1"/>
  <c r="CT9" i="1"/>
  <c r="CS28" i="1"/>
  <c r="CS35" i="1"/>
  <c r="CG5" i="1"/>
  <c r="CG33" i="1"/>
  <c r="CG25" i="1"/>
  <c r="CG38" i="1"/>
  <c r="CG30" i="1"/>
  <c r="CG22" i="1"/>
  <c r="CT38" i="1"/>
  <c r="CT30" i="1"/>
  <c r="CT22" i="1"/>
  <c r="CT7" i="1"/>
  <c r="CT24" i="1"/>
  <c r="CG40" i="1"/>
  <c r="CG32" i="1"/>
  <c r="CG24" i="1"/>
  <c r="CG37" i="1"/>
  <c r="CG29" i="1"/>
  <c r="CG21" i="1"/>
  <c r="CS38" i="1"/>
  <c r="CT37" i="1"/>
  <c r="CT29" i="1"/>
  <c r="CS34" i="1"/>
  <c r="CS26" i="1"/>
  <c r="CS25" i="1"/>
  <c r="CS40" i="1"/>
  <c r="CS32" i="1"/>
  <c r="CS24" i="1"/>
  <c r="CV35" i="1"/>
  <c r="CV33" i="1"/>
  <c r="CV39" i="1"/>
  <c r="CV31" i="1"/>
  <c r="CV23" i="1"/>
  <c r="CS27" i="1"/>
  <c r="CG15" i="1"/>
  <c r="CG7" i="1"/>
  <c r="CS12" i="1"/>
  <c r="CS19" i="1"/>
  <c r="CS11" i="1"/>
  <c r="CG16" i="1"/>
  <c r="CG8" i="1"/>
  <c r="CG13" i="1"/>
  <c r="CS10" i="1"/>
  <c r="CG20" i="1"/>
  <c r="CG12" i="1"/>
  <c r="CG19" i="1"/>
  <c r="CG11" i="1"/>
  <c r="CS20" i="1"/>
  <c r="CG9" i="1"/>
  <c r="CS18" i="1"/>
  <c r="CS17" i="1"/>
  <c r="CS9" i="1"/>
  <c r="CG14" i="1"/>
  <c r="CG6" i="1"/>
  <c r="CS16" i="1"/>
  <c r="CS8" i="1"/>
  <c r="CS13" i="1"/>
  <c r="CS15" i="1"/>
  <c r="CS7" i="1"/>
  <c r="CG17" i="1"/>
  <c r="CG18" i="1"/>
  <c r="CG10" i="1"/>
  <c r="CS14" i="1"/>
  <c r="C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Y27" authorId="0" shapeId="0" xr:uid="{330382AD-4B80-2E4A-AC47-5C22A62F7E0C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BN27" authorId="0" shapeId="0" xr:uid="{B3FF5E5A-76CD-DB47-BCAC-DA603E8C28CE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CC27" authorId="0" shapeId="0" xr:uid="{7ADD8995-CE76-434A-9149-06FAF08261A5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<sst xmlns="http://schemas.openxmlformats.org/spreadsheetml/2006/main" count="2887" uniqueCount="352">
  <si>
    <t>Tree cover</t>
  </si>
  <si>
    <t>Grassland</t>
  </si>
  <si>
    <t>Wetland</t>
  </si>
  <si>
    <t>Shrubland</t>
  </si>
  <si>
    <t>Sparse vegetation</t>
  </si>
  <si>
    <t>Cropland</t>
  </si>
  <si>
    <t>Artificial surfaces</t>
  </si>
  <si>
    <t>Bare area</t>
  </si>
  <si>
    <t>Inland water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</si>
  <si>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</si>
  <si>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</si>
  <si>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</si>
  <si>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</si>
  <si>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</si>
  <si>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</si>
  <si>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</si>
  <si>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</si>
  <si>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</si>
  <si>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</si>
  <si>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</si>
  <si>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</si>
  <si>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</si>
  <si>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</si>
  <si>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</si>
  <si>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</si>
  <si>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</si>
  <si>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</si>
  <si>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</si>
  <si>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</si>
  <si>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</si>
  <si>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</si>
  <si>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</si>
  <si>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</si>
  <si>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</si>
  <si>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</si>
  <si>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</si>
  <si>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</si>
  <si>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</si>
  <si>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</si>
  <si>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</si>
  <si>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</si>
  <si>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</si>
  <si>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</si>
  <si>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</si>
  <si>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</si>
  <si>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</si>
  <si>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</si>
  <si>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</si>
  <si>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Asia Oceania</t>
  </si>
  <si>
    <t>European Union (28 countries)</t>
  </si>
  <si>
    <t>G20</t>
  </si>
  <si>
    <t>OECD - Europe</t>
  </si>
  <si>
    <t>OECD - Total</t>
  </si>
  <si>
    <t>Non-OECD Economies</t>
  </si>
  <si>
    <t xml:space="preserve">  Afghanistan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</si>
  <si>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</si>
  <si>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</si>
  <si>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</si>
  <si>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</si>
  <si>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</si>
  <si>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</si>
  <si>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</si>
  <si>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</si>
  <si>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</si>
  <si>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</si>
  <si>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</si>
  <si>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</si>
  <si>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</si>
  <si>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</si>
  <si>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</si>
  <si>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</si>
  <si>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</si>
  <si>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</si>
  <si>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</si>
  <si>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</si>
  <si>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</si>
  <si>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</si>
  <si>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</si>
  <si>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</si>
  <si>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</si>
  <si>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</si>
  <si>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</si>
  <si>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British Virgin Islands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</si>
  <si>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</si>
  <si>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</si>
  <si>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</si>
  <si>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</si>
  <si>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</si>
  <si>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</si>
  <si>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</si>
  <si>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Cayman Islands</t>
  </si>
  <si>
    <t xml:space="preserve">  Central African Republic</t>
  </si>
  <si>
    <t xml:space="preserve">  Chad</t>
  </si>
  <si>
    <t xml:space="preserve">  China (People's Republic of)</t>
  </si>
  <si>
    <t xml:space="preserve">  Christmas Islands</t>
  </si>
  <si>
    <t xml:space="preserve">  Cocos (Keeling) Islands</t>
  </si>
  <si>
    <t xml:space="preserve">  Comoros</t>
  </si>
  <si>
    <t xml:space="preserve">  Congo</t>
  </si>
  <si>
    <t xml:space="preserve">  Democratic Republic of the Congo</t>
  </si>
  <si>
    <t xml:space="preserve">  Cook Islands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</si>
  <si>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</si>
  <si>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</si>
  <si>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</si>
  <si>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</si>
  <si>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</si>
  <si>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</si>
  <si>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</si>
  <si>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</si>
  <si>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</si>
  <si>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</si>
  <si>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</si>
  <si>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</si>
  <si>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</si>
  <si>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Faeroe Islands</t>
  </si>
  <si>
    <t xml:space="preserve">  Falkland Islands (Malvinas)</t>
  </si>
  <si>
    <t xml:space="preserve">  Fiji</t>
  </si>
  <si>
    <t xml:space="preserve">  French Polynesia</t>
  </si>
  <si>
    <t xml:space="preserve">  French Southern and Antarctic Lands</t>
  </si>
  <si>
    <t xml:space="preserve">  Gabon</t>
  </si>
  <si>
    <t xml:space="preserve">  Gambia</t>
  </si>
  <si>
    <t xml:space="preserve">  Georgia</t>
  </si>
  <si>
    <t xml:space="preserve">  Ghana</t>
  </si>
  <si>
    <t xml:space="preserve">  Gibraltar</t>
  </si>
  <si>
    <t xml:space="preserve">  Greenland</t>
  </si>
  <si>
    <t xml:space="preserve">  Grenada</t>
  </si>
  <si>
    <t xml:space="preserve">  Guam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</si>
  <si>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</si>
  <si>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</si>
  <si>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</si>
  <si>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</si>
  <si>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</si>
  <si>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</si>
  <si>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</si>
  <si>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</si>
  <si>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</si>
  <si>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</si>
  <si>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</si>
  <si>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</si>
  <si>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</si>
  <si>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Guernsey</t>
  </si>
  <si>
    <t xml:space="preserve">  Isle of Man</t>
  </si>
  <si>
    <t xml:space="preserve">  Jamaica</t>
  </si>
  <si>
    <t xml:space="preserve">  Jersey</t>
  </si>
  <si>
    <t xml:space="preserve">  Jordan</t>
  </si>
  <si>
    <t xml:space="preserve">  Kazakhstan</t>
  </si>
  <si>
    <t xml:space="preserve">  Kenya</t>
  </si>
  <si>
    <t xml:space="preserve">  Democratic People's Republic of Korea</t>
  </si>
  <si>
    <t xml:space="preserve">  Kiribati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</si>
  <si>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</si>
  <si>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</si>
  <si>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</si>
  <si>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</si>
  <si>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</si>
  <si>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</si>
  <si>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</si>
  <si>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</si>
  <si>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Macau, China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</si>
  <si>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</si>
  <si>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</si>
  <si>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</si>
  <si>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</si>
  <si>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</si>
  <si>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</si>
  <si>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</si>
  <si>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Mauritania</t>
  </si>
  <si>
    <t xml:space="preserve">  Mauritius</t>
  </si>
  <si>
    <t xml:space="preserve">  Micronesia</t>
  </si>
  <si>
    <t xml:space="preserve">  Moldova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</si>
  <si>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</si>
  <si>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</si>
  <si>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</si>
  <si>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</si>
  <si>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</si>
  <si>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</si>
  <si>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</si>
  <si>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</si>
  <si>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</si>
  <si>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 Antilles</t>
  </si>
  <si>
    <t xml:space="preserve">  New Caledonia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</si>
  <si>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</si>
  <si>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</si>
  <si>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</si>
  <si>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</si>
  <si>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</si>
  <si>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</si>
  <si>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</si>
  <si>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Palestinian Authority or West Bank and Gaza Strip</t>
  </si>
  <si>
    <t xml:space="preserve">  Oman</t>
  </si>
  <si>
    <t xml:space="preserve">  Pakistan</t>
  </si>
  <si>
    <t xml:space="preserve">  Palau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</si>
  <si>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</si>
  <si>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</si>
  <si>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</si>
  <si>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</si>
  <si>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</si>
  <si>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</si>
  <si>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Puerto Rico</t>
  </si>
  <si>
    <t xml:space="preserve">  Qatar</t>
  </si>
  <si>
    <t xml:space="preserve">  Romania</t>
  </si>
  <si>
    <t xml:space="preserve">  Russia</t>
  </si>
  <si>
    <t xml:space="preserve">  Rwanda</t>
  </si>
  <si>
    <t xml:space="preserve">  Saint Helena</t>
  </si>
  <si>
    <t xml:space="preserve">  Saint Kitts and Nevis</t>
  </si>
  <si>
    <t xml:space="preserve">  Saint Lucia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</si>
  <si>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</si>
  <si>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</si>
  <si>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</si>
  <si>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</si>
  <si>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</si>
  <si>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</si>
  <si>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</si>
  <si>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</si>
  <si>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</si>
  <si>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</si>
  <si>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</si>
  <si>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</si>
  <si>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</si>
  <si>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</si>
  <si>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</si>
  <si>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Sri Lanka</t>
  </si>
  <si>
    <t xml:space="preserve">  Suriname</t>
  </si>
  <si>
    <t xml:space="preserve">  South Sudan</t>
  </si>
  <si>
    <t xml:space="preserve">  Svalbard and Jan Mayen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</si>
  <si>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</si>
  <si>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</si>
  <si>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</si>
  <si>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</si>
  <si>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</si>
  <si>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</si>
  <si>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</si>
  <si>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</si>
  <si>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</si>
  <si>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</si>
  <si>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</si>
  <si>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</si>
  <si>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</si>
  <si>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</si>
  <si>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</si>
  <si>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</si>
  <si>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</si>
  <si>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</si>
  <si>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</si>
  <si>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</si>
  <si>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Vanuatu</t>
  </si>
  <si>
    <t xml:space="preserve">  Venezuela</t>
  </si>
  <si>
    <t xml:space="preserve">  Viet Nam</t>
  </si>
  <si>
    <t xml:space="preserve">  United States Virgin Islands</t>
  </si>
  <si>
    <t xml:space="preserve">  Wallis and Futuna</t>
  </si>
  <si>
    <t xml:space="preserve">  Yemen</t>
  </si>
  <si>
    <t xml:space="preserve">  Zambia</t>
  </si>
  <si>
    <t xml:space="preserve">  Zimbabwe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</si>
  <si>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</si>
  <si>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</si>
  <si>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</si>
  <si>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</si>
  <si>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</si>
  <si>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</si>
  <si>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</si>
  <si>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</si>
  <si>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</si>
  <si>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</si>
  <si>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</si>
  <si>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..</t>
  </si>
  <si>
    <t>(I)</t>
  </si>
  <si>
    <t>Number of known Species</t>
  </si>
  <si>
    <t>Number of threatened Species</t>
  </si>
  <si>
    <t>Percentage threatened</t>
  </si>
  <si>
    <t>Artificial surfaces km2</t>
  </si>
  <si>
    <t>Total surface minus artificial</t>
  </si>
  <si>
    <t>1000 km2 per known species</t>
  </si>
  <si>
    <t>1000 km2 per known mammals</t>
  </si>
  <si>
    <t>Quality of Life Index</t>
  </si>
  <si>
    <t>Purchasing Power Index</t>
  </si>
  <si>
    <t>Safety Index</t>
  </si>
  <si>
    <t>Health Care Index</t>
  </si>
  <si>
    <t>Cost of Living Index</t>
  </si>
  <si>
    <t>Property Price to Income Ratio</t>
  </si>
  <si>
    <t>Traffic Commute Time Index</t>
  </si>
  <si>
    <t>Pollution Index</t>
  </si>
  <si>
    <t>Climate Index</t>
  </si>
  <si>
    <t>Slovakia</t>
  </si>
  <si>
    <t>Turkey</t>
  </si>
  <si>
    <t>Rank 2022</t>
  </si>
  <si>
    <t>Prozent bedrohte Tierarten pro Land</t>
  </si>
  <si>
    <t>Rank 2022 global</t>
  </si>
  <si>
    <t>Ranking OECD</t>
  </si>
  <si>
    <t>Percentage of Species threatened</t>
  </si>
  <si>
    <t>Total land</t>
  </si>
  <si>
    <t>Percentage artificial surfaces</t>
  </si>
  <si>
    <t>Percentage threatened species total</t>
  </si>
  <si>
    <t>Percentage of  threatened birds</t>
  </si>
  <si>
    <t>Percentage of threatened mammals</t>
  </si>
  <si>
    <t>Percentage of  threatened reptiles</t>
  </si>
  <si>
    <t>Percentage Wetland</t>
  </si>
  <si>
    <t>Percentage of  threatened Amphibians</t>
  </si>
  <si>
    <t>Percentage of  threatened Fish</t>
  </si>
  <si>
    <t xml:space="preserve">  Percentage of  threatened Marine Fish</t>
  </si>
  <si>
    <t xml:space="preserve"> Percentage of  threatened  Freshwater Fish</t>
  </si>
  <si>
    <t>Percentage of  threatened Vascular plants</t>
  </si>
  <si>
    <t>Percentage of  threatened Mosses</t>
  </si>
  <si>
    <t>Percentage of  threatened Lichens</t>
  </si>
  <si>
    <t>Percentage of  threatened Invertebrates</t>
  </si>
  <si>
    <t>Land cover class 2019 (Percentage)</t>
  </si>
  <si>
    <t>Land cover class 2019 (1000 km2)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</si>
  <si>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</si>
  <si>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</si>
  <si>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</si>
  <si>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</si>
  <si>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</si>
  <si>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</si>
  <si>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</si>
  <si>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</si>
  <si>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</si>
  <si>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</si>
  <si>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</si>
  <si>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</si>
  <si>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</si>
  <si>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</si>
  <si>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</si>
  <si>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</si>
  <si>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</si>
  <si>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</si>
  <si>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</si>
  <si>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</si>
  <si>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</si>
  <si>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</si>
  <si>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</si>
  <si>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</si>
  <si>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</si>
  <si>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</si>
  <si>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</si>
  <si>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</si>
  <si>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</si>
  <si>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</si>
  <si>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</si>
  <si>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</si>
  <si>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</si>
  <si>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</si>
  <si>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</si>
  <si>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</si>
  <si>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</si>
  <si>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</si>
  <si>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</si>
  <si>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</si>
  <si>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</si>
  <si>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</si>
  <si>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</si>
  <si>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</si>
  <si>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Calculating Index with Formula:</t>
  </si>
  <si>
    <t>country</t>
  </si>
  <si>
    <t>Total Index</t>
  </si>
  <si>
    <t>Total_Index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</si>
</sst>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"/>
    <numFmt numFmtId="166" formatCode="#,##0.000_ ;\-#,##0.000\ "/>
    <numFmt numFmtId="167" formatCode="#,##0.0000_ ;\-#,##0.0000\ "/>
  </numFmts>
  <fonts count="14" x14ac:knownFonts="1">
    <font>
      <sz val="12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vertAlign val="superscript"/>
      <sz val="10"/>
      <name val="Verdana"/>
      <family val="2"/>
    </font>
    <font>
      <sz val="10"/>
      <color rgb="FF000000"/>
      <name val="Tahoma"/>
      <family val="2"/>
    </font>
    <font>
      <b/>
      <sz val="14"/>
      <color rgb="FF2E6E9E"/>
      <name val="Arial"/>
      <family val="2"/>
    </font>
    <font>
      <b/>
      <sz val="13"/>
      <color rgb="FF2E6E9E"/>
      <name val="Arial"/>
      <family val="2"/>
    </font>
    <font>
      <sz val="14"/>
      <color rgb="FF000000"/>
      <name val="Arial"/>
      <family val="2"/>
    </font>
    <font>
      <u/>
      <sz val="8"/>
      <color indexed="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4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164" fontId="6" fillId="0" borderId="4" xfId="0" applyNumberFormat="1" applyFont="1" applyBorder="1" applyAlignment="1">
      <alignment horizontal="right"/>
    </xf>
    <xf numFmtId="164" fontId="6" fillId="5" borderId="4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8" fillId="0" borderId="8" xfId="0" applyFont="1" applyBorder="1" applyAlignment="1">
      <alignment horizontal="left" wrapText="1"/>
    </xf>
    <xf numFmtId="164" fontId="6" fillId="0" borderId="9" xfId="0" applyNumberFormat="1" applyFont="1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10" fillId="0" borderId="0" xfId="0" applyFont="1"/>
    <xf numFmtId="0" fontId="12" fillId="0" borderId="0" xfId="0" applyFont="1"/>
    <xf numFmtId="165" fontId="0" fillId="0" borderId="0" xfId="0" applyNumberFormat="1"/>
    <xf numFmtId="0" fontId="2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6" borderId="0" xfId="0" applyNumberFormat="1" applyFill="1"/>
    <xf numFmtId="167" fontId="0" fillId="0" borderId="0" xfId="0" applyNumberFormat="1"/>
    <xf numFmtId="166" fontId="0" fillId="6" borderId="0" xfId="0" applyNumberFormat="1" applyFill="1"/>
    <xf numFmtId="167" fontId="0" fillId="7" borderId="0" xfId="0" applyNumberFormat="1" applyFill="1"/>
    <xf numFmtId="164" fontId="6" fillId="6" borderId="4" xfId="0" applyNumberFormat="1" applyFont="1" applyFill="1" applyBorder="1" applyAlignment="1">
      <alignment horizontal="right"/>
    </xf>
    <xf numFmtId="164" fontId="6" fillId="7" borderId="4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9" xfId="0" applyFont="1" applyBorder="1" applyAlignment="1">
      <alignment horizontal="right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2" borderId="3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bedrohte Tierarten pro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Percentage threatened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cat>
          <c: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2-0F4C-ADEA-CC92CC27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„Quality of Life Index“ von „Prozent bedrohte Tierarten pro Land“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Quality of Life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xVal>
          <c:yVal>
            <c:numRef>
              <c:f>Sorted_BedrohteTiere!$C$2:$C$36</c:f>
              <c:numCache>
                <c:formatCode>General</c:formatCode>
                <c:ptCount val="35"/>
                <c:pt idx="0">
                  <c:v>190.7</c:v>
                </c:pt>
                <c:pt idx="1">
                  <c:v>163</c:v>
                </c:pt>
                <c:pt idx="2">
                  <c:v>119.5</c:v>
                </c:pt>
                <c:pt idx="3">
                  <c:v>176.8</c:v>
                </c:pt>
                <c:pt idx="4">
                  <c:v>102.9</c:v>
                </c:pt>
                <c:pt idx="5">
                  <c:v>152.19999999999999</c:v>
                </c:pt>
                <c:pt idx="6">
                  <c:v>137.30000000000001</c:v>
                </c:pt>
                <c:pt idx="7">
                  <c:v>173</c:v>
                </c:pt>
                <c:pt idx="8">
                  <c:v>164.8</c:v>
                </c:pt>
                <c:pt idx="9">
                  <c:v>102.9</c:v>
                </c:pt>
                <c:pt idx="10">
                  <c:v>173.7</c:v>
                </c:pt>
                <c:pt idx="11">
                  <c:v>162.19999999999999</c:v>
                </c:pt>
                <c:pt idx="12">
                  <c:v>126.9</c:v>
                </c:pt>
                <c:pt idx="13">
                  <c:v>178.1</c:v>
                </c:pt>
                <c:pt idx="14">
                  <c:v>132.19999999999999</c:v>
                </c:pt>
                <c:pt idx="15">
                  <c:v>173.8</c:v>
                </c:pt>
                <c:pt idx="16">
                  <c:v>127.1</c:v>
                </c:pt>
                <c:pt idx="17">
                  <c:v>122.9</c:v>
                </c:pt>
                <c:pt idx="18">
                  <c:v>150.5</c:v>
                </c:pt>
                <c:pt idx="19">
                  <c:v>163.80000000000001</c:v>
                </c:pt>
                <c:pt idx="20">
                  <c:v>172.6</c:v>
                </c:pt>
                <c:pt idx="21">
                  <c:v>179.6</c:v>
                </c:pt>
                <c:pt idx="22">
                  <c:v>186.8</c:v>
                </c:pt>
                <c:pt idx="23">
                  <c:v>152.69999999999999</c:v>
                </c:pt>
                <c:pt idx="24">
                  <c:v>194.2</c:v>
                </c:pt>
                <c:pt idx="25">
                  <c:v>151.69999999999999</c:v>
                </c:pt>
                <c:pt idx="26">
                  <c:v>168.7</c:v>
                </c:pt>
                <c:pt idx="27">
                  <c:v>163.80000000000001</c:v>
                </c:pt>
                <c:pt idx="28">
                  <c:v>184.5</c:v>
                </c:pt>
                <c:pt idx="29">
                  <c:v>136.19999999999999</c:v>
                </c:pt>
                <c:pt idx="30">
                  <c:v>155.80000000000001</c:v>
                </c:pt>
                <c:pt idx="31">
                  <c:v>173.8</c:v>
                </c:pt>
                <c:pt idx="32">
                  <c:v>191.5</c:v>
                </c:pt>
                <c:pt idx="33">
                  <c:v>195.1</c:v>
                </c:pt>
                <c:pt idx="34">
                  <c:v>178.3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0245-BF23-62F477F2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8576"/>
        <c:axId val="109971952"/>
      </c:scatterChart>
      <c:valAx>
        <c:axId val="110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 bedrohte Tierarten pro 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71952"/>
        <c:crosses val="autoZero"/>
        <c:crossBetween val="midCat"/>
      </c:valAx>
      <c:valAx>
        <c:axId val="109971952"/>
        <c:scaling>
          <c:orientation val="minMax"/>
          <c:max val="2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 of Life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Lebensqualität Menschen (orange) vs. Anzahl gefährdete Tierarten (blau)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Sorted_BedrohteTiere!$B$1</c:f>
              <c:strCache>
                <c:ptCount val="1"/>
                <c:pt idx="0">
                  <c:v>Prozent bedrohte Tierarten pro 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5-4745-8292-0DF3CF1173C4}"/>
            </c:ext>
          </c:extLst>
        </c:ser>
        <c:ser>
          <c:idx val="1"/>
          <c:order val="1"/>
          <c:tx>
            <c:strRef>
              <c:f>Sorted_BedrohteTiere!$C$1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5-4745-8292-0DF3CF11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69087"/>
        <c:axId val="1865438975"/>
      </c:scatterChart>
      <c:valAx>
        <c:axId val="18654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Länder mit zunehmend</a:t>
                </a:r>
                <a:r>
                  <a:rPr lang="de-DE" sz="1600" baseline="0"/>
                  <a:t> gefährdeten Tierarten</a:t>
                </a:r>
                <a:r>
                  <a:rPr lang="de-DE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38975"/>
        <c:crosses val="autoZero"/>
        <c:crossBetween val="midCat"/>
      </c:valAx>
      <c:valAx>
        <c:axId val="1865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u="none" strike="noStrike">
                <a:effectLst/>
              </a:rPr>
              <a:t>Quality of Life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Sorted_Lebensqualität!$B$1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Sorted_Lebensqualität!$B$2:$B$36</c:f>
              <c:numCache>
                <c:formatCode>General</c:formatCode>
                <c:ptCount val="35"/>
                <c:pt idx="0">
                  <c:v>195.1</c:v>
                </c:pt>
                <c:pt idx="1">
                  <c:v>194.2</c:v>
                </c:pt>
                <c:pt idx="2">
                  <c:v>191.5</c:v>
                </c:pt>
                <c:pt idx="3">
                  <c:v>190.7</c:v>
                </c:pt>
                <c:pt idx="4">
                  <c:v>186.8</c:v>
                </c:pt>
                <c:pt idx="5">
                  <c:v>184.5</c:v>
                </c:pt>
                <c:pt idx="6">
                  <c:v>179.6</c:v>
                </c:pt>
                <c:pt idx="7">
                  <c:v>178.3</c:v>
                </c:pt>
                <c:pt idx="8">
                  <c:v>178.1</c:v>
                </c:pt>
                <c:pt idx="9">
                  <c:v>176.8</c:v>
                </c:pt>
                <c:pt idx="10">
                  <c:v>173.8</c:v>
                </c:pt>
                <c:pt idx="11">
                  <c:v>173.8</c:v>
                </c:pt>
                <c:pt idx="12">
                  <c:v>173.7</c:v>
                </c:pt>
                <c:pt idx="13">
                  <c:v>173</c:v>
                </c:pt>
                <c:pt idx="14">
                  <c:v>172.6</c:v>
                </c:pt>
                <c:pt idx="15">
                  <c:v>168.7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155.80000000000001</c:v>
                </c:pt>
                <c:pt idx="22">
                  <c:v>152.69999999999999</c:v>
                </c:pt>
                <c:pt idx="23">
                  <c:v>152.19999999999999</c:v>
                </c:pt>
                <c:pt idx="24">
                  <c:v>151.69999999999999</c:v>
                </c:pt>
                <c:pt idx="25">
                  <c:v>150.5</c:v>
                </c:pt>
                <c:pt idx="26">
                  <c:v>137.30000000000001</c:v>
                </c:pt>
                <c:pt idx="27">
                  <c:v>136.19999999999999</c:v>
                </c:pt>
                <c:pt idx="28">
                  <c:v>132.19999999999999</c:v>
                </c:pt>
                <c:pt idx="29">
                  <c:v>127.1</c:v>
                </c:pt>
                <c:pt idx="30">
                  <c:v>126.9</c:v>
                </c:pt>
                <c:pt idx="31">
                  <c:v>122.9</c:v>
                </c:pt>
                <c:pt idx="32">
                  <c:v>119.5</c:v>
                </c:pt>
                <c:pt idx="33">
                  <c:v>102.9</c:v>
                </c:pt>
                <c:pt idx="34">
                  <c:v>102.9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CE47-B568-3432B1FE507D}"/>
            </c:ext>
          </c:extLst>
        </c:ser>
        <c:ser>
          <c:idx val="1"/>
          <c:order val="1"/>
          <c:tx>
            <c:strRef>
              <c:f>Sorted_Lebensqualität!$D$1</c:f>
              <c:strCache>
                <c:ptCount val="1"/>
                <c:pt idx="0">
                  <c:v>Ranking 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Sorted_Lebensqualität!$D$2:$D$36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B-CE47-B568-3432B1F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5428709166443"/>
          <c:y val="0.10733602140312171"/>
          <c:w val="0.23174571290833543"/>
          <c:h val="0.12344529397593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4</xdr:row>
      <xdr:rowOff>25400</xdr:rowOff>
    </xdr:from>
    <xdr:to>
      <xdr:col>17</xdr:col>
      <xdr:colOff>673100</xdr:colOff>
      <xdr:row>35</xdr:row>
      <xdr:rowOff>50800</xdr:rowOff>
    </xdr:to>
    <xdr:graphicFrame macro="">
      <xdr:nvGraphicFramePr>
        <xdr:cNvPr id="6" name="Diagramm 5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7C72FFA5-40A3-5F44-68B5-14DC1C46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3</xdr:row>
      <xdr:rowOff>63500</xdr:rowOff>
    </xdr:from>
    <xdr:to>
      <xdr:col>27</xdr:col>
      <xdr:colOff>292100</xdr:colOff>
      <xdr:row>24</xdr:row>
      <xdr:rowOff>88900</xdr:rowOff>
    </xdr:to>
    <xdr:graphicFrame macro="">
      <xdr:nvGraphicFramePr>
        <xdr:cNvPr id="7" name="Diagramm 6" descr="Diagrammtyp: Punkt (XY). „Quality of Life Index“ von „Prozent bedrohte Tierarten pro Land“&#10;&#10;Beschreibung automatisch generiert.">
          <a:extLst>
            <a:ext uri="{FF2B5EF4-FFF2-40B4-BE49-F238E27FC236}">
              <a16:creationId xmlns:a16="http://schemas.microsoft.com/office/drawing/2014/main" id="{E17755D2-BF8B-C83D-E45F-F153E61E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800100</xdr:colOff>
      <xdr:row>40</xdr:row>
      <xdr:rowOff>139700</xdr:rowOff>
    </xdr:from>
    <xdr:to>
      <xdr:col>15</xdr:col>
      <xdr:colOff>266700</xdr:colOff>
      <xdr:row>67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0E7CDA1-A2D7-0845-B4A7-5864B9C9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63500</xdr:rowOff>
    </xdr:from>
    <xdr:to>
      <xdr:col>15</xdr:col>
      <xdr:colOff>101600</xdr:colOff>
      <xdr:row>39</xdr:row>
      <xdr:rowOff>25400</xdr:rowOff>
    </xdr:to>
    <xdr:graphicFrame macro="">
      <xdr:nvGraphicFramePr>
        <xdr:cNvPr id="3" name="Diagramm 2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943F2711-CD89-2146-A8E0-340C8B80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LAND_COVER&amp;Coords=%5bCOU%5d.%5bGEO%5d&amp;ShowOnWeb=true&amp;Lang=en" TargetMode="External"/><Relationship Id="rId18" Type="http://schemas.openxmlformats.org/officeDocument/2006/relationships/hyperlink" Target="http://stats.oecd.org/OECDStat_Metadata/ShowMetadata.ashx?Dataset=LAND_COVER&amp;Coords=%5bCOU%5d.%5bMHL%5d&amp;ShowOnWeb=true&amp;Lang=en" TargetMode="External"/><Relationship Id="rId26" Type="http://schemas.openxmlformats.org/officeDocument/2006/relationships/hyperlink" Target="http://stats.oecd.org/OECDStat_Metadata/ShowMetadata.ashx?Dataset=LAND_COVER&amp;Coords=%5bCOU%5d.%5bTLS%5d&amp;ShowOnWeb=true&amp;Lang=en" TargetMode="External"/><Relationship Id="rId39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21" Type="http://schemas.openxmlformats.org/officeDocument/2006/relationships/hyperlink" Target="http://stats.oecd.org/OECDStat_Metadata/ShowMetadata.ashx?Dataset=LAND_COVER&amp;Coords=%5bCOU%5d.%5bMMR%5d&amp;ShowOnWeb=true&amp;Lang=en" TargetMode="External"/><Relationship Id="rId34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42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47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50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55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7" Type="http://schemas.openxmlformats.org/officeDocument/2006/relationships/hyperlink" Target="http://stats.oecd.org/OECDStat_Metadata/ShowMetadata.ashx?Dataset=LAND_COVER&amp;Coords=%5bCOU%5d.%5bKHM%5d&amp;ShowOnWeb=true&amp;Lang=en" TargetMode="External"/><Relationship Id="rId2" Type="http://schemas.openxmlformats.org/officeDocument/2006/relationships/hyperlink" Target="http://stats.oecd.org/OECDStat_Metadata/ShowMetadata.ashx?Dataset=LAND_COVER&amp;Coords=%5bCOU%5d.%5bARM%5d&amp;ShowOnWeb=true&amp;Lang=en" TargetMode="External"/><Relationship Id="rId16" Type="http://schemas.openxmlformats.org/officeDocument/2006/relationships/hyperlink" Target="http://stats.oecd.org/OECDStat_Metadata/ShowMetadata.ashx?Dataset=LAND_COVER&amp;Coords=%5bCOU%5d.%5bKGZ%5d&amp;ShowOnWeb=true&amp;Lang=en" TargetMode="External"/><Relationship Id="rId29" Type="http://schemas.openxmlformats.org/officeDocument/2006/relationships/hyperlink" Target="http://stats.oecd.org/OECDStat_Metadata/ShowMetadata.ashx?Dataset=LAND_COVER&amp;Coords=%5bCOU%5d.%5bYEM%5d&amp;ShowOnWeb=true&amp;Lang=en" TargetMode="External"/><Relationship Id="rId11" Type="http://schemas.openxmlformats.org/officeDocument/2006/relationships/hyperlink" Target="http://stats.oecd.org/OECDStat_Metadata/ShowMetadata.ashx?Dataset=LAND_COVER&amp;Coords=%5bCOU%5d.%5bERI%5d&amp;ShowOnWeb=true&amp;Lang=en" TargetMode="External"/><Relationship Id="rId24" Type="http://schemas.openxmlformats.org/officeDocument/2006/relationships/hyperlink" Target="http://stats.oecd.org/OECDStat_Metadata/ShowMetadata.ashx?Dataset=LAND_COVER&amp;Coords=%5bCOU%5d.%5bPLW%5d&amp;ShowOnWeb=true&amp;Lang=en" TargetMode="External"/><Relationship Id="rId32" Type="http://schemas.openxmlformats.org/officeDocument/2006/relationships/hyperlink" Target="http://localhost/OECDStat_Metadata/ShowMetadata.ashx?Dataset=WILD_LIFE&amp;Coords=%5bCOU%5d.%5bDEU%5d&amp;ShowOnWeb=true&amp;Lang=en" TargetMode="External"/><Relationship Id="rId37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40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45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53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58" Type="http://schemas.openxmlformats.org/officeDocument/2006/relationships/hyperlink" Target="http://stats.oecd.org/OECDStat_Metadata/ShowMetadata.ashx?Dataset=BLI&amp;Coords=%5bLOCATION%5d.%5bDEU%5d&amp;ShowOnWeb=true&amp;Lang=en" TargetMode="External"/><Relationship Id="rId5" Type="http://schemas.openxmlformats.org/officeDocument/2006/relationships/hyperlink" Target="http://stats.oecd.org/OECDStat_Metadata/ShowMetadata.ashx?Dataset=LAND_COVER&amp;Coords=%5bCOU%5d.%5bBIH%5d&amp;ShowOnWeb=true&amp;Lang=en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://stats.oecd.org/OECDStat_Metadata/ShowMetadata.ashx?Dataset=LAND_COVER&amp;Coords=%5bCOU%5d.%5bFSM%5d&amp;ShowOnWeb=true&amp;Lang=en" TargetMode="External"/><Relationship Id="rId14" Type="http://schemas.openxmlformats.org/officeDocument/2006/relationships/hyperlink" Target="http://stats.oecd.org/OECDStat_Metadata/ShowMetadata.ashx?Dataset=LAND_COVER&amp;Coords=%5bCOU%5d.%5bHKG%5d&amp;ShowOnWeb=true&amp;Lang=en" TargetMode="External"/><Relationship Id="rId22" Type="http://schemas.openxmlformats.org/officeDocument/2006/relationships/hyperlink" Target="http://stats.oecd.org/OECDStat_Metadata/ShowMetadata.ashx?Dataset=LAND_COVER&amp;Coords=%5bCOU%5d.%5bANT%5d&amp;ShowOnWeb=true&amp;Lang=en" TargetMode="External"/><Relationship Id="rId27" Type="http://schemas.openxmlformats.org/officeDocument/2006/relationships/hyperlink" Target="http://stats.oecd.org/OECDStat_Metadata/ShowMetadata.ashx?Dataset=LAND_COVER&amp;Coords=%5bCOU%5d.%5bTKM%5d&amp;ShowOnWeb=true&amp;Lang=en" TargetMode="External"/><Relationship Id="rId30" Type="http://schemas.openxmlformats.org/officeDocument/2006/relationships/hyperlink" Target="http://stats.oecd.org/OECDStat_Metadata/ShowMetadata.ashx?Dataset=WILD_LIFE&amp;Coords=%5bCOU%5d.%5bDEU%5d&amp;ShowOnWeb=true&amp;Lang=en" TargetMode="External"/><Relationship Id="rId35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43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48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56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8" Type="http://schemas.openxmlformats.org/officeDocument/2006/relationships/hyperlink" Target="http://stats.oecd.org/OECDStat_Metadata/ShowMetadata.ashx?Dataset=LAND_COVER&amp;Coords=%5bCOU%5d.%5bCOD%5d&amp;ShowOnWeb=true&amp;Lang=en" TargetMode="External"/><Relationship Id="rId51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3" Type="http://schemas.openxmlformats.org/officeDocument/2006/relationships/hyperlink" Target="http://stats.oecd.org/OECDStat_Metadata/ShowMetadata.ashx?Dataset=LAND_COVER&amp;Coords=%5bCOU%5d.%5bABW%5d&amp;ShowOnWeb=true&amp;Lang=en" TargetMode="External"/><Relationship Id="rId12" Type="http://schemas.openxmlformats.org/officeDocument/2006/relationships/hyperlink" Target="http://stats.oecd.org/OECDStat_Metadata/ShowMetadata.ashx?Dataset=LAND_COVER&amp;Coords=%5bCOU%5d.%5bETH%5d&amp;ShowOnWeb=true&amp;Lang=en" TargetMode="External"/><Relationship Id="rId17" Type="http://schemas.openxmlformats.org/officeDocument/2006/relationships/hyperlink" Target="http://stats.oecd.org/OECDStat_Metadata/ShowMetadata.ashx?Dataset=LAND_COVER&amp;Coords=%5bCOU%5d.%5bMAC%5d&amp;ShowOnWeb=true&amp;Lang=en" TargetMode="External"/><Relationship Id="rId25" Type="http://schemas.openxmlformats.org/officeDocument/2006/relationships/hyperlink" Target="http://stats.oecd.org/OECDStat_Metadata/ShowMetadata.ashx?Dataset=LAND_COVER&amp;Coords=%5bCOU%5d.%5bTJK%5d&amp;ShowOnWeb=true&amp;Lang=en" TargetMode="External"/><Relationship Id="rId33" Type="http://schemas.openxmlformats.org/officeDocument/2006/relationships/hyperlink" Target="http://localhost/OECDStat_Metadata/ShowMetadata.ashx?Dataset=WILD_LIFE&amp;Coords=%5bCOU%5d.%5bDEU%5d&amp;ShowOnWeb=true&amp;Lang=en" TargetMode="External"/><Relationship Id="rId38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46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59" Type="http://schemas.openxmlformats.org/officeDocument/2006/relationships/hyperlink" Target="http://stats.oecd.org/OECDStat_Metadata/ShowMetadata.ashx?Dataset=BLI&amp;Coords=%5bLOCATION%5d.%5bISR%5d&amp;ShowOnWeb=true&amp;Lang=en" TargetMode="External"/><Relationship Id="rId20" Type="http://schemas.openxmlformats.org/officeDocument/2006/relationships/hyperlink" Target="http://stats.oecd.org/OECDStat_Metadata/ShowMetadata.ashx?Dataset=LAND_COVER&amp;Coords=%5bCOU%5d.%5bMDA%5d&amp;ShowOnWeb=true&amp;Lang=en" TargetMode="External"/><Relationship Id="rId41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54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://stats.oecd.org/OECDStat_Metadata/ShowMetadata.ashx?Dataset=LAND_COVER&amp;Coords=%5bCOU%5d.%5bDEU%5d&amp;ShowOnWeb=true&amp;Lang=en" TargetMode="External"/><Relationship Id="rId6" Type="http://schemas.openxmlformats.org/officeDocument/2006/relationships/hyperlink" Target="http://stats.oecd.org/OECDStat_Metadata/ShowMetadata.ashx?Dataset=LAND_COVER&amp;Coords=%5bCOU%5d.%5bBFA%5d&amp;ShowOnWeb=true&amp;Lang=en" TargetMode="External"/><Relationship Id="rId15" Type="http://schemas.openxmlformats.org/officeDocument/2006/relationships/hyperlink" Target="http://stats.oecd.org/OECDStat_Metadata/ShowMetadata.ashx?Dataset=LAND_COVER&amp;Coords=%5bCOU%5d.%5bKAZ%5d&amp;ShowOnWeb=true&amp;Lang=en" TargetMode="External"/><Relationship Id="rId23" Type="http://schemas.openxmlformats.org/officeDocument/2006/relationships/hyperlink" Target="http://stats.oecd.org/OECDStat_Metadata/ShowMetadata.ashx?Dataset=LAND_COVER&amp;Coords=%5bCOU%5d.%5bMNP%5d&amp;ShowOnWeb=true&amp;Lang=en" TargetMode="External"/><Relationship Id="rId28" Type="http://schemas.openxmlformats.org/officeDocument/2006/relationships/hyperlink" Target="http://stats.oecd.org/OECDStat_Metadata/ShowMetadata.ashx?Dataset=LAND_COVER&amp;Coords=%5bCOU%5d.%5bUZB%5d&amp;ShowOnWeb=true&amp;Lang=en" TargetMode="External"/><Relationship Id="rId36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49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57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10" Type="http://schemas.openxmlformats.org/officeDocument/2006/relationships/hyperlink" Target="http://stats.oecd.org/OECDStat_Metadata/ShowMetadata.ashx?Dataset=LAND_COVER&amp;Coords=%5bCOU%5d.%5bCYP%5d&amp;ShowOnWeb=true&amp;Lang=en" TargetMode="External"/><Relationship Id="rId31" Type="http://schemas.openxmlformats.org/officeDocument/2006/relationships/hyperlink" Target="http://localhost/OECDStat_Metadata/ShowMetadata.ashx?Dataset=LAND_COVER&amp;Coords=%5bCOU%5d.%5bDEU%5d&amp;ShowOnWeb=true&amp;Lang=en" TargetMode="External"/><Relationship Id="rId44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52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60" Type="http://schemas.openxmlformats.org/officeDocument/2006/relationships/hyperlink" Target="http://localhost/OECDStat_Metadata/ShowMetadata.ashx?Dataset=WILD_LIFE&amp;Coords=%5bCOU%5d.%5bDEU%5d&amp;ShowOnWeb=true&amp;Lang=en" TargetMode="External"/><Relationship Id="rId4" Type="http://schemas.openxmlformats.org/officeDocument/2006/relationships/hyperlink" Target="http://stats.oecd.org/OECDStat_Metadata/ShowMetadata.ashx?Dataset=LAND_COVER&amp;Coords=%5bCOU%5d.%5bAZE%5d&amp;ShowOnWeb=true&amp;Lang=en" TargetMode="External"/><Relationship Id="rId9" Type="http://schemas.openxmlformats.org/officeDocument/2006/relationships/hyperlink" Target="http://stats.oecd.org/OECDStat_Metadata/ShowMetadata.ashx?Dataset=LAND_COVER&amp;Coords=%5bCOU%5d.%5bCIV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FEC-8EB8-C841-9A32-0C14DA21BCFE}">
  <dimension ref="A1:FG243"/>
  <sheetViews>
    <sheetView topLeftCell="BS1" workbookViewId="0">
      <selection activeCell="CE3" sqref="CE3:CR40"/>
    </sheetView>
  </sheetViews>
  <sheetFormatPr baseColWidth="10" defaultRowHeight="16" x14ac:dyDescent="0.2"/>
  <cols>
    <col min="3" max="3" width="10.83203125" customWidth="1"/>
    <col min="4" max="25" width="10.83203125" hidden="1" customWidth="1"/>
    <col min="28" max="37" width="10.83203125" customWidth="1"/>
    <col min="40" max="40" width="10.83203125" customWidth="1"/>
    <col min="41" max="49" width="10.83203125" hidden="1" customWidth="1"/>
    <col min="55" max="66" width="10.83203125" customWidth="1"/>
    <col min="70" max="82" width="10.83203125" customWidth="1"/>
    <col min="85" max="85" width="12.5" customWidth="1"/>
    <col min="86" max="86" width="14.83203125" customWidth="1"/>
    <col min="87" max="87" width="12.6640625" customWidth="1"/>
    <col min="88" max="96" width="14.1640625" customWidth="1"/>
    <col min="97" max="98" width="20" customWidth="1"/>
    <col min="99" max="100" width="10.83203125" customWidth="1"/>
    <col min="103" max="107" width="10.83203125" customWidth="1"/>
    <col min="108" max="108" width="24.1640625" customWidth="1"/>
    <col min="109" max="111" width="10.83203125" customWidth="1"/>
  </cols>
  <sheetData>
    <row r="1" spans="1:163" x14ac:dyDescent="0.2">
      <c r="DI1" s="49" t="s">
        <v>304</v>
      </c>
      <c r="DJ1" s="50"/>
      <c r="DK1" s="51"/>
      <c r="DL1" s="45" t="s">
        <v>305</v>
      </c>
      <c r="DM1" s="55"/>
      <c r="DN1" s="55"/>
      <c r="DO1" s="55"/>
      <c r="DP1" s="55"/>
      <c r="DQ1" s="46"/>
      <c r="DR1" s="45" t="s">
        <v>306</v>
      </c>
      <c r="DS1" s="55"/>
      <c r="DT1" s="55"/>
      <c r="DU1" s="46"/>
      <c r="DV1" s="45" t="s">
        <v>307</v>
      </c>
      <c r="DW1" s="55"/>
      <c r="DX1" s="55"/>
      <c r="DY1" s="55"/>
      <c r="DZ1" s="55"/>
      <c r="EA1" s="55"/>
      <c r="EB1" s="55"/>
      <c r="EC1" s="46"/>
      <c r="ED1" s="45" t="s">
        <v>308</v>
      </c>
      <c r="EE1" s="46"/>
      <c r="EF1" s="45" t="s">
        <v>309</v>
      </c>
      <c r="EG1" s="55"/>
      <c r="EH1" s="55"/>
      <c r="EI1" s="55"/>
      <c r="EJ1" s="55"/>
      <c r="EK1" s="46"/>
      <c r="EL1" s="45" t="s">
        <v>310</v>
      </c>
      <c r="EM1" s="55"/>
      <c r="EN1" s="55"/>
      <c r="EO1" s="46"/>
      <c r="EP1" s="45" t="s">
        <v>311</v>
      </c>
      <c r="EQ1" s="55"/>
      <c r="ER1" s="55"/>
      <c r="ES1" s="46"/>
      <c r="ET1" s="45" t="s">
        <v>312</v>
      </c>
      <c r="EU1" s="55"/>
      <c r="EV1" s="55"/>
      <c r="EW1" s="46"/>
      <c r="EX1" s="45" t="s">
        <v>313</v>
      </c>
      <c r="EY1" s="46"/>
      <c r="EZ1" s="45" t="s">
        <v>314</v>
      </c>
      <c r="FA1" s="55"/>
      <c r="FB1" s="55"/>
      <c r="FC1" s="46"/>
      <c r="FD1" s="45" t="s">
        <v>315</v>
      </c>
      <c r="FE1" s="55"/>
      <c r="FF1" s="55"/>
      <c r="FG1" s="46"/>
    </row>
    <row r="2" spans="1:163" x14ac:dyDescent="0.2">
      <c r="DI2" s="52"/>
      <c r="DJ2" s="53"/>
      <c r="DK2" s="54"/>
      <c r="DL2" s="56" t="s">
        <v>316</v>
      </c>
      <c r="DM2" s="57"/>
      <c r="DN2" s="56" t="s">
        <v>317</v>
      </c>
      <c r="DO2" s="57"/>
      <c r="DP2" s="56" t="s">
        <v>318</v>
      </c>
      <c r="DQ2" s="57"/>
      <c r="DR2" s="56" t="s">
        <v>319</v>
      </c>
      <c r="DS2" s="57"/>
      <c r="DT2" s="56" t="s">
        <v>320</v>
      </c>
      <c r="DU2" s="57"/>
      <c r="DV2" s="56" t="s">
        <v>321</v>
      </c>
      <c r="DW2" s="57"/>
      <c r="DX2" s="56" t="s">
        <v>322</v>
      </c>
      <c r="DY2" s="57"/>
      <c r="DZ2" s="56" t="s">
        <v>323</v>
      </c>
      <c r="EA2" s="57"/>
      <c r="EB2" s="56" t="s">
        <v>324</v>
      </c>
      <c r="EC2" s="57"/>
      <c r="ED2" s="56" t="s">
        <v>325</v>
      </c>
      <c r="EE2" s="57"/>
      <c r="EF2" s="56" t="s">
        <v>326</v>
      </c>
      <c r="EG2" s="57"/>
      <c r="EH2" s="56" t="s">
        <v>327</v>
      </c>
      <c r="EI2" s="57"/>
      <c r="EJ2" s="56" t="s">
        <v>328</v>
      </c>
      <c r="EK2" s="57"/>
      <c r="EL2" s="56" t="s">
        <v>329</v>
      </c>
      <c r="EM2" s="57"/>
      <c r="EN2" s="56" t="s">
        <v>330</v>
      </c>
      <c r="EO2" s="57"/>
      <c r="EP2" s="56" t="s">
        <v>331</v>
      </c>
      <c r="EQ2" s="57"/>
      <c r="ER2" s="56" t="s">
        <v>332</v>
      </c>
      <c r="ES2" s="57"/>
      <c r="ET2" s="56" t="s">
        <v>333</v>
      </c>
      <c r="EU2" s="57"/>
      <c r="EV2" s="56" t="s">
        <v>334</v>
      </c>
      <c r="EW2" s="57"/>
      <c r="EX2" s="56" t="s">
        <v>335</v>
      </c>
      <c r="EY2" s="57"/>
      <c r="EZ2" s="56" t="s">
        <v>336</v>
      </c>
      <c r="FA2" s="57"/>
      <c r="FB2" s="56" t="s">
        <v>337</v>
      </c>
      <c r="FC2" s="57"/>
      <c r="FD2" s="56" t="s">
        <v>338</v>
      </c>
      <c r="FE2" s="57"/>
      <c r="FF2" s="56" t="s">
        <v>339</v>
      </c>
      <c r="FG2" s="57"/>
    </row>
    <row r="3" spans="1:163" ht="68" x14ac:dyDescent="0.2">
      <c r="A3" s="37" t="s">
        <v>286</v>
      </c>
      <c r="B3" s="38"/>
      <c r="C3" s="41"/>
      <c r="D3" s="45" t="s">
        <v>251</v>
      </c>
      <c r="E3" s="46"/>
      <c r="F3" s="45" t="s">
        <v>252</v>
      </c>
      <c r="G3" s="46"/>
      <c r="H3" s="45" t="s">
        <v>253</v>
      </c>
      <c r="I3" s="46"/>
      <c r="J3" s="45" t="s">
        <v>254</v>
      </c>
      <c r="K3" s="46"/>
      <c r="L3" s="45" t="s">
        <v>255</v>
      </c>
      <c r="M3" s="46"/>
      <c r="N3" s="45" t="s">
        <v>256</v>
      </c>
      <c r="O3" s="46"/>
      <c r="P3" s="45" t="s">
        <v>257</v>
      </c>
      <c r="Q3" s="46"/>
      <c r="R3" s="45" t="s">
        <v>258</v>
      </c>
      <c r="S3" s="46"/>
      <c r="T3" s="45" t="s">
        <v>259</v>
      </c>
      <c r="U3" s="46"/>
      <c r="V3" s="45" t="s">
        <v>260</v>
      </c>
      <c r="W3" s="46"/>
      <c r="X3" s="45" t="s">
        <v>261</v>
      </c>
      <c r="Y3" s="46"/>
      <c r="Z3" s="37" t="s">
        <v>302</v>
      </c>
      <c r="AA3" s="38"/>
      <c r="AB3" s="41"/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37" t="s">
        <v>303</v>
      </c>
      <c r="AM3" s="38"/>
      <c r="AN3" s="41"/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7</v>
      </c>
      <c r="AW3" s="1" t="s">
        <v>8</v>
      </c>
      <c r="AX3" s="18" t="s">
        <v>287</v>
      </c>
      <c r="AY3" s="19" t="s">
        <v>288</v>
      </c>
      <c r="AZ3" s="19" t="s">
        <v>293</v>
      </c>
      <c r="BA3" s="37" t="s">
        <v>264</v>
      </c>
      <c r="BB3" s="38"/>
      <c r="BC3" s="41"/>
      <c r="BD3" s="1" t="s">
        <v>251</v>
      </c>
      <c r="BE3" s="1" t="s">
        <v>252</v>
      </c>
      <c r="BF3" s="1" t="s">
        <v>253</v>
      </c>
      <c r="BG3" s="1" t="s">
        <v>254</v>
      </c>
      <c r="BH3" s="1" t="s">
        <v>255</v>
      </c>
      <c r="BI3" s="1" t="s">
        <v>256</v>
      </c>
      <c r="BJ3" s="1" t="s">
        <v>257</v>
      </c>
      <c r="BK3" s="1" t="s">
        <v>258</v>
      </c>
      <c r="BL3" s="1" t="s">
        <v>259</v>
      </c>
      <c r="BM3" s="1" t="s">
        <v>260</v>
      </c>
      <c r="BN3" s="1" t="s">
        <v>261</v>
      </c>
      <c r="BP3" s="37" t="s">
        <v>265</v>
      </c>
      <c r="BQ3" s="38"/>
      <c r="BR3" s="41"/>
      <c r="BS3" s="1" t="s">
        <v>251</v>
      </c>
      <c r="BT3" s="1" t="s">
        <v>252</v>
      </c>
      <c r="BU3" s="1" t="s">
        <v>253</v>
      </c>
      <c r="BV3" s="1" t="s">
        <v>254</v>
      </c>
      <c r="BW3" s="1" t="s">
        <v>255</v>
      </c>
      <c r="BX3" s="1" t="s">
        <v>256</v>
      </c>
      <c r="BY3" s="1" t="s">
        <v>257</v>
      </c>
      <c r="BZ3" s="1" t="s">
        <v>258</v>
      </c>
      <c r="CA3" s="1" t="s">
        <v>259</v>
      </c>
      <c r="CB3" s="1" t="s">
        <v>260</v>
      </c>
      <c r="CC3" s="1" t="s">
        <v>261</v>
      </c>
      <c r="CE3" s="37" t="s">
        <v>265</v>
      </c>
      <c r="CF3" s="38"/>
      <c r="CG3" s="22" t="s">
        <v>289</v>
      </c>
      <c r="CH3" s="22" t="s">
        <v>291</v>
      </c>
      <c r="CI3" s="22" t="s">
        <v>290</v>
      </c>
      <c r="CJ3" s="22" t="s">
        <v>292</v>
      </c>
      <c r="CK3" s="1" t="s">
        <v>294</v>
      </c>
      <c r="CL3" s="1" t="s">
        <v>295</v>
      </c>
      <c r="CM3" s="1" t="s">
        <v>296</v>
      </c>
      <c r="CN3" s="1" t="s">
        <v>297</v>
      </c>
      <c r="CO3" s="1" t="s">
        <v>298</v>
      </c>
      <c r="CP3" s="1" t="s">
        <v>299</v>
      </c>
      <c r="CQ3" s="1" t="s">
        <v>300</v>
      </c>
      <c r="CR3" s="1" t="s">
        <v>301</v>
      </c>
      <c r="CU3" s="1" t="s">
        <v>267</v>
      </c>
      <c r="CV3" s="1" t="s">
        <v>268</v>
      </c>
      <c r="DI3" s="37" t="s">
        <v>340</v>
      </c>
      <c r="DJ3" s="38"/>
      <c r="DK3" s="41"/>
      <c r="DL3" s="45" t="s">
        <v>341</v>
      </c>
      <c r="DM3" s="46"/>
      <c r="DN3" s="45" t="s">
        <v>341</v>
      </c>
      <c r="DO3" s="46"/>
      <c r="DP3" s="45" t="s">
        <v>342</v>
      </c>
      <c r="DQ3" s="46"/>
      <c r="DR3" s="45" t="s">
        <v>343</v>
      </c>
      <c r="DS3" s="46"/>
      <c r="DT3" s="45" t="s">
        <v>343</v>
      </c>
      <c r="DU3" s="46"/>
      <c r="DV3" s="45" t="s">
        <v>341</v>
      </c>
      <c r="DW3" s="46"/>
      <c r="DX3" s="45" t="s">
        <v>341</v>
      </c>
      <c r="DY3" s="46"/>
      <c r="DZ3" s="45" t="s">
        <v>341</v>
      </c>
      <c r="EA3" s="46"/>
      <c r="EB3" s="45" t="s">
        <v>343</v>
      </c>
      <c r="EC3" s="46"/>
      <c r="ED3" s="45" t="s">
        <v>341</v>
      </c>
      <c r="EE3" s="46"/>
      <c r="EF3" s="45" t="s">
        <v>341</v>
      </c>
      <c r="EG3" s="46"/>
      <c r="EH3" s="45" t="s">
        <v>344</v>
      </c>
      <c r="EI3" s="46"/>
      <c r="EJ3" s="45" t="s">
        <v>345</v>
      </c>
      <c r="EK3" s="46"/>
      <c r="EL3" s="45" t="s">
        <v>346</v>
      </c>
      <c r="EM3" s="46"/>
      <c r="EN3" s="45" t="s">
        <v>341</v>
      </c>
      <c r="EO3" s="46"/>
      <c r="EP3" s="45" t="s">
        <v>344</v>
      </c>
      <c r="EQ3" s="46"/>
      <c r="ER3" s="45" t="s">
        <v>341</v>
      </c>
      <c r="ES3" s="46"/>
      <c r="ET3" s="45" t="s">
        <v>345</v>
      </c>
      <c r="EU3" s="46"/>
      <c r="EV3" s="45" t="s">
        <v>341</v>
      </c>
      <c r="EW3" s="46"/>
      <c r="EX3" s="45" t="s">
        <v>344</v>
      </c>
      <c r="EY3" s="46"/>
      <c r="EZ3" s="45" t="s">
        <v>341</v>
      </c>
      <c r="FA3" s="46"/>
      <c r="FB3" s="45" t="s">
        <v>342</v>
      </c>
      <c r="FC3" s="46"/>
      <c r="FD3" s="45" t="s">
        <v>341</v>
      </c>
      <c r="FE3" s="46"/>
      <c r="FF3" s="45" t="s">
        <v>347</v>
      </c>
      <c r="FG3" s="46"/>
    </row>
    <row r="4" spans="1:163" ht="18" x14ac:dyDescent="0.2">
      <c r="A4" s="39" t="s">
        <v>9</v>
      </c>
      <c r="B4" s="40"/>
      <c r="C4" s="3" t="s">
        <v>10</v>
      </c>
      <c r="D4" s="47" t="s">
        <v>10</v>
      </c>
      <c r="E4" s="48"/>
      <c r="F4" s="47" t="s">
        <v>10</v>
      </c>
      <c r="G4" s="48"/>
      <c r="H4" s="47" t="s">
        <v>10</v>
      </c>
      <c r="I4" s="48"/>
      <c r="J4" s="47" t="s">
        <v>10</v>
      </c>
      <c r="K4" s="48"/>
      <c r="L4" s="47" t="s">
        <v>10</v>
      </c>
      <c r="M4" s="48"/>
      <c r="N4" s="47" t="s">
        <v>10</v>
      </c>
      <c r="O4" s="48"/>
      <c r="P4" s="47" t="s">
        <v>10</v>
      </c>
      <c r="Q4" s="48"/>
      <c r="R4" s="47" t="s">
        <v>10</v>
      </c>
      <c r="S4" s="48"/>
      <c r="T4" s="47" t="s">
        <v>10</v>
      </c>
      <c r="U4" s="48"/>
      <c r="V4" s="47" t="s">
        <v>10</v>
      </c>
      <c r="W4" s="48"/>
      <c r="X4" s="47" t="s">
        <v>10</v>
      </c>
      <c r="Y4" s="48"/>
      <c r="Z4" s="39" t="s">
        <v>9</v>
      </c>
      <c r="AA4" s="40"/>
      <c r="AB4" s="3" t="s">
        <v>10</v>
      </c>
      <c r="AC4" s="3" t="s">
        <v>10</v>
      </c>
      <c r="AD4" s="3" t="s">
        <v>10</v>
      </c>
      <c r="AE4" s="3" t="s">
        <v>10</v>
      </c>
      <c r="AF4" s="3" t="s">
        <v>10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10</v>
      </c>
      <c r="AL4" s="39" t="s">
        <v>9</v>
      </c>
      <c r="AM4" s="40"/>
      <c r="AN4" s="3" t="s">
        <v>10</v>
      </c>
      <c r="AO4" s="3" t="s">
        <v>10</v>
      </c>
      <c r="AP4" s="3" t="s">
        <v>10</v>
      </c>
      <c r="AQ4" s="3" t="s">
        <v>10</v>
      </c>
      <c r="AR4" s="3" t="s">
        <v>10</v>
      </c>
      <c r="AS4" s="3" t="s">
        <v>10</v>
      </c>
      <c r="AT4" s="3" t="s">
        <v>10</v>
      </c>
      <c r="AU4" s="3" t="s">
        <v>10</v>
      </c>
      <c r="AV4" s="3" t="s">
        <v>10</v>
      </c>
      <c r="AW4" s="3" t="s">
        <v>10</v>
      </c>
      <c r="BA4" s="39" t="s">
        <v>9</v>
      </c>
      <c r="BB4" s="40"/>
      <c r="BC4" s="3" t="s">
        <v>10</v>
      </c>
      <c r="BD4" s="3" t="s">
        <v>10</v>
      </c>
      <c r="BE4" s="3" t="s">
        <v>10</v>
      </c>
      <c r="BF4" s="3" t="s">
        <v>10</v>
      </c>
      <c r="BG4" s="3" t="s">
        <v>10</v>
      </c>
      <c r="BH4" s="3" t="s">
        <v>10</v>
      </c>
      <c r="BI4" s="3" t="s">
        <v>10</v>
      </c>
      <c r="BJ4" s="3" t="s">
        <v>10</v>
      </c>
      <c r="BK4" s="3" t="s">
        <v>10</v>
      </c>
      <c r="BL4" s="3" t="s">
        <v>10</v>
      </c>
      <c r="BM4" s="3" t="s">
        <v>10</v>
      </c>
      <c r="BN4" s="3" t="s">
        <v>10</v>
      </c>
      <c r="BP4" s="39" t="s">
        <v>9</v>
      </c>
      <c r="BQ4" s="40"/>
      <c r="BR4" s="3" t="s">
        <v>10</v>
      </c>
      <c r="BS4" s="3" t="s">
        <v>10</v>
      </c>
      <c r="BT4" s="3" t="s">
        <v>10</v>
      </c>
      <c r="BU4" s="3" t="s">
        <v>10</v>
      </c>
      <c r="BV4" s="3" t="s">
        <v>10</v>
      </c>
      <c r="BW4" s="3" t="s">
        <v>10</v>
      </c>
      <c r="BX4" s="3" t="s">
        <v>10</v>
      </c>
      <c r="BY4" s="3" t="s">
        <v>10</v>
      </c>
      <c r="BZ4" s="3" t="s">
        <v>10</v>
      </c>
      <c r="CA4" s="3" t="s">
        <v>10</v>
      </c>
      <c r="CB4" s="3" t="s">
        <v>10</v>
      </c>
      <c r="CC4" s="3" t="s">
        <v>10</v>
      </c>
      <c r="CE4" s="39" t="s">
        <v>9</v>
      </c>
      <c r="CF4" s="40"/>
      <c r="CS4" t="s">
        <v>269</v>
      </c>
      <c r="CT4" t="s">
        <v>270</v>
      </c>
      <c r="CU4" s="3" t="s">
        <v>10</v>
      </c>
      <c r="CW4" s="14" t="s">
        <v>282</v>
      </c>
      <c r="CX4" s="15" t="s">
        <v>9</v>
      </c>
      <c r="CY4" s="15" t="s">
        <v>271</v>
      </c>
      <c r="CZ4" s="15" t="s">
        <v>272</v>
      </c>
      <c r="DA4" s="15" t="s">
        <v>273</v>
      </c>
      <c r="DB4" s="15" t="s">
        <v>274</v>
      </c>
      <c r="DC4" s="15" t="s">
        <v>275</v>
      </c>
      <c r="DD4" s="15" t="s">
        <v>276</v>
      </c>
      <c r="DE4" s="15" t="s">
        <v>277</v>
      </c>
      <c r="DF4" s="15" t="s">
        <v>278</v>
      </c>
      <c r="DG4" s="15" t="s">
        <v>279</v>
      </c>
      <c r="DH4" s="15"/>
      <c r="DI4" s="39" t="s">
        <v>9</v>
      </c>
      <c r="DJ4" s="40"/>
      <c r="DK4" s="3" t="s">
        <v>10</v>
      </c>
      <c r="DL4" s="47" t="s">
        <v>10</v>
      </c>
      <c r="DM4" s="48"/>
      <c r="DN4" s="47" t="s">
        <v>10</v>
      </c>
      <c r="DO4" s="48"/>
      <c r="DP4" s="47" t="s">
        <v>10</v>
      </c>
      <c r="DQ4" s="48"/>
      <c r="DR4" s="47" t="s">
        <v>10</v>
      </c>
      <c r="DS4" s="48"/>
      <c r="DT4" s="47" t="s">
        <v>10</v>
      </c>
      <c r="DU4" s="48"/>
      <c r="DV4" s="47" t="s">
        <v>10</v>
      </c>
      <c r="DW4" s="48"/>
      <c r="DX4" s="47" t="s">
        <v>10</v>
      </c>
      <c r="DY4" s="48"/>
      <c r="DZ4" s="47" t="s">
        <v>10</v>
      </c>
      <c r="EA4" s="48"/>
      <c r="EB4" s="47" t="s">
        <v>10</v>
      </c>
      <c r="EC4" s="48"/>
      <c r="ED4" s="47" t="s">
        <v>10</v>
      </c>
      <c r="EE4" s="48"/>
      <c r="EF4" s="47" t="s">
        <v>10</v>
      </c>
      <c r="EG4" s="48"/>
      <c r="EH4" s="47" t="s">
        <v>10</v>
      </c>
      <c r="EI4" s="48"/>
      <c r="EJ4" s="47" t="s">
        <v>10</v>
      </c>
      <c r="EK4" s="48"/>
      <c r="EL4" s="47" t="s">
        <v>10</v>
      </c>
      <c r="EM4" s="48"/>
      <c r="EN4" s="47" t="s">
        <v>10</v>
      </c>
      <c r="EO4" s="48"/>
      <c r="EP4" s="47" t="s">
        <v>10</v>
      </c>
      <c r="EQ4" s="48"/>
      <c r="ER4" s="47" t="s">
        <v>10</v>
      </c>
      <c r="ES4" s="48"/>
      <c r="ET4" s="47" t="s">
        <v>10</v>
      </c>
      <c r="EU4" s="48"/>
      <c r="EV4" s="47" t="s">
        <v>10</v>
      </c>
      <c r="EW4" s="48"/>
      <c r="EX4" s="47" t="s">
        <v>10</v>
      </c>
      <c r="EY4" s="48"/>
      <c r="EZ4" s="47" t="s">
        <v>10</v>
      </c>
      <c r="FA4" s="48"/>
      <c r="FB4" s="47" t="s">
        <v>10</v>
      </c>
      <c r="FC4" s="48"/>
      <c r="FD4" s="47" t="s">
        <v>10</v>
      </c>
      <c r="FE4" s="48"/>
      <c r="FF4" s="47" t="s">
        <v>10</v>
      </c>
      <c r="FG4" s="48"/>
    </row>
    <row r="5" spans="1:163" ht="18" x14ac:dyDescent="0.2">
      <c r="A5" s="33" t="s">
        <v>11</v>
      </c>
      <c r="B5" s="34"/>
      <c r="C5" s="3" t="s">
        <v>10</v>
      </c>
      <c r="D5" s="11" t="s">
        <v>10</v>
      </c>
      <c r="E5" s="12">
        <v>28.382000000000001</v>
      </c>
      <c r="F5" s="11" t="s">
        <v>10</v>
      </c>
      <c r="G5" s="12">
        <v>16.917000000000002</v>
      </c>
      <c r="H5" s="11" t="s">
        <v>10</v>
      </c>
      <c r="I5" s="12">
        <v>5.53</v>
      </c>
      <c r="J5" s="11" t="s">
        <v>10</v>
      </c>
      <c r="K5" s="12">
        <v>16.318000000000001</v>
      </c>
      <c r="L5" s="11" t="s">
        <v>10</v>
      </c>
      <c r="M5" s="12">
        <v>0.99199999999999999</v>
      </c>
      <c r="N5" s="11" t="s">
        <v>10</v>
      </c>
      <c r="O5" s="12">
        <v>0.29699999999999999</v>
      </c>
      <c r="P5" s="11" t="s">
        <v>10</v>
      </c>
      <c r="Q5" s="12">
        <v>12.063000000000001</v>
      </c>
      <c r="R5" s="11" t="s">
        <v>10</v>
      </c>
      <c r="S5" s="12">
        <v>5.883</v>
      </c>
      <c r="T5" s="11" t="s">
        <v>10</v>
      </c>
      <c r="U5" s="12">
        <v>0.05</v>
      </c>
      <c r="V5" s="11" t="s">
        <v>10</v>
      </c>
      <c r="W5" s="12" t="s">
        <v>262</v>
      </c>
      <c r="X5" s="11" t="s">
        <v>10</v>
      </c>
      <c r="Y5" s="12">
        <v>0.193</v>
      </c>
      <c r="Z5" s="33" t="s">
        <v>11</v>
      </c>
      <c r="AA5" s="34"/>
      <c r="AB5" s="3" t="s">
        <v>10</v>
      </c>
      <c r="AC5" s="6">
        <v>11.87872767</v>
      </c>
      <c r="AD5" s="6">
        <v>16.965402536799999</v>
      </c>
      <c r="AE5" s="6">
        <v>1.3033897657</v>
      </c>
      <c r="AF5" s="6">
        <v>21.5350346669</v>
      </c>
      <c r="AG5" s="6">
        <v>35.5194354936</v>
      </c>
      <c r="AH5" s="6">
        <v>8.1784542149000004</v>
      </c>
      <c r="AI5" s="6">
        <v>0.16170531690000001</v>
      </c>
      <c r="AJ5" s="6">
        <v>4.2941577285000001</v>
      </c>
      <c r="AK5" s="6">
        <v>0.16369260660000001</v>
      </c>
      <c r="AL5" s="33" t="s">
        <v>11</v>
      </c>
      <c r="AM5" s="34"/>
      <c r="AN5" s="3" t="s">
        <v>10</v>
      </c>
      <c r="AO5" s="6">
        <v>916.97782864400006</v>
      </c>
      <c r="AP5" s="6">
        <v>1309.6434578200001</v>
      </c>
      <c r="AQ5" s="6">
        <v>100.615112192</v>
      </c>
      <c r="AR5" s="6">
        <v>1662.395997048</v>
      </c>
      <c r="AS5" s="6">
        <v>2741.9211668399998</v>
      </c>
      <c r="AT5" s="6">
        <v>631.33539180399998</v>
      </c>
      <c r="AU5" s="6">
        <v>12.482834395999999</v>
      </c>
      <c r="AV5" s="6">
        <v>331.48730563999999</v>
      </c>
      <c r="AW5" s="6">
        <v>12.636243135999999</v>
      </c>
      <c r="AX5" s="13">
        <f>SUM(AO5:AW5)</f>
        <v>7719.4953375200012</v>
      </c>
      <c r="AY5" s="20">
        <f>AU5/AX5*100</f>
        <v>0.16170531686609307</v>
      </c>
      <c r="AZ5" s="24">
        <f>AQ5/AX5*100</f>
        <v>1.3033897656880256</v>
      </c>
      <c r="BA5" s="33" t="s">
        <v>11</v>
      </c>
      <c r="BB5" s="34"/>
      <c r="BC5" s="3" t="s">
        <v>10</v>
      </c>
      <c r="BD5" s="6">
        <v>377</v>
      </c>
      <c r="BE5" s="6">
        <v>798</v>
      </c>
      <c r="BF5" s="6">
        <v>1085</v>
      </c>
      <c r="BG5" s="6">
        <v>239</v>
      </c>
      <c r="BH5" s="6">
        <v>5342</v>
      </c>
      <c r="BI5" s="6">
        <v>5058</v>
      </c>
      <c r="BJ5" s="6">
        <v>315</v>
      </c>
      <c r="BK5" s="6">
        <v>22949</v>
      </c>
      <c r="BL5" s="6">
        <v>2020</v>
      </c>
      <c r="BM5" s="6">
        <v>3880</v>
      </c>
      <c r="BN5" s="6">
        <v>114940</v>
      </c>
      <c r="BO5" s="13">
        <f>SUM(BD5:BN5)</f>
        <v>157003</v>
      </c>
      <c r="BP5" s="33" t="s">
        <v>11</v>
      </c>
      <c r="BQ5" s="34"/>
      <c r="BR5" s="3" t="s">
        <v>10</v>
      </c>
      <c r="BS5" s="6">
        <v>107</v>
      </c>
      <c r="BT5" s="6">
        <v>135</v>
      </c>
      <c r="BU5" s="6">
        <v>60</v>
      </c>
      <c r="BV5" s="6">
        <v>39</v>
      </c>
      <c r="BW5" s="6">
        <v>53</v>
      </c>
      <c r="BX5" s="6">
        <v>15</v>
      </c>
      <c r="BY5" s="6">
        <v>38</v>
      </c>
      <c r="BZ5" s="6">
        <v>1350</v>
      </c>
      <c r="CA5" s="6">
        <v>1</v>
      </c>
      <c r="CB5" s="6" t="s">
        <v>262</v>
      </c>
      <c r="CC5" s="6">
        <v>71</v>
      </c>
      <c r="CD5" s="13">
        <f>SUM(BS5:CC5)</f>
        <v>1869</v>
      </c>
      <c r="CE5" s="33" t="s">
        <v>11</v>
      </c>
      <c r="CF5" s="34"/>
      <c r="CG5" s="17">
        <f t="shared" ref="CG5:CG40" si="0">CD5/BO5*100</f>
        <v>1.1904231129341478</v>
      </c>
      <c r="CH5" s="21">
        <f>BS5/BD5*100</f>
        <v>28.381962864721483</v>
      </c>
      <c r="CI5" s="21">
        <f>BT5/BE5*100</f>
        <v>16.917293233082706</v>
      </c>
      <c r="CJ5" s="21">
        <f t="shared" ref="CJ5:CR5" si="1">BU5/BF5*100</f>
        <v>5.5299539170506913</v>
      </c>
      <c r="CK5" s="21">
        <f t="shared" si="1"/>
        <v>16.317991631799163</v>
      </c>
      <c r="CL5" s="21">
        <f t="shared" si="1"/>
        <v>0.99213777611381515</v>
      </c>
      <c r="CM5" s="21">
        <f t="shared" si="1"/>
        <v>0.29655990510083036</v>
      </c>
      <c r="CN5" s="21">
        <f t="shared" si="1"/>
        <v>12.063492063492063</v>
      </c>
      <c r="CO5" s="21">
        <f t="shared" si="1"/>
        <v>5.8826092640202186</v>
      </c>
      <c r="CP5" s="21">
        <f t="shared" si="1"/>
        <v>4.9504950495049507E-2</v>
      </c>
      <c r="CQ5" s="21" t="e">
        <f t="shared" si="1"/>
        <v>#VALUE!</v>
      </c>
      <c r="CR5" s="21">
        <f t="shared" si="1"/>
        <v>6.1771358969897334E-2</v>
      </c>
      <c r="CS5">
        <f t="shared" ref="CS5:CS40" si="2">AX5/BO5</f>
        <v>4.9167820599096843E-2</v>
      </c>
      <c r="CT5">
        <f>AX5/BD5</f>
        <v>20.476114953633957</v>
      </c>
      <c r="CU5" s="6">
        <v>12.482834395999999</v>
      </c>
      <c r="CV5" s="13">
        <f t="shared" ref="CV5:CV40" si="3">AX5-CU5</f>
        <v>7707.0125031240013</v>
      </c>
      <c r="CW5" s="16">
        <v>4</v>
      </c>
      <c r="CX5" s="16" t="s">
        <v>11</v>
      </c>
      <c r="CY5" s="16">
        <v>190.7</v>
      </c>
      <c r="CZ5" s="16">
        <v>117.6</v>
      </c>
      <c r="DA5" s="16">
        <v>55.2</v>
      </c>
      <c r="DB5" s="16">
        <v>77.8</v>
      </c>
      <c r="DC5" s="16">
        <v>72.3</v>
      </c>
      <c r="DD5" s="16">
        <v>5.6</v>
      </c>
      <c r="DE5" s="16">
        <v>34.700000000000003</v>
      </c>
      <c r="DF5" s="16">
        <v>24.2</v>
      </c>
      <c r="DG5" s="16">
        <v>93.9</v>
      </c>
      <c r="DH5" s="16"/>
      <c r="DI5" s="33" t="s">
        <v>11</v>
      </c>
      <c r="DJ5" s="34"/>
      <c r="DK5" s="3" t="s">
        <v>10</v>
      </c>
      <c r="DL5" s="11" t="s">
        <v>10</v>
      </c>
      <c r="DM5" s="32" t="s">
        <v>262</v>
      </c>
      <c r="DN5" s="11" t="s">
        <v>10</v>
      </c>
      <c r="DO5" s="32">
        <v>19.399999999999999</v>
      </c>
      <c r="DP5" s="11" t="s">
        <v>10</v>
      </c>
      <c r="DQ5" s="32" t="s">
        <v>262</v>
      </c>
      <c r="DR5" s="11" t="s">
        <v>10</v>
      </c>
      <c r="DS5" s="32">
        <v>37433</v>
      </c>
      <c r="DT5" s="11" t="s">
        <v>10</v>
      </c>
      <c r="DU5" s="32">
        <v>528768</v>
      </c>
      <c r="DV5" s="11" t="s">
        <v>10</v>
      </c>
      <c r="DW5" s="32">
        <v>3.1</v>
      </c>
      <c r="DX5" s="11" t="s">
        <v>10</v>
      </c>
      <c r="DY5" s="32">
        <v>73</v>
      </c>
      <c r="DZ5" s="11" t="s">
        <v>10</v>
      </c>
      <c r="EA5" s="32">
        <v>1</v>
      </c>
      <c r="EB5" s="11" t="s">
        <v>10</v>
      </c>
      <c r="EC5" s="32">
        <v>55206</v>
      </c>
      <c r="ED5" s="11" t="s">
        <v>10</v>
      </c>
      <c r="EE5" s="32">
        <v>93</v>
      </c>
      <c r="EF5" s="11" t="s">
        <v>10</v>
      </c>
      <c r="EG5" s="32">
        <v>84</v>
      </c>
      <c r="EH5" s="11" t="s">
        <v>10</v>
      </c>
      <c r="EI5" s="32">
        <v>499</v>
      </c>
      <c r="EJ5" s="11" t="s">
        <v>10</v>
      </c>
      <c r="EK5" s="32">
        <v>20</v>
      </c>
      <c r="EL5" s="11" t="s">
        <v>10</v>
      </c>
      <c r="EM5" s="32">
        <v>6.7</v>
      </c>
      <c r="EN5" s="11" t="s">
        <v>10</v>
      </c>
      <c r="EO5" s="32">
        <v>92</v>
      </c>
      <c r="EP5" s="11" t="s">
        <v>10</v>
      </c>
      <c r="EQ5" s="32">
        <v>2.7</v>
      </c>
      <c r="ER5" s="11" t="s">
        <v>10</v>
      </c>
      <c r="ES5" s="32">
        <v>92</v>
      </c>
      <c r="ET5" s="11" t="s">
        <v>10</v>
      </c>
      <c r="EU5" s="32">
        <v>83</v>
      </c>
      <c r="EV5" s="11" t="s">
        <v>10</v>
      </c>
      <c r="EW5" s="32">
        <v>85</v>
      </c>
      <c r="EX5" s="11" t="s">
        <v>10</v>
      </c>
      <c r="EY5" s="32">
        <v>7.1</v>
      </c>
      <c r="EZ5" s="11" t="s">
        <v>10</v>
      </c>
      <c r="FA5" s="32">
        <v>67</v>
      </c>
      <c r="FB5" s="11" t="s">
        <v>10</v>
      </c>
      <c r="FC5" s="32">
        <v>0.9</v>
      </c>
      <c r="FD5" s="11" t="s">
        <v>10</v>
      </c>
      <c r="FE5" s="32">
        <v>12.5</v>
      </c>
      <c r="FF5" s="11" t="s">
        <v>10</v>
      </c>
      <c r="FG5" s="32">
        <v>14.36</v>
      </c>
    </row>
    <row r="6" spans="1:163" ht="18" x14ac:dyDescent="0.2">
      <c r="A6" s="33" t="s">
        <v>12</v>
      </c>
      <c r="B6" s="34"/>
      <c r="C6" s="3" t="s">
        <v>10</v>
      </c>
      <c r="D6" s="11" t="s">
        <v>10</v>
      </c>
      <c r="E6" s="12">
        <v>25.962</v>
      </c>
      <c r="F6" s="11" t="s">
        <v>10</v>
      </c>
      <c r="G6" s="12">
        <v>28.821000000000002</v>
      </c>
      <c r="H6" s="11" t="s">
        <v>10</v>
      </c>
      <c r="I6" s="12">
        <v>64.286000000000001</v>
      </c>
      <c r="J6" s="11" t="s">
        <v>10</v>
      </c>
      <c r="K6" s="12">
        <v>57.143000000000001</v>
      </c>
      <c r="L6" s="11" t="s">
        <v>10</v>
      </c>
      <c r="M6" s="12">
        <v>39.393999999999998</v>
      </c>
      <c r="N6" s="11" t="s">
        <v>10</v>
      </c>
      <c r="O6" s="12" t="s">
        <v>262</v>
      </c>
      <c r="P6" s="11" t="s">
        <v>10</v>
      </c>
      <c r="Q6" s="12">
        <v>39.393999999999998</v>
      </c>
      <c r="R6" s="11" t="s">
        <v>10</v>
      </c>
      <c r="S6" s="12">
        <v>33.39</v>
      </c>
      <c r="T6" s="11" t="s">
        <v>10</v>
      </c>
      <c r="U6" s="12">
        <v>23.425000000000001</v>
      </c>
      <c r="V6" s="11" t="s">
        <v>10</v>
      </c>
      <c r="W6" s="12">
        <v>21.094999999999999</v>
      </c>
      <c r="X6" s="11" t="s">
        <v>10</v>
      </c>
      <c r="Y6" s="12">
        <v>1.8109999999999999</v>
      </c>
      <c r="Z6" s="33" t="s">
        <v>12</v>
      </c>
      <c r="AA6" s="34"/>
      <c r="AB6" s="3" t="s">
        <v>10</v>
      </c>
      <c r="AC6" s="7">
        <v>53.633125236600002</v>
      </c>
      <c r="AD6" s="7">
        <v>15.3951027725</v>
      </c>
      <c r="AE6" s="7">
        <v>0.1500617658</v>
      </c>
      <c r="AF6" s="7">
        <v>0</v>
      </c>
      <c r="AG6" s="7">
        <v>1.4066563309</v>
      </c>
      <c r="AH6" s="7">
        <v>22.932551427700002</v>
      </c>
      <c r="AI6" s="7">
        <v>2.8090751902000002</v>
      </c>
      <c r="AJ6" s="7">
        <v>2.8379084208999998</v>
      </c>
      <c r="AK6" s="7">
        <v>0.83551885540000004</v>
      </c>
      <c r="AL6" s="33" t="s">
        <v>12</v>
      </c>
      <c r="AM6" s="34"/>
      <c r="AN6" s="3" t="s">
        <v>10</v>
      </c>
      <c r="AO6" s="7">
        <v>44.995981344</v>
      </c>
      <c r="AP6" s="7">
        <v>12.915856648</v>
      </c>
      <c r="AQ6" s="7">
        <v>0.12589563600000001</v>
      </c>
      <c r="AR6" s="7">
        <v>0</v>
      </c>
      <c r="AS6" s="7">
        <v>1.1801266800000001</v>
      </c>
      <c r="AT6" s="7">
        <v>19.239465379999999</v>
      </c>
      <c r="AU6" s="7">
        <v>2.3566982959999998</v>
      </c>
      <c r="AV6" s="7">
        <v>2.3808881880000001</v>
      </c>
      <c r="AW6" s="7">
        <v>0.70096588000000004</v>
      </c>
      <c r="AX6" s="13">
        <f t="shared" ref="AX6:AX40" si="4">SUM(AO6:AW6)</f>
        <v>83.895878052</v>
      </c>
      <c r="AY6" s="20">
        <f t="shared" ref="AY6:AY40" si="5">AU6/AX6*100</f>
        <v>2.8090751902486564</v>
      </c>
      <c r="AZ6" s="24">
        <f t="shared" ref="AZ6:AZ40" si="6">AQ6/AX6*100</f>
        <v>0.15006176575441274</v>
      </c>
      <c r="BA6" s="33" t="s">
        <v>12</v>
      </c>
      <c r="BB6" s="34"/>
      <c r="BC6" s="3" t="s">
        <v>10</v>
      </c>
      <c r="BD6" s="7">
        <v>104</v>
      </c>
      <c r="BE6" s="7">
        <v>229</v>
      </c>
      <c r="BF6" s="7">
        <v>14</v>
      </c>
      <c r="BG6" s="7">
        <v>21</v>
      </c>
      <c r="BH6" s="7">
        <v>99</v>
      </c>
      <c r="BI6" s="7" t="s">
        <v>262</v>
      </c>
      <c r="BJ6" s="7">
        <v>99</v>
      </c>
      <c r="BK6" s="7">
        <v>3054</v>
      </c>
      <c r="BL6" s="7">
        <v>1016</v>
      </c>
      <c r="BM6" s="7">
        <v>2100</v>
      </c>
      <c r="BN6" s="7">
        <v>53464</v>
      </c>
      <c r="BO6" s="13">
        <f t="shared" ref="BO6:BO21" si="7">SUM(BD6:BN6)</f>
        <v>60200</v>
      </c>
      <c r="BP6" s="33" t="s">
        <v>12</v>
      </c>
      <c r="BQ6" s="34"/>
      <c r="BR6" s="3" t="s">
        <v>10</v>
      </c>
      <c r="BS6" s="7">
        <v>27</v>
      </c>
      <c r="BT6" s="7">
        <v>66</v>
      </c>
      <c r="BU6" s="7">
        <v>9</v>
      </c>
      <c r="BV6" s="7">
        <v>12</v>
      </c>
      <c r="BW6" s="7">
        <v>39</v>
      </c>
      <c r="BX6" s="7" t="s">
        <v>262</v>
      </c>
      <c r="BY6" s="7">
        <v>39</v>
      </c>
      <c r="BZ6" s="7">
        <v>1092</v>
      </c>
      <c r="CA6" s="7">
        <v>238</v>
      </c>
      <c r="CB6" s="7">
        <v>443</v>
      </c>
      <c r="CC6" s="7">
        <v>968</v>
      </c>
      <c r="CD6" s="13">
        <f t="shared" ref="CD6:CD21" si="8">SUM(BS6:CC6)</f>
        <v>2933</v>
      </c>
      <c r="CE6" s="33" t="s">
        <v>12</v>
      </c>
      <c r="CF6" s="34"/>
      <c r="CG6" s="17">
        <f t="shared" si="0"/>
        <v>4.8720930232558146</v>
      </c>
      <c r="CH6" s="21">
        <f t="shared" ref="CH6:CH40" si="9">BS6/BD6*100</f>
        <v>25.961538461538463</v>
      </c>
      <c r="CI6" s="21">
        <f t="shared" ref="CI6:CI40" si="10">BT6/BE6*100</f>
        <v>28.820960698689959</v>
      </c>
      <c r="CJ6" s="21">
        <f t="shared" ref="CJ6:CJ40" si="11">BU6/BF6*100</f>
        <v>64.285714285714292</v>
      </c>
      <c r="CK6" s="21">
        <f t="shared" ref="CK6:CK40" si="12">BV6/BG6*100</f>
        <v>57.142857142857139</v>
      </c>
      <c r="CL6" s="21">
        <f t="shared" ref="CL6:CL40" si="13">BW6/BH6*100</f>
        <v>39.393939393939391</v>
      </c>
      <c r="CM6" s="21" t="e">
        <f t="shared" ref="CM6:CM40" si="14">BX6/BI6*100</f>
        <v>#VALUE!</v>
      </c>
      <c r="CN6" s="21">
        <f t="shared" ref="CN6:CN40" si="15">BY6/BJ6*100</f>
        <v>39.393939393939391</v>
      </c>
      <c r="CO6" s="21">
        <f t="shared" ref="CO6:CO40" si="16">BZ6/BK6*100</f>
        <v>35.756385068762278</v>
      </c>
      <c r="CP6" s="21">
        <f t="shared" ref="CP6:CP40" si="17">CA6/BL6*100</f>
        <v>23.4251968503937</v>
      </c>
      <c r="CQ6" s="21">
        <f t="shared" ref="CQ6:CQ40" si="18">CB6/BM6*100</f>
        <v>21.095238095238095</v>
      </c>
      <c r="CR6" s="21">
        <f t="shared" ref="CR6:CR40" si="19">CC6/BN6*100</f>
        <v>1.8105641179111176</v>
      </c>
      <c r="CS6">
        <f t="shared" si="2"/>
        <v>1.3936192367441861E-3</v>
      </c>
      <c r="CT6">
        <f t="shared" ref="CT6:CT40" si="20">AX6/BD6</f>
        <v>0.80669113511538459</v>
      </c>
      <c r="CU6" s="7">
        <v>2.3566982959999998</v>
      </c>
      <c r="CV6" s="13">
        <f t="shared" si="3"/>
        <v>81.539179755999996</v>
      </c>
      <c r="CW6" s="16">
        <v>9</v>
      </c>
      <c r="CX6" s="16" t="s">
        <v>12</v>
      </c>
      <c r="CY6" s="16">
        <v>178.1</v>
      </c>
      <c r="CZ6" s="16">
        <v>75.099999999999994</v>
      </c>
      <c r="DA6" s="16">
        <v>73.2</v>
      </c>
      <c r="DB6" s="16">
        <v>76.2</v>
      </c>
      <c r="DC6" s="16">
        <v>64.099999999999994</v>
      </c>
      <c r="DD6" s="16">
        <v>10.9</v>
      </c>
      <c r="DE6" s="16">
        <v>25.4</v>
      </c>
      <c r="DF6" s="16">
        <v>22.2</v>
      </c>
      <c r="DG6" s="16">
        <v>77.099999999999994</v>
      </c>
      <c r="DH6" s="16"/>
      <c r="DI6" s="33" t="s">
        <v>12</v>
      </c>
      <c r="DJ6" s="34"/>
      <c r="DK6" s="3" t="s">
        <v>10</v>
      </c>
      <c r="DL6" s="11" t="s">
        <v>10</v>
      </c>
      <c r="DM6" s="32">
        <v>0.8</v>
      </c>
      <c r="DN6" s="11" t="s">
        <v>10</v>
      </c>
      <c r="DO6" s="32">
        <v>20.8</v>
      </c>
      <c r="DP6" s="11" t="s">
        <v>10</v>
      </c>
      <c r="DQ6" s="32">
        <v>1.6</v>
      </c>
      <c r="DR6" s="11" t="s">
        <v>10</v>
      </c>
      <c r="DS6" s="32">
        <v>37001</v>
      </c>
      <c r="DT6" s="11" t="s">
        <v>10</v>
      </c>
      <c r="DU6" s="32">
        <v>309637</v>
      </c>
      <c r="DV6" s="11" t="s">
        <v>10</v>
      </c>
      <c r="DW6" s="32">
        <v>2.2999999999999998</v>
      </c>
      <c r="DX6" s="11" t="s">
        <v>10</v>
      </c>
      <c r="DY6" s="32">
        <v>72</v>
      </c>
      <c r="DZ6" s="11" t="s">
        <v>10</v>
      </c>
      <c r="EA6" s="32">
        <v>1.3</v>
      </c>
      <c r="EB6" s="11" t="s">
        <v>10</v>
      </c>
      <c r="EC6" s="32">
        <v>53132</v>
      </c>
      <c r="ED6" s="11" t="s">
        <v>10</v>
      </c>
      <c r="EE6" s="32">
        <v>92</v>
      </c>
      <c r="EF6" s="11" t="s">
        <v>10</v>
      </c>
      <c r="EG6" s="32">
        <v>86</v>
      </c>
      <c r="EH6" s="11" t="s">
        <v>10</v>
      </c>
      <c r="EI6" s="32">
        <v>491</v>
      </c>
      <c r="EJ6" s="11" t="s">
        <v>10</v>
      </c>
      <c r="EK6" s="32">
        <v>17</v>
      </c>
      <c r="EL6" s="11" t="s">
        <v>10</v>
      </c>
      <c r="EM6" s="32">
        <v>12.2</v>
      </c>
      <c r="EN6" s="11" t="s">
        <v>10</v>
      </c>
      <c r="EO6" s="32">
        <v>92</v>
      </c>
      <c r="EP6" s="11" t="s">
        <v>10</v>
      </c>
      <c r="EQ6" s="32">
        <v>1.3</v>
      </c>
      <c r="ER6" s="11" t="s">
        <v>10</v>
      </c>
      <c r="ES6" s="32">
        <v>76</v>
      </c>
      <c r="ET6" s="11" t="s">
        <v>10</v>
      </c>
      <c r="EU6" s="32">
        <v>82</v>
      </c>
      <c r="EV6" s="11" t="s">
        <v>10</v>
      </c>
      <c r="EW6" s="32">
        <v>71</v>
      </c>
      <c r="EX6" s="11" t="s">
        <v>10</v>
      </c>
      <c r="EY6" s="32">
        <v>7.2</v>
      </c>
      <c r="EZ6" s="11" t="s">
        <v>10</v>
      </c>
      <c r="FA6" s="32">
        <v>86</v>
      </c>
      <c r="FB6" s="11" t="s">
        <v>10</v>
      </c>
      <c r="FC6" s="32">
        <v>0.5</v>
      </c>
      <c r="FD6" s="11" t="s">
        <v>10</v>
      </c>
      <c r="FE6" s="32">
        <v>5.3</v>
      </c>
      <c r="FF6" s="11" t="s">
        <v>10</v>
      </c>
      <c r="FG6" s="32">
        <v>14.51</v>
      </c>
    </row>
    <row r="7" spans="1:163" ht="18" x14ac:dyDescent="0.2">
      <c r="A7" s="33" t="s">
        <v>13</v>
      </c>
      <c r="B7" s="34"/>
      <c r="C7" s="3" t="s">
        <v>10</v>
      </c>
      <c r="D7" s="11" t="s">
        <v>10</v>
      </c>
      <c r="E7" s="12">
        <v>21.428999999999998</v>
      </c>
      <c r="F7" s="11" t="s">
        <v>10</v>
      </c>
      <c r="G7" s="12">
        <v>27.777999999999999</v>
      </c>
      <c r="H7" s="11" t="s">
        <v>10</v>
      </c>
      <c r="I7" s="12">
        <v>40</v>
      </c>
      <c r="J7" s="11" t="s">
        <v>10</v>
      </c>
      <c r="K7" s="12">
        <v>31.579000000000001</v>
      </c>
      <c r="L7" s="11" t="s">
        <v>10</v>
      </c>
      <c r="M7" s="12">
        <v>20.422999999999998</v>
      </c>
      <c r="N7" s="11" t="s">
        <v>10</v>
      </c>
      <c r="O7" s="12">
        <v>14.141</v>
      </c>
      <c r="P7" s="11" t="s">
        <v>10</v>
      </c>
      <c r="Q7" s="12">
        <v>34.884</v>
      </c>
      <c r="R7" s="11" t="s">
        <v>10</v>
      </c>
      <c r="S7" s="12">
        <v>23.266999999999999</v>
      </c>
      <c r="T7" s="11" t="s">
        <v>10</v>
      </c>
      <c r="U7" s="12">
        <v>26.870999999999999</v>
      </c>
      <c r="V7" s="11" t="s">
        <v>10</v>
      </c>
      <c r="W7" s="12">
        <v>59.069000000000003</v>
      </c>
      <c r="X7" s="11" t="s">
        <v>10</v>
      </c>
      <c r="Y7" s="12">
        <v>10.805999999999999</v>
      </c>
      <c r="Z7" s="33" t="s">
        <v>13</v>
      </c>
      <c r="AA7" s="34"/>
      <c r="AB7" s="3" t="s">
        <v>10</v>
      </c>
      <c r="AC7" s="6">
        <v>22.5957534862</v>
      </c>
      <c r="AD7" s="6">
        <v>14.587486562500001</v>
      </c>
      <c r="AE7" s="6">
        <v>0.33309949080000001</v>
      </c>
      <c r="AF7" s="6">
        <v>0</v>
      </c>
      <c r="AG7" s="6">
        <v>1.11033164E-2</v>
      </c>
      <c r="AH7" s="6">
        <v>50.579895931599999</v>
      </c>
      <c r="AI7" s="6">
        <v>11.3556644578</v>
      </c>
      <c r="AJ7" s="6">
        <v>1.6654974499999999E-2</v>
      </c>
      <c r="AK7" s="6">
        <v>0.5203417803</v>
      </c>
      <c r="AL7" s="33" t="s">
        <v>13</v>
      </c>
      <c r="AM7" s="34"/>
      <c r="AN7" s="3" t="s">
        <v>10</v>
      </c>
      <c r="AO7" s="6">
        <v>6.920163928</v>
      </c>
      <c r="AP7" s="6">
        <v>4.4675561879999997</v>
      </c>
      <c r="AQ7" s="6">
        <v>0.10201488</v>
      </c>
      <c r="AR7" s="6">
        <v>0</v>
      </c>
      <c r="AS7" s="6">
        <v>3.4004959999999998E-3</v>
      </c>
      <c r="AT7" s="6">
        <v>15.490573108</v>
      </c>
      <c r="AU7" s="6">
        <v>3.4777800000000001</v>
      </c>
      <c r="AV7" s="6">
        <v>5.1007439999999999E-3</v>
      </c>
      <c r="AW7" s="6">
        <v>0.15935960800000001</v>
      </c>
      <c r="AX7" s="13">
        <f t="shared" si="4"/>
        <v>30.625948951999998</v>
      </c>
      <c r="AY7" s="20">
        <f t="shared" si="5"/>
        <v>11.355664457779641</v>
      </c>
      <c r="AZ7" s="24">
        <f t="shared" si="6"/>
        <v>0.33309949076153611</v>
      </c>
      <c r="BA7" s="33" t="s">
        <v>13</v>
      </c>
      <c r="BB7" s="34"/>
      <c r="BC7" s="3" t="s">
        <v>10</v>
      </c>
      <c r="BD7" s="6">
        <v>84</v>
      </c>
      <c r="BE7" s="6">
        <v>198</v>
      </c>
      <c r="BF7" s="6">
        <v>10</v>
      </c>
      <c r="BG7" s="6">
        <v>19</v>
      </c>
      <c r="BH7" s="6">
        <v>142</v>
      </c>
      <c r="BI7" s="6">
        <v>99</v>
      </c>
      <c r="BJ7" s="6">
        <v>43</v>
      </c>
      <c r="BK7" s="6">
        <v>1818</v>
      </c>
      <c r="BL7" s="6">
        <v>521</v>
      </c>
      <c r="BM7" s="6">
        <v>838</v>
      </c>
      <c r="BN7" s="6">
        <v>5238</v>
      </c>
      <c r="BO7" s="13">
        <f t="shared" si="7"/>
        <v>9010</v>
      </c>
      <c r="BP7" s="33" t="s">
        <v>13</v>
      </c>
      <c r="BQ7" s="34"/>
      <c r="BR7" s="3" t="s">
        <v>10</v>
      </c>
      <c r="BS7" s="6">
        <v>18</v>
      </c>
      <c r="BT7" s="6">
        <v>55</v>
      </c>
      <c r="BU7" s="6">
        <v>4</v>
      </c>
      <c r="BV7" s="6">
        <v>6</v>
      </c>
      <c r="BW7" s="6">
        <v>29</v>
      </c>
      <c r="BX7" s="6">
        <v>14</v>
      </c>
      <c r="BY7" s="6">
        <v>15</v>
      </c>
      <c r="BZ7" s="6">
        <v>423</v>
      </c>
      <c r="CA7" s="6">
        <v>140</v>
      </c>
      <c r="CB7" s="6">
        <v>495</v>
      </c>
      <c r="CC7" s="6">
        <v>566</v>
      </c>
      <c r="CD7" s="13">
        <f t="shared" si="8"/>
        <v>1765</v>
      </c>
      <c r="CE7" s="33" t="s">
        <v>13</v>
      </c>
      <c r="CF7" s="34"/>
      <c r="CG7" s="17">
        <f t="shared" si="0"/>
        <v>19.589345172031077</v>
      </c>
      <c r="CH7" s="21">
        <f t="shared" si="9"/>
        <v>21.428571428571427</v>
      </c>
      <c r="CI7" s="21">
        <f t="shared" si="10"/>
        <v>27.777777777777779</v>
      </c>
      <c r="CJ7" s="21">
        <f t="shared" si="11"/>
        <v>40</v>
      </c>
      <c r="CK7" s="21">
        <f t="shared" si="12"/>
        <v>31.578947368421051</v>
      </c>
      <c r="CL7" s="21">
        <f t="shared" si="13"/>
        <v>20.422535211267608</v>
      </c>
      <c r="CM7" s="21">
        <f t="shared" si="14"/>
        <v>14.14141414141414</v>
      </c>
      <c r="CN7" s="21">
        <f t="shared" si="15"/>
        <v>34.883720930232556</v>
      </c>
      <c r="CO7" s="21">
        <f t="shared" si="16"/>
        <v>23.267326732673268</v>
      </c>
      <c r="CP7" s="21">
        <f t="shared" si="17"/>
        <v>26.871401151631481</v>
      </c>
      <c r="CQ7" s="21">
        <f t="shared" si="18"/>
        <v>59.069212410501194</v>
      </c>
      <c r="CR7" s="21">
        <f t="shared" si="19"/>
        <v>10.805651011836579</v>
      </c>
      <c r="CS7">
        <f t="shared" si="2"/>
        <v>3.3991064319644835E-3</v>
      </c>
      <c r="CT7">
        <f t="shared" si="20"/>
        <v>0.36459463038095236</v>
      </c>
      <c r="CU7" s="6">
        <v>3.4777800000000001</v>
      </c>
      <c r="CV7" s="13">
        <f t="shared" si="3"/>
        <v>27.148168951999999</v>
      </c>
      <c r="CW7" s="16">
        <v>26</v>
      </c>
      <c r="CX7" s="16" t="s">
        <v>13</v>
      </c>
      <c r="CY7" s="16">
        <v>155.80000000000001</v>
      </c>
      <c r="CZ7" s="16">
        <v>86.3</v>
      </c>
      <c r="DA7" s="16">
        <v>53.3</v>
      </c>
      <c r="DB7" s="16">
        <v>75.5</v>
      </c>
      <c r="DC7" s="16">
        <v>62.8</v>
      </c>
      <c r="DD7" s="16">
        <v>6.6</v>
      </c>
      <c r="DE7" s="16">
        <v>36.4</v>
      </c>
      <c r="DF7" s="16">
        <v>49.8</v>
      </c>
      <c r="DG7" s="16">
        <v>86</v>
      </c>
      <c r="DH7" s="16"/>
      <c r="DI7" s="33" t="s">
        <v>13</v>
      </c>
      <c r="DJ7" s="34"/>
      <c r="DK7" s="3" t="s">
        <v>10</v>
      </c>
      <c r="DL7" s="11" t="s">
        <v>10</v>
      </c>
      <c r="DM7" s="32">
        <v>0.7</v>
      </c>
      <c r="DN7" s="11" t="s">
        <v>10</v>
      </c>
      <c r="DO7" s="32">
        <v>20</v>
      </c>
      <c r="DP7" s="11" t="s">
        <v>10</v>
      </c>
      <c r="DQ7" s="32">
        <v>2.1</v>
      </c>
      <c r="DR7" s="11" t="s">
        <v>10</v>
      </c>
      <c r="DS7" s="32">
        <v>34884</v>
      </c>
      <c r="DT7" s="11" t="s">
        <v>10</v>
      </c>
      <c r="DU7" s="32">
        <v>447607</v>
      </c>
      <c r="DV7" s="11" t="s">
        <v>10</v>
      </c>
      <c r="DW7" s="32">
        <v>2.4</v>
      </c>
      <c r="DX7" s="11" t="s">
        <v>10</v>
      </c>
      <c r="DY7" s="32">
        <v>65</v>
      </c>
      <c r="DZ7" s="11" t="s">
        <v>10</v>
      </c>
      <c r="EA7" s="32">
        <v>2.2999999999999998</v>
      </c>
      <c r="EB7" s="11" t="s">
        <v>10</v>
      </c>
      <c r="EC7" s="32">
        <v>54327</v>
      </c>
      <c r="ED7" s="11" t="s">
        <v>10</v>
      </c>
      <c r="EE7" s="32">
        <v>90</v>
      </c>
      <c r="EF7" s="11" t="s">
        <v>10</v>
      </c>
      <c r="EG7" s="32">
        <v>80</v>
      </c>
      <c r="EH7" s="11" t="s">
        <v>10</v>
      </c>
      <c r="EI7" s="32">
        <v>500</v>
      </c>
      <c r="EJ7" s="11" t="s">
        <v>10</v>
      </c>
      <c r="EK7" s="32">
        <v>19</v>
      </c>
      <c r="EL7" s="11" t="s">
        <v>10</v>
      </c>
      <c r="EM7" s="32">
        <v>12.8</v>
      </c>
      <c r="EN7" s="11" t="s">
        <v>10</v>
      </c>
      <c r="EO7" s="32">
        <v>79</v>
      </c>
      <c r="EP7" s="11" t="s">
        <v>10</v>
      </c>
      <c r="EQ7" s="32">
        <v>2</v>
      </c>
      <c r="ER7" s="11" t="s">
        <v>10</v>
      </c>
      <c r="ES7" s="32">
        <v>88</v>
      </c>
      <c r="ET7" s="11" t="s">
        <v>10</v>
      </c>
      <c r="EU7" s="32">
        <v>82.1</v>
      </c>
      <c r="EV7" s="11" t="s">
        <v>10</v>
      </c>
      <c r="EW7" s="32">
        <v>74</v>
      </c>
      <c r="EX7" s="11" t="s">
        <v>10</v>
      </c>
      <c r="EY7" s="32">
        <v>6.8</v>
      </c>
      <c r="EZ7" s="11" t="s">
        <v>10</v>
      </c>
      <c r="FA7" s="32">
        <v>56</v>
      </c>
      <c r="FB7" s="11" t="s">
        <v>10</v>
      </c>
      <c r="FC7" s="32">
        <v>1.1000000000000001</v>
      </c>
      <c r="FD7" s="11" t="s">
        <v>10</v>
      </c>
      <c r="FE7" s="32">
        <v>4.3</v>
      </c>
      <c r="FF7" s="11" t="s">
        <v>10</v>
      </c>
      <c r="FG7" s="32">
        <v>15.52</v>
      </c>
    </row>
    <row r="8" spans="1:163" ht="18" x14ac:dyDescent="0.2">
      <c r="A8" s="33" t="s">
        <v>14</v>
      </c>
      <c r="B8" s="34"/>
      <c r="C8" s="3" t="s">
        <v>10</v>
      </c>
      <c r="D8" s="11" t="s">
        <v>10</v>
      </c>
      <c r="E8" s="12">
        <v>23.529</v>
      </c>
      <c r="F8" s="11" t="s">
        <v>10</v>
      </c>
      <c r="G8" s="12">
        <v>13.055999999999999</v>
      </c>
      <c r="H8" s="11" t="s">
        <v>10</v>
      </c>
      <c r="I8" s="12">
        <v>57.777999999999999</v>
      </c>
      <c r="J8" s="11" t="s">
        <v>10</v>
      </c>
      <c r="K8" s="12">
        <v>34.042999999999999</v>
      </c>
      <c r="L8" s="11" t="s">
        <v>10</v>
      </c>
      <c r="M8" s="12">
        <v>6.3949999999999996</v>
      </c>
      <c r="N8" s="11" t="s">
        <v>10</v>
      </c>
      <c r="O8" s="12">
        <v>4.2939999999999996</v>
      </c>
      <c r="P8" s="11" t="s">
        <v>10</v>
      </c>
      <c r="Q8" s="12">
        <v>21.818000000000001</v>
      </c>
      <c r="R8" s="11" t="s">
        <v>10</v>
      </c>
      <c r="S8" s="12">
        <v>21.35</v>
      </c>
      <c r="T8" s="11" t="s">
        <v>10</v>
      </c>
      <c r="U8" s="12">
        <v>21.413</v>
      </c>
      <c r="V8" s="11" t="s">
        <v>10</v>
      </c>
      <c r="W8" s="12">
        <v>21.47</v>
      </c>
      <c r="X8" s="11" t="s">
        <v>10</v>
      </c>
      <c r="Y8" s="12">
        <v>6.3449999999999998</v>
      </c>
      <c r="Z8" s="33" t="s">
        <v>14</v>
      </c>
      <c r="AA8" s="34"/>
      <c r="AB8" s="3" t="s">
        <v>10</v>
      </c>
      <c r="AC8" s="7">
        <v>46.964833974400001</v>
      </c>
      <c r="AD8" s="7">
        <v>2.4806214164</v>
      </c>
      <c r="AE8" s="7">
        <v>0.82426230759999997</v>
      </c>
      <c r="AF8" s="7">
        <v>4.1097269064999997</v>
      </c>
      <c r="AG8" s="7">
        <v>23.263842777600001</v>
      </c>
      <c r="AH8" s="7">
        <v>5.7825850538000001</v>
      </c>
      <c r="AI8" s="7">
        <v>0.1282327553</v>
      </c>
      <c r="AJ8" s="7">
        <v>5.9376226665000003</v>
      </c>
      <c r="AK8" s="7">
        <v>10.508272141699999</v>
      </c>
      <c r="AL8" s="33" t="s">
        <v>14</v>
      </c>
      <c r="AM8" s="34"/>
      <c r="AN8" s="3" t="s">
        <v>10</v>
      </c>
      <c r="AO8" s="7">
        <v>4626.3983023359997</v>
      </c>
      <c r="AP8" s="7">
        <v>244.36033811600001</v>
      </c>
      <c r="AQ8" s="7">
        <v>81.196193363999996</v>
      </c>
      <c r="AR8" s="7">
        <v>404.83979127600003</v>
      </c>
      <c r="AS8" s="7">
        <v>2291.667906052</v>
      </c>
      <c r="AT8" s="7">
        <v>569.62921854800004</v>
      </c>
      <c r="AU8" s="7">
        <v>12.631915232000001</v>
      </c>
      <c r="AV8" s="7">
        <v>584.90161892399999</v>
      </c>
      <c r="AW8" s="7">
        <v>1035.1458374839999</v>
      </c>
      <c r="AX8" s="13">
        <f t="shared" si="4"/>
        <v>9850.7711213319981</v>
      </c>
      <c r="AY8" s="20">
        <f t="shared" si="5"/>
        <v>0.12823275534892278</v>
      </c>
      <c r="AZ8" s="24">
        <f t="shared" si="6"/>
        <v>0.8242623076295863</v>
      </c>
      <c r="BA8" s="33" t="s">
        <v>14</v>
      </c>
      <c r="BB8" s="34"/>
      <c r="BC8" s="3" t="s">
        <v>10</v>
      </c>
      <c r="BD8" s="7">
        <v>222</v>
      </c>
      <c r="BE8" s="7">
        <v>691</v>
      </c>
      <c r="BF8" s="7">
        <v>45</v>
      </c>
      <c r="BG8" s="7">
        <v>46</v>
      </c>
      <c r="BH8" s="7">
        <v>1392</v>
      </c>
      <c r="BI8" s="7">
        <v>1229</v>
      </c>
      <c r="BJ8" s="7">
        <v>163</v>
      </c>
      <c r="BK8" s="7">
        <v>5304</v>
      </c>
      <c r="BL8" s="7">
        <v>1405</v>
      </c>
      <c r="BM8" s="7">
        <v>2677</v>
      </c>
      <c r="BN8" s="7">
        <v>31471</v>
      </c>
      <c r="BO8" s="13">
        <f t="shared" si="7"/>
        <v>44645</v>
      </c>
      <c r="BP8" s="33" t="s">
        <v>14</v>
      </c>
      <c r="BQ8" s="34"/>
      <c r="BR8" s="3" t="s">
        <v>10</v>
      </c>
      <c r="BS8" s="7">
        <v>55</v>
      </c>
      <c r="BT8" s="7">
        <v>97</v>
      </c>
      <c r="BU8" s="7">
        <v>29</v>
      </c>
      <c r="BV8" s="7">
        <v>18</v>
      </c>
      <c r="BW8" s="7">
        <v>90</v>
      </c>
      <c r="BX8" s="7">
        <v>54</v>
      </c>
      <c r="BY8" s="7">
        <v>36</v>
      </c>
      <c r="BZ8" s="7">
        <v>965</v>
      </c>
      <c r="CA8" s="7">
        <v>405</v>
      </c>
      <c r="CB8" s="7">
        <v>328</v>
      </c>
      <c r="CC8" s="7">
        <v>2317</v>
      </c>
      <c r="CD8" s="13">
        <f t="shared" si="8"/>
        <v>4394</v>
      </c>
      <c r="CE8" s="33" t="s">
        <v>14</v>
      </c>
      <c r="CF8" s="34"/>
      <c r="CG8" s="17">
        <f t="shared" si="0"/>
        <v>9.8420875797961695</v>
      </c>
      <c r="CH8" s="21">
        <f t="shared" si="9"/>
        <v>24.774774774774773</v>
      </c>
      <c r="CI8" s="21">
        <f t="shared" si="10"/>
        <v>14.037626628075254</v>
      </c>
      <c r="CJ8" s="21">
        <f t="shared" si="11"/>
        <v>64.444444444444443</v>
      </c>
      <c r="CK8" s="21">
        <f t="shared" si="12"/>
        <v>39.130434782608695</v>
      </c>
      <c r="CL8" s="21">
        <f t="shared" si="13"/>
        <v>6.4655172413793105</v>
      </c>
      <c r="CM8" s="21">
        <f t="shared" si="14"/>
        <v>4.3938161106590723</v>
      </c>
      <c r="CN8" s="21">
        <f t="shared" si="15"/>
        <v>22.085889570552148</v>
      </c>
      <c r="CO8" s="21">
        <f t="shared" si="16"/>
        <v>18.193815987933633</v>
      </c>
      <c r="CP8" s="21">
        <f t="shared" si="17"/>
        <v>28.825622775800714</v>
      </c>
      <c r="CQ8" s="21">
        <f t="shared" si="18"/>
        <v>12.252521479267838</v>
      </c>
      <c r="CR8" s="21">
        <f t="shared" si="19"/>
        <v>7.3623335769438523</v>
      </c>
      <c r="CS8">
        <f t="shared" si="2"/>
        <v>0.22064668207709706</v>
      </c>
      <c r="CT8">
        <f t="shared" si="20"/>
        <v>44.372842888882872</v>
      </c>
      <c r="CU8" s="7">
        <v>12.631915232000001</v>
      </c>
      <c r="CV8" s="13">
        <f t="shared" si="3"/>
        <v>9838.1392060999988</v>
      </c>
      <c r="CW8" s="16">
        <v>22</v>
      </c>
      <c r="CX8" s="16" t="s">
        <v>14</v>
      </c>
      <c r="CY8" s="16">
        <v>163.80000000000001</v>
      </c>
      <c r="CZ8" s="16">
        <v>101.7</v>
      </c>
      <c r="DA8" s="16">
        <v>56.4</v>
      </c>
      <c r="DB8" s="16">
        <v>70.8</v>
      </c>
      <c r="DC8" s="16">
        <v>68.8</v>
      </c>
      <c r="DD8" s="16">
        <v>8.9</v>
      </c>
      <c r="DE8" s="16">
        <v>33.6</v>
      </c>
      <c r="DF8" s="16">
        <v>28.9</v>
      </c>
      <c r="DG8" s="16">
        <v>55.3</v>
      </c>
      <c r="DH8" s="16"/>
      <c r="DI8" s="33" t="s">
        <v>14</v>
      </c>
      <c r="DJ8" s="34"/>
      <c r="DK8" s="3" t="s">
        <v>10</v>
      </c>
      <c r="DL8" s="11" t="s">
        <v>10</v>
      </c>
      <c r="DM8" s="32">
        <v>0.2</v>
      </c>
      <c r="DN8" s="11" t="s">
        <v>10</v>
      </c>
      <c r="DO8" s="32">
        <v>22.9</v>
      </c>
      <c r="DP8" s="11" t="s">
        <v>10</v>
      </c>
      <c r="DQ8" s="32">
        <v>2.6</v>
      </c>
      <c r="DR8" s="11" t="s">
        <v>10</v>
      </c>
      <c r="DS8" s="32">
        <v>34421</v>
      </c>
      <c r="DT8" s="11" t="s">
        <v>10</v>
      </c>
      <c r="DU8" s="32">
        <v>478240</v>
      </c>
      <c r="DV8" s="11" t="s">
        <v>10</v>
      </c>
      <c r="DW8" s="32">
        <v>3.8</v>
      </c>
      <c r="DX8" s="11" t="s">
        <v>10</v>
      </c>
      <c r="DY8" s="32">
        <v>70</v>
      </c>
      <c r="DZ8" s="11" t="s">
        <v>10</v>
      </c>
      <c r="EA8" s="32">
        <v>0.5</v>
      </c>
      <c r="EB8" s="11" t="s">
        <v>10</v>
      </c>
      <c r="EC8" s="32">
        <v>55342</v>
      </c>
      <c r="ED8" s="11" t="s">
        <v>10</v>
      </c>
      <c r="EE8" s="32">
        <v>93</v>
      </c>
      <c r="EF8" s="11" t="s">
        <v>10</v>
      </c>
      <c r="EG8" s="32">
        <v>92</v>
      </c>
      <c r="EH8" s="11" t="s">
        <v>10</v>
      </c>
      <c r="EI8" s="32">
        <v>517</v>
      </c>
      <c r="EJ8" s="11" t="s">
        <v>10</v>
      </c>
      <c r="EK8" s="32">
        <v>17</v>
      </c>
      <c r="EL8" s="11" t="s">
        <v>10</v>
      </c>
      <c r="EM8" s="32">
        <v>7.1</v>
      </c>
      <c r="EN8" s="11" t="s">
        <v>10</v>
      </c>
      <c r="EO8" s="32">
        <v>90</v>
      </c>
      <c r="EP8" s="11" t="s">
        <v>10</v>
      </c>
      <c r="EQ8" s="32">
        <v>2.9</v>
      </c>
      <c r="ER8" s="11" t="s">
        <v>10</v>
      </c>
      <c r="ES8" s="32">
        <v>68</v>
      </c>
      <c r="ET8" s="11" t="s">
        <v>10</v>
      </c>
      <c r="EU8" s="32">
        <v>82.1</v>
      </c>
      <c r="EV8" s="11" t="s">
        <v>10</v>
      </c>
      <c r="EW8" s="32">
        <v>89</v>
      </c>
      <c r="EX8" s="11" t="s">
        <v>10</v>
      </c>
      <c r="EY8" s="32">
        <v>7</v>
      </c>
      <c r="EZ8" s="11" t="s">
        <v>10</v>
      </c>
      <c r="FA8" s="32">
        <v>78</v>
      </c>
      <c r="FB8" s="11" t="s">
        <v>10</v>
      </c>
      <c r="FC8" s="32">
        <v>1.2</v>
      </c>
      <c r="FD8" s="11" t="s">
        <v>10</v>
      </c>
      <c r="FE8" s="32">
        <v>3.3</v>
      </c>
      <c r="FF8" s="11" t="s">
        <v>10</v>
      </c>
      <c r="FG8" s="32">
        <v>14.57</v>
      </c>
    </row>
    <row r="9" spans="1:163" ht="18" x14ac:dyDescent="0.2">
      <c r="A9" s="33" t="s">
        <v>15</v>
      </c>
      <c r="B9" s="34"/>
      <c r="C9" s="3" t="s">
        <v>10</v>
      </c>
      <c r="D9" s="11" t="s">
        <v>10</v>
      </c>
      <c r="E9" s="12">
        <v>19.459</v>
      </c>
      <c r="F9" s="11" t="s">
        <v>10</v>
      </c>
      <c r="G9" s="12">
        <v>9.02</v>
      </c>
      <c r="H9" s="11" t="s">
        <v>10</v>
      </c>
      <c r="I9" s="12">
        <v>37.143000000000001</v>
      </c>
      <c r="J9" s="11" t="s">
        <v>10</v>
      </c>
      <c r="K9" s="12">
        <v>67.691999999999993</v>
      </c>
      <c r="L9" s="11" t="s">
        <v>10</v>
      </c>
      <c r="M9" s="12">
        <v>2.9870000000000001</v>
      </c>
      <c r="N9" s="11" t="s">
        <v>10</v>
      </c>
      <c r="O9" s="12">
        <v>8.5000000000000006E-2</v>
      </c>
      <c r="P9" s="11" t="s">
        <v>10</v>
      </c>
      <c r="Q9" s="12">
        <v>51.389000000000003</v>
      </c>
      <c r="R9" s="11" t="s">
        <v>10</v>
      </c>
      <c r="S9" s="12">
        <v>6.98</v>
      </c>
      <c r="T9" s="11" t="s">
        <v>10</v>
      </c>
      <c r="U9" s="12">
        <v>0.189</v>
      </c>
      <c r="V9" s="11" t="s">
        <v>10</v>
      </c>
      <c r="W9" s="12">
        <v>0.14499999999999999</v>
      </c>
      <c r="X9" s="11" t="s">
        <v>10</v>
      </c>
      <c r="Y9" s="12">
        <v>0.97399999999999998</v>
      </c>
      <c r="Z9" s="33" t="s">
        <v>15</v>
      </c>
      <c r="AA9" s="34"/>
      <c r="AB9" s="3" t="s">
        <v>10</v>
      </c>
      <c r="AC9" s="6">
        <v>30.9589138483</v>
      </c>
      <c r="AD9" s="6">
        <v>4.4709537698000004</v>
      </c>
      <c r="AE9" s="6">
        <v>4.1307397500000002E-2</v>
      </c>
      <c r="AF9" s="6">
        <v>16.1155642883</v>
      </c>
      <c r="AG9" s="6">
        <v>16.932365980299998</v>
      </c>
      <c r="AH9" s="6">
        <v>6.6162316009</v>
      </c>
      <c r="AI9" s="6">
        <v>0.38553571019999999</v>
      </c>
      <c r="AJ9" s="6">
        <v>20.974658463200001</v>
      </c>
      <c r="AK9" s="6">
        <v>3.5044689414999999</v>
      </c>
      <c r="AL9" s="33" t="s">
        <v>15</v>
      </c>
      <c r="AM9" s="34"/>
      <c r="AN9" s="3" t="s">
        <v>10</v>
      </c>
      <c r="AO9" s="6">
        <v>234.23868448799999</v>
      </c>
      <c r="AP9" s="6">
        <v>33.827747788000003</v>
      </c>
      <c r="AQ9" s="6">
        <v>0.312536496</v>
      </c>
      <c r="AR9" s="6">
        <v>121.932203344</v>
      </c>
      <c r="AS9" s="6">
        <v>128.112218404</v>
      </c>
      <c r="AT9" s="6">
        <v>50.059165319999998</v>
      </c>
      <c r="AU9" s="6">
        <v>2.917007296</v>
      </c>
      <c r="AV9" s="6">
        <v>158.69666584800001</v>
      </c>
      <c r="AW9" s="6">
        <v>26.515212991999999</v>
      </c>
      <c r="AX9" s="13">
        <f t="shared" si="4"/>
        <v>756.61144197599992</v>
      </c>
      <c r="AY9" s="20">
        <f t="shared" si="5"/>
        <v>0.38553571016343802</v>
      </c>
      <c r="AZ9" s="24">
        <f t="shared" si="6"/>
        <v>4.130739751751121E-2</v>
      </c>
      <c r="BA9" s="33" t="s">
        <v>15</v>
      </c>
      <c r="BB9" s="34"/>
      <c r="BC9" s="3" t="s">
        <v>10</v>
      </c>
      <c r="BD9" s="6">
        <v>185</v>
      </c>
      <c r="BE9" s="6">
        <v>510</v>
      </c>
      <c r="BF9" s="6">
        <v>140</v>
      </c>
      <c r="BG9" s="6">
        <v>65</v>
      </c>
      <c r="BH9" s="6">
        <v>1272</v>
      </c>
      <c r="BI9" s="6">
        <v>1182</v>
      </c>
      <c r="BJ9" s="6">
        <v>72</v>
      </c>
      <c r="BK9" s="6">
        <v>6103</v>
      </c>
      <c r="BL9" s="6">
        <v>923</v>
      </c>
      <c r="BM9" s="6">
        <v>1383</v>
      </c>
      <c r="BN9" s="6">
        <v>12220</v>
      </c>
      <c r="BO9" s="13">
        <f t="shared" si="7"/>
        <v>24055</v>
      </c>
      <c r="BP9" s="33" t="s">
        <v>15</v>
      </c>
      <c r="BQ9" s="34"/>
      <c r="BR9" s="3" t="s">
        <v>10</v>
      </c>
      <c r="BS9" s="6">
        <v>36</v>
      </c>
      <c r="BT9" s="6">
        <v>46</v>
      </c>
      <c r="BU9" s="6">
        <v>52</v>
      </c>
      <c r="BV9" s="6">
        <v>44</v>
      </c>
      <c r="BW9" s="6">
        <v>38</v>
      </c>
      <c r="BX9" s="6">
        <v>1</v>
      </c>
      <c r="BY9" s="6">
        <v>37</v>
      </c>
      <c r="BZ9" s="6">
        <v>426</v>
      </c>
      <c r="CA9" s="6">
        <v>9</v>
      </c>
      <c r="CB9" s="6">
        <v>2</v>
      </c>
      <c r="CC9" s="6">
        <v>119</v>
      </c>
      <c r="CD9" s="13">
        <f t="shared" si="8"/>
        <v>810</v>
      </c>
      <c r="CE9" s="33" t="s">
        <v>15</v>
      </c>
      <c r="CF9" s="34"/>
      <c r="CG9" s="17">
        <f t="shared" si="0"/>
        <v>3.3672833090833505</v>
      </c>
      <c r="CH9" s="21">
        <f t="shared" si="9"/>
        <v>19.45945945945946</v>
      </c>
      <c r="CI9" s="21">
        <f t="shared" si="10"/>
        <v>9.0196078431372548</v>
      </c>
      <c r="CJ9" s="21">
        <f t="shared" si="11"/>
        <v>37.142857142857146</v>
      </c>
      <c r="CK9" s="21">
        <f t="shared" si="12"/>
        <v>67.692307692307693</v>
      </c>
      <c r="CL9" s="21">
        <f t="shared" si="13"/>
        <v>2.9874213836477987</v>
      </c>
      <c r="CM9" s="21">
        <f t="shared" si="14"/>
        <v>8.4602368866328256E-2</v>
      </c>
      <c r="CN9" s="21">
        <f t="shared" si="15"/>
        <v>51.388888888888886</v>
      </c>
      <c r="CO9" s="21">
        <f t="shared" si="16"/>
        <v>6.9801736850729146</v>
      </c>
      <c r="CP9" s="21">
        <f t="shared" si="17"/>
        <v>0.97508125677139756</v>
      </c>
      <c r="CQ9" s="21">
        <f t="shared" si="18"/>
        <v>0.14461315979754158</v>
      </c>
      <c r="CR9" s="21">
        <f t="shared" si="19"/>
        <v>0.97381342062193132</v>
      </c>
      <c r="CS9">
        <f t="shared" si="2"/>
        <v>3.145339604971939E-2</v>
      </c>
      <c r="CT9">
        <f t="shared" si="20"/>
        <v>4.089791578248648</v>
      </c>
      <c r="CU9" s="6">
        <v>2.917007296</v>
      </c>
      <c r="CV9" s="13">
        <f t="shared" si="3"/>
        <v>753.69443467999997</v>
      </c>
      <c r="CW9" s="16">
        <v>72</v>
      </c>
      <c r="CX9" s="16" t="s">
        <v>15</v>
      </c>
      <c r="CY9" s="16">
        <v>102.9</v>
      </c>
      <c r="CZ9" s="16">
        <v>35.799999999999997</v>
      </c>
      <c r="DA9" s="16">
        <v>43.5</v>
      </c>
      <c r="DB9" s="16">
        <v>64.2</v>
      </c>
      <c r="DC9" s="16">
        <v>37.200000000000003</v>
      </c>
      <c r="DD9" s="16">
        <v>15.1</v>
      </c>
      <c r="DE9" s="16">
        <v>35.799999999999997</v>
      </c>
      <c r="DF9" s="16">
        <v>78.3</v>
      </c>
      <c r="DG9" s="16">
        <v>90.2</v>
      </c>
      <c r="DH9" s="16"/>
      <c r="DI9" s="33" t="s">
        <v>15</v>
      </c>
      <c r="DJ9" s="34"/>
      <c r="DK9" s="3" t="s">
        <v>10</v>
      </c>
      <c r="DL9" s="11" t="s">
        <v>10</v>
      </c>
      <c r="DM9" s="32">
        <v>9.4</v>
      </c>
      <c r="DN9" s="11" t="s">
        <v>10</v>
      </c>
      <c r="DO9" s="32">
        <v>18.399999999999999</v>
      </c>
      <c r="DP9" s="11" t="s">
        <v>10</v>
      </c>
      <c r="DQ9" s="32">
        <v>1.9</v>
      </c>
      <c r="DR9" s="11" t="s">
        <v>10</v>
      </c>
      <c r="DS9" s="32" t="s">
        <v>262</v>
      </c>
      <c r="DT9" s="11" t="s">
        <v>10</v>
      </c>
      <c r="DU9" s="32">
        <v>135787</v>
      </c>
      <c r="DV9" s="11" t="s">
        <v>10</v>
      </c>
      <c r="DW9" s="32">
        <v>7</v>
      </c>
      <c r="DX9" s="11" t="s">
        <v>10</v>
      </c>
      <c r="DY9" s="32">
        <v>56</v>
      </c>
      <c r="DZ9" s="11" t="s">
        <v>10</v>
      </c>
      <c r="EA9" s="32" t="s">
        <v>262</v>
      </c>
      <c r="EB9" s="11" t="s">
        <v>10</v>
      </c>
      <c r="EC9" s="32">
        <v>26729</v>
      </c>
      <c r="ED9" s="11" t="s">
        <v>10</v>
      </c>
      <c r="EE9" s="32">
        <v>88</v>
      </c>
      <c r="EF9" s="11" t="s">
        <v>10</v>
      </c>
      <c r="EG9" s="32">
        <v>67</v>
      </c>
      <c r="EH9" s="11" t="s">
        <v>10</v>
      </c>
      <c r="EI9" s="32">
        <v>438</v>
      </c>
      <c r="EJ9" s="11" t="s">
        <v>10</v>
      </c>
      <c r="EK9" s="32">
        <v>17</v>
      </c>
      <c r="EL9" s="11" t="s">
        <v>10</v>
      </c>
      <c r="EM9" s="32">
        <v>23.4</v>
      </c>
      <c r="EN9" s="11" t="s">
        <v>10</v>
      </c>
      <c r="EO9" s="32">
        <v>62</v>
      </c>
      <c r="EP9" s="11" t="s">
        <v>10</v>
      </c>
      <c r="EQ9" s="32">
        <v>1.3</v>
      </c>
      <c r="ER9" s="11" t="s">
        <v>10</v>
      </c>
      <c r="ES9" s="32">
        <v>47</v>
      </c>
      <c r="ET9" s="11" t="s">
        <v>10</v>
      </c>
      <c r="EU9" s="32">
        <v>80.599999999999994</v>
      </c>
      <c r="EV9" s="11" t="s">
        <v>10</v>
      </c>
      <c r="EW9" s="32">
        <v>60</v>
      </c>
      <c r="EX9" s="11" t="s">
        <v>10</v>
      </c>
      <c r="EY9" s="32">
        <v>6.2</v>
      </c>
      <c r="EZ9" s="11" t="s">
        <v>10</v>
      </c>
      <c r="FA9" s="32">
        <v>41</v>
      </c>
      <c r="FB9" s="11" t="s">
        <v>10</v>
      </c>
      <c r="FC9" s="32">
        <v>2.4</v>
      </c>
      <c r="FD9" s="11" t="s">
        <v>10</v>
      </c>
      <c r="FE9" s="32">
        <v>7.7</v>
      </c>
      <c r="FF9" s="11" t="s">
        <v>10</v>
      </c>
      <c r="FG9" s="32" t="s">
        <v>262</v>
      </c>
    </row>
    <row r="10" spans="1:163" ht="18" x14ac:dyDescent="0.2">
      <c r="A10" s="33" t="s">
        <v>16</v>
      </c>
      <c r="B10" s="34"/>
      <c r="C10" s="3" t="s">
        <v>10</v>
      </c>
      <c r="D10" s="11" t="s">
        <v>10</v>
      </c>
      <c r="E10" s="12">
        <v>10.129</v>
      </c>
      <c r="F10" s="11" t="s">
        <v>10</v>
      </c>
      <c r="G10" s="12">
        <v>6.96</v>
      </c>
      <c r="H10" s="11" t="s">
        <v>10</v>
      </c>
      <c r="I10" s="12">
        <v>5.9219999999999997</v>
      </c>
      <c r="J10" s="11" t="s">
        <v>10</v>
      </c>
      <c r="K10" s="12">
        <v>34.368000000000002</v>
      </c>
      <c r="L10" s="11" t="s">
        <v>10</v>
      </c>
      <c r="M10" s="12">
        <v>2.589</v>
      </c>
      <c r="N10" s="11" t="s">
        <v>10</v>
      </c>
      <c r="O10" s="12">
        <v>0.46200000000000002</v>
      </c>
      <c r="P10" s="11" t="s">
        <v>10</v>
      </c>
      <c r="Q10" s="12">
        <v>3.1680000000000001</v>
      </c>
      <c r="R10" s="11" t="s">
        <v>10</v>
      </c>
      <c r="S10" s="12">
        <v>2.927</v>
      </c>
      <c r="T10" s="11" t="s">
        <v>10</v>
      </c>
      <c r="U10" s="12">
        <v>2.4449999999999998</v>
      </c>
      <c r="V10" s="11" t="s">
        <v>10</v>
      </c>
      <c r="W10" s="12">
        <v>0</v>
      </c>
      <c r="X10" s="11" t="s">
        <v>10</v>
      </c>
      <c r="Y10" s="12">
        <v>0.89100000000000001</v>
      </c>
      <c r="Z10" s="33" t="s">
        <v>16</v>
      </c>
      <c r="AA10" s="34"/>
      <c r="AB10" s="3" t="s">
        <v>10</v>
      </c>
      <c r="AC10" s="7">
        <v>65.489905819800001</v>
      </c>
      <c r="AD10" s="7">
        <v>13.2199577618</v>
      </c>
      <c r="AE10" s="7">
        <v>2.1553973306</v>
      </c>
      <c r="AF10" s="7">
        <v>4.8032946803999996</v>
      </c>
      <c r="AG10" s="7">
        <v>0.47446133109999999</v>
      </c>
      <c r="AH10" s="7">
        <v>12.323586687300001</v>
      </c>
      <c r="AI10" s="7">
        <v>0.24003930609999999</v>
      </c>
      <c r="AJ10" s="7">
        <v>2.87742364E-2</v>
      </c>
      <c r="AK10" s="7">
        <v>1.2645828464</v>
      </c>
      <c r="AL10" s="33" t="s">
        <v>16</v>
      </c>
      <c r="AM10" s="34"/>
      <c r="AN10" s="3" t="s">
        <v>10</v>
      </c>
      <c r="AO10" s="7">
        <v>750.55546773599997</v>
      </c>
      <c r="AP10" s="7">
        <v>151.509021996</v>
      </c>
      <c r="AQ10" s="7">
        <v>24.702207636000001</v>
      </c>
      <c r="AR10" s="7">
        <v>55.048774928</v>
      </c>
      <c r="AS10" s="7">
        <v>5.4376249559999996</v>
      </c>
      <c r="AT10" s="7">
        <v>141.23604629600001</v>
      </c>
      <c r="AU10" s="7">
        <v>2.7510012640000001</v>
      </c>
      <c r="AV10" s="7">
        <v>0.32977082800000002</v>
      </c>
      <c r="AW10" s="7">
        <v>14.492913952</v>
      </c>
      <c r="AX10" s="13">
        <f t="shared" si="4"/>
        <v>1146.0628295920001</v>
      </c>
      <c r="AY10" s="20">
        <f t="shared" si="5"/>
        <v>0.24003930613292471</v>
      </c>
      <c r="AZ10" s="24">
        <f t="shared" si="6"/>
        <v>2.1553973305978364</v>
      </c>
      <c r="BA10" s="33" t="s">
        <v>16</v>
      </c>
      <c r="BB10" s="34"/>
      <c r="BC10" s="3" t="s">
        <v>10</v>
      </c>
      <c r="BD10" s="7">
        <v>543</v>
      </c>
      <c r="BE10" s="7">
        <v>1954</v>
      </c>
      <c r="BF10" s="7">
        <v>638</v>
      </c>
      <c r="BG10" s="7">
        <v>871</v>
      </c>
      <c r="BH10" s="7">
        <v>4216</v>
      </c>
      <c r="BI10" s="7">
        <v>2600</v>
      </c>
      <c r="BJ10" s="7">
        <v>1603</v>
      </c>
      <c r="BK10" s="7">
        <v>38140</v>
      </c>
      <c r="BL10" s="7">
        <v>1640</v>
      </c>
      <c r="BM10" s="7">
        <v>1761</v>
      </c>
      <c r="BN10" s="7">
        <v>22745</v>
      </c>
      <c r="BO10" s="13">
        <f t="shared" si="7"/>
        <v>76711</v>
      </c>
      <c r="BP10" s="33" t="s">
        <v>16</v>
      </c>
      <c r="BQ10" s="34"/>
      <c r="BR10" s="3" t="s">
        <v>10</v>
      </c>
      <c r="BS10" s="7">
        <v>37</v>
      </c>
      <c r="BT10" s="7">
        <v>125</v>
      </c>
      <c r="BU10" s="7">
        <v>44</v>
      </c>
      <c r="BV10" s="7">
        <v>299</v>
      </c>
      <c r="BW10" s="7">
        <v>109</v>
      </c>
      <c r="BX10" s="7">
        <v>12</v>
      </c>
      <c r="BY10" s="7">
        <v>51</v>
      </c>
      <c r="BZ10" s="7">
        <v>665</v>
      </c>
      <c r="CA10" s="7">
        <v>42</v>
      </c>
      <c r="CB10" s="7">
        <v>0</v>
      </c>
      <c r="CC10" s="7">
        <v>98</v>
      </c>
      <c r="CD10" s="13">
        <f t="shared" si="8"/>
        <v>1482</v>
      </c>
      <c r="CE10" s="33" t="s">
        <v>16</v>
      </c>
      <c r="CF10" s="34"/>
      <c r="CG10" s="17">
        <f t="shared" si="0"/>
        <v>1.9319263208666293</v>
      </c>
      <c r="CH10" s="21">
        <f t="shared" si="9"/>
        <v>6.8139963167587485</v>
      </c>
      <c r="CI10" s="21">
        <f t="shared" si="10"/>
        <v>6.397134083930399</v>
      </c>
      <c r="CJ10" s="21">
        <f t="shared" si="11"/>
        <v>6.8965517241379306</v>
      </c>
      <c r="CK10" s="21">
        <f t="shared" si="12"/>
        <v>34.328358208955223</v>
      </c>
      <c r="CL10" s="21">
        <f t="shared" si="13"/>
        <v>2.5853889943074004</v>
      </c>
      <c r="CM10" s="21">
        <f t="shared" si="14"/>
        <v>0.46153846153846156</v>
      </c>
      <c r="CN10" s="21">
        <f t="shared" si="15"/>
        <v>3.1815346225826575</v>
      </c>
      <c r="CO10" s="21">
        <f t="shared" si="16"/>
        <v>1.743576297850026</v>
      </c>
      <c r="CP10" s="21">
        <f t="shared" si="17"/>
        <v>2.5609756097560976</v>
      </c>
      <c r="CQ10" s="21">
        <f t="shared" si="18"/>
        <v>0</v>
      </c>
      <c r="CR10" s="21">
        <f t="shared" si="19"/>
        <v>0.43086392613761271</v>
      </c>
      <c r="CS10">
        <f t="shared" si="2"/>
        <v>1.494000638229198E-2</v>
      </c>
      <c r="CT10">
        <f t="shared" si="20"/>
        <v>2.1106129458416207</v>
      </c>
      <c r="CU10" s="7">
        <v>2.7510012640000001</v>
      </c>
      <c r="CV10" s="13">
        <f t="shared" si="3"/>
        <v>1143.311828328</v>
      </c>
      <c r="CW10" s="16">
        <v>71</v>
      </c>
      <c r="CX10" s="16" t="s">
        <v>16</v>
      </c>
      <c r="CY10" s="16">
        <v>102.9</v>
      </c>
      <c r="CZ10" s="16">
        <v>28.3</v>
      </c>
      <c r="DA10" s="16">
        <v>41.3</v>
      </c>
      <c r="DB10" s="16">
        <v>67.5</v>
      </c>
      <c r="DC10" s="16">
        <v>25.2</v>
      </c>
      <c r="DD10" s="16">
        <v>16.899999999999999</v>
      </c>
      <c r="DE10" s="16">
        <v>47.9</v>
      </c>
      <c r="DF10" s="16">
        <v>63.1</v>
      </c>
      <c r="DG10" s="16">
        <v>88.3</v>
      </c>
      <c r="DH10" s="16"/>
      <c r="DI10" s="33" t="s">
        <v>16</v>
      </c>
      <c r="DJ10" s="34"/>
      <c r="DK10" s="3" t="s">
        <v>10</v>
      </c>
      <c r="DL10" s="11" t="s">
        <v>10</v>
      </c>
      <c r="DM10" s="32">
        <v>12.3</v>
      </c>
      <c r="DN10" s="11" t="s">
        <v>10</v>
      </c>
      <c r="DO10" s="32" t="s">
        <v>262</v>
      </c>
      <c r="DP10" s="11" t="s">
        <v>10</v>
      </c>
      <c r="DQ10" s="32">
        <v>1</v>
      </c>
      <c r="DR10" s="11" t="s">
        <v>10</v>
      </c>
      <c r="DS10" s="32" t="s">
        <v>262</v>
      </c>
      <c r="DT10" s="11" t="s">
        <v>10</v>
      </c>
      <c r="DU10" s="32" t="s">
        <v>262</v>
      </c>
      <c r="DV10" s="11" t="s">
        <v>10</v>
      </c>
      <c r="DW10" s="32" t="s">
        <v>262</v>
      </c>
      <c r="DX10" s="11" t="s">
        <v>10</v>
      </c>
      <c r="DY10" s="32">
        <v>58</v>
      </c>
      <c r="DZ10" s="11" t="s">
        <v>10</v>
      </c>
      <c r="EA10" s="32">
        <v>1.1000000000000001</v>
      </c>
      <c r="EB10" s="11" t="s">
        <v>10</v>
      </c>
      <c r="EC10" s="32" t="s">
        <v>262</v>
      </c>
      <c r="ED10" s="11" t="s">
        <v>10</v>
      </c>
      <c r="EE10" s="32">
        <v>80</v>
      </c>
      <c r="EF10" s="11" t="s">
        <v>10</v>
      </c>
      <c r="EG10" s="32">
        <v>59</v>
      </c>
      <c r="EH10" s="11" t="s">
        <v>10</v>
      </c>
      <c r="EI10" s="32">
        <v>406</v>
      </c>
      <c r="EJ10" s="11" t="s">
        <v>10</v>
      </c>
      <c r="EK10" s="32">
        <v>14</v>
      </c>
      <c r="EL10" s="11" t="s">
        <v>10</v>
      </c>
      <c r="EM10" s="32">
        <v>22.6</v>
      </c>
      <c r="EN10" s="11" t="s">
        <v>10</v>
      </c>
      <c r="EO10" s="32">
        <v>82</v>
      </c>
      <c r="EP10" s="11" t="s">
        <v>10</v>
      </c>
      <c r="EQ10" s="32">
        <v>1.4</v>
      </c>
      <c r="ER10" s="11" t="s">
        <v>10</v>
      </c>
      <c r="ES10" s="32">
        <v>53</v>
      </c>
      <c r="ET10" s="11" t="s">
        <v>10</v>
      </c>
      <c r="EU10" s="32">
        <v>76.7</v>
      </c>
      <c r="EV10" s="11" t="s">
        <v>10</v>
      </c>
      <c r="EW10" s="32">
        <v>80</v>
      </c>
      <c r="EX10" s="11" t="s">
        <v>10</v>
      </c>
      <c r="EY10" s="32">
        <v>5.7</v>
      </c>
      <c r="EZ10" s="11" t="s">
        <v>10</v>
      </c>
      <c r="FA10" s="32">
        <v>50</v>
      </c>
      <c r="FB10" s="11" t="s">
        <v>10</v>
      </c>
      <c r="FC10" s="32">
        <v>23.1</v>
      </c>
      <c r="FD10" s="11" t="s">
        <v>10</v>
      </c>
      <c r="FE10" s="32">
        <v>23.7</v>
      </c>
      <c r="FF10" s="11" t="s">
        <v>10</v>
      </c>
      <c r="FG10" s="32" t="s">
        <v>262</v>
      </c>
    </row>
    <row r="11" spans="1:163" ht="18" x14ac:dyDescent="0.2">
      <c r="A11" s="33" t="s">
        <v>17</v>
      </c>
      <c r="B11" s="34"/>
      <c r="C11" s="3" t="s">
        <v>10</v>
      </c>
      <c r="D11" s="11" t="s">
        <v>10</v>
      </c>
      <c r="E11" s="12">
        <v>8.7140000000000004</v>
      </c>
      <c r="F11" s="11" t="s">
        <v>10</v>
      </c>
      <c r="G11" s="12">
        <v>3.371</v>
      </c>
      <c r="H11" s="11" t="s">
        <v>10</v>
      </c>
      <c r="I11" s="12">
        <v>6.633</v>
      </c>
      <c r="J11" s="11" t="s">
        <v>10</v>
      </c>
      <c r="K11" s="12">
        <v>31.414000000000001</v>
      </c>
      <c r="L11" s="11" t="s">
        <v>10</v>
      </c>
      <c r="M11" s="12">
        <v>5.2679999999999998</v>
      </c>
      <c r="N11" s="11" t="s">
        <v>10</v>
      </c>
      <c r="O11" s="12" t="s">
        <v>262</v>
      </c>
      <c r="P11" s="11" t="s">
        <v>10</v>
      </c>
      <c r="Q11" s="12" t="s">
        <v>262</v>
      </c>
      <c r="R11" s="11" t="s">
        <v>10</v>
      </c>
      <c r="S11" s="12">
        <v>8.1319999999999997</v>
      </c>
      <c r="T11" s="11" t="s">
        <v>10</v>
      </c>
      <c r="U11" s="12">
        <v>50</v>
      </c>
      <c r="V11" s="11" t="s">
        <v>10</v>
      </c>
      <c r="W11" s="12" t="s">
        <v>262</v>
      </c>
      <c r="X11" s="11" t="s">
        <v>10</v>
      </c>
      <c r="Y11" s="12">
        <v>6.9349999999999996</v>
      </c>
      <c r="Z11" s="33" t="s">
        <v>17</v>
      </c>
      <c r="AA11" s="34"/>
      <c r="AB11" s="3" t="s">
        <v>10</v>
      </c>
      <c r="AC11" s="6">
        <v>71.288320328899999</v>
      </c>
      <c r="AD11" s="6">
        <v>0.40673677499999999</v>
      </c>
      <c r="AE11" s="6">
        <v>6.3557316500000002E-2</v>
      </c>
      <c r="AF11" s="6">
        <v>8.1136999999999997E-3</v>
      </c>
      <c r="AG11" s="6">
        <v>0</v>
      </c>
      <c r="AH11" s="6">
        <v>26.653955203399999</v>
      </c>
      <c r="AI11" s="6">
        <v>0.86771513700000003</v>
      </c>
      <c r="AJ11" s="6">
        <v>4.4925857299999997E-2</v>
      </c>
      <c r="AK11" s="6">
        <v>0.66667568190000004</v>
      </c>
      <c r="AL11" s="33" t="s">
        <v>17</v>
      </c>
      <c r="AM11" s="34"/>
      <c r="AN11" s="3" t="s">
        <v>10</v>
      </c>
      <c r="AO11" s="6">
        <v>36.667625651999998</v>
      </c>
      <c r="AP11" s="6">
        <v>0.20920778800000001</v>
      </c>
      <c r="AQ11" s="6">
        <v>3.2691131999999998E-2</v>
      </c>
      <c r="AR11" s="6">
        <v>4.1733359999999997E-3</v>
      </c>
      <c r="AS11" s="6">
        <v>0</v>
      </c>
      <c r="AT11" s="6">
        <v>13.709640611999999</v>
      </c>
      <c r="AU11" s="6">
        <v>0.44631510000000002</v>
      </c>
      <c r="AV11" s="6">
        <v>2.3107915999999999E-2</v>
      </c>
      <c r="AW11" s="6">
        <v>0.34290910800000002</v>
      </c>
      <c r="AX11" s="13">
        <f t="shared" si="4"/>
        <v>51.435670643999998</v>
      </c>
      <c r="AY11" s="20">
        <f t="shared" si="5"/>
        <v>0.86771513700883951</v>
      </c>
      <c r="AZ11" s="24">
        <f t="shared" si="6"/>
        <v>6.3557316528959143E-2</v>
      </c>
      <c r="BA11" s="33" t="s">
        <v>17</v>
      </c>
      <c r="BB11" s="34"/>
      <c r="BC11" s="3" t="s">
        <v>10</v>
      </c>
      <c r="BD11" s="6">
        <v>241</v>
      </c>
      <c r="BE11" s="6">
        <v>890</v>
      </c>
      <c r="BF11" s="6">
        <v>196</v>
      </c>
      <c r="BG11" s="6">
        <v>191</v>
      </c>
      <c r="BH11" s="6">
        <v>2012</v>
      </c>
      <c r="BI11" s="6" t="s">
        <v>262</v>
      </c>
      <c r="BJ11" s="6" t="s">
        <v>262</v>
      </c>
      <c r="BK11" s="6">
        <v>1943</v>
      </c>
      <c r="BL11" s="6">
        <v>4</v>
      </c>
      <c r="BM11" s="6" t="s">
        <v>262</v>
      </c>
      <c r="BN11" s="6">
        <v>447</v>
      </c>
      <c r="BO11" s="13">
        <f t="shared" si="7"/>
        <v>5924</v>
      </c>
      <c r="BP11" s="33" t="s">
        <v>17</v>
      </c>
      <c r="BQ11" s="34"/>
      <c r="BR11" s="3" t="s">
        <v>10</v>
      </c>
      <c r="BS11" s="6">
        <v>21</v>
      </c>
      <c r="BT11" s="6">
        <v>30</v>
      </c>
      <c r="BU11" s="6">
        <v>13</v>
      </c>
      <c r="BV11" s="6">
        <v>60</v>
      </c>
      <c r="BW11" s="6">
        <v>106</v>
      </c>
      <c r="BX11" s="6" t="s">
        <v>262</v>
      </c>
      <c r="BY11" s="6" t="s">
        <v>262</v>
      </c>
      <c r="BZ11" s="6">
        <v>158</v>
      </c>
      <c r="CA11" s="6">
        <v>2</v>
      </c>
      <c r="CB11" s="6" t="s">
        <v>262</v>
      </c>
      <c r="CC11" s="6">
        <v>31</v>
      </c>
      <c r="CD11" s="13">
        <f t="shared" si="8"/>
        <v>421</v>
      </c>
      <c r="CE11" s="33" t="s">
        <v>17</v>
      </c>
      <c r="CF11" s="34"/>
      <c r="CG11" s="17">
        <f t="shared" si="0"/>
        <v>7.1066846725185693</v>
      </c>
      <c r="CH11" s="21">
        <f t="shared" si="9"/>
        <v>8.7136929460580905</v>
      </c>
      <c r="CI11" s="21">
        <f t="shared" si="10"/>
        <v>3.3707865168539324</v>
      </c>
      <c r="CJ11" s="21">
        <f t="shared" si="11"/>
        <v>6.6326530612244898</v>
      </c>
      <c r="CK11" s="21">
        <f t="shared" si="12"/>
        <v>31.413612565445025</v>
      </c>
      <c r="CL11" s="21">
        <f t="shared" si="13"/>
        <v>5.2683896620278325</v>
      </c>
      <c r="CM11" s="21" t="e">
        <f t="shared" si="14"/>
        <v>#VALUE!</v>
      </c>
      <c r="CN11" s="21" t="e">
        <f t="shared" si="15"/>
        <v>#VALUE!</v>
      </c>
      <c r="CO11" s="21">
        <f t="shared" si="16"/>
        <v>8.1317550180133811</v>
      </c>
      <c r="CP11" s="21">
        <f t="shared" si="17"/>
        <v>50</v>
      </c>
      <c r="CQ11" s="21" t="e">
        <f t="shared" si="18"/>
        <v>#VALUE!</v>
      </c>
      <c r="CR11" s="21">
        <f t="shared" si="19"/>
        <v>6.9351230425055936</v>
      </c>
      <c r="CS11">
        <f t="shared" si="2"/>
        <v>8.6825912633355842E-3</v>
      </c>
      <c r="CT11">
        <f t="shared" si="20"/>
        <v>0.21342601926970953</v>
      </c>
      <c r="CU11" s="6">
        <v>0.44631510000000002</v>
      </c>
      <c r="CV11" s="13">
        <f t="shared" si="3"/>
        <v>50.989355543999999</v>
      </c>
      <c r="CW11" s="16">
        <v>49</v>
      </c>
      <c r="CX11" s="16" t="s">
        <v>17</v>
      </c>
      <c r="CY11" s="16">
        <v>122.9</v>
      </c>
      <c r="CZ11" s="16">
        <v>38.6</v>
      </c>
      <c r="DA11" s="16">
        <v>46.1</v>
      </c>
      <c r="DB11" s="16">
        <v>63</v>
      </c>
      <c r="DC11" s="16">
        <v>43.6</v>
      </c>
      <c r="DD11" s="16">
        <v>10</v>
      </c>
      <c r="DE11" s="16">
        <v>60.2</v>
      </c>
      <c r="DF11" s="16">
        <v>44.2</v>
      </c>
      <c r="DG11" s="16">
        <v>99.5</v>
      </c>
      <c r="DH11" s="16"/>
      <c r="DI11" s="33" t="s">
        <v>17</v>
      </c>
      <c r="DJ11" s="34"/>
      <c r="DK11" s="3" t="s">
        <v>10</v>
      </c>
      <c r="DL11" s="11" t="s">
        <v>10</v>
      </c>
      <c r="DM11" s="32">
        <v>2.2999999999999998</v>
      </c>
      <c r="DN11" s="11" t="s">
        <v>10</v>
      </c>
      <c r="DO11" s="32">
        <v>17</v>
      </c>
      <c r="DP11" s="11" t="s">
        <v>10</v>
      </c>
      <c r="DQ11" s="32">
        <v>1.2</v>
      </c>
      <c r="DR11" s="11" t="s">
        <v>10</v>
      </c>
      <c r="DS11" s="32">
        <v>16517</v>
      </c>
      <c r="DT11" s="11" t="s">
        <v>10</v>
      </c>
      <c r="DU11" s="32" t="s">
        <v>262</v>
      </c>
      <c r="DV11" s="11" t="s">
        <v>10</v>
      </c>
      <c r="DW11" s="32" t="s">
        <v>262</v>
      </c>
      <c r="DX11" s="11" t="s">
        <v>10</v>
      </c>
      <c r="DY11" s="32">
        <v>55</v>
      </c>
      <c r="DZ11" s="11" t="s">
        <v>10</v>
      </c>
      <c r="EA11" s="32">
        <v>1.5</v>
      </c>
      <c r="EB11" s="11" t="s">
        <v>10</v>
      </c>
      <c r="EC11" s="32" t="s">
        <v>262</v>
      </c>
      <c r="ED11" s="11" t="s">
        <v>10</v>
      </c>
      <c r="EE11" s="32">
        <v>82</v>
      </c>
      <c r="EF11" s="11" t="s">
        <v>10</v>
      </c>
      <c r="EG11" s="32">
        <v>43</v>
      </c>
      <c r="EH11" s="11" t="s">
        <v>10</v>
      </c>
      <c r="EI11" s="32">
        <v>415</v>
      </c>
      <c r="EJ11" s="11" t="s">
        <v>10</v>
      </c>
      <c r="EK11" s="32" t="s">
        <v>262</v>
      </c>
      <c r="EL11" s="11" t="s">
        <v>10</v>
      </c>
      <c r="EM11" s="32">
        <v>17.5</v>
      </c>
      <c r="EN11" s="11" t="s">
        <v>10</v>
      </c>
      <c r="EO11" s="32">
        <v>87</v>
      </c>
      <c r="EP11" s="11" t="s">
        <v>10</v>
      </c>
      <c r="EQ11" s="32">
        <v>1.8</v>
      </c>
      <c r="ER11" s="11" t="s">
        <v>10</v>
      </c>
      <c r="ES11" s="32">
        <v>66</v>
      </c>
      <c r="ET11" s="11" t="s">
        <v>10</v>
      </c>
      <c r="EU11" s="32">
        <v>80.5</v>
      </c>
      <c r="EV11" s="11" t="s">
        <v>10</v>
      </c>
      <c r="EW11" s="32">
        <v>73</v>
      </c>
      <c r="EX11" s="11" t="s">
        <v>10</v>
      </c>
      <c r="EY11" s="32">
        <v>6.3</v>
      </c>
      <c r="EZ11" s="11" t="s">
        <v>10</v>
      </c>
      <c r="FA11" s="32">
        <v>47</v>
      </c>
      <c r="FB11" s="11" t="s">
        <v>10</v>
      </c>
      <c r="FC11" s="32">
        <v>10</v>
      </c>
      <c r="FD11" s="11" t="s">
        <v>10</v>
      </c>
      <c r="FE11" s="32">
        <v>22</v>
      </c>
      <c r="FF11" s="11" t="s">
        <v>10</v>
      </c>
      <c r="FG11" s="32" t="s">
        <v>262</v>
      </c>
    </row>
    <row r="12" spans="1:163" ht="18" x14ac:dyDescent="0.2">
      <c r="A12" s="33" t="s">
        <v>18</v>
      </c>
      <c r="B12" s="34"/>
      <c r="C12" s="3" t="s">
        <v>10</v>
      </c>
      <c r="D12" s="11" t="s">
        <v>10</v>
      </c>
      <c r="E12" s="12">
        <v>15.789</v>
      </c>
      <c r="F12" s="11" t="s">
        <v>10</v>
      </c>
      <c r="G12" s="12">
        <v>48.523000000000003</v>
      </c>
      <c r="H12" s="11" t="s">
        <v>10</v>
      </c>
      <c r="I12" s="12">
        <v>58.332999999999998</v>
      </c>
      <c r="J12" s="11" t="s">
        <v>10</v>
      </c>
      <c r="K12" s="12">
        <v>58.332999999999998</v>
      </c>
      <c r="L12" s="11" t="s">
        <v>10</v>
      </c>
      <c r="M12" s="12">
        <v>25.253</v>
      </c>
      <c r="N12" s="11" t="s">
        <v>10</v>
      </c>
      <c r="O12" s="12" t="s">
        <v>262</v>
      </c>
      <c r="P12" s="11" t="s">
        <v>10</v>
      </c>
      <c r="Q12" s="12">
        <v>25.253</v>
      </c>
      <c r="R12" s="11" t="s">
        <v>10</v>
      </c>
      <c r="S12" s="12">
        <v>40.247999999999998</v>
      </c>
      <c r="T12" s="11" t="s">
        <v>10</v>
      </c>
      <c r="U12" s="12">
        <v>28.138999999999999</v>
      </c>
      <c r="V12" s="11" t="s">
        <v>10</v>
      </c>
      <c r="W12" s="12">
        <v>37.286999999999999</v>
      </c>
      <c r="X12" s="11" t="s">
        <v>10</v>
      </c>
      <c r="Y12" s="12">
        <v>10.807</v>
      </c>
      <c r="Z12" s="33" t="s">
        <v>18</v>
      </c>
      <c r="AA12" s="34"/>
      <c r="AB12" s="3" t="s">
        <v>10</v>
      </c>
      <c r="AC12" s="7">
        <v>37.274532192300001</v>
      </c>
      <c r="AD12" s="7">
        <v>7.6915078534000001</v>
      </c>
      <c r="AE12" s="7">
        <v>0.10123244620000001</v>
      </c>
      <c r="AF12" s="7">
        <v>0</v>
      </c>
      <c r="AG12" s="7">
        <v>6.1112222799999998E-2</v>
      </c>
      <c r="AH12" s="7">
        <v>49.668542213499997</v>
      </c>
      <c r="AI12" s="7">
        <v>4.4456935011000001</v>
      </c>
      <c r="AJ12" s="7">
        <v>4.512299E-3</v>
      </c>
      <c r="AK12" s="7">
        <v>0.75286727170000001</v>
      </c>
      <c r="AL12" s="33" t="s">
        <v>18</v>
      </c>
      <c r="AM12" s="34"/>
      <c r="AN12" s="3" t="s">
        <v>10</v>
      </c>
      <c r="AO12" s="7">
        <v>29.367147159999998</v>
      </c>
      <c r="AP12" s="7">
        <v>6.05983844</v>
      </c>
      <c r="AQ12" s="7">
        <v>7.9757088000000004E-2</v>
      </c>
      <c r="AR12" s="7">
        <v>0</v>
      </c>
      <c r="AS12" s="7">
        <v>4.8147931999999997E-2</v>
      </c>
      <c r="AT12" s="7">
        <v>39.131903276000003</v>
      </c>
      <c r="AU12" s="7">
        <v>3.5025881640000001</v>
      </c>
      <c r="AV12" s="7">
        <v>3.5550640000000001E-3</v>
      </c>
      <c r="AW12" s="7">
        <v>0.59315470000000003</v>
      </c>
      <c r="AX12" s="13">
        <f t="shared" si="4"/>
        <v>78.786091823999996</v>
      </c>
      <c r="AY12" s="20">
        <f t="shared" si="5"/>
        <v>4.4456935011123804</v>
      </c>
      <c r="AZ12" s="24">
        <f t="shared" si="6"/>
        <v>0.10123244617612093</v>
      </c>
      <c r="BA12" s="33" t="s">
        <v>18</v>
      </c>
      <c r="BB12" s="34"/>
      <c r="BC12" s="3" t="s">
        <v>10</v>
      </c>
      <c r="BD12" s="7">
        <v>92</v>
      </c>
      <c r="BE12" s="7">
        <v>221</v>
      </c>
      <c r="BF12" s="7">
        <v>13</v>
      </c>
      <c r="BG12" s="7">
        <v>21</v>
      </c>
      <c r="BH12" s="7">
        <v>80</v>
      </c>
      <c r="BI12" s="7" t="s">
        <v>262</v>
      </c>
      <c r="BJ12" s="7">
        <v>80</v>
      </c>
      <c r="BK12" s="7">
        <v>2256</v>
      </c>
      <c r="BL12" s="7">
        <v>886</v>
      </c>
      <c r="BM12" s="7">
        <v>1526</v>
      </c>
      <c r="BN12" s="7">
        <v>32000</v>
      </c>
      <c r="BO12" s="13">
        <f t="shared" si="7"/>
        <v>37175</v>
      </c>
      <c r="BP12" s="33" t="s">
        <v>18</v>
      </c>
      <c r="BQ12" s="34"/>
      <c r="BR12" s="3" t="s">
        <v>10</v>
      </c>
      <c r="BS12" s="7">
        <v>15</v>
      </c>
      <c r="BT12" s="7">
        <v>99</v>
      </c>
      <c r="BU12" s="7">
        <v>7</v>
      </c>
      <c r="BV12" s="7">
        <v>16</v>
      </c>
      <c r="BW12" s="7">
        <v>25</v>
      </c>
      <c r="BX12" s="7" t="s">
        <v>262</v>
      </c>
      <c r="BY12" s="7">
        <v>25</v>
      </c>
      <c r="BZ12" s="7">
        <v>908</v>
      </c>
      <c r="CA12" s="7">
        <v>224</v>
      </c>
      <c r="CB12" s="7">
        <v>569</v>
      </c>
      <c r="CC12" s="7">
        <v>3313</v>
      </c>
      <c r="CD12" s="13">
        <f t="shared" si="8"/>
        <v>5201</v>
      </c>
      <c r="CE12" s="33" t="s">
        <v>18</v>
      </c>
      <c r="CF12" s="34"/>
      <c r="CG12" s="17">
        <f t="shared" si="0"/>
        <v>13.990585070611971</v>
      </c>
      <c r="CH12" s="21">
        <f t="shared" si="9"/>
        <v>16.304347826086957</v>
      </c>
      <c r="CI12" s="21">
        <f t="shared" si="10"/>
        <v>44.796380090497742</v>
      </c>
      <c r="CJ12" s="21">
        <f t="shared" si="11"/>
        <v>53.846153846153847</v>
      </c>
      <c r="CK12" s="21">
        <f t="shared" si="12"/>
        <v>76.19047619047619</v>
      </c>
      <c r="CL12" s="21">
        <f t="shared" si="13"/>
        <v>31.25</v>
      </c>
      <c r="CM12" s="21" t="e">
        <f t="shared" si="14"/>
        <v>#VALUE!</v>
      </c>
      <c r="CN12" s="21">
        <f t="shared" si="15"/>
        <v>31.25</v>
      </c>
      <c r="CO12" s="21">
        <f t="shared" si="16"/>
        <v>40.248226950354606</v>
      </c>
      <c r="CP12" s="21">
        <f t="shared" si="17"/>
        <v>25.282167042889391</v>
      </c>
      <c r="CQ12" s="21">
        <f t="shared" si="18"/>
        <v>37.287024901703802</v>
      </c>
      <c r="CR12" s="21">
        <f t="shared" si="19"/>
        <v>10.353125</v>
      </c>
      <c r="CS12">
        <f t="shared" si="2"/>
        <v>2.1193299750907869E-3</v>
      </c>
      <c r="CT12">
        <f t="shared" si="20"/>
        <v>0.8563705633043478</v>
      </c>
      <c r="CU12" s="7">
        <v>3.5025881640000001</v>
      </c>
      <c r="CV12" s="13">
        <f t="shared" si="3"/>
        <v>75.283503659999994</v>
      </c>
      <c r="CW12" s="16">
        <v>21</v>
      </c>
      <c r="CX12" s="16" t="s">
        <v>18</v>
      </c>
      <c r="CY12" s="16">
        <v>163.80000000000001</v>
      </c>
      <c r="CZ12" s="16">
        <v>69.900000000000006</v>
      </c>
      <c r="DA12" s="16">
        <v>74.2</v>
      </c>
      <c r="DB12" s="16">
        <v>75.5</v>
      </c>
      <c r="DC12" s="16">
        <v>44.3</v>
      </c>
      <c r="DD12" s="16">
        <v>14.9</v>
      </c>
      <c r="DE12" s="16">
        <v>29.4</v>
      </c>
      <c r="DF12" s="16">
        <v>35.299999999999997</v>
      </c>
      <c r="DG12" s="16">
        <v>78.3</v>
      </c>
      <c r="DH12" s="16"/>
      <c r="DI12" s="33" t="s">
        <v>18</v>
      </c>
      <c r="DJ12" s="34"/>
      <c r="DK12" s="3" t="s">
        <v>10</v>
      </c>
      <c r="DL12" s="11" t="s">
        <v>10</v>
      </c>
      <c r="DM12" s="32">
        <v>0.5</v>
      </c>
      <c r="DN12" s="11" t="s">
        <v>10</v>
      </c>
      <c r="DO12" s="32">
        <v>23.4</v>
      </c>
      <c r="DP12" s="11" t="s">
        <v>10</v>
      </c>
      <c r="DQ12" s="32">
        <v>1.5</v>
      </c>
      <c r="DR12" s="11" t="s">
        <v>10</v>
      </c>
      <c r="DS12" s="32">
        <v>26664</v>
      </c>
      <c r="DT12" s="11" t="s">
        <v>10</v>
      </c>
      <c r="DU12" s="32" t="s">
        <v>262</v>
      </c>
      <c r="DV12" s="11" t="s">
        <v>10</v>
      </c>
      <c r="DW12" s="32">
        <v>2.2999999999999998</v>
      </c>
      <c r="DX12" s="11" t="s">
        <v>10</v>
      </c>
      <c r="DY12" s="32">
        <v>74</v>
      </c>
      <c r="DZ12" s="11" t="s">
        <v>10</v>
      </c>
      <c r="EA12" s="32">
        <v>0.6</v>
      </c>
      <c r="EB12" s="11" t="s">
        <v>10</v>
      </c>
      <c r="EC12" s="32">
        <v>29885</v>
      </c>
      <c r="ED12" s="11" t="s">
        <v>10</v>
      </c>
      <c r="EE12" s="32">
        <v>96</v>
      </c>
      <c r="EF12" s="11" t="s">
        <v>10</v>
      </c>
      <c r="EG12" s="32">
        <v>94</v>
      </c>
      <c r="EH12" s="11" t="s">
        <v>10</v>
      </c>
      <c r="EI12" s="32">
        <v>495</v>
      </c>
      <c r="EJ12" s="11" t="s">
        <v>10</v>
      </c>
      <c r="EK12" s="32">
        <v>18</v>
      </c>
      <c r="EL12" s="11" t="s">
        <v>10</v>
      </c>
      <c r="EM12" s="32">
        <v>17</v>
      </c>
      <c r="EN12" s="11" t="s">
        <v>10</v>
      </c>
      <c r="EO12" s="32">
        <v>89</v>
      </c>
      <c r="EP12" s="11" t="s">
        <v>10</v>
      </c>
      <c r="EQ12" s="32">
        <v>1.6</v>
      </c>
      <c r="ER12" s="11" t="s">
        <v>10</v>
      </c>
      <c r="ES12" s="32">
        <v>62</v>
      </c>
      <c r="ET12" s="11" t="s">
        <v>10</v>
      </c>
      <c r="EU12" s="32">
        <v>79.3</v>
      </c>
      <c r="EV12" s="11" t="s">
        <v>10</v>
      </c>
      <c r="EW12" s="32">
        <v>62</v>
      </c>
      <c r="EX12" s="11" t="s">
        <v>10</v>
      </c>
      <c r="EY12" s="32">
        <v>6.9</v>
      </c>
      <c r="EZ12" s="11" t="s">
        <v>10</v>
      </c>
      <c r="FA12" s="32">
        <v>77</v>
      </c>
      <c r="FB12" s="11" t="s">
        <v>10</v>
      </c>
      <c r="FC12" s="32">
        <v>0.7</v>
      </c>
      <c r="FD12" s="11" t="s">
        <v>10</v>
      </c>
      <c r="FE12" s="32">
        <v>4.5</v>
      </c>
      <c r="FF12" s="11" t="s">
        <v>10</v>
      </c>
      <c r="FG12" s="32" t="s">
        <v>262</v>
      </c>
    </row>
    <row r="13" spans="1:163" ht="18" x14ac:dyDescent="0.2">
      <c r="A13" s="33" t="s">
        <v>19</v>
      </c>
      <c r="B13" s="34"/>
      <c r="C13" s="3" t="s">
        <v>10</v>
      </c>
      <c r="D13" s="11" t="s">
        <v>10</v>
      </c>
      <c r="E13" s="12">
        <v>12.676</v>
      </c>
      <c r="F13" s="11" t="s">
        <v>10</v>
      </c>
      <c r="G13" s="12">
        <v>34.854999999999997</v>
      </c>
      <c r="H13" s="11" t="s">
        <v>10</v>
      </c>
      <c r="I13" s="12">
        <v>12.5</v>
      </c>
      <c r="J13" s="11" t="s">
        <v>10</v>
      </c>
      <c r="K13" s="12">
        <v>33.332999999999998</v>
      </c>
      <c r="L13" s="11" t="s">
        <v>10</v>
      </c>
      <c r="M13" s="12">
        <v>3.3610000000000002</v>
      </c>
      <c r="N13" s="11" t="s">
        <v>10</v>
      </c>
      <c r="O13" s="12" t="s">
        <v>262</v>
      </c>
      <c r="P13" s="11" t="s">
        <v>10</v>
      </c>
      <c r="Q13" s="12">
        <v>14.545</v>
      </c>
      <c r="R13" s="11" t="s">
        <v>10</v>
      </c>
      <c r="S13" s="12">
        <v>5.5519999999999996</v>
      </c>
      <c r="T13" s="11" t="s">
        <v>10</v>
      </c>
      <c r="U13" s="12">
        <v>11.282999999999999</v>
      </c>
      <c r="V13" s="11" t="s">
        <v>10</v>
      </c>
      <c r="W13" s="12">
        <v>22.056000000000001</v>
      </c>
      <c r="X13" s="11" t="s">
        <v>10</v>
      </c>
      <c r="Y13" s="12">
        <v>14.098000000000001</v>
      </c>
      <c r="Z13" s="33" t="s">
        <v>19</v>
      </c>
      <c r="AA13" s="34"/>
      <c r="AB13" s="3" t="s">
        <v>10</v>
      </c>
      <c r="AC13" s="6">
        <v>12.8121741409</v>
      </c>
      <c r="AD13" s="6">
        <v>6.9225260732000002</v>
      </c>
      <c r="AE13" s="6">
        <v>1.4332864904</v>
      </c>
      <c r="AF13" s="6">
        <v>0</v>
      </c>
      <c r="AG13" s="6">
        <v>2.65622841E-2</v>
      </c>
      <c r="AH13" s="6">
        <v>72.533700897900005</v>
      </c>
      <c r="AI13" s="6">
        <v>4.0521841196999997</v>
      </c>
      <c r="AJ13" s="6">
        <v>7.1969431799999997E-2</v>
      </c>
      <c r="AK13" s="6">
        <v>2.1475965619999999</v>
      </c>
      <c r="AL13" s="33" t="s">
        <v>19</v>
      </c>
      <c r="AM13" s="34"/>
      <c r="AN13" s="3" t="s">
        <v>10</v>
      </c>
      <c r="AO13" s="6">
        <v>5.5170729080000003</v>
      </c>
      <c r="AP13" s="6">
        <v>2.9809211640000002</v>
      </c>
      <c r="AQ13" s="6">
        <v>0.617190024</v>
      </c>
      <c r="AR13" s="6">
        <v>0</v>
      </c>
      <c r="AS13" s="6">
        <v>1.1438032000000001E-2</v>
      </c>
      <c r="AT13" s="6">
        <v>31.233864896</v>
      </c>
      <c r="AU13" s="6">
        <v>1.7449181519999999</v>
      </c>
      <c r="AV13" s="6">
        <v>3.0990884E-2</v>
      </c>
      <c r="AW13" s="6">
        <v>0.92478034399999998</v>
      </c>
      <c r="AX13" s="13">
        <f t="shared" si="4"/>
        <v>43.061176403999994</v>
      </c>
      <c r="AY13" s="20">
        <f t="shared" si="5"/>
        <v>4.0521841197025745</v>
      </c>
      <c r="AZ13" s="24">
        <f t="shared" si="6"/>
        <v>1.4332864903864275</v>
      </c>
      <c r="BA13" s="33" t="s">
        <v>19</v>
      </c>
      <c r="BB13" s="34"/>
      <c r="BC13" s="3" t="s">
        <v>10</v>
      </c>
      <c r="BD13" s="6">
        <v>71</v>
      </c>
      <c r="BE13" s="6">
        <v>241</v>
      </c>
      <c r="BF13" s="6">
        <v>8</v>
      </c>
      <c r="BG13" s="6">
        <v>15</v>
      </c>
      <c r="BH13" s="6">
        <v>238</v>
      </c>
      <c r="BI13" s="6" t="s">
        <v>262</v>
      </c>
      <c r="BJ13" s="6">
        <v>55</v>
      </c>
      <c r="BK13" s="6">
        <v>2918</v>
      </c>
      <c r="BL13" s="6">
        <v>452</v>
      </c>
      <c r="BM13" s="6">
        <v>1002</v>
      </c>
      <c r="BN13" s="6">
        <v>4270</v>
      </c>
      <c r="BO13" s="13">
        <f t="shared" si="7"/>
        <v>9270</v>
      </c>
      <c r="BP13" s="33" t="s">
        <v>19</v>
      </c>
      <c r="BQ13" s="34"/>
      <c r="BR13" s="3" t="s">
        <v>10</v>
      </c>
      <c r="BS13" s="6">
        <v>9</v>
      </c>
      <c r="BT13" s="6">
        <v>84</v>
      </c>
      <c r="BU13" s="6">
        <v>1</v>
      </c>
      <c r="BV13" s="6">
        <v>5</v>
      </c>
      <c r="BW13" s="6">
        <v>8</v>
      </c>
      <c r="BX13" s="6" t="s">
        <v>262</v>
      </c>
      <c r="BY13" s="6">
        <v>8</v>
      </c>
      <c r="BZ13" s="6">
        <v>162</v>
      </c>
      <c r="CA13" s="6">
        <v>51</v>
      </c>
      <c r="CB13" s="6">
        <v>221</v>
      </c>
      <c r="CC13" s="6">
        <v>602</v>
      </c>
      <c r="CD13" s="13">
        <f t="shared" si="8"/>
        <v>1151</v>
      </c>
      <c r="CE13" s="33" t="s">
        <v>19</v>
      </c>
      <c r="CF13" s="34"/>
      <c r="CG13" s="17">
        <f t="shared" si="0"/>
        <v>12.416396979503777</v>
      </c>
      <c r="CH13" s="21">
        <f t="shared" si="9"/>
        <v>12.676056338028168</v>
      </c>
      <c r="CI13" s="21">
        <f t="shared" si="10"/>
        <v>34.854771784232362</v>
      </c>
      <c r="CJ13" s="21">
        <f t="shared" si="11"/>
        <v>12.5</v>
      </c>
      <c r="CK13" s="21">
        <f t="shared" si="12"/>
        <v>33.333333333333329</v>
      </c>
      <c r="CL13" s="21">
        <f t="shared" si="13"/>
        <v>3.3613445378151261</v>
      </c>
      <c r="CM13" s="21" t="e">
        <f t="shared" si="14"/>
        <v>#VALUE!</v>
      </c>
      <c r="CN13" s="21">
        <f t="shared" si="15"/>
        <v>14.545454545454545</v>
      </c>
      <c r="CO13" s="21">
        <f t="shared" si="16"/>
        <v>5.5517477724468813</v>
      </c>
      <c r="CP13" s="21">
        <f t="shared" si="17"/>
        <v>11.283185840707963</v>
      </c>
      <c r="CQ13" s="21">
        <f t="shared" si="18"/>
        <v>22.055888223552895</v>
      </c>
      <c r="CR13" s="21">
        <f t="shared" si="19"/>
        <v>14.098360655737704</v>
      </c>
      <c r="CS13">
        <f t="shared" si="2"/>
        <v>4.6452185980582518E-3</v>
      </c>
      <c r="CT13">
        <f t="shared" si="20"/>
        <v>0.60649544230985908</v>
      </c>
      <c r="CU13" s="6">
        <v>1.7449181519999999</v>
      </c>
      <c r="CV13" s="13">
        <f t="shared" si="3"/>
        <v>41.316258251999997</v>
      </c>
      <c r="CW13" s="16">
        <v>2</v>
      </c>
      <c r="CX13" s="16" t="s">
        <v>19</v>
      </c>
      <c r="CY13" s="16">
        <v>194.2</v>
      </c>
      <c r="CZ13" s="16">
        <v>99.8</v>
      </c>
      <c r="DA13" s="16">
        <v>73.7</v>
      </c>
      <c r="DB13" s="16">
        <v>79.8</v>
      </c>
      <c r="DC13" s="16">
        <v>73.099999999999994</v>
      </c>
      <c r="DD13" s="16">
        <v>6.3</v>
      </c>
      <c r="DE13" s="16">
        <v>28.4</v>
      </c>
      <c r="DF13" s="16">
        <v>20.9</v>
      </c>
      <c r="DG13" s="16">
        <v>81.8</v>
      </c>
      <c r="DH13" s="16"/>
      <c r="DI13" s="33" t="s">
        <v>19</v>
      </c>
      <c r="DJ13" s="34"/>
      <c r="DK13" s="3" t="s">
        <v>10</v>
      </c>
      <c r="DL13" s="11" t="s">
        <v>10</v>
      </c>
      <c r="DM13" s="32">
        <v>0.5</v>
      </c>
      <c r="DN13" s="11" t="s">
        <v>10</v>
      </c>
      <c r="DO13" s="32">
        <v>23.3</v>
      </c>
      <c r="DP13" s="11" t="s">
        <v>10</v>
      </c>
      <c r="DQ13" s="32">
        <v>1.9</v>
      </c>
      <c r="DR13" s="11" t="s">
        <v>10</v>
      </c>
      <c r="DS13" s="32">
        <v>33774</v>
      </c>
      <c r="DT13" s="11" t="s">
        <v>10</v>
      </c>
      <c r="DU13" s="32">
        <v>149864</v>
      </c>
      <c r="DV13" s="11" t="s">
        <v>10</v>
      </c>
      <c r="DW13" s="32">
        <v>4.5</v>
      </c>
      <c r="DX13" s="11" t="s">
        <v>10</v>
      </c>
      <c r="DY13" s="32">
        <v>74</v>
      </c>
      <c r="DZ13" s="11" t="s">
        <v>10</v>
      </c>
      <c r="EA13" s="32">
        <v>0.9</v>
      </c>
      <c r="EB13" s="11" t="s">
        <v>10</v>
      </c>
      <c r="EC13" s="32">
        <v>58430</v>
      </c>
      <c r="ED13" s="11" t="s">
        <v>10</v>
      </c>
      <c r="EE13" s="32">
        <v>95</v>
      </c>
      <c r="EF13" s="11" t="s">
        <v>10</v>
      </c>
      <c r="EG13" s="32">
        <v>82</v>
      </c>
      <c r="EH13" s="11" t="s">
        <v>10</v>
      </c>
      <c r="EI13" s="32">
        <v>501</v>
      </c>
      <c r="EJ13" s="11" t="s">
        <v>10</v>
      </c>
      <c r="EK13" s="32">
        <v>19</v>
      </c>
      <c r="EL13" s="11" t="s">
        <v>10</v>
      </c>
      <c r="EM13" s="32">
        <v>10</v>
      </c>
      <c r="EN13" s="11" t="s">
        <v>10</v>
      </c>
      <c r="EO13" s="32">
        <v>93</v>
      </c>
      <c r="EP13" s="11" t="s">
        <v>10</v>
      </c>
      <c r="EQ13" s="32">
        <v>2</v>
      </c>
      <c r="ER13" s="11" t="s">
        <v>10</v>
      </c>
      <c r="ES13" s="32">
        <v>85</v>
      </c>
      <c r="ET13" s="11" t="s">
        <v>10</v>
      </c>
      <c r="EU13" s="32">
        <v>81.5</v>
      </c>
      <c r="EV13" s="11" t="s">
        <v>10</v>
      </c>
      <c r="EW13" s="32">
        <v>70</v>
      </c>
      <c r="EX13" s="11" t="s">
        <v>10</v>
      </c>
      <c r="EY13" s="32">
        <v>7.5</v>
      </c>
      <c r="EZ13" s="11" t="s">
        <v>10</v>
      </c>
      <c r="FA13" s="32">
        <v>85</v>
      </c>
      <c r="FB13" s="11" t="s">
        <v>10</v>
      </c>
      <c r="FC13" s="32">
        <v>0.5</v>
      </c>
      <c r="FD13" s="11" t="s">
        <v>10</v>
      </c>
      <c r="FE13" s="32">
        <v>1.1000000000000001</v>
      </c>
      <c r="FF13" s="11" t="s">
        <v>10</v>
      </c>
      <c r="FG13" s="32" t="s">
        <v>262</v>
      </c>
    </row>
    <row r="14" spans="1:163" ht="18" x14ac:dyDescent="0.2">
      <c r="A14" s="33" t="s">
        <v>20</v>
      </c>
      <c r="B14" s="34"/>
      <c r="C14" s="3" t="s">
        <v>10</v>
      </c>
      <c r="D14" s="11" t="s">
        <v>10</v>
      </c>
      <c r="E14" s="12">
        <v>4.5449999999999999</v>
      </c>
      <c r="F14" s="11" t="s">
        <v>10</v>
      </c>
      <c r="G14" s="12">
        <v>40.597999999999999</v>
      </c>
      <c r="H14" s="11" t="s">
        <v>10</v>
      </c>
      <c r="I14" s="12">
        <v>40</v>
      </c>
      <c r="J14" s="11" t="s">
        <v>10</v>
      </c>
      <c r="K14" s="12">
        <v>27.273</v>
      </c>
      <c r="L14" s="11" t="s">
        <v>10</v>
      </c>
      <c r="M14" s="12">
        <v>8.7379999999999995</v>
      </c>
      <c r="N14" s="11" t="s">
        <v>10</v>
      </c>
      <c r="O14" s="12">
        <v>6.0609999999999999</v>
      </c>
      <c r="P14" s="11" t="s">
        <v>10</v>
      </c>
      <c r="Q14" s="12">
        <v>16.667000000000002</v>
      </c>
      <c r="R14" s="11" t="s">
        <v>10</v>
      </c>
      <c r="S14" s="12">
        <v>10.134</v>
      </c>
      <c r="T14" s="11" t="s">
        <v>10</v>
      </c>
      <c r="U14" s="12">
        <v>26.588999999999999</v>
      </c>
      <c r="V14" s="11" t="s">
        <v>10</v>
      </c>
      <c r="W14" s="12">
        <v>32.554000000000002</v>
      </c>
      <c r="X14" s="11" t="s">
        <v>10</v>
      </c>
      <c r="Y14" s="12">
        <v>1.2130000000000001</v>
      </c>
      <c r="Z14" s="33" t="s">
        <v>20</v>
      </c>
      <c r="AA14" s="34"/>
      <c r="AB14" s="3" t="s">
        <v>10</v>
      </c>
      <c r="AC14" s="7">
        <v>58.968018632700002</v>
      </c>
      <c r="AD14" s="7">
        <v>5.2604578147999996</v>
      </c>
      <c r="AE14" s="7">
        <v>4.5099165836999999</v>
      </c>
      <c r="AF14" s="7">
        <v>5.4721620999999996E-3</v>
      </c>
      <c r="AG14" s="7">
        <v>4.8736443599999998E-2</v>
      </c>
      <c r="AH14" s="7">
        <v>25.642551532399999</v>
      </c>
      <c r="AI14" s="7">
        <v>0.67889010869999999</v>
      </c>
      <c r="AJ14" s="7">
        <v>3.2490962399999997E-2</v>
      </c>
      <c r="AK14" s="7">
        <v>4.8534657596999997</v>
      </c>
      <c r="AL14" s="33" t="s">
        <v>20</v>
      </c>
      <c r="AM14" s="34"/>
      <c r="AN14" s="3" t="s">
        <v>10</v>
      </c>
      <c r="AO14" s="7">
        <v>26.649996288000001</v>
      </c>
      <c r="AP14" s="7">
        <v>2.3774104079999998</v>
      </c>
      <c r="AQ14" s="7">
        <v>2.0382109320000001</v>
      </c>
      <c r="AR14" s="7">
        <v>2.473088E-3</v>
      </c>
      <c r="AS14" s="7">
        <v>2.2025940000000001E-2</v>
      </c>
      <c r="AT14" s="7">
        <v>11.588890367999999</v>
      </c>
      <c r="AU14" s="7">
        <v>0.30681747999999998</v>
      </c>
      <c r="AV14" s="7">
        <v>1.4683959999999999E-2</v>
      </c>
      <c r="AW14" s="7">
        <v>2.1934744880000001</v>
      </c>
      <c r="AX14" s="13">
        <f t="shared" si="4"/>
        <v>45.193982951999992</v>
      </c>
      <c r="AY14" s="20">
        <f t="shared" si="5"/>
        <v>0.67889010872502054</v>
      </c>
      <c r="AZ14" s="24">
        <f t="shared" si="6"/>
        <v>4.5099165837292112</v>
      </c>
      <c r="BA14" s="33" t="s">
        <v>20</v>
      </c>
      <c r="BB14" s="34"/>
      <c r="BC14" s="3" t="s">
        <v>10</v>
      </c>
      <c r="BD14" s="7">
        <v>66</v>
      </c>
      <c r="BE14" s="7">
        <v>234</v>
      </c>
      <c r="BF14" s="7">
        <v>5</v>
      </c>
      <c r="BG14" s="7">
        <v>11</v>
      </c>
      <c r="BH14" s="7">
        <v>103</v>
      </c>
      <c r="BI14" s="7">
        <v>66</v>
      </c>
      <c r="BJ14" s="7">
        <v>54</v>
      </c>
      <c r="BK14" s="7">
        <v>2013</v>
      </c>
      <c r="BL14" s="7">
        <v>598</v>
      </c>
      <c r="BM14" s="7">
        <v>556</v>
      </c>
      <c r="BN14" s="7">
        <v>10371</v>
      </c>
      <c r="BO14" s="13">
        <f t="shared" si="7"/>
        <v>14077</v>
      </c>
      <c r="BP14" s="33" t="s">
        <v>20</v>
      </c>
      <c r="BQ14" s="34"/>
      <c r="BR14" s="3" t="s">
        <v>10</v>
      </c>
      <c r="BS14" s="7">
        <v>3</v>
      </c>
      <c r="BT14" s="7">
        <v>95</v>
      </c>
      <c r="BU14" s="7">
        <v>2</v>
      </c>
      <c r="BV14" s="7">
        <v>3</v>
      </c>
      <c r="BW14" s="7">
        <v>9</v>
      </c>
      <c r="BX14" s="7">
        <v>4</v>
      </c>
      <c r="BY14" s="7">
        <v>9</v>
      </c>
      <c r="BZ14" s="7">
        <v>204</v>
      </c>
      <c r="CA14" s="7">
        <v>159</v>
      </c>
      <c r="CB14" s="7">
        <v>181</v>
      </c>
      <c r="CC14" s="7">
        <v>137</v>
      </c>
      <c r="CD14" s="13">
        <f t="shared" si="8"/>
        <v>806</v>
      </c>
      <c r="CE14" s="33" t="s">
        <v>20</v>
      </c>
      <c r="CF14" s="34"/>
      <c r="CG14" s="17">
        <f t="shared" si="0"/>
        <v>5.725651772394686</v>
      </c>
      <c r="CH14" s="21">
        <f t="shared" si="9"/>
        <v>4.5454545454545459</v>
      </c>
      <c r="CI14" s="21">
        <f t="shared" si="10"/>
        <v>40.598290598290596</v>
      </c>
      <c r="CJ14" s="21">
        <f t="shared" si="11"/>
        <v>40</v>
      </c>
      <c r="CK14" s="21">
        <f t="shared" si="12"/>
        <v>27.27272727272727</v>
      </c>
      <c r="CL14" s="21">
        <f t="shared" si="13"/>
        <v>8.7378640776699026</v>
      </c>
      <c r="CM14" s="21">
        <f t="shared" si="14"/>
        <v>6.0606060606060606</v>
      </c>
      <c r="CN14" s="21">
        <f t="shared" si="15"/>
        <v>16.666666666666664</v>
      </c>
      <c r="CO14" s="21">
        <f t="shared" si="16"/>
        <v>10.134128166915051</v>
      </c>
      <c r="CP14" s="21">
        <f t="shared" si="17"/>
        <v>26.588628762541806</v>
      </c>
      <c r="CQ14" s="21">
        <f t="shared" si="18"/>
        <v>32.553956834532372</v>
      </c>
      <c r="CR14" s="21">
        <f t="shared" si="19"/>
        <v>1.3209912255327356</v>
      </c>
      <c r="CS14">
        <f t="shared" si="2"/>
        <v>3.2104839775520346E-3</v>
      </c>
      <c r="CT14">
        <f t="shared" si="20"/>
        <v>0.68475731745454538</v>
      </c>
      <c r="CU14" s="7">
        <v>0.30681747999999998</v>
      </c>
      <c r="CV14" s="13">
        <f t="shared" si="3"/>
        <v>44.887165471999992</v>
      </c>
      <c r="CW14" s="16">
        <v>12</v>
      </c>
      <c r="CX14" s="16" t="s">
        <v>20</v>
      </c>
      <c r="CY14" s="16">
        <v>173.8</v>
      </c>
      <c r="CZ14" s="16">
        <v>60.4</v>
      </c>
      <c r="DA14" s="16">
        <v>75.900000000000006</v>
      </c>
      <c r="DB14" s="16">
        <v>73.900000000000006</v>
      </c>
      <c r="DC14" s="16">
        <v>49.5</v>
      </c>
      <c r="DD14" s="16">
        <v>10.1</v>
      </c>
      <c r="DE14" s="16">
        <v>24</v>
      </c>
      <c r="DF14" s="16">
        <v>18.399999999999999</v>
      </c>
      <c r="DG14" s="16">
        <v>64.3</v>
      </c>
      <c r="DH14" s="16"/>
      <c r="DI14" s="33" t="s">
        <v>20</v>
      </c>
      <c r="DJ14" s="34"/>
      <c r="DK14" s="3" t="s">
        <v>10</v>
      </c>
      <c r="DL14" s="11" t="s">
        <v>10</v>
      </c>
      <c r="DM14" s="32">
        <v>5.7</v>
      </c>
      <c r="DN14" s="11" t="s">
        <v>10</v>
      </c>
      <c r="DO14" s="32">
        <v>17</v>
      </c>
      <c r="DP14" s="11" t="s">
        <v>10</v>
      </c>
      <c r="DQ14" s="32">
        <v>1.7</v>
      </c>
      <c r="DR14" s="11" t="s">
        <v>10</v>
      </c>
      <c r="DS14" s="32">
        <v>23784</v>
      </c>
      <c r="DT14" s="11" t="s">
        <v>10</v>
      </c>
      <c r="DU14" s="32">
        <v>188627</v>
      </c>
      <c r="DV14" s="11" t="s">
        <v>10</v>
      </c>
      <c r="DW14" s="32">
        <v>5.4</v>
      </c>
      <c r="DX14" s="11" t="s">
        <v>10</v>
      </c>
      <c r="DY14" s="32">
        <v>74</v>
      </c>
      <c r="DZ14" s="11" t="s">
        <v>10</v>
      </c>
      <c r="EA14" s="32">
        <v>1.2</v>
      </c>
      <c r="EB14" s="11" t="s">
        <v>10</v>
      </c>
      <c r="EC14" s="32">
        <v>30720</v>
      </c>
      <c r="ED14" s="11" t="s">
        <v>10</v>
      </c>
      <c r="EE14" s="32">
        <v>95</v>
      </c>
      <c r="EF14" s="11" t="s">
        <v>10</v>
      </c>
      <c r="EG14" s="32">
        <v>91</v>
      </c>
      <c r="EH14" s="11" t="s">
        <v>10</v>
      </c>
      <c r="EI14" s="32">
        <v>526</v>
      </c>
      <c r="EJ14" s="11" t="s">
        <v>10</v>
      </c>
      <c r="EK14" s="32">
        <v>18</v>
      </c>
      <c r="EL14" s="11" t="s">
        <v>10</v>
      </c>
      <c r="EM14" s="32">
        <v>5.9</v>
      </c>
      <c r="EN14" s="11" t="s">
        <v>10</v>
      </c>
      <c r="EO14" s="32">
        <v>86</v>
      </c>
      <c r="EP14" s="11" t="s">
        <v>10</v>
      </c>
      <c r="EQ14" s="32">
        <v>2.7</v>
      </c>
      <c r="ER14" s="11" t="s">
        <v>10</v>
      </c>
      <c r="ES14" s="32">
        <v>64</v>
      </c>
      <c r="ET14" s="11" t="s">
        <v>10</v>
      </c>
      <c r="EU14" s="32">
        <v>78.8</v>
      </c>
      <c r="EV14" s="11" t="s">
        <v>10</v>
      </c>
      <c r="EW14" s="32">
        <v>57</v>
      </c>
      <c r="EX14" s="11" t="s">
        <v>10</v>
      </c>
      <c r="EY14" s="32">
        <v>6.5</v>
      </c>
      <c r="EZ14" s="11" t="s">
        <v>10</v>
      </c>
      <c r="FA14" s="32">
        <v>79</v>
      </c>
      <c r="FB14" s="11" t="s">
        <v>10</v>
      </c>
      <c r="FC14" s="32">
        <v>1.9</v>
      </c>
      <c r="FD14" s="11" t="s">
        <v>10</v>
      </c>
      <c r="FE14" s="32">
        <v>2.2000000000000002</v>
      </c>
      <c r="FF14" s="11" t="s">
        <v>10</v>
      </c>
      <c r="FG14" s="32">
        <v>14.98</v>
      </c>
    </row>
    <row r="15" spans="1:163" ht="18" x14ac:dyDescent="0.2">
      <c r="A15" s="33" t="s">
        <v>21</v>
      </c>
      <c r="B15" s="34"/>
      <c r="C15" s="3" t="s">
        <v>10</v>
      </c>
      <c r="D15" s="11" t="s">
        <v>10</v>
      </c>
      <c r="E15" s="12">
        <v>10.667</v>
      </c>
      <c r="F15" s="11" t="s">
        <v>10</v>
      </c>
      <c r="G15" s="12">
        <v>33.857999999999997</v>
      </c>
      <c r="H15" s="11" t="s">
        <v>10</v>
      </c>
      <c r="I15" s="12">
        <v>16.667000000000002</v>
      </c>
      <c r="J15" s="11" t="s">
        <v>10</v>
      </c>
      <c r="K15" s="12">
        <v>10</v>
      </c>
      <c r="L15" s="11" t="s">
        <v>10</v>
      </c>
      <c r="M15" s="12">
        <v>12.903</v>
      </c>
      <c r="N15" s="11" t="s">
        <v>10</v>
      </c>
      <c r="O15" s="12" t="s">
        <v>262</v>
      </c>
      <c r="P15" s="11" t="s">
        <v>10</v>
      </c>
      <c r="Q15" s="12">
        <v>17.390999999999998</v>
      </c>
      <c r="R15" s="11" t="s">
        <v>10</v>
      </c>
      <c r="S15" s="12">
        <v>6.5979999999999999</v>
      </c>
      <c r="T15" s="11" t="s">
        <v>10</v>
      </c>
      <c r="U15" s="12">
        <v>33.729999999999997</v>
      </c>
      <c r="V15" s="11" t="s">
        <v>10</v>
      </c>
      <c r="W15" s="12">
        <v>23.814</v>
      </c>
      <c r="X15" s="11" t="s">
        <v>10</v>
      </c>
      <c r="Y15" s="12">
        <v>5.2830000000000004</v>
      </c>
      <c r="Z15" s="33" t="s">
        <v>21</v>
      </c>
      <c r="AA15" s="34"/>
      <c r="AB15" s="3" t="s">
        <v>10</v>
      </c>
      <c r="AC15" s="6">
        <v>70.857302122500002</v>
      </c>
      <c r="AD15" s="6">
        <v>0.6171960823</v>
      </c>
      <c r="AE15" s="6">
        <v>7.5650500386999999</v>
      </c>
      <c r="AF15" s="6">
        <v>0.1493605781</v>
      </c>
      <c r="AG15" s="6">
        <v>1.3975964789999999</v>
      </c>
      <c r="AH15" s="6">
        <v>9.3481554830999993</v>
      </c>
      <c r="AI15" s="6">
        <v>0.1834640018</v>
      </c>
      <c r="AJ15" s="6">
        <v>0.1192355038</v>
      </c>
      <c r="AK15" s="6">
        <v>9.7626397108000003</v>
      </c>
      <c r="AL15" s="33" t="s">
        <v>21</v>
      </c>
      <c r="AM15" s="34"/>
      <c r="AN15" s="3" t="s">
        <v>10</v>
      </c>
      <c r="AO15" s="6">
        <v>238.131788704</v>
      </c>
      <c r="AP15" s="6">
        <v>2.074225276</v>
      </c>
      <c r="AQ15" s="6">
        <v>25.424040196</v>
      </c>
      <c r="AR15" s="6">
        <v>0.50195957999999996</v>
      </c>
      <c r="AS15" s="6">
        <v>4.6969351000000001</v>
      </c>
      <c r="AT15" s="6">
        <v>31.416564271999999</v>
      </c>
      <c r="AU15" s="6">
        <v>0.61657175200000003</v>
      </c>
      <c r="AV15" s="6">
        <v>0.40071753999999998</v>
      </c>
      <c r="AW15" s="6">
        <v>32.809531088</v>
      </c>
      <c r="AX15" s="13">
        <f t="shared" si="4"/>
        <v>336.07233350800004</v>
      </c>
      <c r="AY15" s="20">
        <f t="shared" si="5"/>
        <v>0.18346400180106548</v>
      </c>
      <c r="AZ15" s="24">
        <f t="shared" si="6"/>
        <v>7.5650500386681765</v>
      </c>
      <c r="BA15" s="33" t="s">
        <v>21</v>
      </c>
      <c r="BB15" s="34"/>
      <c r="BC15" s="3" t="s">
        <v>10</v>
      </c>
      <c r="BD15" s="6">
        <v>71</v>
      </c>
      <c r="BE15" s="6">
        <v>253</v>
      </c>
      <c r="BF15" s="6">
        <v>6</v>
      </c>
      <c r="BG15" s="6">
        <v>10</v>
      </c>
      <c r="BH15" s="6">
        <v>88</v>
      </c>
      <c r="BI15" s="6">
        <v>25</v>
      </c>
      <c r="BJ15" s="6">
        <v>63</v>
      </c>
      <c r="BK15" s="6">
        <v>2628</v>
      </c>
      <c r="BL15" s="6">
        <v>929</v>
      </c>
      <c r="BM15" s="6">
        <v>1898</v>
      </c>
      <c r="BN15" s="6">
        <v>14647</v>
      </c>
      <c r="BO15" s="13">
        <f t="shared" si="7"/>
        <v>20618</v>
      </c>
      <c r="BP15" s="33" t="s">
        <v>21</v>
      </c>
      <c r="BQ15" s="34"/>
      <c r="BR15" s="3" t="s">
        <v>10</v>
      </c>
      <c r="BS15" s="6">
        <v>8</v>
      </c>
      <c r="BT15" s="6">
        <v>86</v>
      </c>
      <c r="BU15" s="6">
        <v>1</v>
      </c>
      <c r="BV15" s="6">
        <v>1</v>
      </c>
      <c r="BW15" s="6">
        <v>12</v>
      </c>
      <c r="BX15" s="6">
        <v>2</v>
      </c>
      <c r="BY15" s="6">
        <v>10</v>
      </c>
      <c r="BZ15" s="6">
        <v>212</v>
      </c>
      <c r="CA15" s="6">
        <v>312</v>
      </c>
      <c r="CB15" s="6">
        <v>477</v>
      </c>
      <c r="CC15" s="6">
        <v>1298</v>
      </c>
      <c r="CD15" s="13">
        <f t="shared" si="8"/>
        <v>2419</v>
      </c>
      <c r="CE15" s="33" t="s">
        <v>21</v>
      </c>
      <c r="CF15" s="34"/>
      <c r="CG15" s="17">
        <f t="shared" si="0"/>
        <v>11.732466776602967</v>
      </c>
      <c r="CH15" s="21">
        <f t="shared" si="9"/>
        <v>11.267605633802818</v>
      </c>
      <c r="CI15" s="21">
        <f t="shared" si="10"/>
        <v>33.992094861660078</v>
      </c>
      <c r="CJ15" s="21">
        <f t="shared" si="11"/>
        <v>16.666666666666664</v>
      </c>
      <c r="CK15" s="21">
        <f t="shared" si="12"/>
        <v>10</v>
      </c>
      <c r="CL15" s="21">
        <f t="shared" si="13"/>
        <v>13.636363636363635</v>
      </c>
      <c r="CM15" s="21">
        <f t="shared" si="14"/>
        <v>8</v>
      </c>
      <c r="CN15" s="21">
        <f t="shared" si="15"/>
        <v>15.873015873015872</v>
      </c>
      <c r="CO15" s="21">
        <f t="shared" si="16"/>
        <v>8.0669710806697097</v>
      </c>
      <c r="CP15" s="21">
        <f t="shared" si="17"/>
        <v>33.584499461786862</v>
      </c>
      <c r="CQ15" s="21">
        <f t="shared" si="18"/>
        <v>25.13171759747102</v>
      </c>
      <c r="CR15" s="21">
        <f t="shared" si="19"/>
        <v>8.8618829794497174</v>
      </c>
      <c r="CS15">
        <f t="shared" si="2"/>
        <v>1.6299948273741392E-2</v>
      </c>
      <c r="CT15">
        <f t="shared" si="20"/>
        <v>4.7334131480000003</v>
      </c>
      <c r="CU15" s="6">
        <v>0.61657175200000003</v>
      </c>
      <c r="CV15" s="13">
        <f t="shared" si="3"/>
        <v>335.45576175600002</v>
      </c>
      <c r="CW15" s="16">
        <v>5</v>
      </c>
      <c r="CX15" s="16" t="s">
        <v>21</v>
      </c>
      <c r="CY15" s="16">
        <v>186.8</v>
      </c>
      <c r="CZ15" s="16">
        <v>91</v>
      </c>
      <c r="DA15" s="16">
        <v>73.2</v>
      </c>
      <c r="DB15" s="16">
        <v>76.8</v>
      </c>
      <c r="DC15" s="16">
        <v>63.7</v>
      </c>
      <c r="DD15" s="16">
        <v>7.5</v>
      </c>
      <c r="DE15" s="16">
        <v>27.6</v>
      </c>
      <c r="DF15" s="16">
        <v>12</v>
      </c>
      <c r="DG15" s="16">
        <v>56.6</v>
      </c>
      <c r="DH15" s="16"/>
      <c r="DI15" s="33" t="s">
        <v>21</v>
      </c>
      <c r="DJ15" s="34"/>
      <c r="DK15" s="3" t="s">
        <v>10</v>
      </c>
      <c r="DL15" s="11" t="s">
        <v>10</v>
      </c>
      <c r="DM15" s="32">
        <v>0.4</v>
      </c>
      <c r="DN15" s="11" t="s">
        <v>10</v>
      </c>
      <c r="DO15" s="32">
        <v>23.1</v>
      </c>
      <c r="DP15" s="11" t="s">
        <v>10</v>
      </c>
      <c r="DQ15" s="32">
        <v>1.9</v>
      </c>
      <c r="DR15" s="11" t="s">
        <v>10</v>
      </c>
      <c r="DS15" s="32">
        <v>33471</v>
      </c>
      <c r="DT15" s="11" t="s">
        <v>10</v>
      </c>
      <c r="DU15" s="32">
        <v>230032</v>
      </c>
      <c r="DV15" s="11" t="s">
        <v>10</v>
      </c>
      <c r="DW15" s="32">
        <v>2.2000000000000002</v>
      </c>
      <c r="DX15" s="11" t="s">
        <v>10</v>
      </c>
      <c r="DY15" s="32">
        <v>72</v>
      </c>
      <c r="DZ15" s="11" t="s">
        <v>10</v>
      </c>
      <c r="EA15" s="32">
        <v>1.2</v>
      </c>
      <c r="EB15" s="11" t="s">
        <v>10</v>
      </c>
      <c r="EC15" s="32">
        <v>46230</v>
      </c>
      <c r="ED15" s="11" t="s">
        <v>10</v>
      </c>
      <c r="EE15" s="32">
        <v>96</v>
      </c>
      <c r="EF15" s="11" t="s">
        <v>10</v>
      </c>
      <c r="EG15" s="32">
        <v>91</v>
      </c>
      <c r="EH15" s="11" t="s">
        <v>10</v>
      </c>
      <c r="EI15" s="32">
        <v>516</v>
      </c>
      <c r="EJ15" s="11" t="s">
        <v>10</v>
      </c>
      <c r="EK15" s="32">
        <v>20</v>
      </c>
      <c r="EL15" s="11" t="s">
        <v>10</v>
      </c>
      <c r="EM15" s="32">
        <v>5.5</v>
      </c>
      <c r="EN15" s="11" t="s">
        <v>10</v>
      </c>
      <c r="EO15" s="32">
        <v>97</v>
      </c>
      <c r="EP15" s="11" t="s">
        <v>10</v>
      </c>
      <c r="EQ15" s="32">
        <v>2.2000000000000002</v>
      </c>
      <c r="ER15" s="11" t="s">
        <v>10</v>
      </c>
      <c r="ES15" s="32">
        <v>69</v>
      </c>
      <c r="ET15" s="11" t="s">
        <v>10</v>
      </c>
      <c r="EU15" s="32">
        <v>82.1</v>
      </c>
      <c r="EV15" s="11" t="s">
        <v>10</v>
      </c>
      <c r="EW15" s="32">
        <v>68</v>
      </c>
      <c r="EX15" s="11" t="s">
        <v>10</v>
      </c>
      <c r="EY15" s="32">
        <v>7.9</v>
      </c>
      <c r="EZ15" s="11" t="s">
        <v>10</v>
      </c>
      <c r="FA15" s="32">
        <v>88</v>
      </c>
      <c r="FB15" s="11" t="s">
        <v>10</v>
      </c>
      <c r="FC15" s="32">
        <v>1.2</v>
      </c>
      <c r="FD15" s="11" t="s">
        <v>10</v>
      </c>
      <c r="FE15" s="32">
        <v>3.6</v>
      </c>
      <c r="FF15" s="11" t="s">
        <v>10</v>
      </c>
      <c r="FG15" s="32">
        <v>15.17</v>
      </c>
    </row>
    <row r="16" spans="1:163" ht="18" x14ac:dyDescent="0.2">
      <c r="A16" s="33" t="s">
        <v>22</v>
      </c>
      <c r="B16" s="34"/>
      <c r="C16" s="3" t="s">
        <v>10</v>
      </c>
      <c r="D16" s="11" t="s">
        <v>10</v>
      </c>
      <c r="E16" s="12">
        <v>13.6</v>
      </c>
      <c r="F16" s="11" t="s">
        <v>10</v>
      </c>
      <c r="G16" s="12">
        <v>27.02</v>
      </c>
      <c r="H16" s="11" t="s">
        <v>10</v>
      </c>
      <c r="I16" s="12">
        <v>23.684000000000001</v>
      </c>
      <c r="J16" s="11" t="s">
        <v>10</v>
      </c>
      <c r="K16" s="12">
        <v>22.856999999999999</v>
      </c>
      <c r="L16" s="11" t="s">
        <v>10</v>
      </c>
      <c r="M16" s="12">
        <v>15.951000000000001</v>
      </c>
      <c r="N16" s="11" t="s">
        <v>10</v>
      </c>
      <c r="O16" s="12">
        <v>13.253</v>
      </c>
      <c r="P16" s="11" t="s">
        <v>10</v>
      </c>
      <c r="Q16" s="12">
        <v>18.75</v>
      </c>
      <c r="R16" s="11" t="s">
        <v>10</v>
      </c>
      <c r="S16" s="12">
        <v>8.4499999999999993</v>
      </c>
      <c r="T16" s="11" t="s">
        <v>10</v>
      </c>
      <c r="U16" s="12" t="s">
        <v>262</v>
      </c>
      <c r="V16" s="11" t="s">
        <v>10</v>
      </c>
      <c r="W16" s="12" t="s">
        <v>262</v>
      </c>
      <c r="X16" s="11" t="s">
        <v>10</v>
      </c>
      <c r="Y16" s="12">
        <v>20.66</v>
      </c>
      <c r="Z16" s="33" t="s">
        <v>22</v>
      </c>
      <c r="AA16" s="34"/>
      <c r="AB16" s="3" t="s">
        <v>10</v>
      </c>
      <c r="AC16" s="7">
        <v>36.834765449400003</v>
      </c>
      <c r="AD16" s="7">
        <v>14.247973313399999</v>
      </c>
      <c r="AE16" s="7">
        <v>0.31470574140000002</v>
      </c>
      <c r="AF16" s="7">
        <v>0.51591025800000001</v>
      </c>
      <c r="AG16" s="7">
        <v>0.4033891611</v>
      </c>
      <c r="AH16" s="7">
        <v>43.652849364799998</v>
      </c>
      <c r="AI16" s="7">
        <v>2.8896831017000002</v>
      </c>
      <c r="AJ16" s="7">
        <v>0.39814971220000001</v>
      </c>
      <c r="AK16" s="7">
        <v>0.74257389799999995</v>
      </c>
      <c r="AL16" s="33" t="s">
        <v>22</v>
      </c>
      <c r="AM16" s="34"/>
      <c r="AN16" s="3" t="s">
        <v>10</v>
      </c>
      <c r="AO16" s="7">
        <v>235.26091995600001</v>
      </c>
      <c r="AP16" s="7">
        <v>91.000750740000001</v>
      </c>
      <c r="AQ16" s="7">
        <v>2.0100022719999999</v>
      </c>
      <c r="AR16" s="7">
        <v>3.2950806240000001</v>
      </c>
      <c r="AS16" s="7">
        <v>2.576416708</v>
      </c>
      <c r="AT16" s="7">
        <v>278.80751716399999</v>
      </c>
      <c r="AU16" s="7">
        <v>18.456192040000001</v>
      </c>
      <c r="AV16" s="7">
        <v>2.5429527360000002</v>
      </c>
      <c r="AW16" s="7">
        <v>4.7427645119999999</v>
      </c>
      <c r="AX16" s="13">
        <f t="shared" si="4"/>
        <v>638.69259675199999</v>
      </c>
      <c r="AY16" s="20">
        <f t="shared" si="5"/>
        <v>2.8896831016762849</v>
      </c>
      <c r="AZ16" s="24">
        <f t="shared" si="6"/>
        <v>0.31470574141952518</v>
      </c>
      <c r="BA16" s="33" t="s">
        <v>22</v>
      </c>
      <c r="BB16" s="34"/>
      <c r="BC16" s="3" t="s">
        <v>10</v>
      </c>
      <c r="BD16" s="7">
        <v>125</v>
      </c>
      <c r="BE16" s="7">
        <v>396</v>
      </c>
      <c r="BF16" s="7">
        <v>38</v>
      </c>
      <c r="BG16" s="7">
        <v>35</v>
      </c>
      <c r="BH16" s="7">
        <v>163</v>
      </c>
      <c r="BI16" s="7">
        <v>83</v>
      </c>
      <c r="BJ16" s="7">
        <v>80</v>
      </c>
      <c r="BK16" s="7">
        <v>4982</v>
      </c>
      <c r="BL16" s="7" t="s">
        <v>262</v>
      </c>
      <c r="BM16" s="7" t="s">
        <v>262</v>
      </c>
      <c r="BN16" s="7">
        <v>1060</v>
      </c>
      <c r="BO16" s="13">
        <f t="shared" si="7"/>
        <v>6962</v>
      </c>
      <c r="BP16" s="33" t="s">
        <v>22</v>
      </c>
      <c r="BQ16" s="34"/>
      <c r="BR16" s="3" t="s">
        <v>10</v>
      </c>
      <c r="BS16" s="7">
        <v>17</v>
      </c>
      <c r="BT16" s="7">
        <v>107</v>
      </c>
      <c r="BU16" s="7">
        <v>9</v>
      </c>
      <c r="BV16" s="7">
        <v>8</v>
      </c>
      <c r="BW16" s="7">
        <v>26</v>
      </c>
      <c r="BX16" s="7">
        <v>11</v>
      </c>
      <c r="BY16" s="7">
        <v>15</v>
      </c>
      <c r="BZ16" s="7">
        <v>421</v>
      </c>
      <c r="CA16" s="7" t="s">
        <v>262</v>
      </c>
      <c r="CB16" s="7" t="s">
        <v>262</v>
      </c>
      <c r="CC16" s="7">
        <v>219</v>
      </c>
      <c r="CD16" s="13">
        <f t="shared" si="8"/>
        <v>833</v>
      </c>
      <c r="CE16" s="33" t="s">
        <v>22</v>
      </c>
      <c r="CF16" s="34"/>
      <c r="CG16" s="17">
        <f t="shared" si="0"/>
        <v>11.964952599827635</v>
      </c>
      <c r="CH16" s="21">
        <f t="shared" si="9"/>
        <v>13.600000000000001</v>
      </c>
      <c r="CI16" s="21">
        <f t="shared" si="10"/>
        <v>27.020202020202021</v>
      </c>
      <c r="CJ16" s="21">
        <f t="shared" si="11"/>
        <v>23.684210526315788</v>
      </c>
      <c r="CK16" s="21">
        <f t="shared" si="12"/>
        <v>22.857142857142858</v>
      </c>
      <c r="CL16" s="21">
        <f t="shared" si="13"/>
        <v>15.950920245398773</v>
      </c>
      <c r="CM16" s="21">
        <f t="shared" si="14"/>
        <v>13.253012048192772</v>
      </c>
      <c r="CN16" s="21">
        <f t="shared" si="15"/>
        <v>18.75</v>
      </c>
      <c r="CO16" s="21">
        <f t="shared" si="16"/>
        <v>8.4504215174628659</v>
      </c>
      <c r="CP16" s="21" t="e">
        <f t="shared" si="17"/>
        <v>#VALUE!</v>
      </c>
      <c r="CQ16" s="21" t="e">
        <f t="shared" si="18"/>
        <v>#VALUE!</v>
      </c>
      <c r="CR16" s="21">
        <f t="shared" si="19"/>
        <v>20.660377358490567</v>
      </c>
      <c r="CS16">
        <f t="shared" si="2"/>
        <v>9.1739815678253372E-2</v>
      </c>
      <c r="CT16">
        <f t="shared" si="20"/>
        <v>5.1095407740159997</v>
      </c>
      <c r="CU16" s="7">
        <v>18.456192040000001</v>
      </c>
      <c r="CV16" s="13">
        <f t="shared" si="3"/>
        <v>620.23640471199997</v>
      </c>
      <c r="CW16" s="16">
        <v>29</v>
      </c>
      <c r="CX16" s="16" t="s">
        <v>22</v>
      </c>
      <c r="CY16" s="16">
        <v>152.69999999999999</v>
      </c>
      <c r="CZ16" s="16">
        <v>79.599999999999994</v>
      </c>
      <c r="DA16" s="16">
        <v>45.6</v>
      </c>
      <c r="DB16" s="16">
        <v>80</v>
      </c>
      <c r="DC16" s="16">
        <v>65.599999999999994</v>
      </c>
      <c r="DD16" s="16">
        <v>11.8</v>
      </c>
      <c r="DE16" s="16">
        <v>34.700000000000003</v>
      </c>
      <c r="DF16" s="16">
        <v>42.2</v>
      </c>
      <c r="DG16" s="16">
        <v>90</v>
      </c>
      <c r="DH16" s="16"/>
      <c r="DI16" s="33" t="s">
        <v>22</v>
      </c>
      <c r="DJ16" s="34"/>
      <c r="DK16" s="3" t="s">
        <v>10</v>
      </c>
      <c r="DL16" s="11" t="s">
        <v>10</v>
      </c>
      <c r="DM16" s="32">
        <v>0.5</v>
      </c>
      <c r="DN16" s="11" t="s">
        <v>10</v>
      </c>
      <c r="DO16" s="32">
        <v>20.7</v>
      </c>
      <c r="DP16" s="11" t="s">
        <v>10</v>
      </c>
      <c r="DQ16" s="32">
        <v>1.8</v>
      </c>
      <c r="DR16" s="11" t="s">
        <v>10</v>
      </c>
      <c r="DS16" s="32">
        <v>34375</v>
      </c>
      <c r="DT16" s="11" t="s">
        <v>10</v>
      </c>
      <c r="DU16" s="32">
        <v>298639</v>
      </c>
      <c r="DV16" s="11" t="s">
        <v>10</v>
      </c>
      <c r="DW16" s="32">
        <v>3.1</v>
      </c>
      <c r="DX16" s="11" t="s">
        <v>10</v>
      </c>
      <c r="DY16" s="32">
        <v>65</v>
      </c>
      <c r="DZ16" s="11" t="s">
        <v>10</v>
      </c>
      <c r="EA16" s="32">
        <v>2.9</v>
      </c>
      <c r="EB16" s="11" t="s">
        <v>10</v>
      </c>
      <c r="EC16" s="32">
        <v>45581</v>
      </c>
      <c r="ED16" s="11" t="s">
        <v>10</v>
      </c>
      <c r="EE16" s="32">
        <v>94</v>
      </c>
      <c r="EF16" s="11" t="s">
        <v>10</v>
      </c>
      <c r="EG16" s="32">
        <v>81</v>
      </c>
      <c r="EH16" s="11" t="s">
        <v>10</v>
      </c>
      <c r="EI16" s="32">
        <v>494</v>
      </c>
      <c r="EJ16" s="11" t="s">
        <v>10</v>
      </c>
      <c r="EK16" s="32">
        <v>17</v>
      </c>
      <c r="EL16" s="11" t="s">
        <v>10</v>
      </c>
      <c r="EM16" s="32">
        <v>11.4</v>
      </c>
      <c r="EN16" s="11" t="s">
        <v>10</v>
      </c>
      <c r="EO16" s="32">
        <v>78</v>
      </c>
      <c r="EP16" s="11" t="s">
        <v>10</v>
      </c>
      <c r="EQ16" s="32">
        <v>2.1</v>
      </c>
      <c r="ER16" s="11" t="s">
        <v>10</v>
      </c>
      <c r="ES16" s="32">
        <v>75</v>
      </c>
      <c r="ET16" s="11" t="s">
        <v>10</v>
      </c>
      <c r="EU16" s="32">
        <v>82.9</v>
      </c>
      <c r="EV16" s="11" t="s">
        <v>10</v>
      </c>
      <c r="EW16" s="32">
        <v>67</v>
      </c>
      <c r="EX16" s="11" t="s">
        <v>10</v>
      </c>
      <c r="EY16" s="32">
        <v>6.7</v>
      </c>
      <c r="EZ16" s="11" t="s">
        <v>10</v>
      </c>
      <c r="FA16" s="32">
        <v>74</v>
      </c>
      <c r="FB16" s="11" t="s">
        <v>10</v>
      </c>
      <c r="FC16" s="32">
        <v>0.4</v>
      </c>
      <c r="FD16" s="11" t="s">
        <v>10</v>
      </c>
      <c r="FE16" s="32">
        <v>7.7</v>
      </c>
      <c r="FF16" s="11" t="s">
        <v>10</v>
      </c>
      <c r="FG16" s="32">
        <v>16.2</v>
      </c>
    </row>
    <row r="17" spans="1:163" ht="18" x14ac:dyDescent="0.2">
      <c r="A17" s="35" t="s">
        <v>23</v>
      </c>
      <c r="B17" s="36"/>
      <c r="C17" s="3" t="s">
        <v>10</v>
      </c>
      <c r="D17" s="11" t="s">
        <v>10</v>
      </c>
      <c r="E17" s="12">
        <v>36.448999999999998</v>
      </c>
      <c r="F17" s="11" t="s">
        <v>10</v>
      </c>
      <c r="G17" s="12">
        <v>33.570999999999998</v>
      </c>
      <c r="H17" s="11" t="s">
        <v>10</v>
      </c>
      <c r="I17" s="12">
        <v>69.230999999999995</v>
      </c>
      <c r="J17" s="11" t="s">
        <v>10</v>
      </c>
      <c r="K17" s="12">
        <v>47.619</v>
      </c>
      <c r="L17" s="11" t="s">
        <v>10</v>
      </c>
      <c r="M17" s="12">
        <v>24.873000000000001</v>
      </c>
      <c r="N17" s="11" t="s">
        <v>10</v>
      </c>
      <c r="O17" s="12">
        <v>22.34</v>
      </c>
      <c r="P17" s="11" t="s">
        <v>10</v>
      </c>
      <c r="Q17" s="12">
        <v>27.184000000000001</v>
      </c>
      <c r="R17" s="11" t="s">
        <v>10</v>
      </c>
      <c r="S17" s="12">
        <v>32.753</v>
      </c>
      <c r="T17" s="11" t="s">
        <v>10</v>
      </c>
      <c r="U17" s="12">
        <v>34.225999999999999</v>
      </c>
      <c r="V17" s="11" t="s">
        <v>10</v>
      </c>
      <c r="W17" s="12">
        <v>44.201999999999998</v>
      </c>
      <c r="X17" s="11" t="s">
        <v>10</v>
      </c>
      <c r="Y17" s="12">
        <v>35.959000000000003</v>
      </c>
      <c r="Z17" s="35" t="s">
        <v>23</v>
      </c>
      <c r="AA17" s="36"/>
      <c r="AB17" s="3" t="s">
        <v>10</v>
      </c>
      <c r="AC17" s="6">
        <v>32.3227899376</v>
      </c>
      <c r="AD17" s="6">
        <v>13.6229045347</v>
      </c>
      <c r="AE17" s="6">
        <v>0.32394889180000003</v>
      </c>
      <c r="AF17" s="6">
        <v>0</v>
      </c>
      <c r="AG17" s="6">
        <v>6.3811721399999993E-2</v>
      </c>
      <c r="AH17" s="6">
        <v>45.536879669599998</v>
      </c>
      <c r="AI17" s="6">
        <v>6.8512236962999999</v>
      </c>
      <c r="AJ17" s="6">
        <v>3.6958433399999997E-2</v>
      </c>
      <c r="AK17" s="6">
        <v>1.2414831151000001</v>
      </c>
      <c r="AL17" s="35" t="s">
        <v>23</v>
      </c>
      <c r="AM17" s="36"/>
      <c r="AN17" s="3" t="s">
        <v>10</v>
      </c>
      <c r="AO17" s="6">
        <v>115.444366112</v>
      </c>
      <c r="AP17" s="6">
        <v>48.655687880000002</v>
      </c>
      <c r="AQ17" s="6">
        <v>1.157018764</v>
      </c>
      <c r="AR17" s="6">
        <v>0</v>
      </c>
      <c r="AS17" s="6">
        <v>0.22791051600000001</v>
      </c>
      <c r="AT17" s="6">
        <v>162.63992737999999</v>
      </c>
      <c r="AU17" s="6">
        <v>24.469891931999999</v>
      </c>
      <c r="AV17" s="6">
        <v>0.132001072</v>
      </c>
      <c r="AW17" s="6">
        <v>4.4340922159999998</v>
      </c>
      <c r="AX17" s="13">
        <f t="shared" si="4"/>
        <v>357.16089587200003</v>
      </c>
      <c r="AY17" s="20">
        <f t="shared" si="5"/>
        <v>6.8512236963280442</v>
      </c>
      <c r="AZ17" s="24">
        <f t="shared" si="6"/>
        <v>0.3239488917663188</v>
      </c>
      <c r="BA17" s="35" t="s">
        <v>23</v>
      </c>
      <c r="BB17" s="36"/>
      <c r="BC17" s="3" t="s">
        <v>10</v>
      </c>
      <c r="BD17" s="6">
        <v>107</v>
      </c>
      <c r="BE17" s="6">
        <v>280</v>
      </c>
      <c r="BF17" s="6">
        <v>13</v>
      </c>
      <c r="BG17" s="6">
        <v>21</v>
      </c>
      <c r="BH17" s="6">
        <v>197</v>
      </c>
      <c r="BI17" s="6">
        <v>94</v>
      </c>
      <c r="BJ17" s="6">
        <v>103</v>
      </c>
      <c r="BK17" s="6">
        <v>4305</v>
      </c>
      <c r="BL17" s="6">
        <v>1195</v>
      </c>
      <c r="BM17" s="6">
        <v>2380</v>
      </c>
      <c r="BN17" s="6">
        <v>10434</v>
      </c>
      <c r="BO17" s="13">
        <f t="shared" si="7"/>
        <v>19129</v>
      </c>
      <c r="BP17" s="35" t="s">
        <v>23</v>
      </c>
      <c r="BQ17" s="36"/>
      <c r="BR17" s="3" t="s">
        <v>10</v>
      </c>
      <c r="BS17" s="6">
        <v>39</v>
      </c>
      <c r="BT17" s="6">
        <v>94</v>
      </c>
      <c r="BU17" s="6">
        <v>9</v>
      </c>
      <c r="BV17" s="6">
        <v>10</v>
      </c>
      <c r="BW17" s="6">
        <v>49</v>
      </c>
      <c r="BX17" s="6">
        <v>21</v>
      </c>
      <c r="BY17" s="6">
        <v>28</v>
      </c>
      <c r="BZ17" s="6">
        <v>1410</v>
      </c>
      <c r="CA17" s="6">
        <v>409</v>
      </c>
      <c r="CB17" s="6">
        <v>1052</v>
      </c>
      <c r="CC17" s="6">
        <v>3752</v>
      </c>
      <c r="CD17" s="13">
        <f t="shared" si="8"/>
        <v>6873</v>
      </c>
      <c r="CE17" s="35" t="s">
        <v>23</v>
      </c>
      <c r="CF17" s="36"/>
      <c r="CG17" s="17">
        <f t="shared" si="0"/>
        <v>35.92974018505933</v>
      </c>
      <c r="CH17" s="21">
        <f t="shared" si="9"/>
        <v>36.44859813084112</v>
      </c>
      <c r="CI17" s="21">
        <f t="shared" si="10"/>
        <v>33.571428571428569</v>
      </c>
      <c r="CJ17" s="21">
        <f t="shared" si="11"/>
        <v>69.230769230769226</v>
      </c>
      <c r="CK17" s="21">
        <f t="shared" si="12"/>
        <v>47.619047619047613</v>
      </c>
      <c r="CL17" s="21">
        <f t="shared" si="13"/>
        <v>24.873096446700508</v>
      </c>
      <c r="CM17" s="21">
        <f t="shared" si="14"/>
        <v>22.340425531914892</v>
      </c>
      <c r="CN17" s="21">
        <f t="shared" si="15"/>
        <v>27.184466019417474</v>
      </c>
      <c r="CO17" s="21">
        <f t="shared" si="16"/>
        <v>32.752613240418114</v>
      </c>
      <c r="CP17" s="21">
        <f t="shared" si="17"/>
        <v>34.22594142259414</v>
      </c>
      <c r="CQ17" s="21">
        <f t="shared" si="18"/>
        <v>44.201680672268907</v>
      </c>
      <c r="CR17" s="21">
        <f t="shared" si="19"/>
        <v>35.959363618938092</v>
      </c>
      <c r="CS17">
        <f t="shared" si="2"/>
        <v>1.8671174440483038E-2</v>
      </c>
      <c r="CT17">
        <f t="shared" si="20"/>
        <v>3.3379522978691591</v>
      </c>
      <c r="CU17" s="6">
        <v>24.469891931999999</v>
      </c>
      <c r="CV17" s="13">
        <f t="shared" si="3"/>
        <v>332.69100394000003</v>
      </c>
      <c r="CW17" s="16">
        <v>8</v>
      </c>
      <c r="CX17" s="16" t="s">
        <v>23</v>
      </c>
      <c r="CY17" s="16">
        <v>178.3</v>
      </c>
      <c r="CZ17" s="16">
        <v>102.7</v>
      </c>
      <c r="DA17" s="16">
        <v>63</v>
      </c>
      <c r="DB17" s="16">
        <v>72.400000000000006</v>
      </c>
      <c r="DC17" s="16">
        <v>59.6</v>
      </c>
      <c r="DD17" s="16">
        <v>10.6</v>
      </c>
      <c r="DE17" s="16">
        <v>31.1</v>
      </c>
      <c r="DF17" s="16">
        <v>28.1</v>
      </c>
      <c r="DG17" s="16">
        <v>82.9</v>
      </c>
      <c r="DH17" s="16"/>
      <c r="DI17" s="35" t="s">
        <v>23</v>
      </c>
      <c r="DJ17" s="36"/>
      <c r="DK17" s="3" t="s">
        <v>10</v>
      </c>
      <c r="DL17" s="11" t="s">
        <v>10</v>
      </c>
      <c r="DM17" s="32">
        <v>0.1</v>
      </c>
      <c r="DN17" s="11" t="s">
        <v>10</v>
      </c>
      <c r="DO17" s="32">
        <v>20</v>
      </c>
      <c r="DP17" s="11" t="s">
        <v>10</v>
      </c>
      <c r="DQ17" s="32">
        <v>1.8</v>
      </c>
      <c r="DR17" s="11" t="s">
        <v>10</v>
      </c>
      <c r="DS17" s="32">
        <v>38971</v>
      </c>
      <c r="DT17" s="11" t="s">
        <v>10</v>
      </c>
      <c r="DU17" s="32">
        <v>304317</v>
      </c>
      <c r="DV17" s="11" t="s">
        <v>10</v>
      </c>
      <c r="DW17" s="32">
        <v>1.4</v>
      </c>
      <c r="DX17" s="11" t="s">
        <v>10</v>
      </c>
      <c r="DY17" s="32">
        <v>77</v>
      </c>
      <c r="DZ17" s="11" t="s">
        <v>10</v>
      </c>
      <c r="EA17" s="32">
        <v>1.2</v>
      </c>
      <c r="EB17" s="11" t="s">
        <v>10</v>
      </c>
      <c r="EC17" s="32">
        <v>53745</v>
      </c>
      <c r="ED17" s="11" t="s">
        <v>10</v>
      </c>
      <c r="EE17" s="32">
        <v>90</v>
      </c>
      <c r="EF17" s="11" t="s">
        <v>10</v>
      </c>
      <c r="EG17" s="32">
        <v>86</v>
      </c>
      <c r="EH17" s="11" t="s">
        <v>10</v>
      </c>
      <c r="EI17" s="32">
        <v>500</v>
      </c>
      <c r="EJ17" s="11" t="s">
        <v>10</v>
      </c>
      <c r="EK17" s="32">
        <v>18</v>
      </c>
      <c r="EL17" s="11" t="s">
        <v>10</v>
      </c>
      <c r="EM17" s="32">
        <v>12</v>
      </c>
      <c r="EN17" s="11" t="s">
        <v>10</v>
      </c>
      <c r="EO17" s="32">
        <v>91</v>
      </c>
      <c r="EP17" s="11" t="s">
        <v>10</v>
      </c>
      <c r="EQ17" s="32">
        <v>1.8</v>
      </c>
      <c r="ER17" s="11" t="s">
        <v>10</v>
      </c>
      <c r="ES17" s="32">
        <v>76</v>
      </c>
      <c r="ET17" s="11" t="s">
        <v>10</v>
      </c>
      <c r="EU17" s="32">
        <v>81.400000000000006</v>
      </c>
      <c r="EV17" s="11" t="s">
        <v>10</v>
      </c>
      <c r="EW17" s="32">
        <v>66</v>
      </c>
      <c r="EX17" s="11" t="s">
        <v>10</v>
      </c>
      <c r="EY17" s="32">
        <v>7.3</v>
      </c>
      <c r="EZ17" s="11" t="s">
        <v>10</v>
      </c>
      <c r="FA17" s="32">
        <v>76</v>
      </c>
      <c r="FB17" s="11" t="s">
        <v>10</v>
      </c>
      <c r="FC17" s="32">
        <v>0.4</v>
      </c>
      <c r="FD17" s="11" t="s">
        <v>10</v>
      </c>
      <c r="FE17" s="32">
        <v>3.9</v>
      </c>
      <c r="FF17" s="11" t="s">
        <v>10</v>
      </c>
      <c r="FG17" s="32">
        <v>15.62</v>
      </c>
    </row>
    <row r="18" spans="1:163" ht="18" x14ac:dyDescent="0.2">
      <c r="A18" s="33" t="s">
        <v>24</v>
      </c>
      <c r="B18" s="34"/>
      <c r="C18" s="3" t="s">
        <v>10</v>
      </c>
      <c r="D18" s="11" t="s">
        <v>10</v>
      </c>
      <c r="E18" s="12">
        <v>25.216999999999999</v>
      </c>
      <c r="F18" s="11" t="s">
        <v>10</v>
      </c>
      <c r="G18" s="12">
        <v>14.090999999999999</v>
      </c>
      <c r="H18" s="11" t="s">
        <v>10</v>
      </c>
      <c r="I18" s="12">
        <v>13.635999999999999</v>
      </c>
      <c r="J18" s="11" t="s">
        <v>10</v>
      </c>
      <c r="K18" s="12">
        <v>26.087</v>
      </c>
      <c r="L18" s="11" t="s">
        <v>10</v>
      </c>
      <c r="M18" s="12">
        <v>9.4740000000000002</v>
      </c>
      <c r="N18" s="11" t="s">
        <v>10</v>
      </c>
      <c r="O18" s="12">
        <v>2.74</v>
      </c>
      <c r="P18" s="11" t="s">
        <v>10</v>
      </c>
      <c r="Q18" s="12">
        <v>31.818000000000001</v>
      </c>
      <c r="R18" s="11" t="s">
        <v>10</v>
      </c>
      <c r="S18" s="12">
        <v>4.359</v>
      </c>
      <c r="T18" s="11" t="s">
        <v>10</v>
      </c>
      <c r="U18" s="12" t="s">
        <v>262</v>
      </c>
      <c r="V18" s="11" t="s">
        <v>10</v>
      </c>
      <c r="W18" s="12" t="s">
        <v>262</v>
      </c>
      <c r="X18" s="11" t="s">
        <v>10</v>
      </c>
      <c r="Y18" s="12" t="s">
        <v>262</v>
      </c>
      <c r="Z18" s="33" t="s">
        <v>24</v>
      </c>
      <c r="AA18" s="34"/>
      <c r="AB18" s="3" t="s">
        <v>10</v>
      </c>
      <c r="AC18" s="7">
        <v>28.713457622899998</v>
      </c>
      <c r="AD18" s="7">
        <v>5.5217444276999998</v>
      </c>
      <c r="AE18" s="7">
        <v>0.19042921839999999</v>
      </c>
      <c r="AF18" s="7">
        <v>18.622173435299999</v>
      </c>
      <c r="AG18" s="7">
        <v>0.52554012539999995</v>
      </c>
      <c r="AH18" s="7">
        <v>41.157547229499997</v>
      </c>
      <c r="AI18" s="7">
        <v>1.6385347669999999</v>
      </c>
      <c r="AJ18" s="7">
        <v>1.9550772142999999</v>
      </c>
      <c r="AK18" s="7">
        <v>1.6754959595000001</v>
      </c>
      <c r="AL18" s="33" t="s">
        <v>24</v>
      </c>
      <c r="AM18" s="34"/>
      <c r="AN18" s="3" t="s">
        <v>10</v>
      </c>
      <c r="AO18" s="7">
        <v>37.884230379999998</v>
      </c>
      <c r="AP18" s="7">
        <v>7.2853308280000002</v>
      </c>
      <c r="AQ18" s="7">
        <v>0.25125028399999999</v>
      </c>
      <c r="AR18" s="7">
        <v>24.569897428000001</v>
      </c>
      <c r="AS18" s="7">
        <v>0.69339204799999998</v>
      </c>
      <c r="AT18" s="7">
        <v>54.302829760000002</v>
      </c>
      <c r="AU18" s="7">
        <v>2.1618653320000001</v>
      </c>
      <c r="AV18" s="7">
        <v>2.579508068</v>
      </c>
      <c r="AW18" s="7">
        <v>2.2106315360000002</v>
      </c>
      <c r="AX18" s="13">
        <f t="shared" si="4"/>
        <v>131.93893566400001</v>
      </c>
      <c r="AY18" s="20">
        <f t="shared" si="5"/>
        <v>1.6385347669511878</v>
      </c>
      <c r="AZ18" s="24">
        <f t="shared" si="6"/>
        <v>0.1904292184377189</v>
      </c>
      <c r="BA18" s="33" t="s">
        <v>24</v>
      </c>
      <c r="BB18" s="34"/>
      <c r="BC18" s="3" t="s">
        <v>10</v>
      </c>
      <c r="BD18" s="7">
        <v>115</v>
      </c>
      <c r="BE18" s="7">
        <v>440</v>
      </c>
      <c r="BF18" s="7">
        <v>66</v>
      </c>
      <c r="BG18" s="7">
        <v>23</v>
      </c>
      <c r="BH18" s="7">
        <v>665</v>
      </c>
      <c r="BI18" s="7">
        <v>511</v>
      </c>
      <c r="BJ18" s="7">
        <v>154</v>
      </c>
      <c r="BK18" s="7">
        <v>5850</v>
      </c>
      <c r="BL18" s="7" t="s">
        <v>262</v>
      </c>
      <c r="BM18" s="7" t="s">
        <v>262</v>
      </c>
      <c r="BN18" s="7" t="s">
        <v>262</v>
      </c>
      <c r="BO18" s="13">
        <f t="shared" si="7"/>
        <v>7824</v>
      </c>
      <c r="BP18" s="33" t="s">
        <v>24</v>
      </c>
      <c r="BQ18" s="34"/>
      <c r="BR18" s="3" t="s">
        <v>10</v>
      </c>
      <c r="BS18" s="7">
        <v>29</v>
      </c>
      <c r="BT18" s="7">
        <v>62</v>
      </c>
      <c r="BU18" s="7">
        <v>9</v>
      </c>
      <c r="BV18" s="7">
        <v>6</v>
      </c>
      <c r="BW18" s="7">
        <v>63</v>
      </c>
      <c r="BX18" s="7">
        <v>14</v>
      </c>
      <c r="BY18" s="7">
        <v>49</v>
      </c>
      <c r="BZ18" s="7">
        <v>255</v>
      </c>
      <c r="CA18" s="7" t="s">
        <v>262</v>
      </c>
      <c r="CB18" s="7" t="s">
        <v>262</v>
      </c>
      <c r="CC18" s="7" t="s">
        <v>262</v>
      </c>
      <c r="CD18" s="13">
        <f t="shared" si="8"/>
        <v>487</v>
      </c>
      <c r="CE18" s="33" t="s">
        <v>24</v>
      </c>
      <c r="CF18" s="34"/>
      <c r="CG18" s="17">
        <f t="shared" si="0"/>
        <v>6.2244376278118612</v>
      </c>
      <c r="CH18" s="21">
        <f t="shared" si="9"/>
        <v>25.217391304347824</v>
      </c>
      <c r="CI18" s="21">
        <f t="shared" si="10"/>
        <v>14.09090909090909</v>
      </c>
      <c r="CJ18" s="21">
        <f t="shared" si="11"/>
        <v>13.636363636363635</v>
      </c>
      <c r="CK18" s="21">
        <f t="shared" si="12"/>
        <v>26.086956521739129</v>
      </c>
      <c r="CL18" s="21">
        <f t="shared" si="13"/>
        <v>9.4736842105263168</v>
      </c>
      <c r="CM18" s="21">
        <f t="shared" si="14"/>
        <v>2.7397260273972601</v>
      </c>
      <c r="CN18" s="21">
        <f t="shared" si="15"/>
        <v>31.818181818181817</v>
      </c>
      <c r="CO18" s="21">
        <f t="shared" si="16"/>
        <v>4.3589743589743586</v>
      </c>
      <c r="CP18" s="21" t="e">
        <f t="shared" si="17"/>
        <v>#VALUE!</v>
      </c>
      <c r="CQ18" s="21" t="e">
        <f t="shared" si="18"/>
        <v>#VALUE!</v>
      </c>
      <c r="CR18" s="21" t="e">
        <f t="shared" si="19"/>
        <v>#VALUE!</v>
      </c>
      <c r="CS18">
        <f t="shared" si="2"/>
        <v>1.6863360897750514E-2</v>
      </c>
      <c r="CT18">
        <f t="shared" si="20"/>
        <v>1.1472950927304348</v>
      </c>
      <c r="CU18" s="7">
        <v>2.1618653320000001</v>
      </c>
      <c r="CV18" s="13">
        <f t="shared" si="3"/>
        <v>129.77707033200002</v>
      </c>
      <c r="CW18" s="16">
        <v>46</v>
      </c>
      <c r="CX18" s="16" t="s">
        <v>24</v>
      </c>
      <c r="CY18" s="16">
        <v>127.1</v>
      </c>
      <c r="CZ18" s="16">
        <v>38.4</v>
      </c>
      <c r="DA18" s="16">
        <v>52</v>
      </c>
      <c r="DB18" s="16">
        <v>57.2</v>
      </c>
      <c r="DC18" s="16">
        <v>50.2</v>
      </c>
      <c r="DD18" s="16">
        <v>12.1</v>
      </c>
      <c r="DE18" s="16">
        <v>33.700000000000003</v>
      </c>
      <c r="DF18" s="16">
        <v>51.8</v>
      </c>
      <c r="DG18" s="16">
        <v>93.8</v>
      </c>
      <c r="DH18" s="16"/>
      <c r="DI18" s="33" t="s">
        <v>24</v>
      </c>
      <c r="DJ18" s="34"/>
      <c r="DK18" s="3" t="s">
        <v>10</v>
      </c>
      <c r="DL18" s="11" t="s">
        <v>10</v>
      </c>
      <c r="DM18" s="32">
        <v>0.4</v>
      </c>
      <c r="DN18" s="11" t="s">
        <v>10</v>
      </c>
      <c r="DO18" s="32">
        <v>21.8</v>
      </c>
      <c r="DP18" s="11" t="s">
        <v>10</v>
      </c>
      <c r="DQ18" s="32">
        <v>1.2</v>
      </c>
      <c r="DR18" s="11" t="s">
        <v>10</v>
      </c>
      <c r="DS18" s="32">
        <v>20791</v>
      </c>
      <c r="DT18" s="11" t="s">
        <v>10</v>
      </c>
      <c r="DU18" s="32">
        <v>148323</v>
      </c>
      <c r="DV18" s="11" t="s">
        <v>10</v>
      </c>
      <c r="DW18" s="32">
        <v>21.7</v>
      </c>
      <c r="DX18" s="11" t="s">
        <v>10</v>
      </c>
      <c r="DY18" s="32">
        <v>56</v>
      </c>
      <c r="DZ18" s="11" t="s">
        <v>10</v>
      </c>
      <c r="EA18" s="32">
        <v>10.8</v>
      </c>
      <c r="EB18" s="11" t="s">
        <v>10</v>
      </c>
      <c r="EC18" s="32">
        <v>27207</v>
      </c>
      <c r="ED18" s="11" t="s">
        <v>10</v>
      </c>
      <c r="EE18" s="32">
        <v>78</v>
      </c>
      <c r="EF18" s="11" t="s">
        <v>10</v>
      </c>
      <c r="EG18" s="32">
        <v>76</v>
      </c>
      <c r="EH18" s="11" t="s">
        <v>10</v>
      </c>
      <c r="EI18" s="32">
        <v>453</v>
      </c>
      <c r="EJ18" s="11" t="s">
        <v>10</v>
      </c>
      <c r="EK18" s="32">
        <v>19</v>
      </c>
      <c r="EL18" s="11" t="s">
        <v>10</v>
      </c>
      <c r="EM18" s="32">
        <v>14.5</v>
      </c>
      <c r="EN18" s="11" t="s">
        <v>10</v>
      </c>
      <c r="EO18" s="32">
        <v>67</v>
      </c>
      <c r="EP18" s="11" t="s">
        <v>10</v>
      </c>
      <c r="EQ18" s="32">
        <v>1.8</v>
      </c>
      <c r="ER18" s="11" t="s">
        <v>10</v>
      </c>
      <c r="ES18" s="32">
        <v>58</v>
      </c>
      <c r="ET18" s="11" t="s">
        <v>10</v>
      </c>
      <c r="EU18" s="32">
        <v>81.7</v>
      </c>
      <c r="EV18" s="11" t="s">
        <v>10</v>
      </c>
      <c r="EW18" s="32">
        <v>79</v>
      </c>
      <c r="EX18" s="11" t="s">
        <v>10</v>
      </c>
      <c r="EY18" s="32">
        <v>5.8</v>
      </c>
      <c r="EZ18" s="11" t="s">
        <v>10</v>
      </c>
      <c r="FA18" s="32">
        <v>69</v>
      </c>
      <c r="FB18" s="11" t="s">
        <v>10</v>
      </c>
      <c r="FC18" s="32">
        <v>1</v>
      </c>
      <c r="FD18" s="11" t="s">
        <v>10</v>
      </c>
      <c r="FE18" s="32">
        <v>4.5</v>
      </c>
      <c r="FF18" s="11" t="s">
        <v>10</v>
      </c>
      <c r="FG18" s="32">
        <v>15.03</v>
      </c>
    </row>
    <row r="19" spans="1:163" ht="18" x14ac:dyDescent="0.2">
      <c r="A19" s="33" t="s">
        <v>25</v>
      </c>
      <c r="B19" s="34"/>
      <c r="C19" s="3" t="s">
        <v>10</v>
      </c>
      <c r="D19" s="11" t="s">
        <v>10</v>
      </c>
      <c r="E19" s="12">
        <v>16.091999999999999</v>
      </c>
      <c r="F19" s="11" t="s">
        <v>10</v>
      </c>
      <c r="G19" s="12">
        <v>32.773000000000003</v>
      </c>
      <c r="H19" s="11" t="s">
        <v>10</v>
      </c>
      <c r="I19" s="12">
        <v>26.667000000000002</v>
      </c>
      <c r="J19" s="11" t="s">
        <v>10</v>
      </c>
      <c r="K19" s="12">
        <v>11.111000000000001</v>
      </c>
      <c r="L19" s="11" t="s">
        <v>10</v>
      </c>
      <c r="M19" s="12">
        <v>43.21</v>
      </c>
      <c r="N19" s="11" t="s">
        <v>10</v>
      </c>
      <c r="O19" s="12" t="s">
        <v>262</v>
      </c>
      <c r="P19" s="11" t="s">
        <v>10</v>
      </c>
      <c r="Q19" s="12">
        <v>43.21</v>
      </c>
      <c r="R19" s="11" t="s">
        <v>10</v>
      </c>
      <c r="S19" s="12">
        <v>14.039</v>
      </c>
      <c r="T19" s="11" t="s">
        <v>10</v>
      </c>
      <c r="U19" s="12">
        <v>26.251999999999999</v>
      </c>
      <c r="V19" s="11" t="s">
        <v>10</v>
      </c>
      <c r="W19" s="12">
        <v>15.804</v>
      </c>
      <c r="X19" s="11" t="s">
        <v>10</v>
      </c>
      <c r="Y19" s="12">
        <v>27.585999999999999</v>
      </c>
      <c r="Z19" s="33" t="s">
        <v>25</v>
      </c>
      <c r="AA19" s="34"/>
      <c r="AB19" s="3" t="s">
        <v>10</v>
      </c>
      <c r="AC19" s="6">
        <v>18.692434121600002</v>
      </c>
      <c r="AD19" s="6">
        <v>7.1093833784999996</v>
      </c>
      <c r="AE19" s="6">
        <v>0.57679149959999998</v>
      </c>
      <c r="AF19" s="6">
        <v>0</v>
      </c>
      <c r="AG19" s="6">
        <v>1.6710160200000001E-2</v>
      </c>
      <c r="AH19" s="6">
        <v>68.019081173999993</v>
      </c>
      <c r="AI19" s="6">
        <v>4.0765308710000001</v>
      </c>
      <c r="AJ19" s="6">
        <v>1.0890701399999999E-2</v>
      </c>
      <c r="AK19" s="6">
        <v>1.4981780937</v>
      </c>
      <c r="AL19" s="33" t="s">
        <v>25</v>
      </c>
      <c r="AM19" s="34"/>
      <c r="AN19" s="3" t="s">
        <v>10</v>
      </c>
      <c r="AO19" s="6">
        <v>17.376843696000002</v>
      </c>
      <c r="AP19" s="6">
        <v>6.6090185440000004</v>
      </c>
      <c r="AQ19" s="6">
        <v>0.53619639200000002</v>
      </c>
      <c r="AR19" s="6">
        <v>0</v>
      </c>
      <c r="AS19" s="6">
        <v>1.5534084E-2</v>
      </c>
      <c r="AT19" s="6">
        <v>63.231836700000002</v>
      </c>
      <c r="AU19" s="6">
        <v>3.7896209399999998</v>
      </c>
      <c r="AV19" s="6">
        <v>1.0124203999999999E-2</v>
      </c>
      <c r="AW19" s="6">
        <v>1.392734964</v>
      </c>
      <c r="AX19" s="13">
        <f t="shared" si="4"/>
        <v>92.961909524000006</v>
      </c>
      <c r="AY19" s="20">
        <f t="shared" si="5"/>
        <v>4.0765308709817667</v>
      </c>
      <c r="AZ19" s="24">
        <f t="shared" si="6"/>
        <v>0.57679149959970433</v>
      </c>
      <c r="BA19" s="33" t="s">
        <v>25</v>
      </c>
      <c r="BB19" s="34"/>
      <c r="BC19" s="3" t="s">
        <v>10</v>
      </c>
      <c r="BD19" s="6">
        <v>87</v>
      </c>
      <c r="BE19" s="6">
        <v>238</v>
      </c>
      <c r="BF19" s="6">
        <v>15</v>
      </c>
      <c r="BG19" s="6">
        <v>18</v>
      </c>
      <c r="BH19" s="6">
        <v>81</v>
      </c>
      <c r="BI19" s="6" t="s">
        <v>262</v>
      </c>
      <c r="BJ19" s="6">
        <v>81</v>
      </c>
      <c r="BK19" s="6">
        <v>2721</v>
      </c>
      <c r="BL19" s="6">
        <v>659</v>
      </c>
      <c r="BM19" s="6">
        <v>715</v>
      </c>
      <c r="BN19" s="6">
        <v>87</v>
      </c>
      <c r="BO19" s="13">
        <f t="shared" si="7"/>
        <v>4702</v>
      </c>
      <c r="BP19" s="33" t="s">
        <v>25</v>
      </c>
      <c r="BQ19" s="34"/>
      <c r="BR19" s="3" t="s">
        <v>10</v>
      </c>
      <c r="BS19" s="6">
        <v>14</v>
      </c>
      <c r="BT19" s="6">
        <v>78</v>
      </c>
      <c r="BU19" s="6">
        <v>4</v>
      </c>
      <c r="BV19" s="6">
        <v>2</v>
      </c>
      <c r="BW19" s="6">
        <v>35</v>
      </c>
      <c r="BX19" s="6" t="s">
        <v>262</v>
      </c>
      <c r="BY19" s="6">
        <v>35</v>
      </c>
      <c r="BZ19" s="6">
        <v>382</v>
      </c>
      <c r="CA19" s="6">
        <v>173</v>
      </c>
      <c r="CB19" s="6">
        <v>113</v>
      </c>
      <c r="CC19" s="6">
        <v>24</v>
      </c>
      <c r="CD19" s="13">
        <f t="shared" si="8"/>
        <v>860</v>
      </c>
      <c r="CE19" s="33" t="s">
        <v>25</v>
      </c>
      <c r="CF19" s="34"/>
      <c r="CG19" s="17">
        <f t="shared" si="0"/>
        <v>18.290089323692047</v>
      </c>
      <c r="CH19" s="21">
        <f t="shared" si="9"/>
        <v>16.091954022988507</v>
      </c>
      <c r="CI19" s="21">
        <f t="shared" si="10"/>
        <v>32.773109243697476</v>
      </c>
      <c r="CJ19" s="21">
        <f t="shared" si="11"/>
        <v>26.666666666666668</v>
      </c>
      <c r="CK19" s="21">
        <f t="shared" si="12"/>
        <v>11.111111111111111</v>
      </c>
      <c r="CL19" s="21">
        <f t="shared" si="13"/>
        <v>43.209876543209873</v>
      </c>
      <c r="CM19" s="21" t="e">
        <f t="shared" si="14"/>
        <v>#VALUE!</v>
      </c>
      <c r="CN19" s="21">
        <f t="shared" si="15"/>
        <v>43.209876543209873</v>
      </c>
      <c r="CO19" s="21">
        <f t="shared" si="16"/>
        <v>14.038956266078648</v>
      </c>
      <c r="CP19" s="21">
        <f t="shared" si="17"/>
        <v>26.251896813353564</v>
      </c>
      <c r="CQ19" s="21">
        <f t="shared" si="18"/>
        <v>15.804195804195803</v>
      </c>
      <c r="CR19" s="21">
        <f t="shared" si="19"/>
        <v>27.586206896551722</v>
      </c>
      <c r="CS19">
        <f t="shared" si="2"/>
        <v>1.9770716615057422E-2</v>
      </c>
      <c r="CT19">
        <f t="shared" si="20"/>
        <v>1.0685276956781611</v>
      </c>
      <c r="CU19" s="6">
        <v>3.7896209399999998</v>
      </c>
      <c r="CV19" s="13">
        <f t="shared" si="3"/>
        <v>89.172288584</v>
      </c>
      <c r="CW19" s="16">
        <v>39</v>
      </c>
      <c r="CX19" s="16" t="s">
        <v>25</v>
      </c>
      <c r="CY19" s="16">
        <v>136.19999999999999</v>
      </c>
      <c r="CZ19" s="16">
        <v>53.2</v>
      </c>
      <c r="DA19" s="16">
        <v>66.099999999999994</v>
      </c>
      <c r="DB19" s="16">
        <v>54.3</v>
      </c>
      <c r="DC19" s="16">
        <v>34.6</v>
      </c>
      <c r="DD19" s="16">
        <v>13.2</v>
      </c>
      <c r="DE19" s="16">
        <v>35.6</v>
      </c>
      <c r="DF19" s="16">
        <v>47.8</v>
      </c>
      <c r="DG19" s="16">
        <v>79.5</v>
      </c>
      <c r="DH19" s="16"/>
      <c r="DI19" s="33" t="s">
        <v>25</v>
      </c>
      <c r="DJ19" s="34"/>
      <c r="DK19" s="3" t="s">
        <v>10</v>
      </c>
      <c r="DL19" s="11" t="s">
        <v>10</v>
      </c>
      <c r="DM19" s="32">
        <v>3.5</v>
      </c>
      <c r="DN19" s="11" t="s">
        <v>10</v>
      </c>
      <c r="DO19" s="32">
        <v>19.899999999999999</v>
      </c>
      <c r="DP19" s="11" t="s">
        <v>10</v>
      </c>
      <c r="DQ19" s="32">
        <v>1.4</v>
      </c>
      <c r="DR19" s="11" t="s">
        <v>10</v>
      </c>
      <c r="DS19" s="32">
        <v>21026</v>
      </c>
      <c r="DT19" s="11" t="s">
        <v>10</v>
      </c>
      <c r="DU19" s="32">
        <v>150296</v>
      </c>
      <c r="DV19" s="11" t="s">
        <v>10</v>
      </c>
      <c r="DW19" s="32">
        <v>3.8</v>
      </c>
      <c r="DX19" s="11" t="s">
        <v>10</v>
      </c>
      <c r="DY19" s="32">
        <v>70</v>
      </c>
      <c r="DZ19" s="11" t="s">
        <v>10</v>
      </c>
      <c r="EA19" s="32">
        <v>1.2</v>
      </c>
      <c r="EB19" s="11" t="s">
        <v>10</v>
      </c>
      <c r="EC19" s="32">
        <v>25409</v>
      </c>
      <c r="ED19" s="11" t="s">
        <v>10</v>
      </c>
      <c r="EE19" s="32">
        <v>94</v>
      </c>
      <c r="EF19" s="11" t="s">
        <v>10</v>
      </c>
      <c r="EG19" s="32">
        <v>86</v>
      </c>
      <c r="EH19" s="11" t="s">
        <v>10</v>
      </c>
      <c r="EI19" s="32">
        <v>479</v>
      </c>
      <c r="EJ19" s="11" t="s">
        <v>10</v>
      </c>
      <c r="EK19" s="32">
        <v>16</v>
      </c>
      <c r="EL19" s="11" t="s">
        <v>10</v>
      </c>
      <c r="EM19" s="32">
        <v>16.7</v>
      </c>
      <c r="EN19" s="11" t="s">
        <v>10</v>
      </c>
      <c r="EO19" s="32">
        <v>81</v>
      </c>
      <c r="EP19" s="11" t="s">
        <v>10</v>
      </c>
      <c r="EQ19" s="32">
        <v>1.2</v>
      </c>
      <c r="ER19" s="11" t="s">
        <v>10</v>
      </c>
      <c r="ES19" s="32">
        <v>70</v>
      </c>
      <c r="ET19" s="11" t="s">
        <v>10</v>
      </c>
      <c r="EU19" s="32">
        <v>76.400000000000006</v>
      </c>
      <c r="EV19" s="11" t="s">
        <v>10</v>
      </c>
      <c r="EW19" s="32">
        <v>58</v>
      </c>
      <c r="EX19" s="11" t="s">
        <v>10</v>
      </c>
      <c r="EY19" s="32">
        <v>6</v>
      </c>
      <c r="EZ19" s="11" t="s">
        <v>10</v>
      </c>
      <c r="FA19" s="32">
        <v>74</v>
      </c>
      <c r="FB19" s="11" t="s">
        <v>10</v>
      </c>
      <c r="FC19" s="32">
        <v>0.9</v>
      </c>
      <c r="FD19" s="11" t="s">
        <v>10</v>
      </c>
      <c r="FE19" s="32">
        <v>1.5</v>
      </c>
      <c r="FF19" s="11" t="s">
        <v>10</v>
      </c>
      <c r="FG19" s="32">
        <v>15.08</v>
      </c>
    </row>
    <row r="20" spans="1:163" ht="18" x14ac:dyDescent="0.2">
      <c r="A20" s="33" t="s">
        <v>26</v>
      </c>
      <c r="B20" s="34"/>
      <c r="C20" s="3" t="s">
        <v>10</v>
      </c>
      <c r="D20" s="11" t="s">
        <v>10</v>
      </c>
      <c r="E20" s="12" t="s">
        <v>262</v>
      </c>
      <c r="F20" s="11" t="s">
        <v>10</v>
      </c>
      <c r="G20" s="12">
        <v>44</v>
      </c>
      <c r="H20" s="11" t="s">
        <v>10</v>
      </c>
      <c r="I20" s="12" t="s">
        <v>262</v>
      </c>
      <c r="J20" s="11" t="s">
        <v>10</v>
      </c>
      <c r="K20" s="12" t="s">
        <v>262</v>
      </c>
      <c r="L20" s="11" t="s">
        <v>10</v>
      </c>
      <c r="M20" s="12" t="s">
        <v>262</v>
      </c>
      <c r="N20" s="11" t="s">
        <v>10</v>
      </c>
      <c r="O20" s="12" t="s">
        <v>262</v>
      </c>
      <c r="P20" s="11" t="s">
        <v>10</v>
      </c>
      <c r="Q20" s="12" t="s">
        <v>262</v>
      </c>
      <c r="R20" s="11" t="s">
        <v>10</v>
      </c>
      <c r="S20" s="12">
        <v>11.872</v>
      </c>
      <c r="T20" s="11" t="s">
        <v>10</v>
      </c>
      <c r="U20" s="12" t="s">
        <v>262</v>
      </c>
      <c r="V20" s="11" t="s">
        <v>10</v>
      </c>
      <c r="W20" s="12" t="s">
        <v>262</v>
      </c>
      <c r="X20" s="11" t="s">
        <v>10</v>
      </c>
      <c r="Y20" s="12" t="s">
        <v>262</v>
      </c>
      <c r="Z20" s="33" t="s">
        <v>26</v>
      </c>
      <c r="AA20" s="34"/>
      <c r="AB20" s="3" t="s">
        <v>10</v>
      </c>
      <c r="AC20" s="7">
        <v>2.76618065E-2</v>
      </c>
      <c r="AD20" s="7">
        <v>23.527348910600001</v>
      </c>
      <c r="AE20" s="7">
        <v>7.0944219891999998</v>
      </c>
      <c r="AF20" s="7">
        <v>0.2100332244</v>
      </c>
      <c r="AG20" s="7">
        <v>35.703909837600001</v>
      </c>
      <c r="AH20" s="7">
        <v>0</v>
      </c>
      <c r="AI20" s="7">
        <v>4.1190394900000003E-2</v>
      </c>
      <c r="AJ20" s="7">
        <v>30.620637219199999</v>
      </c>
      <c r="AK20" s="7">
        <v>2.7747966176999999</v>
      </c>
      <c r="AL20" s="33" t="s">
        <v>26</v>
      </c>
      <c r="AM20" s="34"/>
      <c r="AN20" s="3" t="s">
        <v>10</v>
      </c>
      <c r="AO20" s="7">
        <v>2.8285944E-2</v>
      </c>
      <c r="AP20" s="7">
        <v>24.058200064000001</v>
      </c>
      <c r="AQ20" s="7">
        <v>7.254494512</v>
      </c>
      <c r="AR20" s="7">
        <v>0.21477223600000001</v>
      </c>
      <c r="AS20" s="7">
        <v>36.509502587999997</v>
      </c>
      <c r="AT20" s="7">
        <v>0</v>
      </c>
      <c r="AU20" s="7">
        <v>4.2119780000000002E-2</v>
      </c>
      <c r="AV20" s="7">
        <v>31.311535316000001</v>
      </c>
      <c r="AW20" s="7">
        <v>2.8374047760000001</v>
      </c>
      <c r="AX20" s="13">
        <f t="shared" si="4"/>
        <v>102.256315216</v>
      </c>
      <c r="AY20" s="20">
        <f t="shared" si="5"/>
        <v>4.1190394853392431E-2</v>
      </c>
      <c r="AZ20" s="24">
        <f t="shared" si="6"/>
        <v>7.0944219891710834</v>
      </c>
      <c r="BA20" s="33" t="s">
        <v>26</v>
      </c>
      <c r="BB20" s="34"/>
      <c r="BC20" s="3" t="s">
        <v>10</v>
      </c>
      <c r="BD20" s="7">
        <v>4</v>
      </c>
      <c r="BE20" s="7">
        <v>75</v>
      </c>
      <c r="BF20" s="7" t="s">
        <v>262</v>
      </c>
      <c r="BG20" s="7" t="s">
        <v>262</v>
      </c>
      <c r="BH20" s="7">
        <v>5</v>
      </c>
      <c r="BI20" s="7" t="s">
        <v>262</v>
      </c>
      <c r="BJ20" s="7">
        <v>5</v>
      </c>
      <c r="BK20" s="7">
        <v>438</v>
      </c>
      <c r="BL20" s="7" t="s">
        <v>262</v>
      </c>
      <c r="BM20" s="7" t="s">
        <v>262</v>
      </c>
      <c r="BN20" s="7" t="s">
        <v>262</v>
      </c>
      <c r="BO20" s="13">
        <f t="shared" si="7"/>
        <v>527</v>
      </c>
      <c r="BP20" s="33" t="s">
        <v>26</v>
      </c>
      <c r="BQ20" s="34"/>
      <c r="BR20" s="3" t="s">
        <v>10</v>
      </c>
      <c r="BS20" s="7" t="s">
        <v>262</v>
      </c>
      <c r="BT20" s="7">
        <v>33</v>
      </c>
      <c r="BU20" s="7" t="s">
        <v>262</v>
      </c>
      <c r="BV20" s="7" t="s">
        <v>262</v>
      </c>
      <c r="BW20" s="7" t="s">
        <v>262</v>
      </c>
      <c r="BX20" s="7" t="s">
        <v>262</v>
      </c>
      <c r="BY20" s="7" t="s">
        <v>262</v>
      </c>
      <c r="BZ20" s="7">
        <v>52</v>
      </c>
      <c r="CA20" s="7" t="s">
        <v>262</v>
      </c>
      <c r="CB20" s="7" t="s">
        <v>262</v>
      </c>
      <c r="CC20" s="7" t="s">
        <v>262</v>
      </c>
      <c r="CD20" s="13">
        <f t="shared" si="8"/>
        <v>85</v>
      </c>
      <c r="CE20" s="33" t="s">
        <v>26</v>
      </c>
      <c r="CF20" s="34"/>
      <c r="CG20" s="17">
        <f t="shared" si="0"/>
        <v>16.129032258064516</v>
      </c>
      <c r="CH20" s="21" t="e">
        <f t="shared" si="9"/>
        <v>#VALUE!</v>
      </c>
      <c r="CI20" s="21">
        <f t="shared" si="10"/>
        <v>44</v>
      </c>
      <c r="CJ20" s="21" t="e">
        <f t="shared" si="11"/>
        <v>#VALUE!</v>
      </c>
      <c r="CK20" s="21" t="e">
        <f t="shared" si="12"/>
        <v>#VALUE!</v>
      </c>
      <c r="CL20" s="21" t="e">
        <f t="shared" si="13"/>
        <v>#VALUE!</v>
      </c>
      <c r="CM20" s="21" t="e">
        <f t="shared" si="14"/>
        <v>#VALUE!</v>
      </c>
      <c r="CN20" s="21" t="e">
        <f t="shared" si="15"/>
        <v>#VALUE!</v>
      </c>
      <c r="CO20" s="21">
        <f t="shared" si="16"/>
        <v>11.87214611872146</v>
      </c>
      <c r="CP20" s="21" t="e">
        <f t="shared" si="17"/>
        <v>#VALUE!</v>
      </c>
      <c r="CQ20" s="21" t="e">
        <f t="shared" si="18"/>
        <v>#VALUE!</v>
      </c>
      <c r="CR20" s="21" t="e">
        <f t="shared" si="19"/>
        <v>#VALUE!</v>
      </c>
      <c r="CS20">
        <f t="shared" si="2"/>
        <v>0.19403475373055029</v>
      </c>
      <c r="CT20">
        <f t="shared" si="20"/>
        <v>25.564078804000001</v>
      </c>
      <c r="CU20" s="7">
        <v>4.2119780000000002E-2</v>
      </c>
      <c r="CV20" s="13">
        <f t="shared" si="3"/>
        <v>102.21419543600001</v>
      </c>
      <c r="CW20" s="16">
        <v>6</v>
      </c>
      <c r="CX20" s="16" t="s">
        <v>26</v>
      </c>
      <c r="CY20" s="16">
        <v>184.5</v>
      </c>
      <c r="CZ20" s="16">
        <v>82.6</v>
      </c>
      <c r="DA20" s="16">
        <v>75.7</v>
      </c>
      <c r="DB20" s="16">
        <v>66.599999999999994</v>
      </c>
      <c r="DC20" s="16">
        <v>86.6</v>
      </c>
      <c r="DD20" s="16">
        <v>6.8</v>
      </c>
      <c r="DE20" s="16">
        <v>20</v>
      </c>
      <c r="DF20" s="16">
        <v>15.8</v>
      </c>
      <c r="DG20" s="16">
        <v>68.8</v>
      </c>
      <c r="DH20" s="16"/>
      <c r="DI20" s="33" t="s">
        <v>26</v>
      </c>
      <c r="DJ20" s="34"/>
      <c r="DK20" s="3" t="s">
        <v>10</v>
      </c>
      <c r="DL20" s="11" t="s">
        <v>10</v>
      </c>
      <c r="DM20" s="32">
        <v>0</v>
      </c>
      <c r="DN20" s="11" t="s">
        <v>10</v>
      </c>
      <c r="DO20" s="32" t="s">
        <v>262</v>
      </c>
      <c r="DP20" s="11" t="s">
        <v>10</v>
      </c>
      <c r="DQ20" s="32">
        <v>1.6</v>
      </c>
      <c r="DR20" s="11" t="s">
        <v>10</v>
      </c>
      <c r="DS20" s="32" t="s">
        <v>262</v>
      </c>
      <c r="DT20" s="11" t="s">
        <v>10</v>
      </c>
      <c r="DU20" s="32" t="s">
        <v>262</v>
      </c>
      <c r="DV20" s="11" t="s">
        <v>10</v>
      </c>
      <c r="DW20" s="32">
        <v>1</v>
      </c>
      <c r="DX20" s="11" t="s">
        <v>10</v>
      </c>
      <c r="DY20" s="32">
        <v>78</v>
      </c>
      <c r="DZ20" s="11" t="s">
        <v>10</v>
      </c>
      <c r="EA20" s="32">
        <v>0.7</v>
      </c>
      <c r="EB20" s="11" t="s">
        <v>10</v>
      </c>
      <c r="EC20" s="32">
        <v>67488</v>
      </c>
      <c r="ED20" s="11" t="s">
        <v>10</v>
      </c>
      <c r="EE20" s="32">
        <v>98</v>
      </c>
      <c r="EF20" s="11" t="s">
        <v>10</v>
      </c>
      <c r="EG20" s="32">
        <v>76</v>
      </c>
      <c r="EH20" s="11" t="s">
        <v>10</v>
      </c>
      <c r="EI20" s="32">
        <v>481</v>
      </c>
      <c r="EJ20" s="11" t="s">
        <v>10</v>
      </c>
      <c r="EK20" s="32">
        <v>19</v>
      </c>
      <c r="EL20" s="11" t="s">
        <v>10</v>
      </c>
      <c r="EM20" s="32">
        <v>6.4</v>
      </c>
      <c r="EN20" s="11" t="s">
        <v>10</v>
      </c>
      <c r="EO20" s="32">
        <v>97</v>
      </c>
      <c r="EP20" s="11" t="s">
        <v>10</v>
      </c>
      <c r="EQ20" s="32">
        <v>2.1</v>
      </c>
      <c r="ER20" s="11" t="s">
        <v>10</v>
      </c>
      <c r="ES20" s="32">
        <v>81</v>
      </c>
      <c r="ET20" s="11" t="s">
        <v>10</v>
      </c>
      <c r="EU20" s="32">
        <v>83.2</v>
      </c>
      <c r="EV20" s="11" t="s">
        <v>10</v>
      </c>
      <c r="EW20" s="32">
        <v>77</v>
      </c>
      <c r="EX20" s="11" t="s">
        <v>10</v>
      </c>
      <c r="EY20" s="32">
        <v>7.6</v>
      </c>
      <c r="EZ20" s="11" t="s">
        <v>10</v>
      </c>
      <c r="FA20" s="32">
        <v>85</v>
      </c>
      <c r="FB20" s="11" t="s">
        <v>10</v>
      </c>
      <c r="FC20" s="32">
        <v>0.3</v>
      </c>
      <c r="FD20" s="11" t="s">
        <v>10</v>
      </c>
      <c r="FE20" s="32">
        <v>11.7</v>
      </c>
      <c r="FF20" s="11" t="s">
        <v>10</v>
      </c>
      <c r="FG20" s="32" t="s">
        <v>262</v>
      </c>
    </row>
    <row r="21" spans="1:163" ht="18" x14ac:dyDescent="0.2">
      <c r="A21" s="33" t="s">
        <v>27</v>
      </c>
      <c r="B21" s="34"/>
      <c r="C21" s="3" t="s">
        <v>10</v>
      </c>
      <c r="D21" s="11" t="s">
        <v>10</v>
      </c>
      <c r="E21" s="12">
        <v>1.754</v>
      </c>
      <c r="F21" s="11" t="s">
        <v>10</v>
      </c>
      <c r="G21" s="12">
        <v>27.198</v>
      </c>
      <c r="H21" s="11" t="s">
        <v>10</v>
      </c>
      <c r="I21" s="12">
        <v>0</v>
      </c>
      <c r="J21" s="11" t="s">
        <v>10</v>
      </c>
      <c r="K21" s="12">
        <v>33.332999999999998</v>
      </c>
      <c r="L21" s="11" t="s">
        <v>10</v>
      </c>
      <c r="M21" s="12" t="s">
        <v>262</v>
      </c>
      <c r="N21" s="11" t="s">
        <v>10</v>
      </c>
      <c r="O21" s="12">
        <v>4.5209999999999999</v>
      </c>
      <c r="P21" s="11" t="s">
        <v>10</v>
      </c>
      <c r="Q21" s="12">
        <v>17.856999999999999</v>
      </c>
      <c r="R21" s="11" t="s">
        <v>10</v>
      </c>
      <c r="S21" s="12">
        <v>9.6189999999999998</v>
      </c>
      <c r="T21" s="11" t="s">
        <v>10</v>
      </c>
      <c r="U21" s="12">
        <v>18.96</v>
      </c>
      <c r="V21" s="11" t="s">
        <v>10</v>
      </c>
      <c r="W21" s="12" t="s">
        <v>262</v>
      </c>
      <c r="X21" s="11" t="s">
        <v>10</v>
      </c>
      <c r="Y21" s="12">
        <v>14.553000000000001</v>
      </c>
      <c r="Z21" s="33" t="s">
        <v>27</v>
      </c>
      <c r="AA21" s="34"/>
      <c r="AB21" s="3" t="s">
        <v>10</v>
      </c>
      <c r="AC21" s="6">
        <v>8.1521961762000004</v>
      </c>
      <c r="AD21" s="6">
        <v>67.213962350599999</v>
      </c>
      <c r="AE21" s="6">
        <v>12.3173635922</v>
      </c>
      <c r="AF21" s="6">
        <v>1.4392806E-3</v>
      </c>
      <c r="AG21" s="6">
        <v>0.34963447809999998</v>
      </c>
      <c r="AH21" s="6">
        <v>7.9552361583</v>
      </c>
      <c r="AI21" s="6">
        <v>1.2821776093999999</v>
      </c>
      <c r="AJ21" s="6">
        <v>0.36779155670000002</v>
      </c>
      <c r="AK21" s="6">
        <v>2.3601987978999999</v>
      </c>
      <c r="AL21" s="33" t="s">
        <v>27</v>
      </c>
      <c r="AM21" s="34"/>
      <c r="AN21" s="3" t="s">
        <v>10</v>
      </c>
      <c r="AO21" s="6">
        <v>5.690652772</v>
      </c>
      <c r="AP21" s="6">
        <v>46.918807264000002</v>
      </c>
      <c r="AQ21" s="6">
        <v>8.5981541359999998</v>
      </c>
      <c r="AR21" s="6">
        <v>1.004692E-3</v>
      </c>
      <c r="AS21" s="6">
        <v>0.24406287199999999</v>
      </c>
      <c r="AT21" s="6">
        <v>5.5531645359999997</v>
      </c>
      <c r="AU21" s="6">
        <v>0.89502600399999999</v>
      </c>
      <c r="AV21" s="6">
        <v>0.25673744799999998</v>
      </c>
      <c r="AW21" s="6">
        <v>1.6475403120000001</v>
      </c>
      <c r="AX21" s="13">
        <f t="shared" si="4"/>
        <v>69.805150036000001</v>
      </c>
      <c r="AY21" s="20">
        <f t="shared" si="5"/>
        <v>1.2821776094434523</v>
      </c>
      <c r="AZ21" s="24">
        <f t="shared" si="6"/>
        <v>12.317363592178728</v>
      </c>
      <c r="BA21" s="33" t="s">
        <v>27</v>
      </c>
      <c r="BB21" s="34"/>
      <c r="BC21" s="3" t="s">
        <v>10</v>
      </c>
      <c r="BD21" s="6">
        <v>57</v>
      </c>
      <c r="BE21" s="6">
        <v>489</v>
      </c>
      <c r="BF21" s="6">
        <v>3</v>
      </c>
      <c r="BG21" s="6">
        <v>3</v>
      </c>
      <c r="BH21" s="6">
        <v>404</v>
      </c>
      <c r="BI21" s="6">
        <v>376</v>
      </c>
      <c r="BJ21" s="6">
        <v>28</v>
      </c>
      <c r="BK21" s="6">
        <v>1050</v>
      </c>
      <c r="BL21" s="6">
        <v>596</v>
      </c>
      <c r="BM21" s="6" t="s">
        <v>262</v>
      </c>
      <c r="BN21" s="6">
        <v>1230</v>
      </c>
      <c r="BO21" s="13">
        <f t="shared" si="7"/>
        <v>4236</v>
      </c>
      <c r="BP21" s="33" t="s">
        <v>27</v>
      </c>
      <c r="BQ21" s="34"/>
      <c r="BR21" s="3" t="s">
        <v>10</v>
      </c>
      <c r="BS21" s="6">
        <v>1</v>
      </c>
      <c r="BT21" s="6">
        <v>133</v>
      </c>
      <c r="BU21" s="6">
        <v>0</v>
      </c>
      <c r="BV21" s="6">
        <v>1</v>
      </c>
      <c r="BW21" s="6" t="s">
        <v>262</v>
      </c>
      <c r="BX21" s="6">
        <v>17</v>
      </c>
      <c r="BY21" s="6">
        <v>5</v>
      </c>
      <c r="BZ21" s="6">
        <v>101</v>
      </c>
      <c r="CA21" s="6">
        <v>113</v>
      </c>
      <c r="CB21" s="6" t="s">
        <v>262</v>
      </c>
      <c r="CC21" s="6">
        <v>179</v>
      </c>
      <c r="CD21" s="13">
        <f t="shared" si="8"/>
        <v>550</v>
      </c>
      <c r="CE21" s="33" t="s">
        <v>27</v>
      </c>
      <c r="CF21" s="34"/>
      <c r="CG21" s="17">
        <f t="shared" si="0"/>
        <v>12.983947119924458</v>
      </c>
      <c r="CH21" s="21">
        <f t="shared" si="9"/>
        <v>1.7543859649122806</v>
      </c>
      <c r="CI21" s="21">
        <f t="shared" si="10"/>
        <v>27.198364008179958</v>
      </c>
      <c r="CJ21" s="21">
        <f t="shared" si="11"/>
        <v>0</v>
      </c>
      <c r="CK21" s="21">
        <f t="shared" si="12"/>
        <v>33.333333333333329</v>
      </c>
      <c r="CL21" s="21" t="e">
        <f t="shared" si="13"/>
        <v>#VALUE!</v>
      </c>
      <c r="CM21" s="21">
        <f t="shared" si="14"/>
        <v>4.5212765957446814</v>
      </c>
      <c r="CN21" s="21">
        <f t="shared" si="15"/>
        <v>17.857142857142858</v>
      </c>
      <c r="CO21" s="21">
        <f t="shared" si="16"/>
        <v>9.6190476190476186</v>
      </c>
      <c r="CP21" s="21">
        <f t="shared" si="17"/>
        <v>18.959731543624162</v>
      </c>
      <c r="CQ21" s="21" t="e">
        <f t="shared" si="18"/>
        <v>#VALUE!</v>
      </c>
      <c r="CR21" s="21">
        <f t="shared" si="19"/>
        <v>14.552845528455286</v>
      </c>
      <c r="CS21">
        <f t="shared" si="2"/>
        <v>1.647902503210576E-2</v>
      </c>
      <c r="CT21">
        <f t="shared" si="20"/>
        <v>1.224651755017544</v>
      </c>
      <c r="CU21" s="6">
        <v>0.89502600399999999</v>
      </c>
      <c r="CV21" s="13">
        <f t="shared" si="3"/>
        <v>68.910124031999999</v>
      </c>
      <c r="CW21" s="16">
        <v>31</v>
      </c>
      <c r="CX21" s="16" t="s">
        <v>27</v>
      </c>
      <c r="CY21" s="16">
        <v>151.69999999999999</v>
      </c>
      <c r="CZ21" s="16">
        <v>75.2</v>
      </c>
      <c r="DA21" s="16">
        <v>54.1</v>
      </c>
      <c r="DB21" s="16">
        <v>52</v>
      </c>
      <c r="DC21" s="16">
        <v>66.7</v>
      </c>
      <c r="DD21" s="16">
        <v>7</v>
      </c>
      <c r="DE21" s="16">
        <v>37.9</v>
      </c>
      <c r="DF21" s="16">
        <v>35</v>
      </c>
      <c r="DG21" s="16">
        <v>89.1</v>
      </c>
      <c r="DH21" s="16"/>
      <c r="DI21" s="33" t="s">
        <v>27</v>
      </c>
      <c r="DJ21" s="34"/>
      <c r="DK21" s="3" t="s">
        <v>10</v>
      </c>
      <c r="DL21" s="11" t="s">
        <v>10</v>
      </c>
      <c r="DM21" s="32">
        <v>0.2</v>
      </c>
      <c r="DN21" s="11" t="s">
        <v>10</v>
      </c>
      <c r="DO21" s="32">
        <v>20.6</v>
      </c>
      <c r="DP21" s="11" t="s">
        <v>10</v>
      </c>
      <c r="DQ21" s="32">
        <v>2.1</v>
      </c>
      <c r="DR21" s="11" t="s">
        <v>10</v>
      </c>
      <c r="DS21" s="32">
        <v>29488</v>
      </c>
      <c r="DT21" s="11" t="s">
        <v>10</v>
      </c>
      <c r="DU21" s="32">
        <v>370341</v>
      </c>
      <c r="DV21" s="11" t="s">
        <v>10</v>
      </c>
      <c r="DW21" s="32">
        <v>2.6</v>
      </c>
      <c r="DX21" s="11" t="s">
        <v>10</v>
      </c>
      <c r="DY21" s="32">
        <v>68</v>
      </c>
      <c r="DZ21" s="11" t="s">
        <v>10</v>
      </c>
      <c r="EA21" s="32">
        <v>1.2</v>
      </c>
      <c r="EB21" s="11" t="s">
        <v>10</v>
      </c>
      <c r="EC21" s="32">
        <v>49474</v>
      </c>
      <c r="ED21" s="11" t="s">
        <v>10</v>
      </c>
      <c r="EE21" s="32">
        <v>96</v>
      </c>
      <c r="EF21" s="11" t="s">
        <v>10</v>
      </c>
      <c r="EG21" s="32">
        <v>85</v>
      </c>
      <c r="EH21" s="11" t="s">
        <v>10</v>
      </c>
      <c r="EI21" s="32">
        <v>505</v>
      </c>
      <c r="EJ21" s="11" t="s">
        <v>10</v>
      </c>
      <c r="EK21" s="32">
        <v>18</v>
      </c>
      <c r="EL21" s="11" t="s">
        <v>10</v>
      </c>
      <c r="EM21" s="32">
        <v>7.8</v>
      </c>
      <c r="EN21" s="11" t="s">
        <v>10</v>
      </c>
      <c r="EO21" s="32">
        <v>80</v>
      </c>
      <c r="EP21" s="11" t="s">
        <v>10</v>
      </c>
      <c r="EQ21" s="32">
        <v>1.3</v>
      </c>
      <c r="ER21" s="11" t="s">
        <v>10</v>
      </c>
      <c r="ES21" s="32">
        <v>63</v>
      </c>
      <c r="ET21" s="11" t="s">
        <v>10</v>
      </c>
      <c r="EU21" s="32">
        <v>82.8</v>
      </c>
      <c r="EV21" s="11" t="s">
        <v>10</v>
      </c>
      <c r="EW21" s="32">
        <v>84</v>
      </c>
      <c r="EX21" s="11" t="s">
        <v>10</v>
      </c>
      <c r="EY21" s="32">
        <v>7</v>
      </c>
      <c r="EZ21" s="11" t="s">
        <v>10</v>
      </c>
      <c r="FA21" s="32">
        <v>76</v>
      </c>
      <c r="FB21" s="11" t="s">
        <v>10</v>
      </c>
      <c r="FC21" s="32">
        <v>0.5</v>
      </c>
      <c r="FD21" s="11" t="s">
        <v>10</v>
      </c>
      <c r="FE21" s="32">
        <v>4.7</v>
      </c>
      <c r="FF21" s="11" t="s">
        <v>10</v>
      </c>
      <c r="FG21" s="32">
        <v>14.54</v>
      </c>
    </row>
    <row r="22" spans="1:163" ht="18" x14ac:dyDescent="0.2">
      <c r="A22" s="33" t="s">
        <v>28</v>
      </c>
      <c r="B22" s="34"/>
      <c r="C22" s="3" t="s">
        <v>10</v>
      </c>
      <c r="D22" s="11" t="s">
        <v>10</v>
      </c>
      <c r="E22" s="12">
        <v>18.254000000000001</v>
      </c>
      <c r="F22" s="11" t="s">
        <v>10</v>
      </c>
      <c r="G22" s="12">
        <v>24.100999999999999</v>
      </c>
      <c r="H22" s="11" t="s">
        <v>10</v>
      </c>
      <c r="I22" s="12">
        <v>19.643000000000001</v>
      </c>
      <c r="J22" s="11" t="s">
        <v>10</v>
      </c>
      <c r="K22" s="12">
        <v>31.818000000000001</v>
      </c>
      <c r="L22" s="11" t="s">
        <v>10</v>
      </c>
      <c r="M22" s="12">
        <v>7.3319999999999999</v>
      </c>
      <c r="N22" s="11" t="s">
        <v>10</v>
      </c>
      <c r="O22" s="12">
        <v>4.0439999999999996</v>
      </c>
      <c r="P22" s="11" t="s">
        <v>10</v>
      </c>
      <c r="Q22" s="12">
        <v>25.773</v>
      </c>
      <c r="R22" s="11" t="s">
        <v>10</v>
      </c>
      <c r="S22" s="12">
        <v>7.6609999999999996</v>
      </c>
      <c r="T22" s="11" t="s">
        <v>10</v>
      </c>
      <c r="U22" s="12">
        <v>19.603000000000002</v>
      </c>
      <c r="V22" s="11" t="s">
        <v>10</v>
      </c>
      <c r="W22" s="12">
        <v>5.6580000000000004</v>
      </c>
      <c r="X22" s="11" t="s">
        <v>10</v>
      </c>
      <c r="Y22" s="12">
        <v>0.77800000000000002</v>
      </c>
      <c r="Z22" s="33" t="s">
        <v>28</v>
      </c>
      <c r="AA22" s="34"/>
      <c r="AB22" s="3" t="s">
        <v>10</v>
      </c>
      <c r="AC22" s="6">
        <v>29.531789099200001</v>
      </c>
      <c r="AD22" s="6">
        <v>6.4730503245</v>
      </c>
      <c r="AE22" s="6">
        <v>9.8119340799999996E-2</v>
      </c>
      <c r="AF22" s="6">
        <v>1.9772113399</v>
      </c>
      <c r="AG22" s="6">
        <v>0.81092975980000004</v>
      </c>
      <c r="AH22" s="6">
        <v>53.437478402300002</v>
      </c>
      <c r="AI22" s="6">
        <v>4.4466636983000001</v>
      </c>
      <c r="AJ22" s="6">
        <v>2.2132989603</v>
      </c>
      <c r="AK22" s="6">
        <v>1.0114590749000001</v>
      </c>
      <c r="AL22" s="33" t="s">
        <v>28</v>
      </c>
      <c r="AM22" s="34"/>
      <c r="AN22" s="3" t="s">
        <v>10</v>
      </c>
      <c r="AO22" s="6">
        <v>88.833011823999996</v>
      </c>
      <c r="AP22" s="6">
        <v>19.471240095999999</v>
      </c>
      <c r="AQ22" s="6">
        <v>0.29514759600000001</v>
      </c>
      <c r="AR22" s="6">
        <v>5.9475447880000001</v>
      </c>
      <c r="AS22" s="6">
        <v>2.4393148920000001</v>
      </c>
      <c r="AT22" s="6">
        <v>160.742450612</v>
      </c>
      <c r="AU22" s="6">
        <v>13.375773732000001</v>
      </c>
      <c r="AV22" s="6">
        <v>6.6577074639999996</v>
      </c>
      <c r="AW22" s="6">
        <v>3.0425165120000002</v>
      </c>
      <c r="AX22" s="13">
        <f t="shared" si="4"/>
        <v>300.80470751600006</v>
      </c>
      <c r="AY22" s="20">
        <f t="shared" si="5"/>
        <v>4.4466636983360814</v>
      </c>
      <c r="AZ22" s="24">
        <f t="shared" si="6"/>
        <v>9.8119340763409058E-2</v>
      </c>
      <c r="BA22" s="33" t="s">
        <v>28</v>
      </c>
      <c r="BB22" s="34"/>
      <c r="BC22" s="3" t="s">
        <v>10</v>
      </c>
      <c r="BD22" s="7">
        <v>126</v>
      </c>
      <c r="BE22" s="7">
        <v>278</v>
      </c>
      <c r="BF22" s="7">
        <v>56</v>
      </c>
      <c r="BG22" s="7">
        <v>44</v>
      </c>
      <c r="BH22" s="7">
        <v>641</v>
      </c>
      <c r="BI22" s="7">
        <v>544</v>
      </c>
      <c r="BJ22" s="7">
        <v>97</v>
      </c>
      <c r="BK22" s="7">
        <v>8249</v>
      </c>
      <c r="BL22" s="7">
        <v>1209</v>
      </c>
      <c r="BM22" s="7">
        <v>2704</v>
      </c>
      <c r="BN22" s="7">
        <v>58632</v>
      </c>
      <c r="BO22" s="13">
        <f t="shared" ref="BO22:BO40" si="21">SUM(BD22:BN22)</f>
        <v>72580</v>
      </c>
      <c r="BP22" s="33" t="s">
        <v>28</v>
      </c>
      <c r="BQ22" s="34"/>
      <c r="BR22" s="3" t="s">
        <v>10</v>
      </c>
      <c r="BS22" s="7">
        <v>23</v>
      </c>
      <c r="BT22" s="7">
        <v>67</v>
      </c>
      <c r="BU22" s="7">
        <v>11</v>
      </c>
      <c r="BV22" s="7">
        <v>14</v>
      </c>
      <c r="BW22" s="7">
        <v>47</v>
      </c>
      <c r="BX22" s="7">
        <v>22</v>
      </c>
      <c r="BY22" s="7">
        <v>25</v>
      </c>
      <c r="BZ22" s="7">
        <v>631</v>
      </c>
      <c r="CA22" s="7">
        <v>237</v>
      </c>
      <c r="CB22" s="7">
        <v>153</v>
      </c>
      <c r="CC22" s="7">
        <v>456</v>
      </c>
      <c r="CD22" s="13">
        <f t="shared" ref="CD22:CD40" si="22">SUM(BS22:CC22)</f>
        <v>1686</v>
      </c>
      <c r="CE22" s="33" t="s">
        <v>28</v>
      </c>
      <c r="CF22" s="34"/>
      <c r="CG22" s="17">
        <f t="shared" si="0"/>
        <v>2.3229539818131717</v>
      </c>
      <c r="CH22" s="21">
        <f t="shared" si="9"/>
        <v>18.253968253968253</v>
      </c>
      <c r="CI22" s="21">
        <f t="shared" si="10"/>
        <v>24.100719424460433</v>
      </c>
      <c r="CJ22" s="21">
        <f t="shared" si="11"/>
        <v>19.642857142857142</v>
      </c>
      <c r="CK22" s="21">
        <f t="shared" si="12"/>
        <v>31.818181818181817</v>
      </c>
      <c r="CL22" s="21">
        <f t="shared" si="13"/>
        <v>7.332293291731669</v>
      </c>
      <c r="CM22" s="21">
        <f t="shared" si="14"/>
        <v>4.0441176470588234</v>
      </c>
      <c r="CN22" s="21">
        <f t="shared" si="15"/>
        <v>25.773195876288657</v>
      </c>
      <c r="CO22" s="21">
        <f t="shared" si="16"/>
        <v>7.6494120499454477</v>
      </c>
      <c r="CP22" s="21">
        <f t="shared" si="17"/>
        <v>19.602977667493796</v>
      </c>
      <c r="CQ22" s="21">
        <f t="shared" si="18"/>
        <v>5.6582840236686387</v>
      </c>
      <c r="CR22" s="21">
        <f t="shared" si="19"/>
        <v>0.77773229635693819</v>
      </c>
      <c r="CS22">
        <f t="shared" si="2"/>
        <v>4.144457254284928E-3</v>
      </c>
      <c r="CT22">
        <f t="shared" si="20"/>
        <v>2.387338948539683</v>
      </c>
      <c r="CU22" s="6">
        <v>13.375773732000001</v>
      </c>
      <c r="CV22" s="13">
        <f t="shared" si="3"/>
        <v>287.42893378400004</v>
      </c>
      <c r="CW22" s="16">
        <v>37</v>
      </c>
      <c r="CX22" s="16" t="s">
        <v>28</v>
      </c>
      <c r="CY22" s="16">
        <v>137.30000000000001</v>
      </c>
      <c r="CZ22" s="16">
        <v>58</v>
      </c>
      <c r="DA22" s="16">
        <v>53.8</v>
      </c>
      <c r="DB22" s="16">
        <v>66.7</v>
      </c>
      <c r="DC22" s="16">
        <v>58.5</v>
      </c>
      <c r="DD22" s="16">
        <v>11.1</v>
      </c>
      <c r="DE22" s="16">
        <v>33.6</v>
      </c>
      <c r="DF22" s="16">
        <v>54.4</v>
      </c>
      <c r="DG22" s="16">
        <v>91.7</v>
      </c>
      <c r="DH22" s="16"/>
      <c r="DI22" s="4" t="s">
        <v>28</v>
      </c>
      <c r="DJ22" s="5"/>
      <c r="DK22" s="3" t="s">
        <v>10</v>
      </c>
      <c r="DL22" s="11" t="s">
        <v>10</v>
      </c>
      <c r="DM22" s="32">
        <v>0.6</v>
      </c>
      <c r="DN22" s="11" t="s">
        <v>10</v>
      </c>
      <c r="DO22" s="32">
        <v>22.5</v>
      </c>
      <c r="DP22" s="11" t="s">
        <v>10</v>
      </c>
      <c r="DQ22" s="32">
        <v>1.4</v>
      </c>
      <c r="DR22" s="11" t="s">
        <v>10</v>
      </c>
      <c r="DS22" s="32">
        <v>29431</v>
      </c>
      <c r="DT22" s="11" t="s">
        <v>10</v>
      </c>
      <c r="DU22" s="32">
        <v>295020</v>
      </c>
      <c r="DV22" s="11" t="s">
        <v>10</v>
      </c>
      <c r="DW22" s="32">
        <v>8.6</v>
      </c>
      <c r="DX22" s="11" t="s">
        <v>10</v>
      </c>
      <c r="DY22" s="32">
        <v>58</v>
      </c>
      <c r="DZ22" s="11" t="s">
        <v>10</v>
      </c>
      <c r="EA22" s="32">
        <v>4.8</v>
      </c>
      <c r="EB22" s="11" t="s">
        <v>10</v>
      </c>
      <c r="EC22" s="32">
        <v>37769</v>
      </c>
      <c r="ED22" s="11" t="s">
        <v>10</v>
      </c>
      <c r="EE22" s="32">
        <v>89</v>
      </c>
      <c r="EF22" s="11" t="s">
        <v>10</v>
      </c>
      <c r="EG22" s="32">
        <v>63</v>
      </c>
      <c r="EH22" s="11" t="s">
        <v>10</v>
      </c>
      <c r="EI22" s="32">
        <v>477</v>
      </c>
      <c r="EJ22" s="11" t="s">
        <v>10</v>
      </c>
      <c r="EK22" s="32">
        <v>17</v>
      </c>
      <c r="EL22" s="11" t="s">
        <v>10</v>
      </c>
      <c r="EM22" s="32">
        <v>15.9</v>
      </c>
      <c r="EN22" s="11" t="s">
        <v>10</v>
      </c>
      <c r="EO22" s="32">
        <v>77</v>
      </c>
      <c r="EP22" s="11" t="s">
        <v>10</v>
      </c>
      <c r="EQ22" s="32">
        <v>2.5</v>
      </c>
      <c r="ER22" s="11" t="s">
        <v>10</v>
      </c>
      <c r="ES22" s="32">
        <v>73</v>
      </c>
      <c r="ET22" s="11" t="s">
        <v>10</v>
      </c>
      <c r="EU22" s="32">
        <v>83.6</v>
      </c>
      <c r="EV22" s="11" t="s">
        <v>10</v>
      </c>
      <c r="EW22" s="32">
        <v>73</v>
      </c>
      <c r="EX22" s="11" t="s">
        <v>10</v>
      </c>
      <c r="EY22" s="32">
        <v>6.5</v>
      </c>
      <c r="EZ22" s="11" t="s">
        <v>10</v>
      </c>
      <c r="FA22" s="32">
        <v>73</v>
      </c>
      <c r="FB22" s="11" t="s">
        <v>10</v>
      </c>
      <c r="FC22" s="32">
        <v>0.5</v>
      </c>
      <c r="FD22" s="11" t="s">
        <v>10</v>
      </c>
      <c r="FE22" s="32">
        <v>3.3</v>
      </c>
      <c r="FF22" s="11" t="s">
        <v>10</v>
      </c>
      <c r="FG22" s="32">
        <v>16.47</v>
      </c>
    </row>
    <row r="23" spans="1:163" ht="18" x14ac:dyDescent="0.2">
      <c r="A23" s="4" t="s">
        <v>29</v>
      </c>
      <c r="B23" s="5"/>
      <c r="C23" s="3" t="s">
        <v>10</v>
      </c>
      <c r="D23" s="11" t="s">
        <v>10</v>
      </c>
      <c r="E23" s="12">
        <v>21.25</v>
      </c>
      <c r="F23" s="11" t="s">
        <v>10</v>
      </c>
      <c r="G23" s="12">
        <v>14</v>
      </c>
      <c r="H23" s="11" t="s">
        <v>10</v>
      </c>
      <c r="I23" s="12">
        <v>37</v>
      </c>
      <c r="J23" s="11" t="s">
        <v>10</v>
      </c>
      <c r="K23" s="12">
        <v>51.648000000000003</v>
      </c>
      <c r="L23" s="11" t="s">
        <v>10</v>
      </c>
      <c r="M23" s="12">
        <v>4.3019999999999996</v>
      </c>
      <c r="N23" s="11" t="s">
        <v>10</v>
      </c>
      <c r="O23" s="12">
        <v>0.41</v>
      </c>
      <c r="P23" s="11" t="s">
        <v>10</v>
      </c>
      <c r="Q23" s="12">
        <v>42.25</v>
      </c>
      <c r="R23" s="11" t="s">
        <v>10</v>
      </c>
      <c r="S23" s="12">
        <v>25.571000000000002</v>
      </c>
      <c r="T23" s="11" t="s">
        <v>10</v>
      </c>
      <c r="U23" s="12">
        <v>13.333</v>
      </c>
      <c r="V23" s="11" t="s">
        <v>10</v>
      </c>
      <c r="W23" s="12">
        <v>3.9380000000000002</v>
      </c>
      <c r="X23" s="11" t="s">
        <v>10</v>
      </c>
      <c r="Y23" s="12">
        <v>1.226</v>
      </c>
      <c r="Z23" s="33" t="s">
        <v>29</v>
      </c>
      <c r="AA23" s="34"/>
      <c r="AB23" s="3" t="s">
        <v>10</v>
      </c>
      <c r="AC23" s="7">
        <v>66.767391736799993</v>
      </c>
      <c r="AD23" s="7">
        <v>0.1509737642</v>
      </c>
      <c r="AE23" s="7">
        <v>0.21546982249999999</v>
      </c>
      <c r="AF23" s="7">
        <v>0</v>
      </c>
      <c r="AG23" s="7">
        <v>1.2212026399999999E-2</v>
      </c>
      <c r="AH23" s="7">
        <v>24.715257974899998</v>
      </c>
      <c r="AI23" s="7">
        <v>6.6511870606999999</v>
      </c>
      <c r="AJ23" s="7">
        <v>8.9830838999999992E-3</v>
      </c>
      <c r="AK23" s="7">
        <v>1.4785245305000001</v>
      </c>
      <c r="AL23" s="33" t="s">
        <v>29</v>
      </c>
      <c r="AM23" s="34"/>
      <c r="AN23" s="3" t="s">
        <v>10</v>
      </c>
      <c r="AO23" s="7">
        <v>249.29770374</v>
      </c>
      <c r="AP23" s="7">
        <v>0.56370949599999998</v>
      </c>
      <c r="AQ23" s="7">
        <v>0.80452643999999995</v>
      </c>
      <c r="AR23" s="7">
        <v>0</v>
      </c>
      <c r="AS23" s="7">
        <v>4.5597560000000002E-2</v>
      </c>
      <c r="AT23" s="7">
        <v>92.282428596000003</v>
      </c>
      <c r="AU23" s="7">
        <v>24.834363276000001</v>
      </c>
      <c r="AV23" s="7">
        <v>3.3541255999999998E-2</v>
      </c>
      <c r="AW23" s="7">
        <v>5.5205506880000002</v>
      </c>
      <c r="AX23" s="13">
        <f t="shared" si="4"/>
        <v>373.38242105199998</v>
      </c>
      <c r="AY23" s="20">
        <f t="shared" si="5"/>
        <v>6.6511870607163335</v>
      </c>
      <c r="AZ23" s="24">
        <f t="shared" si="6"/>
        <v>0.21546982253027808</v>
      </c>
      <c r="BA23" s="4" t="s">
        <v>29</v>
      </c>
      <c r="BB23" s="5"/>
      <c r="BC23" s="3" t="s">
        <v>10</v>
      </c>
      <c r="BD23" s="6">
        <v>160</v>
      </c>
      <c r="BE23" s="6">
        <v>700</v>
      </c>
      <c r="BF23" s="6">
        <v>100</v>
      </c>
      <c r="BG23" s="6">
        <v>91</v>
      </c>
      <c r="BH23" s="6">
        <v>4300</v>
      </c>
      <c r="BI23" s="6">
        <v>3900</v>
      </c>
      <c r="BJ23" s="6">
        <v>400</v>
      </c>
      <c r="BK23" s="6">
        <v>7000</v>
      </c>
      <c r="BL23" s="6">
        <v>1800</v>
      </c>
      <c r="BM23" s="6">
        <v>1600</v>
      </c>
      <c r="BN23" s="6">
        <v>5300</v>
      </c>
      <c r="BO23" s="13">
        <f t="shared" si="21"/>
        <v>25351</v>
      </c>
      <c r="BP23" s="4" t="s">
        <v>29</v>
      </c>
      <c r="BQ23" s="5"/>
      <c r="BR23" s="3" t="s">
        <v>10</v>
      </c>
      <c r="BS23" s="6">
        <v>34</v>
      </c>
      <c r="BT23" s="6">
        <v>98</v>
      </c>
      <c r="BU23" s="6">
        <v>37</v>
      </c>
      <c r="BV23" s="6">
        <v>47</v>
      </c>
      <c r="BW23" s="6">
        <v>185</v>
      </c>
      <c r="BX23" s="6">
        <v>16</v>
      </c>
      <c r="BY23" s="6">
        <v>169</v>
      </c>
      <c r="BZ23" s="6">
        <v>1790</v>
      </c>
      <c r="CA23" s="6">
        <v>240</v>
      </c>
      <c r="CB23" s="6">
        <v>63</v>
      </c>
      <c r="CC23" s="6">
        <v>65</v>
      </c>
      <c r="CD23" s="13">
        <f t="shared" si="22"/>
        <v>2744</v>
      </c>
      <c r="CE23" s="4" t="s">
        <v>29</v>
      </c>
      <c r="CF23" s="5"/>
      <c r="CG23" s="17">
        <f t="shared" si="0"/>
        <v>10.824030610232338</v>
      </c>
      <c r="CH23" s="21">
        <f t="shared" si="9"/>
        <v>21.25</v>
      </c>
      <c r="CI23" s="21">
        <f t="shared" si="10"/>
        <v>14.000000000000002</v>
      </c>
      <c r="CJ23" s="21">
        <f t="shared" si="11"/>
        <v>37</v>
      </c>
      <c r="CK23" s="21">
        <f t="shared" si="12"/>
        <v>51.648351648351657</v>
      </c>
      <c r="CL23" s="21">
        <f t="shared" si="13"/>
        <v>4.3023255813953494</v>
      </c>
      <c r="CM23" s="21">
        <f t="shared" si="14"/>
        <v>0.41025641025641024</v>
      </c>
      <c r="CN23" s="21">
        <f t="shared" si="15"/>
        <v>42.25</v>
      </c>
      <c r="CO23" s="21">
        <f t="shared" si="16"/>
        <v>25.571428571428573</v>
      </c>
      <c r="CP23" s="21">
        <f t="shared" si="17"/>
        <v>13.333333333333334</v>
      </c>
      <c r="CQ23" s="21">
        <f t="shared" si="18"/>
        <v>3.9375</v>
      </c>
      <c r="CR23" s="21">
        <f t="shared" si="19"/>
        <v>1.2264150943396228</v>
      </c>
      <c r="CS23">
        <f t="shared" si="2"/>
        <v>1.4728508581594415E-2</v>
      </c>
      <c r="CT23">
        <f t="shared" si="20"/>
        <v>2.3336401315749997</v>
      </c>
      <c r="CU23" s="7">
        <v>24.834363276000001</v>
      </c>
      <c r="CV23" s="13">
        <f t="shared" si="3"/>
        <v>348.54805777600001</v>
      </c>
      <c r="CW23" s="16">
        <v>16</v>
      </c>
      <c r="CX23" s="16" t="s">
        <v>29</v>
      </c>
      <c r="CY23" s="16">
        <v>172.6</v>
      </c>
      <c r="CZ23" s="16">
        <v>91.1</v>
      </c>
      <c r="DA23" s="16">
        <v>77.8</v>
      </c>
      <c r="DB23" s="16">
        <v>80.5</v>
      </c>
      <c r="DC23" s="16">
        <v>62.8</v>
      </c>
      <c r="DD23" s="16">
        <v>10.5</v>
      </c>
      <c r="DE23" s="16">
        <v>40.700000000000003</v>
      </c>
      <c r="DF23" s="16">
        <v>39.1</v>
      </c>
      <c r="DG23" s="16">
        <v>84.8</v>
      </c>
      <c r="DH23" s="16"/>
      <c r="DI23" s="4" t="s">
        <v>29</v>
      </c>
      <c r="DJ23" s="5"/>
      <c r="DK23" s="3" t="s">
        <v>10</v>
      </c>
      <c r="DL23" s="11" t="s">
        <v>10</v>
      </c>
      <c r="DM23" s="32">
        <v>6.4</v>
      </c>
      <c r="DN23" s="11" t="s">
        <v>10</v>
      </c>
      <c r="DO23" s="32">
        <v>21.8</v>
      </c>
      <c r="DP23" s="11" t="s">
        <v>10</v>
      </c>
      <c r="DQ23" s="32">
        <v>1.9</v>
      </c>
      <c r="DR23" s="11" t="s">
        <v>10</v>
      </c>
      <c r="DS23" s="32">
        <v>28872</v>
      </c>
      <c r="DT23" s="11" t="s">
        <v>10</v>
      </c>
      <c r="DU23" s="32">
        <v>294735</v>
      </c>
      <c r="DV23" s="11" t="s">
        <v>10</v>
      </c>
      <c r="DW23" s="32">
        <v>2.7</v>
      </c>
      <c r="DX23" s="11" t="s">
        <v>10</v>
      </c>
      <c r="DY23" s="32">
        <v>77</v>
      </c>
      <c r="DZ23" s="11" t="s">
        <v>10</v>
      </c>
      <c r="EA23" s="32">
        <v>0.8</v>
      </c>
      <c r="EB23" s="11" t="s">
        <v>10</v>
      </c>
      <c r="EC23" s="32">
        <v>38515</v>
      </c>
      <c r="ED23" s="11" t="s">
        <v>10</v>
      </c>
      <c r="EE23" s="32">
        <v>89</v>
      </c>
      <c r="EF23" s="11" t="s">
        <v>10</v>
      </c>
      <c r="EG23" s="32" t="s">
        <v>262</v>
      </c>
      <c r="EH23" s="11" t="s">
        <v>10</v>
      </c>
      <c r="EI23" s="32">
        <v>520</v>
      </c>
      <c r="EJ23" s="11" t="s">
        <v>10</v>
      </c>
      <c r="EK23" s="32">
        <v>16</v>
      </c>
      <c r="EL23" s="11" t="s">
        <v>10</v>
      </c>
      <c r="EM23" s="32">
        <v>13.7</v>
      </c>
      <c r="EN23" s="11" t="s">
        <v>10</v>
      </c>
      <c r="EO23" s="32">
        <v>87</v>
      </c>
      <c r="EP23" s="11" t="s">
        <v>10</v>
      </c>
      <c r="EQ23" s="32">
        <v>1.4</v>
      </c>
      <c r="ER23" s="11" t="s">
        <v>10</v>
      </c>
      <c r="ES23" s="32">
        <v>53</v>
      </c>
      <c r="ET23" s="11" t="s">
        <v>10</v>
      </c>
      <c r="EU23" s="32">
        <v>84.4</v>
      </c>
      <c r="EV23" s="11" t="s">
        <v>10</v>
      </c>
      <c r="EW23" s="32">
        <v>37</v>
      </c>
      <c r="EX23" s="11" t="s">
        <v>10</v>
      </c>
      <c r="EY23" s="32">
        <v>6.1</v>
      </c>
      <c r="EZ23" s="11" t="s">
        <v>10</v>
      </c>
      <c r="FA23" s="32">
        <v>77</v>
      </c>
      <c r="FB23" s="11" t="s">
        <v>10</v>
      </c>
      <c r="FC23" s="32">
        <v>0.2</v>
      </c>
      <c r="FD23" s="11" t="s">
        <v>10</v>
      </c>
      <c r="FE23" s="32" t="s">
        <v>262</v>
      </c>
      <c r="FF23" s="11" t="s">
        <v>10</v>
      </c>
      <c r="FG23" s="32">
        <v>14.1</v>
      </c>
    </row>
    <row r="24" spans="1:163" ht="18" x14ac:dyDescent="0.2">
      <c r="A24" s="4" t="s">
        <v>30</v>
      </c>
      <c r="B24" s="5"/>
      <c r="C24" s="3" t="s">
        <v>10</v>
      </c>
      <c r="D24" s="11" t="s">
        <v>10</v>
      </c>
      <c r="E24" s="12">
        <v>11.2</v>
      </c>
      <c r="F24" s="11" t="s">
        <v>10</v>
      </c>
      <c r="G24" s="12">
        <v>9.9079999999999995</v>
      </c>
      <c r="H24" s="11" t="s">
        <v>10</v>
      </c>
      <c r="I24" s="12">
        <v>15.625</v>
      </c>
      <c r="J24" s="11" t="s">
        <v>10</v>
      </c>
      <c r="K24" s="12">
        <v>22.727</v>
      </c>
      <c r="L24" s="11" t="s">
        <v>10</v>
      </c>
      <c r="M24" s="12">
        <v>1.86</v>
      </c>
      <c r="N24" s="11" t="s">
        <v>10</v>
      </c>
      <c r="O24" s="12" t="s">
        <v>262</v>
      </c>
      <c r="P24" s="11" t="s">
        <v>10</v>
      </c>
      <c r="Q24" s="12">
        <v>11.707000000000001</v>
      </c>
      <c r="R24" s="11" t="s">
        <v>10</v>
      </c>
      <c r="S24" s="12">
        <v>4.0910000000000002</v>
      </c>
      <c r="T24" s="11" t="s">
        <v>10</v>
      </c>
      <c r="U24" s="12" t="s">
        <v>262</v>
      </c>
      <c r="V24" s="11" t="s">
        <v>10</v>
      </c>
      <c r="W24" s="12" t="s">
        <v>262</v>
      </c>
      <c r="X24" s="11" t="s">
        <v>10</v>
      </c>
      <c r="Y24" s="12">
        <v>0.69299999999999995</v>
      </c>
      <c r="Z24" s="33" t="s">
        <v>30</v>
      </c>
      <c r="AA24" s="34"/>
      <c r="AB24" s="3" t="s">
        <v>10</v>
      </c>
      <c r="AC24" s="6">
        <v>47.5041770853</v>
      </c>
      <c r="AD24" s="6">
        <v>0.38088245590000003</v>
      </c>
      <c r="AE24" s="6">
        <v>0.1058220604</v>
      </c>
      <c r="AF24" s="6">
        <v>0.91584183180000001</v>
      </c>
      <c r="AG24" s="6">
        <v>0.41828574419999998</v>
      </c>
      <c r="AH24" s="6">
        <v>44.510682640799999</v>
      </c>
      <c r="AI24" s="6">
        <v>3.8159819787</v>
      </c>
      <c r="AJ24" s="6">
        <v>0.25712836639999997</v>
      </c>
      <c r="AK24" s="6">
        <v>2.0911978365000001</v>
      </c>
      <c r="AL24" s="33" t="s">
        <v>30</v>
      </c>
      <c r="AM24" s="34"/>
      <c r="AN24" s="3" t="s">
        <v>10</v>
      </c>
      <c r="AO24" s="6">
        <v>47.703239863999997</v>
      </c>
      <c r="AP24" s="6">
        <v>0.38247851599999999</v>
      </c>
      <c r="AQ24" s="6">
        <v>0.1062655</v>
      </c>
      <c r="AR24" s="6">
        <v>0.91967960000000004</v>
      </c>
      <c r="AS24" s="6">
        <v>0.42003854000000002</v>
      </c>
      <c r="AT24" s="6">
        <v>44.697201399999997</v>
      </c>
      <c r="AU24" s="6">
        <v>3.8319725720000002</v>
      </c>
      <c r="AV24" s="6">
        <v>0.25820584400000002</v>
      </c>
      <c r="AW24" s="6">
        <v>2.0999608479999998</v>
      </c>
      <c r="AX24" s="13">
        <f t="shared" si="4"/>
        <v>100.41904268399999</v>
      </c>
      <c r="AY24" s="20">
        <f t="shared" si="5"/>
        <v>3.8159819786955187</v>
      </c>
      <c r="AZ24" s="24">
        <f t="shared" si="6"/>
        <v>0.10582206039784479</v>
      </c>
      <c r="BA24" s="4" t="s">
        <v>30</v>
      </c>
      <c r="BB24" s="5"/>
      <c r="BC24" s="3" t="s">
        <v>10</v>
      </c>
      <c r="BD24" s="7">
        <v>125</v>
      </c>
      <c r="BE24" s="7">
        <v>548</v>
      </c>
      <c r="BF24" s="7">
        <v>32</v>
      </c>
      <c r="BG24" s="7">
        <v>27</v>
      </c>
      <c r="BH24" s="7">
        <v>1326</v>
      </c>
      <c r="BI24" s="7">
        <v>1102</v>
      </c>
      <c r="BJ24" s="7">
        <v>224</v>
      </c>
      <c r="BK24" s="7">
        <v>4606</v>
      </c>
      <c r="BL24" s="7">
        <v>1051</v>
      </c>
      <c r="BM24" s="7">
        <v>1133</v>
      </c>
      <c r="BN24" s="7">
        <v>30054</v>
      </c>
      <c r="BO24" s="13">
        <f t="shared" si="21"/>
        <v>40228</v>
      </c>
      <c r="BP24" s="4" t="s">
        <v>30</v>
      </c>
      <c r="BQ24" s="5"/>
      <c r="BR24" s="3" t="s">
        <v>10</v>
      </c>
      <c r="BS24" s="7">
        <v>14</v>
      </c>
      <c r="BT24" s="7">
        <v>54</v>
      </c>
      <c r="BU24" s="7">
        <v>5</v>
      </c>
      <c r="BV24" s="7">
        <v>5</v>
      </c>
      <c r="BW24" s="7">
        <v>24</v>
      </c>
      <c r="BX24" s="7" t="s">
        <v>262</v>
      </c>
      <c r="BY24" s="7">
        <v>24</v>
      </c>
      <c r="BZ24" s="7">
        <v>188</v>
      </c>
      <c r="CA24" s="7" t="s">
        <v>262</v>
      </c>
      <c r="CB24" s="7" t="s">
        <v>262</v>
      </c>
      <c r="CC24" s="7">
        <v>174</v>
      </c>
      <c r="CD24" s="13">
        <f t="shared" si="22"/>
        <v>488</v>
      </c>
      <c r="CE24" s="4" t="s">
        <v>30</v>
      </c>
      <c r="CF24" s="5"/>
      <c r="CG24" s="17">
        <f t="shared" si="0"/>
        <v>1.213085413145073</v>
      </c>
      <c r="CH24" s="21">
        <f t="shared" si="9"/>
        <v>11.200000000000001</v>
      </c>
      <c r="CI24" s="21">
        <f t="shared" si="10"/>
        <v>9.8540145985401466</v>
      </c>
      <c r="CJ24" s="21">
        <f t="shared" si="11"/>
        <v>15.625</v>
      </c>
      <c r="CK24" s="21">
        <f t="shared" si="12"/>
        <v>18.518518518518519</v>
      </c>
      <c r="CL24" s="21">
        <f t="shared" si="13"/>
        <v>1.809954751131222</v>
      </c>
      <c r="CM24" s="21" t="e">
        <f t="shared" si="14"/>
        <v>#VALUE!</v>
      </c>
      <c r="CN24" s="21">
        <f t="shared" si="15"/>
        <v>10.714285714285714</v>
      </c>
      <c r="CO24" s="21">
        <f t="shared" si="16"/>
        <v>4.0816326530612246</v>
      </c>
      <c r="CP24" s="21" t="e">
        <f t="shared" si="17"/>
        <v>#VALUE!</v>
      </c>
      <c r="CQ24" s="21" t="e">
        <f t="shared" si="18"/>
        <v>#VALUE!</v>
      </c>
      <c r="CR24" s="21">
        <f t="shared" si="19"/>
        <v>0.57895787582351765</v>
      </c>
      <c r="CS24">
        <f t="shared" si="2"/>
        <v>2.4962474565973945E-3</v>
      </c>
      <c r="CT24">
        <f t="shared" si="20"/>
        <v>0.80335234147199996</v>
      </c>
      <c r="CU24" s="6">
        <v>3.8319725720000002</v>
      </c>
      <c r="CV24" s="13">
        <f t="shared" si="3"/>
        <v>96.587070111999992</v>
      </c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4" t="s">
        <v>30</v>
      </c>
      <c r="DJ24" s="5"/>
      <c r="DK24" s="3" t="s">
        <v>10</v>
      </c>
      <c r="DL24" s="11" t="s">
        <v>10</v>
      </c>
      <c r="DM24" s="32">
        <v>2.5</v>
      </c>
      <c r="DN24" s="11" t="s">
        <v>10</v>
      </c>
      <c r="DO24" s="32">
        <v>14.7</v>
      </c>
      <c r="DP24" s="11" t="s">
        <v>10</v>
      </c>
      <c r="DQ24" s="32">
        <v>1.5</v>
      </c>
      <c r="DR24" s="11" t="s">
        <v>10</v>
      </c>
      <c r="DS24" s="32">
        <v>24590</v>
      </c>
      <c r="DT24" s="11" t="s">
        <v>10</v>
      </c>
      <c r="DU24" s="32">
        <v>362340</v>
      </c>
      <c r="DV24" s="11" t="s">
        <v>10</v>
      </c>
      <c r="DW24" s="32">
        <v>2.9</v>
      </c>
      <c r="DX24" s="11" t="s">
        <v>10</v>
      </c>
      <c r="DY24" s="32">
        <v>66</v>
      </c>
      <c r="DZ24" s="11" t="s">
        <v>10</v>
      </c>
      <c r="EA24" s="32">
        <v>0</v>
      </c>
      <c r="EB24" s="11" t="s">
        <v>10</v>
      </c>
      <c r="EC24" s="32">
        <v>41960</v>
      </c>
      <c r="ED24" s="11" t="s">
        <v>10</v>
      </c>
      <c r="EE24" s="32">
        <v>80</v>
      </c>
      <c r="EF24" s="11" t="s">
        <v>10</v>
      </c>
      <c r="EG24" s="32">
        <v>89</v>
      </c>
      <c r="EH24" s="11" t="s">
        <v>10</v>
      </c>
      <c r="EI24" s="32">
        <v>520</v>
      </c>
      <c r="EJ24" s="11" t="s">
        <v>10</v>
      </c>
      <c r="EK24" s="32">
        <v>17</v>
      </c>
      <c r="EL24" s="11" t="s">
        <v>10</v>
      </c>
      <c r="EM24" s="32">
        <v>27.3</v>
      </c>
      <c r="EN24" s="11" t="s">
        <v>10</v>
      </c>
      <c r="EO24" s="32">
        <v>82</v>
      </c>
      <c r="EP24" s="11" t="s">
        <v>10</v>
      </c>
      <c r="EQ24" s="32">
        <v>2.9</v>
      </c>
      <c r="ER24" s="11" t="s">
        <v>10</v>
      </c>
      <c r="ES24" s="32">
        <v>77</v>
      </c>
      <c r="ET24" s="11" t="s">
        <v>10</v>
      </c>
      <c r="EU24" s="32">
        <v>83.3</v>
      </c>
      <c r="EV24" s="11" t="s">
        <v>10</v>
      </c>
      <c r="EW24" s="32">
        <v>34</v>
      </c>
      <c r="EX24" s="11" t="s">
        <v>10</v>
      </c>
      <c r="EY24" s="32">
        <v>5.8</v>
      </c>
      <c r="EZ24" s="11" t="s">
        <v>10</v>
      </c>
      <c r="FA24" s="32">
        <v>82</v>
      </c>
      <c r="FB24" s="11" t="s">
        <v>10</v>
      </c>
      <c r="FC24" s="32">
        <v>0.8</v>
      </c>
      <c r="FD24" s="11" t="s">
        <v>10</v>
      </c>
      <c r="FE24" s="32" t="s">
        <v>262</v>
      </c>
      <c r="FF24" s="11" t="s">
        <v>10</v>
      </c>
      <c r="FG24" s="32">
        <v>14.83</v>
      </c>
    </row>
    <row r="25" spans="1:163" ht="18" x14ac:dyDescent="0.2">
      <c r="A25" s="4" t="s">
        <v>31</v>
      </c>
      <c r="B25" s="5"/>
      <c r="C25" s="3" t="s">
        <v>10</v>
      </c>
      <c r="D25" s="11" t="s">
        <v>10</v>
      </c>
      <c r="E25" s="12">
        <v>8.0649999999999995</v>
      </c>
      <c r="F25" s="11" t="s">
        <v>10</v>
      </c>
      <c r="G25" s="12">
        <v>16.738</v>
      </c>
      <c r="H25" s="11" t="s">
        <v>10</v>
      </c>
      <c r="I25" s="12">
        <v>28.571000000000002</v>
      </c>
      <c r="J25" s="11" t="s">
        <v>10</v>
      </c>
      <c r="K25" s="12">
        <v>30.768999999999998</v>
      </c>
      <c r="L25" s="11" t="s">
        <v>10</v>
      </c>
      <c r="M25" s="12">
        <v>2.2989999999999999</v>
      </c>
      <c r="N25" s="11" t="s">
        <v>10</v>
      </c>
      <c r="O25" s="12">
        <v>2.3809999999999998</v>
      </c>
      <c r="P25" s="11" t="s">
        <v>10</v>
      </c>
      <c r="Q25" s="12">
        <v>2.222</v>
      </c>
      <c r="R25" s="11" t="s">
        <v>10</v>
      </c>
      <c r="S25" s="12">
        <v>10.79</v>
      </c>
      <c r="T25" s="11" t="s">
        <v>10</v>
      </c>
      <c r="U25" s="12">
        <v>10.893000000000001</v>
      </c>
      <c r="V25" s="11" t="s">
        <v>10</v>
      </c>
      <c r="W25" s="12">
        <v>3.4929999999999999</v>
      </c>
      <c r="X25" s="11" t="s">
        <v>10</v>
      </c>
      <c r="Y25" s="12">
        <v>0.46200000000000002</v>
      </c>
      <c r="Z25" s="33" t="s">
        <v>31</v>
      </c>
      <c r="AA25" s="34"/>
      <c r="AB25" s="3" t="s">
        <v>10</v>
      </c>
      <c r="AC25" s="7">
        <v>58.183570449599998</v>
      </c>
      <c r="AD25" s="7">
        <v>7.5016262485</v>
      </c>
      <c r="AE25" s="7">
        <v>2.2046168654999998</v>
      </c>
      <c r="AF25" s="7">
        <v>0</v>
      </c>
      <c r="AG25" s="7">
        <v>1.9202933999999999E-3</v>
      </c>
      <c r="AH25" s="7">
        <v>29.661212233200001</v>
      </c>
      <c r="AI25" s="7">
        <v>0.56576644909999996</v>
      </c>
      <c r="AJ25" s="7">
        <v>1.2961980600000001E-2</v>
      </c>
      <c r="AK25" s="7">
        <v>1.8683254801</v>
      </c>
      <c r="AL25" s="33" t="s">
        <v>31</v>
      </c>
      <c r="AM25" s="34"/>
      <c r="AN25" s="3" t="s">
        <v>10</v>
      </c>
      <c r="AO25" s="7">
        <v>37.466433076000001</v>
      </c>
      <c r="AP25" s="7">
        <v>4.8305591359999998</v>
      </c>
      <c r="AQ25" s="7">
        <v>1.4196297959999999</v>
      </c>
      <c r="AR25" s="7">
        <v>0</v>
      </c>
      <c r="AS25" s="7">
        <v>1.236544E-3</v>
      </c>
      <c r="AT25" s="7">
        <v>19.099890475999999</v>
      </c>
      <c r="AU25" s="7">
        <v>0.36431677600000001</v>
      </c>
      <c r="AV25" s="7">
        <v>8.3466719999999994E-3</v>
      </c>
      <c r="AW25" s="7">
        <v>1.203080028</v>
      </c>
      <c r="AX25" s="13">
        <f t="shared" si="4"/>
        <v>64.393492504000008</v>
      </c>
      <c r="AY25" s="20">
        <f t="shared" si="5"/>
        <v>0.56576644911342455</v>
      </c>
      <c r="AZ25" s="24">
        <f t="shared" si="6"/>
        <v>2.2046168654570413</v>
      </c>
      <c r="BA25" s="4" t="s">
        <v>31</v>
      </c>
      <c r="BB25" s="5"/>
      <c r="BC25" s="3" t="s">
        <v>10</v>
      </c>
      <c r="BD25" s="6">
        <v>62</v>
      </c>
      <c r="BE25" s="6">
        <v>233</v>
      </c>
      <c r="BF25" s="6">
        <v>7</v>
      </c>
      <c r="BG25" s="6">
        <v>13</v>
      </c>
      <c r="BH25" s="6">
        <v>87</v>
      </c>
      <c r="BI25" s="6">
        <v>42</v>
      </c>
      <c r="BJ25" s="6">
        <v>45</v>
      </c>
      <c r="BK25" s="6">
        <v>1937</v>
      </c>
      <c r="BL25" s="6">
        <v>560</v>
      </c>
      <c r="BM25" s="6">
        <v>687</v>
      </c>
      <c r="BN25" s="6">
        <v>17100</v>
      </c>
      <c r="BO25" s="13">
        <f t="shared" si="21"/>
        <v>20773</v>
      </c>
      <c r="BP25" s="4" t="s">
        <v>31</v>
      </c>
      <c r="BQ25" s="5"/>
      <c r="BR25" s="3" t="s">
        <v>10</v>
      </c>
      <c r="BS25" s="6">
        <v>5</v>
      </c>
      <c r="BT25" s="6">
        <v>39</v>
      </c>
      <c r="BU25" s="6">
        <v>2</v>
      </c>
      <c r="BV25" s="6">
        <v>4</v>
      </c>
      <c r="BW25" s="6">
        <v>2</v>
      </c>
      <c r="BX25" s="6">
        <v>1</v>
      </c>
      <c r="BY25" s="6">
        <v>1</v>
      </c>
      <c r="BZ25" s="6">
        <v>209</v>
      </c>
      <c r="CA25" s="6">
        <v>61</v>
      </c>
      <c r="CB25" s="6">
        <v>24</v>
      </c>
      <c r="CC25" s="6">
        <v>79</v>
      </c>
      <c r="CD25" s="13">
        <f t="shared" si="22"/>
        <v>427</v>
      </c>
      <c r="CE25" s="4" t="s">
        <v>31</v>
      </c>
      <c r="CF25" s="5"/>
      <c r="CG25" s="17">
        <f t="shared" si="0"/>
        <v>2.0555528811437922</v>
      </c>
      <c r="CH25" s="21">
        <f t="shared" si="9"/>
        <v>8.064516129032258</v>
      </c>
      <c r="CI25" s="21">
        <f t="shared" si="10"/>
        <v>16.738197424892704</v>
      </c>
      <c r="CJ25" s="21">
        <f t="shared" si="11"/>
        <v>28.571428571428569</v>
      </c>
      <c r="CK25" s="21">
        <f t="shared" si="12"/>
        <v>30.76923076923077</v>
      </c>
      <c r="CL25" s="21">
        <f t="shared" si="13"/>
        <v>2.2988505747126435</v>
      </c>
      <c r="CM25" s="21">
        <f t="shared" si="14"/>
        <v>2.3809523809523809</v>
      </c>
      <c r="CN25" s="21">
        <f t="shared" si="15"/>
        <v>2.2222222222222223</v>
      </c>
      <c r="CO25" s="21">
        <f t="shared" si="16"/>
        <v>10.789881259679918</v>
      </c>
      <c r="CP25" s="21">
        <f t="shared" si="17"/>
        <v>10.892857142857142</v>
      </c>
      <c r="CQ25" s="21">
        <f t="shared" si="18"/>
        <v>3.4934497816593884</v>
      </c>
      <c r="CR25" s="21">
        <f t="shared" si="19"/>
        <v>0.46198830409356723</v>
      </c>
      <c r="CS25">
        <f t="shared" si="2"/>
        <v>3.0998648487941083E-3</v>
      </c>
      <c r="CT25">
        <f t="shared" si="20"/>
        <v>1.0386047178064517</v>
      </c>
      <c r="CU25" s="7">
        <v>0.36431677600000001</v>
      </c>
      <c r="CV25" s="13">
        <f t="shared" si="3"/>
        <v>64.029175728000013</v>
      </c>
      <c r="CW25" s="16">
        <v>30</v>
      </c>
      <c r="CX25" s="16" t="s">
        <v>31</v>
      </c>
      <c r="CY25" s="16">
        <v>152.19999999999999</v>
      </c>
      <c r="CZ25" s="16">
        <v>49.8</v>
      </c>
      <c r="DA25" s="16">
        <v>61.5</v>
      </c>
      <c r="DB25" s="16">
        <v>63.2</v>
      </c>
      <c r="DC25" s="16">
        <v>45.2</v>
      </c>
      <c r="DD25" s="16">
        <v>7.7</v>
      </c>
      <c r="DE25" s="16">
        <v>30.2</v>
      </c>
      <c r="DF25" s="16">
        <v>32</v>
      </c>
      <c r="DG25" s="16">
        <v>74.7</v>
      </c>
      <c r="DH25" s="16"/>
      <c r="DI25" s="4" t="s">
        <v>31</v>
      </c>
      <c r="DJ25" s="5"/>
      <c r="DK25" s="3" t="s">
        <v>10</v>
      </c>
      <c r="DL25" s="11" t="s">
        <v>10</v>
      </c>
      <c r="DM25" s="32">
        <v>11.2</v>
      </c>
      <c r="DN25" s="11" t="s">
        <v>10</v>
      </c>
      <c r="DO25" s="32">
        <v>20.8</v>
      </c>
      <c r="DP25" s="11" t="s">
        <v>10</v>
      </c>
      <c r="DQ25" s="32">
        <v>1.2</v>
      </c>
      <c r="DR25" s="11" t="s">
        <v>10</v>
      </c>
      <c r="DS25" s="32">
        <v>19783</v>
      </c>
      <c r="DT25" s="11" t="s">
        <v>10</v>
      </c>
      <c r="DU25" s="32">
        <v>79245</v>
      </c>
      <c r="DV25" s="11" t="s">
        <v>10</v>
      </c>
      <c r="DW25" s="32">
        <v>6.3</v>
      </c>
      <c r="DX25" s="11" t="s">
        <v>10</v>
      </c>
      <c r="DY25" s="32">
        <v>72</v>
      </c>
      <c r="DZ25" s="11" t="s">
        <v>10</v>
      </c>
      <c r="EA25" s="32">
        <v>2.2000000000000002</v>
      </c>
      <c r="EB25" s="11" t="s">
        <v>10</v>
      </c>
      <c r="EC25" s="32">
        <v>29876</v>
      </c>
      <c r="ED25" s="11" t="s">
        <v>10</v>
      </c>
      <c r="EE25" s="32">
        <v>92</v>
      </c>
      <c r="EF25" s="11" t="s">
        <v>10</v>
      </c>
      <c r="EG25" s="32">
        <v>89</v>
      </c>
      <c r="EH25" s="11" t="s">
        <v>10</v>
      </c>
      <c r="EI25" s="32">
        <v>487</v>
      </c>
      <c r="EJ25" s="11" t="s">
        <v>10</v>
      </c>
      <c r="EK25" s="32">
        <v>18</v>
      </c>
      <c r="EL25" s="11" t="s">
        <v>10</v>
      </c>
      <c r="EM25" s="32">
        <v>12.7</v>
      </c>
      <c r="EN25" s="11" t="s">
        <v>10</v>
      </c>
      <c r="EO25" s="32">
        <v>83</v>
      </c>
      <c r="EP25" s="11" t="s">
        <v>10</v>
      </c>
      <c r="EQ25" s="32">
        <v>2.2000000000000002</v>
      </c>
      <c r="ER25" s="11" t="s">
        <v>10</v>
      </c>
      <c r="ES25" s="32">
        <v>55</v>
      </c>
      <c r="ET25" s="11" t="s">
        <v>10</v>
      </c>
      <c r="EU25" s="32">
        <v>75.5</v>
      </c>
      <c r="EV25" s="11" t="s">
        <v>10</v>
      </c>
      <c r="EW25" s="32">
        <v>47</v>
      </c>
      <c r="EX25" s="11" t="s">
        <v>10</v>
      </c>
      <c r="EY25" s="32">
        <v>6.2</v>
      </c>
      <c r="EZ25" s="11" t="s">
        <v>10</v>
      </c>
      <c r="FA25" s="32">
        <v>72</v>
      </c>
      <c r="FB25" s="11" t="s">
        <v>10</v>
      </c>
      <c r="FC25" s="32">
        <v>3.7</v>
      </c>
      <c r="FD25" s="11" t="s">
        <v>10</v>
      </c>
      <c r="FE25" s="32">
        <v>1.6</v>
      </c>
      <c r="FF25" s="11" t="s">
        <v>10</v>
      </c>
      <c r="FG25" s="32" t="s">
        <v>262</v>
      </c>
    </row>
    <row r="26" spans="1:163" ht="18" x14ac:dyDescent="0.2">
      <c r="A26" s="4" t="s">
        <v>32</v>
      </c>
      <c r="B26" s="5"/>
      <c r="C26" s="3" t="s">
        <v>10</v>
      </c>
      <c r="D26" s="11" t="s">
        <v>10</v>
      </c>
      <c r="E26" s="12">
        <v>10.294</v>
      </c>
      <c r="F26" s="11" t="s">
        <v>10</v>
      </c>
      <c r="G26" s="12">
        <v>14.396000000000001</v>
      </c>
      <c r="H26" s="11" t="s">
        <v>10</v>
      </c>
      <c r="I26" s="12">
        <v>28.571000000000002</v>
      </c>
      <c r="J26" s="11" t="s">
        <v>10</v>
      </c>
      <c r="K26" s="12">
        <v>30.768999999999998</v>
      </c>
      <c r="L26" s="11" t="s">
        <v>10</v>
      </c>
      <c r="M26" s="12">
        <v>4.7619999999999996</v>
      </c>
      <c r="N26" s="11" t="s">
        <v>10</v>
      </c>
      <c r="O26" s="12">
        <v>1.9610000000000001</v>
      </c>
      <c r="P26" s="11" t="s">
        <v>10</v>
      </c>
      <c r="Q26" s="12">
        <v>7.407</v>
      </c>
      <c r="R26" s="11" t="s">
        <v>10</v>
      </c>
      <c r="S26" s="12">
        <v>9.7449999999999992</v>
      </c>
      <c r="T26" s="11" t="s">
        <v>10</v>
      </c>
      <c r="U26" s="12">
        <v>10.212999999999999</v>
      </c>
      <c r="V26" s="11" t="s">
        <v>10</v>
      </c>
      <c r="W26" s="12">
        <v>17.2</v>
      </c>
      <c r="X26" s="11" t="s">
        <v>10</v>
      </c>
      <c r="Y26" s="12">
        <v>0.35599999999999998</v>
      </c>
      <c r="Z26" s="33" t="s">
        <v>32</v>
      </c>
      <c r="AA26" s="34"/>
      <c r="AB26" s="3" t="s">
        <v>10</v>
      </c>
      <c r="AC26" s="6">
        <v>35.204611295299998</v>
      </c>
      <c r="AD26" s="6">
        <v>4.8179673266999998</v>
      </c>
      <c r="AE26" s="6">
        <v>0.53555535639999996</v>
      </c>
      <c r="AF26" s="6">
        <v>0</v>
      </c>
      <c r="AG26" s="6">
        <v>9.1986978000000007E-3</v>
      </c>
      <c r="AH26" s="6">
        <v>56.360780097400003</v>
      </c>
      <c r="AI26" s="6">
        <v>1.2010871188000001</v>
      </c>
      <c r="AJ26" s="6">
        <v>1.6008123499999999E-2</v>
      </c>
      <c r="AK26" s="6">
        <v>1.854791984</v>
      </c>
      <c r="AL26" s="33" t="s">
        <v>32</v>
      </c>
      <c r="AM26" s="34"/>
      <c r="AN26" s="3" t="s">
        <v>10</v>
      </c>
      <c r="AO26" s="6">
        <v>22.774744676000001</v>
      </c>
      <c r="AP26" s="6">
        <v>3.11686372</v>
      </c>
      <c r="AQ26" s="6">
        <v>0.34646417200000001</v>
      </c>
      <c r="AR26" s="6">
        <v>0</v>
      </c>
      <c r="AS26" s="6">
        <v>5.9508679999999998E-3</v>
      </c>
      <c r="AT26" s="6">
        <v>36.461200087999998</v>
      </c>
      <c r="AU26" s="6">
        <v>0.777013336</v>
      </c>
      <c r="AV26" s="6">
        <v>1.0356056000000001E-2</v>
      </c>
      <c r="AW26" s="6">
        <v>1.199911384</v>
      </c>
      <c r="AX26" s="13">
        <f t="shared" si="4"/>
        <v>64.69250430000001</v>
      </c>
      <c r="AY26" s="20">
        <f t="shared" si="5"/>
        <v>1.2010871188364243</v>
      </c>
      <c r="AZ26" s="24">
        <f t="shared" si="6"/>
        <v>0.53555535644954144</v>
      </c>
      <c r="BA26" s="4" t="s">
        <v>32</v>
      </c>
      <c r="BB26" s="5"/>
      <c r="BC26" s="3" t="s">
        <v>10</v>
      </c>
      <c r="BD26" s="7">
        <v>68</v>
      </c>
      <c r="BE26" s="7">
        <v>389</v>
      </c>
      <c r="BF26" s="7">
        <v>7</v>
      </c>
      <c r="BG26" s="7">
        <v>13</v>
      </c>
      <c r="BH26" s="7">
        <v>105</v>
      </c>
      <c r="BI26" s="7">
        <v>51</v>
      </c>
      <c r="BJ26" s="7">
        <v>54</v>
      </c>
      <c r="BK26" s="7">
        <v>1334</v>
      </c>
      <c r="BL26" s="7">
        <v>470</v>
      </c>
      <c r="BM26" s="7">
        <v>250</v>
      </c>
      <c r="BN26" s="7">
        <v>25000</v>
      </c>
      <c r="BO26" s="13">
        <f t="shared" si="21"/>
        <v>27741</v>
      </c>
      <c r="BP26" s="4" t="s">
        <v>32</v>
      </c>
      <c r="BQ26" s="5"/>
      <c r="BR26" s="3" t="s">
        <v>10</v>
      </c>
      <c r="BS26" s="7">
        <v>7</v>
      </c>
      <c r="BT26" s="7">
        <v>56</v>
      </c>
      <c r="BU26" s="7">
        <v>2</v>
      </c>
      <c r="BV26" s="7">
        <v>4</v>
      </c>
      <c r="BW26" s="7">
        <v>5</v>
      </c>
      <c r="BX26" s="7">
        <v>1</v>
      </c>
      <c r="BY26" s="7">
        <v>4</v>
      </c>
      <c r="BZ26" s="7">
        <v>130</v>
      </c>
      <c r="CA26" s="7">
        <v>48</v>
      </c>
      <c r="CB26" s="7">
        <v>43</v>
      </c>
      <c r="CC26" s="7">
        <v>89</v>
      </c>
      <c r="CD26" s="13">
        <f t="shared" si="22"/>
        <v>389</v>
      </c>
      <c r="CE26" s="4" t="s">
        <v>32</v>
      </c>
      <c r="CF26" s="5"/>
      <c r="CG26" s="17">
        <f t="shared" si="0"/>
        <v>1.4022565877221442</v>
      </c>
      <c r="CH26" s="21">
        <f t="shared" si="9"/>
        <v>10.294117647058822</v>
      </c>
      <c r="CI26" s="21">
        <f t="shared" si="10"/>
        <v>14.395886889460154</v>
      </c>
      <c r="CJ26" s="21">
        <f t="shared" si="11"/>
        <v>28.571428571428569</v>
      </c>
      <c r="CK26" s="21">
        <f t="shared" si="12"/>
        <v>30.76923076923077</v>
      </c>
      <c r="CL26" s="21">
        <f t="shared" si="13"/>
        <v>4.7619047619047619</v>
      </c>
      <c r="CM26" s="21">
        <f t="shared" si="14"/>
        <v>1.9607843137254901</v>
      </c>
      <c r="CN26" s="21">
        <f t="shared" si="15"/>
        <v>7.4074074074074066</v>
      </c>
      <c r="CO26" s="21">
        <f t="shared" si="16"/>
        <v>9.7451274362818587</v>
      </c>
      <c r="CP26" s="21">
        <f t="shared" si="17"/>
        <v>10.212765957446807</v>
      </c>
      <c r="CQ26" s="21">
        <f t="shared" si="18"/>
        <v>17.2</v>
      </c>
      <c r="CR26" s="21">
        <f t="shared" si="19"/>
        <v>0.35599999999999998</v>
      </c>
      <c r="CS26">
        <f t="shared" si="2"/>
        <v>2.3320177462960966E-3</v>
      </c>
      <c r="CT26">
        <f t="shared" si="20"/>
        <v>0.95136035735294133</v>
      </c>
      <c r="CU26" s="6">
        <v>0.777013336</v>
      </c>
      <c r="CV26" s="13">
        <f t="shared" si="3"/>
        <v>63.915490964000007</v>
      </c>
      <c r="CW26" s="16">
        <v>23</v>
      </c>
      <c r="CX26" s="16" t="s">
        <v>32</v>
      </c>
      <c r="CY26" s="16">
        <v>163</v>
      </c>
      <c r="CZ26" s="16">
        <v>55.7</v>
      </c>
      <c r="DA26" s="16">
        <v>67.400000000000006</v>
      </c>
      <c r="DB26" s="16">
        <v>73.400000000000006</v>
      </c>
      <c r="DC26" s="16">
        <v>43.1</v>
      </c>
      <c r="DD26" s="16">
        <v>12.2</v>
      </c>
      <c r="DE26" s="16">
        <v>25.3</v>
      </c>
      <c r="DF26" s="16">
        <v>24.8</v>
      </c>
      <c r="DG26" s="16">
        <v>69.900000000000006</v>
      </c>
      <c r="DH26" s="16"/>
      <c r="DI26" s="4" t="s">
        <v>32</v>
      </c>
      <c r="DJ26" s="5"/>
      <c r="DK26" s="3" t="s">
        <v>10</v>
      </c>
      <c r="DL26" s="11" t="s">
        <v>10</v>
      </c>
      <c r="DM26" s="32">
        <v>11.8</v>
      </c>
      <c r="DN26" s="11" t="s">
        <v>10</v>
      </c>
      <c r="DO26" s="32">
        <v>18.399999999999999</v>
      </c>
      <c r="DP26" s="11" t="s">
        <v>10</v>
      </c>
      <c r="DQ26" s="32">
        <v>1.5</v>
      </c>
      <c r="DR26" s="11" t="s">
        <v>10</v>
      </c>
      <c r="DS26" s="32">
        <v>26976</v>
      </c>
      <c r="DT26" s="11" t="s">
        <v>10</v>
      </c>
      <c r="DU26" s="32">
        <v>182039</v>
      </c>
      <c r="DV26" s="11" t="s">
        <v>10</v>
      </c>
      <c r="DW26" s="32" t="s">
        <v>262</v>
      </c>
      <c r="DX26" s="11" t="s">
        <v>10</v>
      </c>
      <c r="DY26" s="32">
        <v>72</v>
      </c>
      <c r="DZ26" s="11" t="s">
        <v>10</v>
      </c>
      <c r="EA26" s="32">
        <v>2.5</v>
      </c>
      <c r="EB26" s="11" t="s">
        <v>10</v>
      </c>
      <c r="EC26" s="32">
        <v>31811</v>
      </c>
      <c r="ED26" s="11" t="s">
        <v>10</v>
      </c>
      <c r="EE26" s="32">
        <v>89</v>
      </c>
      <c r="EF26" s="11" t="s">
        <v>10</v>
      </c>
      <c r="EG26" s="32">
        <v>94</v>
      </c>
      <c r="EH26" s="11" t="s">
        <v>10</v>
      </c>
      <c r="EI26" s="32">
        <v>480</v>
      </c>
      <c r="EJ26" s="11" t="s">
        <v>10</v>
      </c>
      <c r="EK26" s="32">
        <v>18</v>
      </c>
      <c r="EL26" s="11" t="s">
        <v>10</v>
      </c>
      <c r="EM26" s="32">
        <v>10.5</v>
      </c>
      <c r="EN26" s="11" t="s">
        <v>10</v>
      </c>
      <c r="EO26" s="32">
        <v>83</v>
      </c>
      <c r="EP26" s="11" t="s">
        <v>10</v>
      </c>
      <c r="EQ26" s="32">
        <v>2.4</v>
      </c>
      <c r="ER26" s="11" t="s">
        <v>10</v>
      </c>
      <c r="ES26" s="32">
        <v>57</v>
      </c>
      <c r="ET26" s="11" t="s">
        <v>10</v>
      </c>
      <c r="EU26" s="32">
        <v>76.400000000000006</v>
      </c>
      <c r="EV26" s="11" t="s">
        <v>10</v>
      </c>
      <c r="EW26" s="32">
        <v>46</v>
      </c>
      <c r="EX26" s="11" t="s">
        <v>10</v>
      </c>
      <c r="EY26" s="32">
        <v>6.4</v>
      </c>
      <c r="EZ26" s="11" t="s">
        <v>10</v>
      </c>
      <c r="FA26" s="32">
        <v>62</v>
      </c>
      <c r="FB26" s="11" t="s">
        <v>10</v>
      </c>
      <c r="FC26" s="32">
        <v>2.5</v>
      </c>
      <c r="FD26" s="11" t="s">
        <v>10</v>
      </c>
      <c r="FE26" s="32">
        <v>1</v>
      </c>
      <c r="FF26" s="11" t="s">
        <v>10</v>
      </c>
      <c r="FG26" s="32" t="s">
        <v>262</v>
      </c>
    </row>
    <row r="27" spans="1:163" ht="18" x14ac:dyDescent="0.2">
      <c r="A27" s="4" t="s">
        <v>33</v>
      </c>
      <c r="B27" s="5"/>
      <c r="C27" s="3" t="s">
        <v>10</v>
      </c>
      <c r="D27" s="11" t="s">
        <v>10</v>
      </c>
      <c r="E27" s="12" t="s">
        <v>262</v>
      </c>
      <c r="F27" s="11" t="s">
        <v>10</v>
      </c>
      <c r="G27" s="12">
        <v>19.847000000000001</v>
      </c>
      <c r="H27" s="11" t="s">
        <v>10</v>
      </c>
      <c r="I27" s="12">
        <v>33.332999999999998</v>
      </c>
      <c r="J27" s="11" t="s">
        <v>10</v>
      </c>
      <c r="K27" s="12">
        <v>28.571000000000002</v>
      </c>
      <c r="L27" s="11" t="s">
        <v>10</v>
      </c>
      <c r="M27" s="12">
        <v>27.907</v>
      </c>
      <c r="N27" s="11" t="s">
        <v>10</v>
      </c>
      <c r="O27" s="12" t="s">
        <v>262</v>
      </c>
      <c r="P27" s="11" t="s">
        <v>10</v>
      </c>
      <c r="Q27" s="12">
        <v>27.907</v>
      </c>
      <c r="R27" s="11" t="s">
        <v>10</v>
      </c>
      <c r="S27" s="12">
        <v>26.757000000000001</v>
      </c>
      <c r="T27" s="11" t="s">
        <v>10</v>
      </c>
      <c r="U27" s="12" t="s">
        <v>262</v>
      </c>
      <c r="V27" s="11" t="s">
        <v>10</v>
      </c>
      <c r="W27" s="12" t="s">
        <v>262</v>
      </c>
      <c r="X27" s="11" t="s">
        <v>263</v>
      </c>
      <c r="Y27" s="12">
        <v>15.436</v>
      </c>
      <c r="Z27" s="33" t="s">
        <v>33</v>
      </c>
      <c r="AA27" s="34"/>
      <c r="AB27" s="3" t="s">
        <v>10</v>
      </c>
      <c r="AC27" s="7">
        <v>34.2116244411</v>
      </c>
      <c r="AD27" s="7">
        <v>24.014903129699999</v>
      </c>
      <c r="AE27" s="7">
        <v>8.9418777999999994E-3</v>
      </c>
      <c r="AF27" s="7">
        <v>0</v>
      </c>
      <c r="AG27" s="7">
        <v>5.9612518999999997E-3</v>
      </c>
      <c r="AH27" s="7">
        <v>35.5886736215</v>
      </c>
      <c r="AI27" s="7">
        <v>5.9225037258000004</v>
      </c>
      <c r="AJ27" s="7">
        <v>0</v>
      </c>
      <c r="AK27" s="7">
        <v>0.2473919523</v>
      </c>
      <c r="AL27" s="33" t="s">
        <v>33</v>
      </c>
      <c r="AM27" s="34"/>
      <c r="AN27" s="3" t="s">
        <v>10</v>
      </c>
      <c r="AO27" s="7">
        <v>0.88706575200000004</v>
      </c>
      <c r="AP27" s="7">
        <v>0.62267718800000005</v>
      </c>
      <c r="AQ27" s="7">
        <v>2.31852E-4</v>
      </c>
      <c r="AR27" s="7">
        <v>0</v>
      </c>
      <c r="AS27" s="7">
        <v>1.54568E-4</v>
      </c>
      <c r="AT27" s="7">
        <v>0.92277096000000003</v>
      </c>
      <c r="AU27" s="7">
        <v>0.15356330800000001</v>
      </c>
      <c r="AV27" s="7">
        <v>0</v>
      </c>
      <c r="AW27" s="7">
        <v>6.4145720000000003E-3</v>
      </c>
      <c r="AX27" s="13">
        <f t="shared" si="4"/>
        <v>2.5928781999999999</v>
      </c>
      <c r="AY27" s="20">
        <f t="shared" si="5"/>
        <v>5.9225037257824154</v>
      </c>
      <c r="AZ27" s="24">
        <f t="shared" si="6"/>
        <v>8.9418777943368107E-3</v>
      </c>
      <c r="BA27" s="4" t="s">
        <v>33</v>
      </c>
      <c r="BB27" s="5"/>
      <c r="BC27" s="3" t="s">
        <v>10</v>
      </c>
      <c r="BD27" s="6" t="s">
        <v>262</v>
      </c>
      <c r="BE27" s="6">
        <v>131</v>
      </c>
      <c r="BF27" s="6">
        <v>6</v>
      </c>
      <c r="BG27" s="6">
        <v>14</v>
      </c>
      <c r="BH27" s="6">
        <v>43</v>
      </c>
      <c r="BI27" s="6" t="s">
        <v>262</v>
      </c>
      <c r="BJ27" s="6">
        <v>43</v>
      </c>
      <c r="BK27" s="6">
        <v>1323</v>
      </c>
      <c r="BL27" s="6" t="s">
        <v>262</v>
      </c>
      <c r="BM27" s="6" t="s">
        <v>262</v>
      </c>
      <c r="BN27" s="6">
        <v>149</v>
      </c>
      <c r="BO27" s="13">
        <f t="shared" si="21"/>
        <v>1709</v>
      </c>
      <c r="BP27" s="4" t="s">
        <v>33</v>
      </c>
      <c r="BQ27" s="5"/>
      <c r="BR27" s="3" t="s">
        <v>10</v>
      </c>
      <c r="BS27" s="6" t="s">
        <v>262</v>
      </c>
      <c r="BT27" s="6">
        <v>26</v>
      </c>
      <c r="BU27" s="6">
        <v>2</v>
      </c>
      <c r="BV27" s="6">
        <v>4</v>
      </c>
      <c r="BW27" s="6">
        <v>12</v>
      </c>
      <c r="BX27" s="6" t="s">
        <v>262</v>
      </c>
      <c r="BY27" s="6">
        <v>12</v>
      </c>
      <c r="BZ27" s="6">
        <v>354</v>
      </c>
      <c r="CA27" s="6" t="s">
        <v>262</v>
      </c>
      <c r="CB27" s="6" t="s">
        <v>262</v>
      </c>
      <c r="CC27" s="6">
        <v>23</v>
      </c>
      <c r="CD27" s="13">
        <f t="shared" si="22"/>
        <v>433</v>
      </c>
      <c r="CE27" s="4" t="s">
        <v>33</v>
      </c>
      <c r="CF27" s="5"/>
      <c r="CG27" s="17">
        <f t="shared" si="0"/>
        <v>25.336454066705677</v>
      </c>
      <c r="CH27" s="21" t="e">
        <f t="shared" si="9"/>
        <v>#VALUE!</v>
      </c>
      <c r="CI27" s="21">
        <f t="shared" si="10"/>
        <v>19.847328244274809</v>
      </c>
      <c r="CJ27" s="21">
        <f t="shared" si="11"/>
        <v>33.333333333333329</v>
      </c>
      <c r="CK27" s="21">
        <f t="shared" si="12"/>
        <v>28.571428571428569</v>
      </c>
      <c r="CL27" s="21">
        <f t="shared" si="13"/>
        <v>27.906976744186046</v>
      </c>
      <c r="CM27" s="21" t="e">
        <f t="shared" si="14"/>
        <v>#VALUE!</v>
      </c>
      <c r="CN27" s="21">
        <f t="shared" si="15"/>
        <v>27.906976744186046</v>
      </c>
      <c r="CO27" s="21">
        <f t="shared" si="16"/>
        <v>26.75736961451247</v>
      </c>
      <c r="CP27" s="21" t="e">
        <f t="shared" si="17"/>
        <v>#VALUE!</v>
      </c>
      <c r="CQ27" s="21" t="e">
        <f t="shared" si="18"/>
        <v>#VALUE!</v>
      </c>
      <c r="CR27" s="21">
        <f t="shared" si="19"/>
        <v>15.436241610738255</v>
      </c>
      <c r="CS27">
        <f t="shared" si="2"/>
        <v>1.5171902867173784E-3</v>
      </c>
      <c r="CT27" t="e">
        <f t="shared" si="20"/>
        <v>#VALUE!</v>
      </c>
      <c r="CU27" s="7">
        <v>0.15356330800000001</v>
      </c>
      <c r="CV27" s="13">
        <f t="shared" si="3"/>
        <v>2.4393148920000001</v>
      </c>
      <c r="CW27" s="16">
        <v>13</v>
      </c>
      <c r="CX27" s="16" t="s">
        <v>33</v>
      </c>
      <c r="CY27" s="16">
        <v>173.8</v>
      </c>
      <c r="CZ27" s="16">
        <v>96.1</v>
      </c>
      <c r="DA27" s="16">
        <v>64.400000000000006</v>
      </c>
      <c r="DB27" s="16">
        <v>71.5</v>
      </c>
      <c r="DC27" s="16">
        <v>72.099999999999994</v>
      </c>
      <c r="DD27" s="16">
        <v>14</v>
      </c>
      <c r="DE27" s="16">
        <v>31.7</v>
      </c>
      <c r="DF27" s="16">
        <v>24.1</v>
      </c>
      <c r="DG27" s="16">
        <v>82.6</v>
      </c>
      <c r="DH27" s="16"/>
      <c r="DI27" s="4" t="s">
        <v>33</v>
      </c>
      <c r="DJ27" s="5"/>
      <c r="DK27" s="3" t="s">
        <v>10</v>
      </c>
      <c r="DL27" s="11" t="s">
        <v>10</v>
      </c>
      <c r="DM27" s="32">
        <v>0.1</v>
      </c>
      <c r="DN27" s="11" t="s">
        <v>10</v>
      </c>
      <c r="DO27" s="32">
        <v>20.7</v>
      </c>
      <c r="DP27" s="11" t="s">
        <v>10</v>
      </c>
      <c r="DQ27" s="32">
        <v>2</v>
      </c>
      <c r="DR27" s="11" t="s">
        <v>10</v>
      </c>
      <c r="DS27" s="32">
        <v>44773</v>
      </c>
      <c r="DT27" s="11" t="s">
        <v>10</v>
      </c>
      <c r="DU27" s="32">
        <v>941162</v>
      </c>
      <c r="DV27" s="11" t="s">
        <v>10</v>
      </c>
      <c r="DW27" s="32">
        <v>2.2000000000000002</v>
      </c>
      <c r="DX27" s="11" t="s">
        <v>10</v>
      </c>
      <c r="DY27" s="32">
        <v>67</v>
      </c>
      <c r="DZ27" s="11" t="s">
        <v>10</v>
      </c>
      <c r="EA27" s="32">
        <v>1.7</v>
      </c>
      <c r="EB27" s="11" t="s">
        <v>10</v>
      </c>
      <c r="EC27" s="32">
        <v>65854</v>
      </c>
      <c r="ED27" s="11" t="s">
        <v>10</v>
      </c>
      <c r="EE27" s="32">
        <v>91</v>
      </c>
      <c r="EF27" s="11" t="s">
        <v>10</v>
      </c>
      <c r="EG27" s="32">
        <v>74</v>
      </c>
      <c r="EH27" s="11" t="s">
        <v>10</v>
      </c>
      <c r="EI27" s="32">
        <v>477</v>
      </c>
      <c r="EJ27" s="11" t="s">
        <v>10</v>
      </c>
      <c r="EK27" s="32">
        <v>15</v>
      </c>
      <c r="EL27" s="11" t="s">
        <v>10</v>
      </c>
      <c r="EM27" s="32">
        <v>10</v>
      </c>
      <c r="EN27" s="11" t="s">
        <v>10</v>
      </c>
      <c r="EO27" s="32">
        <v>85</v>
      </c>
      <c r="EP27" s="11" t="s">
        <v>10</v>
      </c>
      <c r="EQ27" s="32">
        <v>1.7</v>
      </c>
      <c r="ER27" s="11" t="s">
        <v>10</v>
      </c>
      <c r="ES27" s="32">
        <v>90</v>
      </c>
      <c r="ET27" s="11" t="s">
        <v>10</v>
      </c>
      <c r="EU27" s="32">
        <v>82.7</v>
      </c>
      <c r="EV27" s="11" t="s">
        <v>10</v>
      </c>
      <c r="EW27" s="32">
        <v>72</v>
      </c>
      <c r="EX27" s="11" t="s">
        <v>10</v>
      </c>
      <c r="EY27" s="32">
        <v>7.4</v>
      </c>
      <c r="EZ27" s="11" t="s">
        <v>10</v>
      </c>
      <c r="FA27" s="32">
        <v>87</v>
      </c>
      <c r="FB27" s="11" t="s">
        <v>10</v>
      </c>
      <c r="FC27" s="32">
        <v>0.2</v>
      </c>
      <c r="FD27" s="11" t="s">
        <v>10</v>
      </c>
      <c r="FE27" s="32">
        <v>2.8</v>
      </c>
      <c r="FF27" s="11" t="s">
        <v>10</v>
      </c>
      <c r="FG27" s="32" t="s">
        <v>262</v>
      </c>
    </row>
    <row r="28" spans="1:163" ht="18" x14ac:dyDescent="0.2">
      <c r="A28" s="4" t="s">
        <v>34</v>
      </c>
      <c r="B28" s="5"/>
      <c r="C28" s="3" t="s">
        <v>10</v>
      </c>
      <c r="D28" s="11" t="s">
        <v>10</v>
      </c>
      <c r="E28" s="12">
        <v>26.596</v>
      </c>
      <c r="F28" s="11" t="s">
        <v>10</v>
      </c>
      <c r="G28" s="12">
        <v>21.576000000000001</v>
      </c>
      <c r="H28" s="11" t="s">
        <v>10</v>
      </c>
      <c r="I28" s="12">
        <v>17.838000000000001</v>
      </c>
      <c r="J28" s="11" t="s">
        <v>10</v>
      </c>
      <c r="K28" s="12">
        <v>14.044</v>
      </c>
      <c r="L28" s="11" t="s">
        <v>10</v>
      </c>
      <c r="M28" s="12">
        <v>6.3339999999999996</v>
      </c>
      <c r="N28" s="11" t="s">
        <v>10</v>
      </c>
      <c r="O28" s="12">
        <v>0.13500000000000001</v>
      </c>
      <c r="P28" s="11" t="s">
        <v>10</v>
      </c>
      <c r="Q28" s="12">
        <v>30.099</v>
      </c>
      <c r="R28" s="11" t="s">
        <v>10</v>
      </c>
      <c r="S28" s="12">
        <v>2.4729999999999999</v>
      </c>
      <c r="T28" s="11" t="s">
        <v>10</v>
      </c>
      <c r="U28" s="12">
        <v>0.2</v>
      </c>
      <c r="V28" s="11" t="s">
        <v>10</v>
      </c>
      <c r="W28" s="12" t="s">
        <v>262</v>
      </c>
      <c r="X28" s="11" t="s">
        <v>10</v>
      </c>
      <c r="Y28" s="12" t="s">
        <v>262</v>
      </c>
      <c r="Z28" s="33" t="s">
        <v>34</v>
      </c>
      <c r="AA28" s="34"/>
      <c r="AB28" s="3" t="s">
        <v>10</v>
      </c>
      <c r="AC28" s="6">
        <v>36.826088586600001</v>
      </c>
      <c r="AD28" s="6">
        <v>7.7816779063999997</v>
      </c>
      <c r="AE28" s="6">
        <v>3.7872126399999997E-2</v>
      </c>
      <c r="AF28" s="6">
        <v>35.203447989300003</v>
      </c>
      <c r="AG28" s="6">
        <v>3.2724306600000003E-2</v>
      </c>
      <c r="AH28" s="6">
        <v>16.429505877099999</v>
      </c>
      <c r="AI28" s="6">
        <v>0.85610123790000003</v>
      </c>
      <c r="AJ28" s="6">
        <v>1.4274308826</v>
      </c>
      <c r="AK28" s="6">
        <v>1.4051510870999999</v>
      </c>
      <c r="AL28" s="33" t="s">
        <v>34</v>
      </c>
      <c r="AM28" s="34"/>
      <c r="AN28" s="3" t="s">
        <v>10</v>
      </c>
      <c r="AO28" s="6">
        <v>726.46921357999997</v>
      </c>
      <c r="AP28" s="6">
        <v>153.50936376799999</v>
      </c>
      <c r="AQ28" s="6">
        <v>0.74710442799999999</v>
      </c>
      <c r="AR28" s="6">
        <v>694.45934004000003</v>
      </c>
      <c r="AS28" s="6">
        <v>0.64555325200000002</v>
      </c>
      <c r="AT28" s="6">
        <v>324.10529252800001</v>
      </c>
      <c r="AU28" s="6">
        <v>16.888331531999999</v>
      </c>
      <c r="AV28" s="6">
        <v>28.158966388</v>
      </c>
      <c r="AW28" s="6">
        <v>27.719452279999999</v>
      </c>
      <c r="AX28" s="13">
        <f t="shared" si="4"/>
        <v>1972.7026177959997</v>
      </c>
      <c r="AY28" s="20">
        <f t="shared" si="5"/>
        <v>0.85610123794880311</v>
      </c>
      <c r="AZ28" s="24">
        <f t="shared" si="6"/>
        <v>3.7872126353981413E-2</v>
      </c>
      <c r="BA28" s="4" t="s">
        <v>34</v>
      </c>
      <c r="BB28" s="5"/>
      <c r="BC28" s="3" t="s">
        <v>10</v>
      </c>
      <c r="BD28" s="7">
        <v>564</v>
      </c>
      <c r="BE28" s="7">
        <v>1117</v>
      </c>
      <c r="BF28" s="7">
        <v>953</v>
      </c>
      <c r="BG28" s="7">
        <v>413</v>
      </c>
      <c r="BH28" s="7">
        <v>2763</v>
      </c>
      <c r="BI28" s="7">
        <v>2224</v>
      </c>
      <c r="BJ28" s="7">
        <v>505</v>
      </c>
      <c r="BK28" s="7">
        <v>23296</v>
      </c>
      <c r="BL28" s="7">
        <v>1000</v>
      </c>
      <c r="BM28" s="7" t="s">
        <v>262</v>
      </c>
      <c r="BN28" s="7" t="s">
        <v>262</v>
      </c>
      <c r="BO28" s="13">
        <f t="shared" si="21"/>
        <v>32835</v>
      </c>
      <c r="BP28" s="4" t="s">
        <v>34</v>
      </c>
      <c r="BQ28" s="5"/>
      <c r="BR28" s="3" t="s">
        <v>10</v>
      </c>
      <c r="BS28" s="7">
        <v>148</v>
      </c>
      <c r="BT28" s="7">
        <v>243</v>
      </c>
      <c r="BU28" s="7">
        <v>170</v>
      </c>
      <c r="BV28" s="7">
        <v>58</v>
      </c>
      <c r="BW28" s="7">
        <v>175</v>
      </c>
      <c r="BX28" s="7">
        <v>4</v>
      </c>
      <c r="BY28" s="7">
        <v>156</v>
      </c>
      <c r="BZ28" s="7">
        <v>566</v>
      </c>
      <c r="CA28" s="7">
        <v>2</v>
      </c>
      <c r="CB28" s="7" t="s">
        <v>262</v>
      </c>
      <c r="CC28" s="7">
        <v>51</v>
      </c>
      <c r="CD28" s="13">
        <f t="shared" si="22"/>
        <v>1573</v>
      </c>
      <c r="CE28" s="4" t="s">
        <v>34</v>
      </c>
      <c r="CF28" s="5"/>
      <c r="CG28" s="17">
        <f t="shared" si="0"/>
        <v>4.7906197654941378</v>
      </c>
      <c r="CH28" s="21">
        <f t="shared" si="9"/>
        <v>26.24113475177305</v>
      </c>
      <c r="CI28" s="21">
        <f t="shared" si="10"/>
        <v>21.754700089525514</v>
      </c>
      <c r="CJ28" s="21">
        <f t="shared" si="11"/>
        <v>17.83840503672613</v>
      </c>
      <c r="CK28" s="21">
        <f t="shared" si="12"/>
        <v>14.043583535108958</v>
      </c>
      <c r="CL28" s="21">
        <f t="shared" si="13"/>
        <v>6.3336952587766921</v>
      </c>
      <c r="CM28" s="21">
        <f t="shared" si="14"/>
        <v>0.17985611510791369</v>
      </c>
      <c r="CN28" s="21">
        <f t="shared" si="15"/>
        <v>30.89108910891089</v>
      </c>
      <c r="CO28" s="21">
        <f t="shared" si="16"/>
        <v>2.4296016483516483</v>
      </c>
      <c r="CP28" s="21">
        <f t="shared" si="17"/>
        <v>0.2</v>
      </c>
      <c r="CQ28" s="21" t="e">
        <f t="shared" si="18"/>
        <v>#VALUE!</v>
      </c>
      <c r="CR28" s="21" t="e">
        <f t="shared" si="19"/>
        <v>#VALUE!</v>
      </c>
      <c r="CS28">
        <f t="shared" si="2"/>
        <v>6.0079263523557171E-2</v>
      </c>
      <c r="CT28">
        <f t="shared" si="20"/>
        <v>3.4976996769432618</v>
      </c>
      <c r="CU28" s="6">
        <v>16.888331531999999</v>
      </c>
      <c r="CV28" s="13">
        <f t="shared" si="3"/>
        <v>1955.8142862639997</v>
      </c>
      <c r="CW28" s="16">
        <v>47</v>
      </c>
      <c r="CX28" s="16" t="s">
        <v>34</v>
      </c>
      <c r="CY28" s="16">
        <v>126.9</v>
      </c>
      <c r="CZ28" s="16">
        <v>41.1</v>
      </c>
      <c r="DA28" s="16">
        <v>46.1</v>
      </c>
      <c r="DB28" s="16">
        <v>72.8</v>
      </c>
      <c r="DC28" s="16">
        <v>35.1</v>
      </c>
      <c r="DD28" s="16">
        <v>8.1999999999999993</v>
      </c>
      <c r="DE28" s="16">
        <v>39.200000000000003</v>
      </c>
      <c r="DF28" s="16">
        <v>58.3</v>
      </c>
      <c r="DG28" s="16">
        <v>85.5</v>
      </c>
      <c r="DH28" s="16"/>
      <c r="DI28" s="4" t="s">
        <v>34</v>
      </c>
      <c r="DJ28" s="5"/>
      <c r="DK28" s="3" t="s">
        <v>10</v>
      </c>
      <c r="DL28" s="11" t="s">
        <v>10</v>
      </c>
      <c r="DM28" s="32">
        <v>25.9</v>
      </c>
      <c r="DN28" s="11" t="s">
        <v>10</v>
      </c>
      <c r="DO28" s="32">
        <v>17.8</v>
      </c>
      <c r="DP28" s="11" t="s">
        <v>10</v>
      </c>
      <c r="DQ28" s="32">
        <v>1.1000000000000001</v>
      </c>
      <c r="DR28" s="11" t="s">
        <v>10</v>
      </c>
      <c r="DS28" s="32">
        <v>16269</v>
      </c>
      <c r="DT28" s="11" t="s">
        <v>10</v>
      </c>
      <c r="DU28" s="32" t="s">
        <v>262</v>
      </c>
      <c r="DV28" s="11" t="s">
        <v>10</v>
      </c>
      <c r="DW28" s="32">
        <v>4</v>
      </c>
      <c r="DX28" s="11" t="s">
        <v>10</v>
      </c>
      <c r="DY28" s="32">
        <v>59</v>
      </c>
      <c r="DZ28" s="11" t="s">
        <v>10</v>
      </c>
      <c r="EA28" s="32">
        <v>0.1</v>
      </c>
      <c r="EB28" s="11" t="s">
        <v>10</v>
      </c>
      <c r="EC28" s="32">
        <v>16230</v>
      </c>
      <c r="ED28" s="11" t="s">
        <v>10</v>
      </c>
      <c r="EE28" s="32">
        <v>77</v>
      </c>
      <c r="EF28" s="11" t="s">
        <v>10</v>
      </c>
      <c r="EG28" s="32">
        <v>42</v>
      </c>
      <c r="EH28" s="11" t="s">
        <v>10</v>
      </c>
      <c r="EI28" s="32">
        <v>416</v>
      </c>
      <c r="EJ28" s="11" t="s">
        <v>10</v>
      </c>
      <c r="EK28" s="32">
        <v>15</v>
      </c>
      <c r="EL28" s="11" t="s">
        <v>10</v>
      </c>
      <c r="EM28" s="32">
        <v>20.3</v>
      </c>
      <c r="EN28" s="11" t="s">
        <v>10</v>
      </c>
      <c r="EO28" s="32">
        <v>75</v>
      </c>
      <c r="EP28" s="11" t="s">
        <v>10</v>
      </c>
      <c r="EQ28" s="32">
        <v>3.2</v>
      </c>
      <c r="ER28" s="11" t="s">
        <v>10</v>
      </c>
      <c r="ES28" s="32">
        <v>63</v>
      </c>
      <c r="ET28" s="11" t="s">
        <v>10</v>
      </c>
      <c r="EU28" s="32">
        <v>75.099999999999994</v>
      </c>
      <c r="EV28" s="11" t="s">
        <v>10</v>
      </c>
      <c r="EW28" s="32">
        <v>66</v>
      </c>
      <c r="EX28" s="11" t="s">
        <v>10</v>
      </c>
      <c r="EY28" s="32">
        <v>6</v>
      </c>
      <c r="EZ28" s="11" t="s">
        <v>10</v>
      </c>
      <c r="FA28" s="32">
        <v>42</v>
      </c>
      <c r="FB28" s="11" t="s">
        <v>10</v>
      </c>
      <c r="FC28" s="32">
        <v>26.8</v>
      </c>
      <c r="FD28" s="11" t="s">
        <v>10</v>
      </c>
      <c r="FE28" s="32">
        <v>27</v>
      </c>
      <c r="FF28" s="11" t="s">
        <v>10</v>
      </c>
      <c r="FG28" s="32" t="s">
        <v>262</v>
      </c>
    </row>
    <row r="29" spans="1:163" ht="18" x14ac:dyDescent="0.2">
      <c r="A29" s="4" t="s">
        <v>35</v>
      </c>
      <c r="B29" s="5"/>
      <c r="C29" s="3" t="s">
        <v>10</v>
      </c>
      <c r="D29" s="11" t="s">
        <v>10</v>
      </c>
      <c r="E29" s="12">
        <v>18.867999999999999</v>
      </c>
      <c r="F29" s="11" t="s">
        <v>10</v>
      </c>
      <c r="G29" s="12">
        <v>24.405000000000001</v>
      </c>
      <c r="H29" s="11" t="s">
        <v>10</v>
      </c>
      <c r="I29" s="12">
        <v>71.429000000000002</v>
      </c>
      <c r="J29" s="11" t="s">
        <v>10</v>
      </c>
      <c r="K29" s="12">
        <v>43.75</v>
      </c>
      <c r="L29" s="11" t="s">
        <v>10</v>
      </c>
      <c r="M29" s="12">
        <v>23.710999999999999</v>
      </c>
      <c r="N29" s="11" t="s">
        <v>10</v>
      </c>
      <c r="O29" s="12">
        <v>17.544</v>
      </c>
      <c r="P29" s="11" t="s">
        <v>10</v>
      </c>
      <c r="Q29" s="12">
        <v>32.5</v>
      </c>
      <c r="R29" s="11" t="s">
        <v>10</v>
      </c>
      <c r="S29" s="12">
        <v>25.52</v>
      </c>
      <c r="T29" s="11" t="s">
        <v>10</v>
      </c>
      <c r="U29" s="12">
        <v>23.597999999999999</v>
      </c>
      <c r="V29" s="11" t="s">
        <v>10</v>
      </c>
      <c r="W29" s="12">
        <v>22.84</v>
      </c>
      <c r="X29" s="11" t="s">
        <v>10</v>
      </c>
      <c r="Y29" s="12">
        <v>31.952999999999999</v>
      </c>
      <c r="Z29" s="33" t="s">
        <v>35</v>
      </c>
      <c r="AA29" s="34"/>
      <c r="AB29" s="3" t="s">
        <v>10</v>
      </c>
      <c r="AC29" s="7">
        <v>9.9077458298999996</v>
      </c>
      <c r="AD29" s="7">
        <v>32.201364657600003</v>
      </c>
      <c r="AE29" s="7">
        <v>1.7527256914</v>
      </c>
      <c r="AF29" s="7">
        <v>0</v>
      </c>
      <c r="AG29" s="7">
        <v>6.2331100299999997E-2</v>
      </c>
      <c r="AH29" s="7">
        <v>36.615276296600001</v>
      </c>
      <c r="AI29" s="7">
        <v>10.653441152999999</v>
      </c>
      <c r="AJ29" s="7">
        <v>0.16628529419999999</v>
      </c>
      <c r="AK29" s="7">
        <v>8.6408299768999992</v>
      </c>
      <c r="AL29" s="33" t="s">
        <v>35</v>
      </c>
      <c r="AM29" s="34"/>
      <c r="AN29" s="3" t="s">
        <v>10</v>
      </c>
      <c r="AO29" s="7">
        <v>3.69765298</v>
      </c>
      <c r="AP29" s="7">
        <v>12.017816568000001</v>
      </c>
      <c r="AQ29" s="7">
        <v>0.65413177600000005</v>
      </c>
      <c r="AR29" s="7">
        <v>0</v>
      </c>
      <c r="AS29" s="7">
        <v>2.3262484E-2</v>
      </c>
      <c r="AT29" s="7">
        <v>13.665125028</v>
      </c>
      <c r="AU29" s="7">
        <v>3.9759526639999998</v>
      </c>
      <c r="AV29" s="7">
        <v>6.2059052000000003E-2</v>
      </c>
      <c r="AW29" s="7">
        <v>3.2248294679999998</v>
      </c>
      <c r="AX29" s="13">
        <f t="shared" si="4"/>
        <v>37.320830020000002</v>
      </c>
      <c r="AY29" s="20">
        <f t="shared" si="5"/>
        <v>10.653441153021815</v>
      </c>
      <c r="AZ29" s="24">
        <f t="shared" si="6"/>
        <v>1.7527256913885754</v>
      </c>
      <c r="BA29" s="4" t="s">
        <v>35</v>
      </c>
      <c r="BB29" s="5"/>
      <c r="BC29" s="3" t="s">
        <v>10</v>
      </c>
      <c r="BD29" s="6">
        <v>53</v>
      </c>
      <c r="BE29" s="6">
        <v>168</v>
      </c>
      <c r="BF29" s="6">
        <v>7</v>
      </c>
      <c r="BG29" s="6">
        <v>16</v>
      </c>
      <c r="BH29" s="6">
        <v>97</v>
      </c>
      <c r="BI29" s="6">
        <v>57</v>
      </c>
      <c r="BJ29" s="6">
        <v>40</v>
      </c>
      <c r="BK29" s="6">
        <v>1395</v>
      </c>
      <c r="BL29" s="6">
        <v>517</v>
      </c>
      <c r="BM29" s="6">
        <v>683</v>
      </c>
      <c r="BN29" s="6">
        <v>507</v>
      </c>
      <c r="BO29" s="13">
        <f t="shared" si="21"/>
        <v>3540</v>
      </c>
      <c r="BP29" s="4" t="s">
        <v>35</v>
      </c>
      <c r="BQ29" s="5"/>
      <c r="BR29" s="3" t="s">
        <v>10</v>
      </c>
      <c r="BS29" s="6">
        <v>10</v>
      </c>
      <c r="BT29" s="6">
        <v>41</v>
      </c>
      <c r="BU29" s="6">
        <v>5</v>
      </c>
      <c r="BV29" s="6">
        <v>7</v>
      </c>
      <c r="BW29" s="6">
        <v>23</v>
      </c>
      <c r="BX29" s="6">
        <v>10</v>
      </c>
      <c r="BY29" s="6">
        <v>13</v>
      </c>
      <c r="BZ29" s="6">
        <v>356</v>
      </c>
      <c r="CA29" s="6">
        <v>122</v>
      </c>
      <c r="CB29" s="6">
        <v>156</v>
      </c>
      <c r="CC29" s="6">
        <v>162</v>
      </c>
      <c r="CD29" s="13">
        <f t="shared" si="22"/>
        <v>905</v>
      </c>
      <c r="CE29" s="4" t="s">
        <v>35</v>
      </c>
      <c r="CF29" s="5"/>
      <c r="CG29" s="17">
        <f t="shared" si="0"/>
        <v>25.564971751412429</v>
      </c>
      <c r="CH29" s="21">
        <f t="shared" si="9"/>
        <v>18.867924528301888</v>
      </c>
      <c r="CI29" s="21">
        <f t="shared" si="10"/>
        <v>24.404761904761905</v>
      </c>
      <c r="CJ29" s="21">
        <f t="shared" si="11"/>
        <v>71.428571428571431</v>
      </c>
      <c r="CK29" s="21">
        <f t="shared" si="12"/>
        <v>43.75</v>
      </c>
      <c r="CL29" s="21">
        <f t="shared" si="13"/>
        <v>23.711340206185564</v>
      </c>
      <c r="CM29" s="21">
        <f t="shared" si="14"/>
        <v>17.543859649122805</v>
      </c>
      <c r="CN29" s="21">
        <f t="shared" si="15"/>
        <v>32.5</v>
      </c>
      <c r="CO29" s="21">
        <f t="shared" si="16"/>
        <v>25.519713261648747</v>
      </c>
      <c r="CP29" s="21">
        <f t="shared" si="17"/>
        <v>23.597678916827853</v>
      </c>
      <c r="CQ29" s="21">
        <f t="shared" si="18"/>
        <v>22.840409956076137</v>
      </c>
      <c r="CR29" s="21">
        <f t="shared" si="19"/>
        <v>31.952662721893493</v>
      </c>
      <c r="CS29">
        <f t="shared" si="2"/>
        <v>1.0542607350282486E-2</v>
      </c>
      <c r="CT29">
        <f t="shared" si="20"/>
        <v>0.70416660415094345</v>
      </c>
      <c r="CU29" s="7">
        <v>3.9759526639999998</v>
      </c>
      <c r="CV29" s="13">
        <f t="shared" si="3"/>
        <v>33.344877356000005</v>
      </c>
      <c r="CW29" s="16">
        <v>3</v>
      </c>
      <c r="CX29" s="16" t="s">
        <v>35</v>
      </c>
      <c r="CY29" s="16">
        <v>191.5</v>
      </c>
      <c r="CZ29" s="16">
        <v>99.6</v>
      </c>
      <c r="DA29" s="16">
        <v>72.400000000000006</v>
      </c>
      <c r="DB29" s="16">
        <v>75.900000000000006</v>
      </c>
      <c r="DC29" s="16">
        <v>67.7</v>
      </c>
      <c r="DD29" s="16">
        <v>7.4</v>
      </c>
      <c r="DE29" s="16">
        <v>26.6</v>
      </c>
      <c r="DF29" s="16">
        <v>24.7</v>
      </c>
      <c r="DG29" s="16">
        <v>86.9</v>
      </c>
      <c r="DH29" s="16"/>
      <c r="DI29" s="4" t="s">
        <v>35</v>
      </c>
      <c r="DJ29" s="5"/>
      <c r="DK29" s="3" t="s">
        <v>10</v>
      </c>
      <c r="DL29" s="11" t="s">
        <v>10</v>
      </c>
      <c r="DM29" s="32">
        <v>0.1</v>
      </c>
      <c r="DN29" s="11" t="s">
        <v>10</v>
      </c>
      <c r="DO29" s="32">
        <v>19.600000000000001</v>
      </c>
      <c r="DP29" s="11" t="s">
        <v>10</v>
      </c>
      <c r="DQ29" s="32">
        <v>2</v>
      </c>
      <c r="DR29" s="11" t="s">
        <v>10</v>
      </c>
      <c r="DS29" s="32">
        <v>34984</v>
      </c>
      <c r="DT29" s="11" t="s">
        <v>10</v>
      </c>
      <c r="DU29" s="32">
        <v>248599</v>
      </c>
      <c r="DV29" s="11" t="s">
        <v>10</v>
      </c>
      <c r="DW29" s="32">
        <v>2.5</v>
      </c>
      <c r="DX29" s="11" t="s">
        <v>10</v>
      </c>
      <c r="DY29" s="32">
        <v>78</v>
      </c>
      <c r="DZ29" s="11" t="s">
        <v>10</v>
      </c>
      <c r="EA29" s="32">
        <v>0.9</v>
      </c>
      <c r="EB29" s="11" t="s">
        <v>10</v>
      </c>
      <c r="EC29" s="32">
        <v>58828</v>
      </c>
      <c r="ED29" s="11" t="s">
        <v>10</v>
      </c>
      <c r="EE29" s="32">
        <v>94</v>
      </c>
      <c r="EF29" s="11" t="s">
        <v>10</v>
      </c>
      <c r="EG29" s="32">
        <v>81</v>
      </c>
      <c r="EH29" s="11" t="s">
        <v>10</v>
      </c>
      <c r="EI29" s="32">
        <v>502</v>
      </c>
      <c r="EJ29" s="11" t="s">
        <v>10</v>
      </c>
      <c r="EK29" s="32">
        <v>19</v>
      </c>
      <c r="EL29" s="11" t="s">
        <v>10</v>
      </c>
      <c r="EM29" s="32">
        <v>12.2</v>
      </c>
      <c r="EN29" s="11" t="s">
        <v>10</v>
      </c>
      <c r="EO29" s="32">
        <v>91</v>
      </c>
      <c r="EP29" s="11" t="s">
        <v>10</v>
      </c>
      <c r="EQ29" s="32">
        <v>2.6</v>
      </c>
      <c r="ER29" s="11" t="s">
        <v>10</v>
      </c>
      <c r="ES29" s="32">
        <v>79</v>
      </c>
      <c r="ET29" s="11" t="s">
        <v>10</v>
      </c>
      <c r="EU29" s="32">
        <v>82.2</v>
      </c>
      <c r="EV29" s="11" t="s">
        <v>10</v>
      </c>
      <c r="EW29" s="32">
        <v>75</v>
      </c>
      <c r="EX29" s="11" t="s">
        <v>10</v>
      </c>
      <c r="EY29" s="32">
        <v>7.5</v>
      </c>
      <c r="EZ29" s="11" t="s">
        <v>10</v>
      </c>
      <c r="FA29" s="32">
        <v>83</v>
      </c>
      <c r="FB29" s="11" t="s">
        <v>10</v>
      </c>
      <c r="FC29" s="32">
        <v>0.6</v>
      </c>
      <c r="FD29" s="11" t="s">
        <v>10</v>
      </c>
      <c r="FE29" s="32">
        <v>0.3</v>
      </c>
      <c r="FF29" s="11" t="s">
        <v>10</v>
      </c>
      <c r="FG29" s="32">
        <v>15.45</v>
      </c>
    </row>
    <row r="30" spans="1:163" ht="18" x14ac:dyDescent="0.2">
      <c r="A30" s="4" t="s">
        <v>36</v>
      </c>
      <c r="B30" s="5"/>
      <c r="C30" s="3" t="s">
        <v>10</v>
      </c>
      <c r="D30" s="11" t="s">
        <v>10</v>
      </c>
      <c r="E30" s="12" t="s">
        <v>262</v>
      </c>
      <c r="F30" s="11" t="s">
        <v>10</v>
      </c>
      <c r="G30" s="12" t="s">
        <v>262</v>
      </c>
      <c r="H30" s="11" t="s">
        <v>10</v>
      </c>
      <c r="I30" s="12" t="s">
        <v>262</v>
      </c>
      <c r="J30" s="11" t="s">
        <v>10</v>
      </c>
      <c r="K30" s="12" t="s">
        <v>262</v>
      </c>
      <c r="L30" s="11" t="s">
        <v>10</v>
      </c>
      <c r="M30" s="12" t="s">
        <v>262</v>
      </c>
      <c r="N30" s="11" t="s">
        <v>10</v>
      </c>
      <c r="O30" s="12" t="s">
        <v>262</v>
      </c>
      <c r="P30" s="11" t="s">
        <v>10</v>
      </c>
      <c r="Q30" s="12" t="s">
        <v>262</v>
      </c>
      <c r="R30" s="11" t="s">
        <v>10</v>
      </c>
      <c r="S30" s="12" t="s">
        <v>262</v>
      </c>
      <c r="T30" s="11" t="s">
        <v>10</v>
      </c>
      <c r="U30" s="12" t="s">
        <v>262</v>
      </c>
      <c r="V30" s="11" t="s">
        <v>10</v>
      </c>
      <c r="W30" s="12" t="s">
        <v>262</v>
      </c>
      <c r="X30" s="11" t="s">
        <v>10</v>
      </c>
      <c r="Y30" s="12">
        <v>0.80600000000000005</v>
      </c>
      <c r="Z30" s="33" t="s">
        <v>36</v>
      </c>
      <c r="AA30" s="34"/>
      <c r="AB30" s="3" t="s">
        <v>10</v>
      </c>
      <c r="AC30" s="6">
        <v>30.725568629600001</v>
      </c>
      <c r="AD30" s="6">
        <v>52.4647666392</v>
      </c>
      <c r="AE30" s="6">
        <v>0.45581892270000002</v>
      </c>
      <c r="AF30" s="6">
        <v>6.0011696962999999</v>
      </c>
      <c r="AG30" s="6">
        <v>0.83962553600000001</v>
      </c>
      <c r="AH30" s="6">
        <v>2.4086419376000001</v>
      </c>
      <c r="AI30" s="6">
        <v>1.015857099</v>
      </c>
      <c r="AJ30" s="6">
        <v>4.0764953778999997</v>
      </c>
      <c r="AK30" s="6">
        <v>2.0120561614999999</v>
      </c>
      <c r="AL30" s="33" t="s">
        <v>36</v>
      </c>
      <c r="AM30" s="34"/>
      <c r="AN30" s="3" t="s">
        <v>10</v>
      </c>
      <c r="AO30" s="6">
        <v>82.503065804000002</v>
      </c>
      <c r="AP30" s="6">
        <v>140.87628927599999</v>
      </c>
      <c r="AQ30" s="6">
        <v>1.2239467079999999</v>
      </c>
      <c r="AR30" s="6">
        <v>16.11410042</v>
      </c>
      <c r="AS30" s="6">
        <v>2.2545288480000001</v>
      </c>
      <c r="AT30" s="6">
        <v>6.4675888239999999</v>
      </c>
      <c r="AU30" s="6">
        <v>2.7277387800000001</v>
      </c>
      <c r="AV30" s="6">
        <v>10.946042056</v>
      </c>
      <c r="AW30" s="6">
        <v>5.4026925879999999</v>
      </c>
      <c r="AX30" s="13">
        <f t="shared" si="4"/>
        <v>268.51599330399995</v>
      </c>
      <c r="AY30" s="20">
        <f t="shared" si="5"/>
        <v>1.0158570990264237</v>
      </c>
      <c r="AZ30" s="24">
        <f t="shared" si="6"/>
        <v>0.45581892271657376</v>
      </c>
      <c r="BA30" s="4" t="s">
        <v>36</v>
      </c>
      <c r="BB30" s="5"/>
      <c r="BC30" s="3" t="s">
        <v>10</v>
      </c>
      <c r="BD30" s="7">
        <v>50</v>
      </c>
      <c r="BE30" s="7">
        <v>262</v>
      </c>
      <c r="BF30" s="7">
        <v>125</v>
      </c>
      <c r="BG30" s="7">
        <v>8</v>
      </c>
      <c r="BH30" s="7">
        <v>1262</v>
      </c>
      <c r="BI30" s="7">
        <v>1187</v>
      </c>
      <c r="BJ30" s="7">
        <v>75</v>
      </c>
      <c r="BK30" s="7">
        <v>4469</v>
      </c>
      <c r="BL30" s="7">
        <v>1362</v>
      </c>
      <c r="BM30" s="7">
        <v>2026</v>
      </c>
      <c r="BN30" s="7">
        <v>5747</v>
      </c>
      <c r="BO30" s="13">
        <f t="shared" si="21"/>
        <v>16573</v>
      </c>
      <c r="BP30" s="4" t="s">
        <v>36</v>
      </c>
      <c r="BQ30" s="5"/>
      <c r="BR30" s="3" t="s">
        <v>10</v>
      </c>
      <c r="BS30" s="7" t="s">
        <v>262</v>
      </c>
      <c r="BT30" s="7" t="s">
        <v>262</v>
      </c>
      <c r="BU30" s="7" t="s">
        <v>262</v>
      </c>
      <c r="BV30" s="7" t="s">
        <v>262</v>
      </c>
      <c r="BW30" s="7" t="s">
        <v>262</v>
      </c>
      <c r="BX30" s="7" t="s">
        <v>262</v>
      </c>
      <c r="BY30" s="7" t="s">
        <v>262</v>
      </c>
      <c r="BZ30" s="7" t="s">
        <v>262</v>
      </c>
      <c r="CA30" s="7">
        <v>20</v>
      </c>
      <c r="CB30" s="7">
        <v>16</v>
      </c>
      <c r="CC30" s="7">
        <v>266</v>
      </c>
      <c r="CD30" s="13">
        <f t="shared" si="22"/>
        <v>302</v>
      </c>
      <c r="CE30" s="4" t="s">
        <v>36</v>
      </c>
      <c r="CF30" s="5"/>
      <c r="CG30" s="17">
        <f t="shared" si="0"/>
        <v>1.8222409943884632</v>
      </c>
      <c r="CH30" s="21" t="e">
        <f t="shared" si="9"/>
        <v>#VALUE!</v>
      </c>
      <c r="CI30" s="21" t="e">
        <f t="shared" si="10"/>
        <v>#VALUE!</v>
      </c>
      <c r="CJ30" s="21" t="e">
        <f t="shared" si="11"/>
        <v>#VALUE!</v>
      </c>
      <c r="CK30" s="21" t="e">
        <f t="shared" si="12"/>
        <v>#VALUE!</v>
      </c>
      <c r="CL30" s="21" t="e">
        <f t="shared" si="13"/>
        <v>#VALUE!</v>
      </c>
      <c r="CM30" s="21" t="e">
        <f t="shared" si="14"/>
        <v>#VALUE!</v>
      </c>
      <c r="CN30" s="21" t="e">
        <f t="shared" si="15"/>
        <v>#VALUE!</v>
      </c>
      <c r="CO30" s="21" t="e">
        <f t="shared" si="16"/>
        <v>#VALUE!</v>
      </c>
      <c r="CP30" s="21">
        <f t="shared" si="17"/>
        <v>1.4684287812041115</v>
      </c>
      <c r="CQ30" s="21">
        <f t="shared" si="18"/>
        <v>0.78973346495557739</v>
      </c>
      <c r="CR30" s="21">
        <f t="shared" si="19"/>
        <v>4.6285018270401945</v>
      </c>
      <c r="CS30">
        <f t="shared" si="2"/>
        <v>1.6202014922102211E-2</v>
      </c>
      <c r="CT30">
        <f t="shared" si="20"/>
        <v>5.3703198660799991</v>
      </c>
      <c r="CU30" s="6">
        <v>2.7277387800000001</v>
      </c>
      <c r="CV30" s="13">
        <f t="shared" si="3"/>
        <v>265.78825452399997</v>
      </c>
      <c r="CW30" s="16">
        <v>10</v>
      </c>
      <c r="CX30" s="16" t="s">
        <v>36</v>
      </c>
      <c r="CY30" s="16">
        <v>176.8</v>
      </c>
      <c r="CZ30" s="16">
        <v>85</v>
      </c>
      <c r="DA30" s="16">
        <v>55.4</v>
      </c>
      <c r="DB30" s="16">
        <v>73</v>
      </c>
      <c r="DC30" s="16">
        <v>69</v>
      </c>
      <c r="DD30" s="16">
        <v>8</v>
      </c>
      <c r="DE30" s="16">
        <v>30.7</v>
      </c>
      <c r="DF30" s="16">
        <v>23.9</v>
      </c>
      <c r="DG30" s="16">
        <v>96.4</v>
      </c>
      <c r="DH30" s="16"/>
      <c r="DI30" s="4" t="s">
        <v>36</v>
      </c>
      <c r="DJ30" s="5"/>
      <c r="DK30" s="3" t="s">
        <v>10</v>
      </c>
      <c r="DL30" s="11" t="s">
        <v>10</v>
      </c>
      <c r="DM30" s="32" t="s">
        <v>262</v>
      </c>
      <c r="DN30" s="11" t="s">
        <v>10</v>
      </c>
      <c r="DO30" s="32">
        <v>25</v>
      </c>
      <c r="DP30" s="11" t="s">
        <v>10</v>
      </c>
      <c r="DQ30" s="32">
        <v>2.4</v>
      </c>
      <c r="DR30" s="11" t="s">
        <v>10</v>
      </c>
      <c r="DS30" s="32">
        <v>39024</v>
      </c>
      <c r="DT30" s="11" t="s">
        <v>10</v>
      </c>
      <c r="DU30" s="32">
        <v>514162</v>
      </c>
      <c r="DV30" s="11" t="s">
        <v>10</v>
      </c>
      <c r="DW30" s="32">
        <v>4.5</v>
      </c>
      <c r="DX30" s="11" t="s">
        <v>10</v>
      </c>
      <c r="DY30" s="32">
        <v>77</v>
      </c>
      <c r="DZ30" s="11" t="s">
        <v>10</v>
      </c>
      <c r="EA30" s="32">
        <v>0.4</v>
      </c>
      <c r="EB30" s="11" t="s">
        <v>10</v>
      </c>
      <c r="EC30" s="32">
        <v>45269</v>
      </c>
      <c r="ED30" s="11" t="s">
        <v>10</v>
      </c>
      <c r="EE30" s="32">
        <v>95</v>
      </c>
      <c r="EF30" s="11" t="s">
        <v>10</v>
      </c>
      <c r="EG30" s="32">
        <v>81</v>
      </c>
      <c r="EH30" s="11" t="s">
        <v>10</v>
      </c>
      <c r="EI30" s="32">
        <v>503</v>
      </c>
      <c r="EJ30" s="11" t="s">
        <v>10</v>
      </c>
      <c r="EK30" s="32">
        <v>18</v>
      </c>
      <c r="EL30" s="11" t="s">
        <v>10</v>
      </c>
      <c r="EM30" s="32">
        <v>6</v>
      </c>
      <c r="EN30" s="11" t="s">
        <v>10</v>
      </c>
      <c r="EO30" s="32">
        <v>85</v>
      </c>
      <c r="EP30" s="11" t="s">
        <v>10</v>
      </c>
      <c r="EQ30" s="32">
        <v>2.5</v>
      </c>
      <c r="ER30" s="11" t="s">
        <v>10</v>
      </c>
      <c r="ES30" s="32">
        <v>82</v>
      </c>
      <c r="ET30" s="11" t="s">
        <v>10</v>
      </c>
      <c r="EU30" s="32">
        <v>82.1</v>
      </c>
      <c r="EV30" s="11" t="s">
        <v>10</v>
      </c>
      <c r="EW30" s="32">
        <v>86</v>
      </c>
      <c r="EX30" s="11" t="s">
        <v>10</v>
      </c>
      <c r="EY30" s="32">
        <v>7.3</v>
      </c>
      <c r="EZ30" s="11" t="s">
        <v>10</v>
      </c>
      <c r="FA30" s="32">
        <v>66</v>
      </c>
      <c r="FB30" s="11" t="s">
        <v>10</v>
      </c>
      <c r="FC30" s="32">
        <v>1.3</v>
      </c>
      <c r="FD30" s="11" t="s">
        <v>10</v>
      </c>
      <c r="FE30" s="32">
        <v>14</v>
      </c>
      <c r="FF30" s="11" t="s">
        <v>10</v>
      </c>
      <c r="FG30" s="32">
        <v>14.87</v>
      </c>
    </row>
    <row r="31" spans="1:163" ht="18" x14ac:dyDescent="0.2">
      <c r="A31" s="4" t="s">
        <v>37</v>
      </c>
      <c r="B31" s="5"/>
      <c r="C31" s="3" t="s">
        <v>10</v>
      </c>
      <c r="D31" s="11" t="s">
        <v>10</v>
      </c>
      <c r="E31" s="12">
        <v>23.943999999999999</v>
      </c>
      <c r="F31" s="11" t="s">
        <v>10</v>
      </c>
      <c r="G31" s="12">
        <v>26.495999999999999</v>
      </c>
      <c r="H31" s="11" t="s">
        <v>10</v>
      </c>
      <c r="I31" s="12" t="s">
        <v>262</v>
      </c>
      <c r="J31" s="11" t="s">
        <v>10</v>
      </c>
      <c r="K31" s="12">
        <v>33.332999999999998</v>
      </c>
      <c r="L31" s="11" t="s">
        <v>10</v>
      </c>
      <c r="M31" s="12">
        <v>5.8540000000000001</v>
      </c>
      <c r="N31" s="11" t="s">
        <v>10</v>
      </c>
      <c r="O31" s="12">
        <v>6.3579999999999997</v>
      </c>
      <c r="P31" s="11" t="s">
        <v>10</v>
      </c>
      <c r="Q31" s="12">
        <v>3.125</v>
      </c>
      <c r="R31" s="11" t="s">
        <v>10</v>
      </c>
      <c r="S31" s="12">
        <v>21.584</v>
      </c>
      <c r="T31" s="11" t="s">
        <v>10</v>
      </c>
      <c r="U31" s="12">
        <v>22.111000000000001</v>
      </c>
      <c r="V31" s="11" t="s">
        <v>10</v>
      </c>
      <c r="W31" s="12">
        <v>19.187000000000001</v>
      </c>
      <c r="X31" s="11" t="s">
        <v>10</v>
      </c>
      <c r="Y31" s="12">
        <v>8.8819999999999997</v>
      </c>
      <c r="Z31" s="33" t="s">
        <v>37</v>
      </c>
      <c r="AA31" s="34"/>
      <c r="AB31" s="3" t="s">
        <v>10</v>
      </c>
      <c r="AC31" s="7">
        <v>43.494901419900003</v>
      </c>
      <c r="AD31" s="7">
        <v>12.2217534774</v>
      </c>
      <c r="AE31" s="7">
        <v>8.1772729313999992</v>
      </c>
      <c r="AF31" s="7">
        <v>0.99395239179999995</v>
      </c>
      <c r="AG31" s="7">
        <v>18.417076311500001</v>
      </c>
      <c r="AH31" s="7">
        <v>4.7655738456999996</v>
      </c>
      <c r="AI31" s="7">
        <v>1.0940775602999999</v>
      </c>
      <c r="AJ31" s="7">
        <v>6.1879755195000001</v>
      </c>
      <c r="AK31" s="7">
        <v>4.6474165426000003</v>
      </c>
      <c r="AL31" s="33" t="s">
        <v>37</v>
      </c>
      <c r="AM31" s="34"/>
      <c r="AN31" s="3" t="s">
        <v>10</v>
      </c>
      <c r="AO31" s="7">
        <v>139.99764748000001</v>
      </c>
      <c r="AP31" s="7">
        <v>39.338328840000003</v>
      </c>
      <c r="AQ31" s="7">
        <v>26.320302743999999</v>
      </c>
      <c r="AR31" s="7">
        <v>3.1992484640000001</v>
      </c>
      <c r="AS31" s="7">
        <v>59.279301087999997</v>
      </c>
      <c r="AT31" s="7">
        <v>15.339019184</v>
      </c>
      <c r="AU31" s="7">
        <v>3.5215227439999999</v>
      </c>
      <c r="AV31" s="7">
        <v>19.917323344</v>
      </c>
      <c r="AW31" s="7">
        <v>14.958704620000001</v>
      </c>
      <c r="AX31" s="13">
        <f t="shared" si="4"/>
        <v>321.87139850799997</v>
      </c>
      <c r="AY31" s="20">
        <f t="shared" si="5"/>
        <v>1.0940775602689885</v>
      </c>
      <c r="AZ31" s="24">
        <f t="shared" si="6"/>
        <v>8.1772729313647989</v>
      </c>
      <c r="BA31" s="4" t="s">
        <v>37</v>
      </c>
      <c r="BB31" s="5"/>
      <c r="BC31" s="3" t="s">
        <v>10</v>
      </c>
      <c r="BD31" s="6">
        <v>71</v>
      </c>
      <c r="BE31" s="6">
        <v>234</v>
      </c>
      <c r="BF31" s="6">
        <v>5</v>
      </c>
      <c r="BG31" s="6">
        <v>6</v>
      </c>
      <c r="BH31" s="6">
        <v>205</v>
      </c>
      <c r="BI31" s="6">
        <v>173</v>
      </c>
      <c r="BJ31" s="6">
        <v>32</v>
      </c>
      <c r="BK31" s="6">
        <v>1376</v>
      </c>
      <c r="BL31" s="6">
        <v>1099</v>
      </c>
      <c r="BM31" s="6">
        <v>1402</v>
      </c>
      <c r="BN31" s="6">
        <v>15266</v>
      </c>
      <c r="BO31" s="13">
        <f t="shared" si="21"/>
        <v>19869</v>
      </c>
      <c r="BP31" s="4" t="s">
        <v>37</v>
      </c>
      <c r="BQ31" s="5"/>
      <c r="BR31" s="3" t="s">
        <v>10</v>
      </c>
      <c r="BS31" s="6">
        <v>17</v>
      </c>
      <c r="BT31" s="6">
        <v>62</v>
      </c>
      <c r="BU31" s="6" t="s">
        <v>262</v>
      </c>
      <c r="BV31" s="6">
        <v>2</v>
      </c>
      <c r="BW31" s="6">
        <v>12</v>
      </c>
      <c r="BX31" s="6">
        <v>11</v>
      </c>
      <c r="BY31" s="6">
        <v>1</v>
      </c>
      <c r="BZ31" s="6">
        <v>297</v>
      </c>
      <c r="CA31" s="6">
        <v>243</v>
      </c>
      <c r="CB31" s="6">
        <v>269</v>
      </c>
      <c r="CC31" s="6">
        <v>1356</v>
      </c>
      <c r="CD31" s="13">
        <f t="shared" si="22"/>
        <v>2270</v>
      </c>
      <c r="CE31" s="4" t="s">
        <v>37</v>
      </c>
      <c r="CF31" s="5"/>
      <c r="CG31" s="17">
        <f t="shared" si="0"/>
        <v>11.424832653882932</v>
      </c>
      <c r="CH31" s="21">
        <f t="shared" si="9"/>
        <v>23.943661971830984</v>
      </c>
      <c r="CI31" s="21">
        <f t="shared" si="10"/>
        <v>26.495726495726498</v>
      </c>
      <c r="CJ31" s="21" t="e">
        <f t="shared" si="11"/>
        <v>#VALUE!</v>
      </c>
      <c r="CK31" s="21">
        <f t="shared" si="12"/>
        <v>33.333333333333329</v>
      </c>
      <c r="CL31" s="21">
        <f t="shared" si="13"/>
        <v>5.8536585365853666</v>
      </c>
      <c r="CM31" s="21">
        <f t="shared" si="14"/>
        <v>6.3583815028901727</v>
      </c>
      <c r="CN31" s="21">
        <f t="shared" si="15"/>
        <v>3.125</v>
      </c>
      <c r="CO31" s="21">
        <f t="shared" si="16"/>
        <v>21.584302325581394</v>
      </c>
      <c r="CP31" s="21">
        <f t="shared" si="17"/>
        <v>22.111010009099179</v>
      </c>
      <c r="CQ31" s="21">
        <f t="shared" si="18"/>
        <v>19.186875891583451</v>
      </c>
      <c r="CR31" s="21">
        <f t="shared" si="19"/>
        <v>8.8824839512642466</v>
      </c>
      <c r="CS31">
        <f t="shared" si="2"/>
        <v>1.6199677815088829E-2</v>
      </c>
      <c r="CT31">
        <f t="shared" si="20"/>
        <v>4.5333999789859147</v>
      </c>
      <c r="CU31" s="7">
        <v>3.5215227439999999</v>
      </c>
      <c r="CV31" s="13">
        <f t="shared" si="3"/>
        <v>318.34987576399999</v>
      </c>
      <c r="CW31" s="16">
        <v>7</v>
      </c>
      <c r="CX31" s="16" t="s">
        <v>37</v>
      </c>
      <c r="CY31" s="16">
        <v>179.6</v>
      </c>
      <c r="CZ31" s="16">
        <v>86.3</v>
      </c>
      <c r="DA31" s="16">
        <v>66.5</v>
      </c>
      <c r="DB31" s="16">
        <v>77.099999999999994</v>
      </c>
      <c r="DC31" s="16">
        <v>85.9</v>
      </c>
      <c r="DD31" s="16">
        <v>7.8</v>
      </c>
      <c r="DE31" s="16">
        <v>26.9</v>
      </c>
      <c r="DF31" s="16">
        <v>18</v>
      </c>
      <c r="DG31" s="16">
        <v>68.7</v>
      </c>
      <c r="DH31" s="16"/>
      <c r="DI31" s="4" t="s">
        <v>37</v>
      </c>
      <c r="DJ31" s="5"/>
      <c r="DK31" s="3" t="s">
        <v>10</v>
      </c>
      <c r="DL31" s="11" t="s">
        <v>10</v>
      </c>
      <c r="DM31" s="32">
        <v>0</v>
      </c>
      <c r="DN31" s="11" t="s">
        <v>10</v>
      </c>
      <c r="DO31" s="32">
        <v>17.7</v>
      </c>
      <c r="DP31" s="11" t="s">
        <v>10</v>
      </c>
      <c r="DQ31" s="32">
        <v>2.1</v>
      </c>
      <c r="DR31" s="11" t="s">
        <v>10</v>
      </c>
      <c r="DS31" s="32">
        <v>39144</v>
      </c>
      <c r="DT31" s="11" t="s">
        <v>10</v>
      </c>
      <c r="DU31" s="32">
        <v>268358</v>
      </c>
      <c r="DV31" s="11" t="s">
        <v>10</v>
      </c>
      <c r="DW31" s="32">
        <v>2.8</v>
      </c>
      <c r="DX31" s="11" t="s">
        <v>10</v>
      </c>
      <c r="DY31" s="32">
        <v>75</v>
      </c>
      <c r="DZ31" s="11" t="s">
        <v>10</v>
      </c>
      <c r="EA31" s="32">
        <v>0.9</v>
      </c>
      <c r="EB31" s="11" t="s">
        <v>10</v>
      </c>
      <c r="EC31" s="32">
        <v>55780</v>
      </c>
      <c r="ED31" s="11" t="s">
        <v>10</v>
      </c>
      <c r="EE31" s="32">
        <v>96</v>
      </c>
      <c r="EF31" s="11" t="s">
        <v>10</v>
      </c>
      <c r="EG31" s="32">
        <v>82</v>
      </c>
      <c r="EH31" s="11" t="s">
        <v>10</v>
      </c>
      <c r="EI31" s="32">
        <v>497</v>
      </c>
      <c r="EJ31" s="11" t="s">
        <v>10</v>
      </c>
      <c r="EK31" s="32">
        <v>18</v>
      </c>
      <c r="EL31" s="11" t="s">
        <v>10</v>
      </c>
      <c r="EM31" s="32">
        <v>6.7</v>
      </c>
      <c r="EN31" s="11" t="s">
        <v>10</v>
      </c>
      <c r="EO31" s="32">
        <v>98</v>
      </c>
      <c r="EP31" s="11" t="s">
        <v>10</v>
      </c>
      <c r="EQ31" s="32">
        <v>2.2000000000000002</v>
      </c>
      <c r="ER31" s="11" t="s">
        <v>10</v>
      </c>
      <c r="ES31" s="32">
        <v>78</v>
      </c>
      <c r="ET31" s="11" t="s">
        <v>10</v>
      </c>
      <c r="EU31" s="32">
        <v>83</v>
      </c>
      <c r="EV31" s="11" t="s">
        <v>10</v>
      </c>
      <c r="EW31" s="32">
        <v>75</v>
      </c>
      <c r="EX31" s="11" t="s">
        <v>10</v>
      </c>
      <c r="EY31" s="32">
        <v>7.3</v>
      </c>
      <c r="EZ31" s="11" t="s">
        <v>10</v>
      </c>
      <c r="FA31" s="32">
        <v>93</v>
      </c>
      <c r="FB31" s="11" t="s">
        <v>10</v>
      </c>
      <c r="FC31" s="32">
        <v>0.6</v>
      </c>
      <c r="FD31" s="11" t="s">
        <v>10</v>
      </c>
      <c r="FE31" s="32">
        <v>1.4</v>
      </c>
      <c r="FF31" s="11" t="s">
        <v>10</v>
      </c>
      <c r="FG31" s="32">
        <v>15.67</v>
      </c>
    </row>
    <row r="32" spans="1:163" ht="18" x14ac:dyDescent="0.2">
      <c r="A32" s="4" t="s">
        <v>38</v>
      </c>
      <c r="B32" s="5"/>
      <c r="C32" s="3" t="s">
        <v>10</v>
      </c>
      <c r="D32" s="11" t="s">
        <v>10</v>
      </c>
      <c r="E32" s="12">
        <v>11.606999999999999</v>
      </c>
      <c r="F32" s="11" t="s">
        <v>10</v>
      </c>
      <c r="G32" s="12">
        <v>7.4560000000000004</v>
      </c>
      <c r="H32" s="11" t="s">
        <v>10</v>
      </c>
      <c r="I32" s="12">
        <v>25</v>
      </c>
      <c r="J32" s="11" t="s">
        <v>10</v>
      </c>
      <c r="K32" s="12" t="s">
        <v>262</v>
      </c>
      <c r="L32" s="11" t="s">
        <v>10</v>
      </c>
      <c r="M32" s="12">
        <v>19.841000000000001</v>
      </c>
      <c r="N32" s="11" t="s">
        <v>10</v>
      </c>
      <c r="O32" s="12">
        <v>5.556</v>
      </c>
      <c r="P32" s="11" t="s">
        <v>10</v>
      </c>
      <c r="Q32" s="12">
        <v>22.077999999999999</v>
      </c>
      <c r="R32" s="11" t="s">
        <v>10</v>
      </c>
      <c r="S32" s="12">
        <v>15.282</v>
      </c>
      <c r="T32" s="11" t="s">
        <v>10</v>
      </c>
      <c r="U32" s="12">
        <v>11.773</v>
      </c>
      <c r="V32" s="11" t="s">
        <v>10</v>
      </c>
      <c r="W32" s="12">
        <v>33.03</v>
      </c>
      <c r="X32" s="11" t="s">
        <v>10</v>
      </c>
      <c r="Y32" s="12">
        <v>3.1909999999999998</v>
      </c>
      <c r="Z32" s="33" t="s">
        <v>38</v>
      </c>
      <c r="AA32" s="34"/>
      <c r="AB32" s="3" t="s">
        <v>10</v>
      </c>
      <c r="AC32" s="6">
        <v>32.330622101899998</v>
      </c>
      <c r="AD32" s="6">
        <v>5.2770821287</v>
      </c>
      <c r="AE32" s="6">
        <v>0.28958643309999998</v>
      </c>
      <c r="AF32" s="6">
        <v>0</v>
      </c>
      <c r="AG32" s="6">
        <v>2.9569396599999999E-2</v>
      </c>
      <c r="AH32" s="6">
        <v>58.167869263</v>
      </c>
      <c r="AI32" s="6">
        <v>2.4668970480999999</v>
      </c>
      <c r="AJ32" s="6">
        <v>8.2178592000000002E-3</v>
      </c>
      <c r="AK32" s="6">
        <v>1.4301557694</v>
      </c>
      <c r="AL32" s="33" t="s">
        <v>38</v>
      </c>
      <c r="AM32" s="34"/>
      <c r="AN32" s="3" t="s">
        <v>10</v>
      </c>
      <c r="AO32" s="6">
        <v>100.640538628</v>
      </c>
      <c r="AP32" s="6">
        <v>16.426791483999999</v>
      </c>
      <c r="AQ32" s="6">
        <v>0.90144057600000005</v>
      </c>
      <c r="AR32" s="6">
        <v>0</v>
      </c>
      <c r="AS32" s="6">
        <v>9.2045243999999998E-2</v>
      </c>
      <c r="AT32" s="6">
        <v>181.068142612</v>
      </c>
      <c r="AU32" s="6">
        <v>7.679092808</v>
      </c>
      <c r="AV32" s="6">
        <v>2.5581004000000001E-2</v>
      </c>
      <c r="AW32" s="6">
        <v>4.451867536</v>
      </c>
      <c r="AX32" s="13">
        <f t="shared" si="4"/>
        <v>311.28549989200002</v>
      </c>
      <c r="AY32" s="20">
        <f t="shared" si="5"/>
        <v>2.4668970481002965</v>
      </c>
      <c r="AZ32" s="24">
        <f t="shared" si="6"/>
        <v>0.28958643313381233</v>
      </c>
      <c r="BA32" s="4" t="s">
        <v>38</v>
      </c>
      <c r="BB32" s="5"/>
      <c r="BC32" s="3" t="s">
        <v>10</v>
      </c>
      <c r="BD32" s="7">
        <v>112</v>
      </c>
      <c r="BE32" s="7">
        <v>456</v>
      </c>
      <c r="BF32" s="7">
        <v>12</v>
      </c>
      <c r="BG32" s="7">
        <v>19</v>
      </c>
      <c r="BH32" s="7">
        <v>126</v>
      </c>
      <c r="BI32" s="7">
        <v>36</v>
      </c>
      <c r="BJ32" s="7">
        <v>77</v>
      </c>
      <c r="BK32" s="7">
        <v>3141</v>
      </c>
      <c r="BL32" s="7">
        <v>705</v>
      </c>
      <c r="BM32" s="7">
        <v>1650</v>
      </c>
      <c r="BN32" s="7">
        <v>33872</v>
      </c>
      <c r="BO32" s="13">
        <f t="shared" si="21"/>
        <v>40206</v>
      </c>
      <c r="BP32" s="4" t="s">
        <v>38</v>
      </c>
      <c r="BQ32" s="5"/>
      <c r="BR32" s="3" t="s">
        <v>10</v>
      </c>
      <c r="BS32" s="7">
        <v>13</v>
      </c>
      <c r="BT32" s="7">
        <v>34</v>
      </c>
      <c r="BU32" s="7">
        <v>3</v>
      </c>
      <c r="BV32" s="7" t="s">
        <v>262</v>
      </c>
      <c r="BW32" s="7">
        <v>25</v>
      </c>
      <c r="BX32" s="7">
        <v>2</v>
      </c>
      <c r="BY32" s="7">
        <v>17</v>
      </c>
      <c r="BZ32" s="7">
        <v>480</v>
      </c>
      <c r="CA32" s="7">
        <v>83</v>
      </c>
      <c r="CB32" s="7">
        <v>545</v>
      </c>
      <c r="CC32" s="7">
        <v>1081</v>
      </c>
      <c r="CD32" s="13">
        <f t="shared" si="22"/>
        <v>2283</v>
      </c>
      <c r="CE32" s="4" t="s">
        <v>38</v>
      </c>
      <c r="CF32" s="5"/>
      <c r="CG32" s="17">
        <f t="shared" si="0"/>
        <v>5.6782569765706619</v>
      </c>
      <c r="CH32" s="21">
        <f t="shared" si="9"/>
        <v>11.607142857142858</v>
      </c>
      <c r="CI32" s="21">
        <f t="shared" si="10"/>
        <v>7.4561403508771926</v>
      </c>
      <c r="CJ32" s="21">
        <f t="shared" si="11"/>
        <v>25</v>
      </c>
      <c r="CK32" s="21" t="e">
        <f t="shared" si="12"/>
        <v>#VALUE!</v>
      </c>
      <c r="CL32" s="21">
        <f t="shared" si="13"/>
        <v>19.841269841269842</v>
      </c>
      <c r="CM32" s="21">
        <f t="shared" si="14"/>
        <v>5.5555555555555554</v>
      </c>
      <c r="CN32" s="21">
        <f t="shared" si="15"/>
        <v>22.077922077922079</v>
      </c>
      <c r="CO32" s="21">
        <f t="shared" si="16"/>
        <v>15.281757402101242</v>
      </c>
      <c r="CP32" s="21">
        <f t="shared" si="17"/>
        <v>11.773049645390071</v>
      </c>
      <c r="CQ32" s="21">
        <f t="shared" si="18"/>
        <v>33.030303030303031</v>
      </c>
      <c r="CR32" s="21">
        <f t="shared" si="19"/>
        <v>3.1914265470004728</v>
      </c>
      <c r="CS32">
        <f t="shared" si="2"/>
        <v>7.7422648334079499E-3</v>
      </c>
      <c r="CT32">
        <f t="shared" si="20"/>
        <v>2.7793348204642858</v>
      </c>
      <c r="CU32" s="6">
        <v>7.679092808</v>
      </c>
      <c r="CV32" s="13">
        <f t="shared" si="3"/>
        <v>303.60640708400001</v>
      </c>
      <c r="CW32" s="16">
        <v>40</v>
      </c>
      <c r="CX32" s="16" t="s">
        <v>38</v>
      </c>
      <c r="CY32" s="16">
        <v>132.19999999999999</v>
      </c>
      <c r="CZ32" s="16">
        <v>60.7</v>
      </c>
      <c r="DA32" s="16">
        <v>67.900000000000006</v>
      </c>
      <c r="DB32" s="16">
        <v>54.6</v>
      </c>
      <c r="DC32" s="16">
        <v>35.1</v>
      </c>
      <c r="DD32" s="16">
        <v>13.5</v>
      </c>
      <c r="DE32" s="16">
        <v>32.299999999999997</v>
      </c>
      <c r="DF32" s="16">
        <v>60.1</v>
      </c>
      <c r="DG32" s="16">
        <v>76</v>
      </c>
      <c r="DH32" s="16"/>
      <c r="DI32" s="4" t="s">
        <v>38</v>
      </c>
      <c r="DJ32" s="5"/>
      <c r="DK32" s="3" t="s">
        <v>10</v>
      </c>
      <c r="DL32" s="11" t="s">
        <v>10</v>
      </c>
      <c r="DM32" s="32">
        <v>2.2999999999999998</v>
      </c>
      <c r="DN32" s="11" t="s">
        <v>10</v>
      </c>
      <c r="DO32" s="32">
        <v>21.2</v>
      </c>
      <c r="DP32" s="11" t="s">
        <v>10</v>
      </c>
      <c r="DQ32" s="32">
        <v>1.1000000000000001</v>
      </c>
      <c r="DR32" s="11" t="s">
        <v>10</v>
      </c>
      <c r="DS32" s="32">
        <v>23675</v>
      </c>
      <c r="DT32" s="11" t="s">
        <v>10</v>
      </c>
      <c r="DU32" s="32">
        <v>233221</v>
      </c>
      <c r="DV32" s="11" t="s">
        <v>10</v>
      </c>
      <c r="DW32" s="32">
        <v>5</v>
      </c>
      <c r="DX32" s="11" t="s">
        <v>10</v>
      </c>
      <c r="DY32" s="32">
        <v>69</v>
      </c>
      <c r="DZ32" s="11" t="s">
        <v>10</v>
      </c>
      <c r="EA32" s="32">
        <v>0.6</v>
      </c>
      <c r="EB32" s="11" t="s">
        <v>10</v>
      </c>
      <c r="EC32" s="32">
        <v>32527</v>
      </c>
      <c r="ED32" s="11" t="s">
        <v>10</v>
      </c>
      <c r="EE32" s="32">
        <v>94</v>
      </c>
      <c r="EF32" s="11" t="s">
        <v>10</v>
      </c>
      <c r="EG32" s="32">
        <v>93</v>
      </c>
      <c r="EH32" s="11" t="s">
        <v>10</v>
      </c>
      <c r="EI32" s="32">
        <v>513</v>
      </c>
      <c r="EJ32" s="11" t="s">
        <v>10</v>
      </c>
      <c r="EK32" s="32">
        <v>18</v>
      </c>
      <c r="EL32" s="11" t="s">
        <v>10</v>
      </c>
      <c r="EM32" s="32">
        <v>22.8</v>
      </c>
      <c r="EN32" s="11" t="s">
        <v>10</v>
      </c>
      <c r="EO32" s="32">
        <v>82</v>
      </c>
      <c r="EP32" s="11" t="s">
        <v>10</v>
      </c>
      <c r="EQ32" s="32">
        <v>2.6</v>
      </c>
      <c r="ER32" s="11" t="s">
        <v>10</v>
      </c>
      <c r="ES32" s="32">
        <v>68</v>
      </c>
      <c r="ET32" s="11" t="s">
        <v>10</v>
      </c>
      <c r="EU32" s="32">
        <v>78</v>
      </c>
      <c r="EV32" s="11" t="s">
        <v>10</v>
      </c>
      <c r="EW32" s="32">
        <v>60</v>
      </c>
      <c r="EX32" s="11" t="s">
        <v>10</v>
      </c>
      <c r="EY32" s="32">
        <v>6.1</v>
      </c>
      <c r="EZ32" s="11" t="s">
        <v>10</v>
      </c>
      <c r="FA32" s="32">
        <v>71</v>
      </c>
      <c r="FB32" s="11" t="s">
        <v>10</v>
      </c>
      <c r="FC32" s="32">
        <v>0.5</v>
      </c>
      <c r="FD32" s="11" t="s">
        <v>10</v>
      </c>
      <c r="FE32" s="32">
        <v>4.2</v>
      </c>
      <c r="FF32" s="11" t="s">
        <v>10</v>
      </c>
      <c r="FG32" s="32">
        <v>14.68</v>
      </c>
    </row>
    <row r="33" spans="1:163" ht="17" customHeight="1" x14ac:dyDescent="0.2">
      <c r="A33" s="4" t="s">
        <v>39</v>
      </c>
      <c r="B33" s="5"/>
      <c r="C33" s="3" t="s">
        <v>10</v>
      </c>
      <c r="D33" s="11" t="s">
        <v>10</v>
      </c>
      <c r="E33" s="12">
        <v>19.62</v>
      </c>
      <c r="F33" s="11" t="s">
        <v>10</v>
      </c>
      <c r="G33" s="12">
        <v>28.244</v>
      </c>
      <c r="H33" s="11" t="s">
        <v>10</v>
      </c>
      <c r="I33" s="12">
        <v>20.408000000000001</v>
      </c>
      <c r="J33" s="11" t="s">
        <v>10</v>
      </c>
      <c r="K33" s="12">
        <v>10</v>
      </c>
      <c r="L33" s="11" t="s">
        <v>10</v>
      </c>
      <c r="M33" s="12">
        <v>33.845999999999997</v>
      </c>
      <c r="N33" s="11" t="s">
        <v>10</v>
      </c>
      <c r="O33" s="12" t="s">
        <v>262</v>
      </c>
      <c r="P33" s="11" t="s">
        <v>10</v>
      </c>
      <c r="Q33" s="12" t="s">
        <v>262</v>
      </c>
      <c r="R33" s="11" t="s">
        <v>10</v>
      </c>
      <c r="S33" s="12" t="s">
        <v>262</v>
      </c>
      <c r="T33" s="11" t="s">
        <v>10</v>
      </c>
      <c r="U33" s="12" t="s">
        <v>262</v>
      </c>
      <c r="V33" s="11" t="s">
        <v>10</v>
      </c>
      <c r="W33" s="12" t="s">
        <v>262</v>
      </c>
      <c r="X33" s="11" t="s">
        <v>10</v>
      </c>
      <c r="Y33" s="12" t="s">
        <v>262</v>
      </c>
      <c r="Z33" s="33" t="s">
        <v>39</v>
      </c>
      <c r="AA33" s="34"/>
      <c r="AB33" s="3" t="s">
        <v>10</v>
      </c>
      <c r="AC33" s="7">
        <v>41.946214597400001</v>
      </c>
      <c r="AD33" s="7">
        <v>0.91985434170000002</v>
      </c>
      <c r="AE33" s="7">
        <v>0.16006960419999999</v>
      </c>
      <c r="AF33" s="7">
        <v>1.5169660343</v>
      </c>
      <c r="AG33" s="7">
        <v>0.12941619100000001</v>
      </c>
      <c r="AH33" s="7">
        <v>50.743240292499998</v>
      </c>
      <c r="AI33" s="7">
        <v>3.0509804052999998</v>
      </c>
      <c r="AJ33" s="7">
        <v>0.40983193530000001</v>
      </c>
      <c r="AK33" s="7">
        <v>1.1234265981</v>
      </c>
      <c r="AL33" s="33" t="s">
        <v>39</v>
      </c>
      <c r="AM33" s="34"/>
      <c r="AN33" s="3" t="s">
        <v>10</v>
      </c>
      <c r="AO33" s="7">
        <v>38.600807627999998</v>
      </c>
      <c r="AP33" s="7">
        <v>0.84649165199999998</v>
      </c>
      <c r="AQ33" s="7">
        <v>0.147303304</v>
      </c>
      <c r="AR33" s="7">
        <v>1.3959808920000001</v>
      </c>
      <c r="AS33" s="7">
        <v>0.119094644</v>
      </c>
      <c r="AT33" s="7">
        <v>46.696229344000002</v>
      </c>
      <c r="AU33" s="7">
        <v>2.8076504359999999</v>
      </c>
      <c r="AV33" s="7">
        <v>0.37714592000000002</v>
      </c>
      <c r="AW33" s="7">
        <v>1.033828068</v>
      </c>
      <c r="AX33" s="13">
        <f t="shared" si="4"/>
        <v>92.024531888000013</v>
      </c>
      <c r="AY33" s="20">
        <f t="shared" si="5"/>
        <v>3.0509804053305021</v>
      </c>
      <c r="AZ33" s="24">
        <f t="shared" si="6"/>
        <v>0.16006960424344013</v>
      </c>
      <c r="BA33" s="4" t="s">
        <v>39</v>
      </c>
      <c r="BB33" s="5"/>
      <c r="BC33" s="3" t="s">
        <v>10</v>
      </c>
      <c r="BD33" s="6">
        <v>158</v>
      </c>
      <c r="BE33" s="6">
        <v>393</v>
      </c>
      <c r="BF33" s="6">
        <v>49</v>
      </c>
      <c r="BG33" s="6">
        <v>20</v>
      </c>
      <c r="BH33" s="6">
        <v>65</v>
      </c>
      <c r="BI33" s="6" t="s">
        <v>262</v>
      </c>
      <c r="BJ33" s="6" t="s">
        <v>262</v>
      </c>
      <c r="BK33" s="6">
        <v>3607</v>
      </c>
      <c r="BL33" s="6" t="s">
        <v>262</v>
      </c>
      <c r="BM33" s="6" t="s">
        <v>262</v>
      </c>
      <c r="BN33" s="6" t="s">
        <v>262</v>
      </c>
      <c r="BO33" s="13">
        <f t="shared" si="21"/>
        <v>4292</v>
      </c>
      <c r="BP33" s="4" t="s">
        <v>39</v>
      </c>
      <c r="BQ33" s="5"/>
      <c r="BR33" s="3" t="s">
        <v>10</v>
      </c>
      <c r="BS33" s="6">
        <v>31</v>
      </c>
      <c r="BT33" s="6">
        <v>111</v>
      </c>
      <c r="BU33" s="6">
        <v>10</v>
      </c>
      <c r="BV33" s="6">
        <v>2</v>
      </c>
      <c r="BW33" s="6">
        <v>22</v>
      </c>
      <c r="BX33" s="6" t="s">
        <v>262</v>
      </c>
      <c r="BY33" s="6" t="s">
        <v>262</v>
      </c>
      <c r="BZ33" s="6" t="s">
        <v>262</v>
      </c>
      <c r="CA33" s="6" t="s">
        <v>262</v>
      </c>
      <c r="CB33" s="6" t="s">
        <v>262</v>
      </c>
      <c r="CC33" s="6" t="s">
        <v>262</v>
      </c>
      <c r="CD33" s="13">
        <f t="shared" si="22"/>
        <v>176</v>
      </c>
      <c r="CE33" s="4" t="s">
        <v>39</v>
      </c>
      <c r="CF33" s="5"/>
      <c r="CG33" s="17">
        <f t="shared" si="0"/>
        <v>4.1006523765144456</v>
      </c>
      <c r="CH33" s="21">
        <f t="shared" si="9"/>
        <v>19.62025316455696</v>
      </c>
      <c r="CI33" s="21">
        <f t="shared" si="10"/>
        <v>28.244274809160309</v>
      </c>
      <c r="CJ33" s="21">
        <f t="shared" si="11"/>
        <v>20.408163265306122</v>
      </c>
      <c r="CK33" s="21">
        <f t="shared" si="12"/>
        <v>10</v>
      </c>
      <c r="CL33" s="21">
        <f t="shared" si="13"/>
        <v>33.846153846153847</v>
      </c>
      <c r="CM33" s="21" t="e">
        <f t="shared" si="14"/>
        <v>#VALUE!</v>
      </c>
      <c r="CN33" s="21" t="e">
        <f t="shared" si="15"/>
        <v>#VALUE!</v>
      </c>
      <c r="CO33" s="21" t="e">
        <f t="shared" si="16"/>
        <v>#VALUE!</v>
      </c>
      <c r="CP33" s="21" t="e">
        <f t="shared" si="17"/>
        <v>#VALUE!</v>
      </c>
      <c r="CQ33" s="21" t="e">
        <f t="shared" si="18"/>
        <v>#VALUE!</v>
      </c>
      <c r="CR33" s="21" t="e">
        <f t="shared" si="19"/>
        <v>#VALUE!</v>
      </c>
      <c r="CS33">
        <f t="shared" si="2"/>
        <v>2.1440944055917989E-2</v>
      </c>
      <c r="CT33">
        <f t="shared" si="20"/>
        <v>0.58243374612658239</v>
      </c>
      <c r="CU33" s="7">
        <v>2.8076504359999999</v>
      </c>
      <c r="CV33" s="13">
        <f t="shared" si="3"/>
        <v>89.21688145200001</v>
      </c>
      <c r="CW33" s="16">
        <v>25</v>
      </c>
      <c r="CX33" s="16" t="s">
        <v>39</v>
      </c>
      <c r="CY33" s="16">
        <v>162.19999999999999</v>
      </c>
      <c r="CZ33" s="16">
        <v>47.9</v>
      </c>
      <c r="DA33" s="16">
        <v>68.5</v>
      </c>
      <c r="DB33" s="16">
        <v>72.099999999999994</v>
      </c>
      <c r="DC33" s="16">
        <v>42.2</v>
      </c>
      <c r="DD33" s="16">
        <v>13</v>
      </c>
      <c r="DE33" s="16">
        <v>29.6</v>
      </c>
      <c r="DF33" s="16">
        <v>31</v>
      </c>
      <c r="DG33" s="16">
        <v>97.8</v>
      </c>
      <c r="DH33" s="16"/>
      <c r="DI33" s="4" t="s">
        <v>39</v>
      </c>
      <c r="DJ33" s="5"/>
      <c r="DK33" s="3" t="s">
        <v>10</v>
      </c>
      <c r="DL33" s="11" t="s">
        <v>10</v>
      </c>
      <c r="DM33" s="32">
        <v>0.9</v>
      </c>
      <c r="DN33" s="11" t="s">
        <v>10</v>
      </c>
      <c r="DO33" s="32">
        <v>19.600000000000001</v>
      </c>
      <c r="DP33" s="11" t="s">
        <v>10</v>
      </c>
      <c r="DQ33" s="32">
        <v>1.7</v>
      </c>
      <c r="DR33" s="11" t="s">
        <v>10</v>
      </c>
      <c r="DS33" s="32">
        <v>24877</v>
      </c>
      <c r="DT33" s="11" t="s">
        <v>10</v>
      </c>
      <c r="DU33" s="32">
        <v>255303</v>
      </c>
      <c r="DV33" s="11" t="s">
        <v>10</v>
      </c>
      <c r="DW33" s="32">
        <v>8.1</v>
      </c>
      <c r="DX33" s="11" t="s">
        <v>10</v>
      </c>
      <c r="DY33" s="32">
        <v>69</v>
      </c>
      <c r="DZ33" s="11" t="s">
        <v>10</v>
      </c>
      <c r="EA33" s="32">
        <v>2.2999999999999998</v>
      </c>
      <c r="EB33" s="11" t="s">
        <v>10</v>
      </c>
      <c r="EC33" s="32">
        <v>28410</v>
      </c>
      <c r="ED33" s="11" t="s">
        <v>10</v>
      </c>
      <c r="EE33" s="32">
        <v>87</v>
      </c>
      <c r="EF33" s="11" t="s">
        <v>10</v>
      </c>
      <c r="EG33" s="32">
        <v>55</v>
      </c>
      <c r="EH33" s="11" t="s">
        <v>10</v>
      </c>
      <c r="EI33" s="32">
        <v>492</v>
      </c>
      <c r="EJ33" s="11" t="s">
        <v>10</v>
      </c>
      <c r="EK33" s="32">
        <v>17</v>
      </c>
      <c r="EL33" s="11" t="s">
        <v>10</v>
      </c>
      <c r="EM33" s="32">
        <v>8.3000000000000007</v>
      </c>
      <c r="EN33" s="11" t="s">
        <v>10</v>
      </c>
      <c r="EO33" s="32">
        <v>89</v>
      </c>
      <c r="EP33" s="11" t="s">
        <v>10</v>
      </c>
      <c r="EQ33" s="32">
        <v>1.5</v>
      </c>
      <c r="ER33" s="11" t="s">
        <v>10</v>
      </c>
      <c r="ES33" s="32">
        <v>49</v>
      </c>
      <c r="ET33" s="11" t="s">
        <v>10</v>
      </c>
      <c r="EU33" s="32">
        <v>81.8</v>
      </c>
      <c r="EV33" s="11" t="s">
        <v>10</v>
      </c>
      <c r="EW33" s="32">
        <v>50</v>
      </c>
      <c r="EX33" s="11" t="s">
        <v>10</v>
      </c>
      <c r="EY33" s="32">
        <v>5.8</v>
      </c>
      <c r="EZ33" s="11" t="s">
        <v>10</v>
      </c>
      <c r="FA33" s="32">
        <v>83</v>
      </c>
      <c r="FB33" s="11" t="s">
        <v>10</v>
      </c>
      <c r="FC33" s="32">
        <v>0.7</v>
      </c>
      <c r="FD33" s="11" t="s">
        <v>10</v>
      </c>
      <c r="FE33" s="32">
        <v>5.6</v>
      </c>
      <c r="FF33" s="11" t="s">
        <v>10</v>
      </c>
      <c r="FG33" s="32" t="s">
        <v>262</v>
      </c>
    </row>
    <row r="34" spans="1:163" ht="24" x14ac:dyDescent="0.2">
      <c r="A34" s="4" t="s">
        <v>40</v>
      </c>
      <c r="B34" s="5"/>
      <c r="C34" s="3" t="s">
        <v>10</v>
      </c>
      <c r="D34" s="11" t="s">
        <v>10</v>
      </c>
      <c r="E34" s="12">
        <v>22.222000000000001</v>
      </c>
      <c r="F34" s="11" t="s">
        <v>10</v>
      </c>
      <c r="G34" s="12">
        <v>24.170999999999999</v>
      </c>
      <c r="H34" s="11" t="s">
        <v>10</v>
      </c>
      <c r="I34" s="12">
        <v>41.667000000000002</v>
      </c>
      <c r="J34" s="11" t="s">
        <v>10</v>
      </c>
      <c r="K34" s="12">
        <v>44.444000000000003</v>
      </c>
      <c r="L34" s="11" t="s">
        <v>10</v>
      </c>
      <c r="M34" s="12">
        <v>15.19</v>
      </c>
      <c r="N34" s="11" t="s">
        <v>10</v>
      </c>
      <c r="O34" s="12" t="s">
        <v>262</v>
      </c>
      <c r="P34" s="11" t="s">
        <v>10</v>
      </c>
      <c r="Q34" s="12">
        <v>15.19</v>
      </c>
      <c r="R34" s="11" t="s">
        <v>10</v>
      </c>
      <c r="S34" s="12">
        <v>14.561999999999999</v>
      </c>
      <c r="T34" s="11" t="s">
        <v>10</v>
      </c>
      <c r="U34" s="12">
        <v>44.634999999999998</v>
      </c>
      <c r="V34" s="11" t="s">
        <v>10</v>
      </c>
      <c r="W34" s="12">
        <v>23.673999999999999</v>
      </c>
      <c r="X34" s="11" t="s">
        <v>10</v>
      </c>
      <c r="Y34" s="12">
        <v>6.5919999999999996</v>
      </c>
      <c r="Z34" s="33" t="s">
        <v>40</v>
      </c>
      <c r="AA34" s="34"/>
      <c r="AB34" s="3" t="s">
        <v>10</v>
      </c>
      <c r="AC34" s="6">
        <v>47.592027758599997</v>
      </c>
      <c r="AD34" s="6">
        <v>4.1589020258999998</v>
      </c>
      <c r="AE34" s="6">
        <v>5.36489998E-2</v>
      </c>
      <c r="AF34" s="6">
        <v>0</v>
      </c>
      <c r="AG34" s="6">
        <v>3.8816629300000002E-2</v>
      </c>
      <c r="AH34" s="6">
        <v>43.427603041600001</v>
      </c>
      <c r="AI34" s="6">
        <v>4.0549176409000003</v>
      </c>
      <c r="AJ34" s="6">
        <v>7.3057314499999998E-2</v>
      </c>
      <c r="AK34" s="6">
        <v>0.60102658939999998</v>
      </c>
      <c r="AL34" s="33" t="s">
        <v>40</v>
      </c>
      <c r="AM34" s="34"/>
      <c r="AN34" s="3" t="s">
        <v>10</v>
      </c>
      <c r="AO34" s="6">
        <v>23.309936376</v>
      </c>
      <c r="AP34" s="6">
        <v>2.036974388</v>
      </c>
      <c r="AQ34" s="6">
        <v>2.6276560000000001E-2</v>
      </c>
      <c r="AR34" s="6">
        <v>0</v>
      </c>
      <c r="AS34" s="6">
        <v>1.9011864E-2</v>
      </c>
      <c r="AT34" s="6">
        <v>21.270257048000001</v>
      </c>
      <c r="AU34" s="6">
        <v>1.986044232</v>
      </c>
      <c r="AV34" s="6">
        <v>3.5782491999999999E-2</v>
      </c>
      <c r="AW34" s="6">
        <v>0.29437475600000002</v>
      </c>
      <c r="AX34" s="13">
        <f t="shared" si="4"/>
        <v>48.978657716000001</v>
      </c>
      <c r="AY34" s="20">
        <f t="shared" si="5"/>
        <v>4.0549176408956864</v>
      </c>
      <c r="AZ34" s="24">
        <f t="shared" si="6"/>
        <v>5.3648999840630915E-2</v>
      </c>
      <c r="BA34" s="4" t="s">
        <v>40</v>
      </c>
      <c r="BB34" s="5"/>
      <c r="BC34" s="3" t="s">
        <v>10</v>
      </c>
      <c r="BD34" s="7">
        <v>90</v>
      </c>
      <c r="BE34" s="7">
        <v>211</v>
      </c>
      <c r="BF34" s="7">
        <v>12</v>
      </c>
      <c r="BG34" s="7">
        <v>18</v>
      </c>
      <c r="BH34" s="7">
        <v>79</v>
      </c>
      <c r="BI34" s="7" t="s">
        <v>262</v>
      </c>
      <c r="BJ34" s="7">
        <v>79</v>
      </c>
      <c r="BK34" s="7">
        <v>3619</v>
      </c>
      <c r="BL34" s="7">
        <v>699</v>
      </c>
      <c r="BM34" s="7">
        <v>1508</v>
      </c>
      <c r="BN34" s="7">
        <v>24818</v>
      </c>
      <c r="BO34" s="13">
        <f t="shared" si="21"/>
        <v>31133</v>
      </c>
      <c r="BP34" s="4" t="s">
        <v>40</v>
      </c>
      <c r="BQ34" s="5"/>
      <c r="BR34" s="3" t="s">
        <v>10</v>
      </c>
      <c r="BS34" s="7">
        <v>20</v>
      </c>
      <c r="BT34" s="7">
        <v>51</v>
      </c>
      <c r="BU34" s="7">
        <v>5</v>
      </c>
      <c r="BV34" s="7">
        <v>8</v>
      </c>
      <c r="BW34" s="7">
        <v>12</v>
      </c>
      <c r="BX34" s="7" t="s">
        <v>262</v>
      </c>
      <c r="BY34" s="7">
        <v>12</v>
      </c>
      <c r="BZ34" s="7">
        <v>527</v>
      </c>
      <c r="CA34" s="7">
        <v>312</v>
      </c>
      <c r="CB34" s="7">
        <v>357</v>
      </c>
      <c r="CC34" s="7">
        <v>1621</v>
      </c>
      <c r="CD34" s="13">
        <f t="shared" si="22"/>
        <v>2925</v>
      </c>
      <c r="CE34" s="4" t="s">
        <v>40</v>
      </c>
      <c r="CF34" s="5"/>
      <c r="CG34" s="17">
        <f t="shared" si="0"/>
        <v>9.395175537211319</v>
      </c>
      <c r="CH34" s="21">
        <f t="shared" si="9"/>
        <v>22.222222222222221</v>
      </c>
      <c r="CI34" s="21">
        <f t="shared" si="10"/>
        <v>24.170616113744074</v>
      </c>
      <c r="CJ34" s="21">
        <f t="shared" si="11"/>
        <v>41.666666666666671</v>
      </c>
      <c r="CK34" s="21">
        <f t="shared" si="12"/>
        <v>44.444444444444443</v>
      </c>
      <c r="CL34" s="21">
        <f t="shared" si="13"/>
        <v>15.18987341772152</v>
      </c>
      <c r="CM34" s="21" t="e">
        <f t="shared" si="14"/>
        <v>#VALUE!</v>
      </c>
      <c r="CN34" s="21">
        <f t="shared" si="15"/>
        <v>15.18987341772152</v>
      </c>
      <c r="CO34" s="21">
        <f t="shared" si="16"/>
        <v>14.562033710969882</v>
      </c>
      <c r="CP34" s="21">
        <f t="shared" si="17"/>
        <v>44.63519313304721</v>
      </c>
      <c r="CQ34" s="21">
        <f t="shared" si="18"/>
        <v>23.673740053050398</v>
      </c>
      <c r="CR34" s="21">
        <f t="shared" si="19"/>
        <v>6.5315496816826499</v>
      </c>
      <c r="CS34">
        <f t="shared" si="2"/>
        <v>1.5732071344232807E-3</v>
      </c>
      <c r="CT34">
        <f t="shared" si="20"/>
        <v>0.54420730795555561</v>
      </c>
      <c r="CU34" s="6">
        <v>1.986044232</v>
      </c>
      <c r="CV34" s="13">
        <f t="shared" si="3"/>
        <v>46.992613484000003</v>
      </c>
      <c r="CW34" s="16">
        <v>32</v>
      </c>
      <c r="CX34" s="16" t="s">
        <v>280</v>
      </c>
      <c r="CY34" s="16">
        <v>150.5</v>
      </c>
      <c r="CZ34" s="16">
        <v>53.8</v>
      </c>
      <c r="DA34" s="16">
        <v>69.5</v>
      </c>
      <c r="DB34" s="16">
        <v>60.1</v>
      </c>
      <c r="DC34" s="16">
        <v>41</v>
      </c>
      <c r="DD34" s="16">
        <v>12</v>
      </c>
      <c r="DE34" s="16">
        <v>28.1</v>
      </c>
      <c r="DF34" s="16">
        <v>38.6</v>
      </c>
      <c r="DG34" s="16">
        <v>78.099999999999994</v>
      </c>
      <c r="DH34" s="16"/>
      <c r="DI34" s="4" t="s">
        <v>40</v>
      </c>
      <c r="DJ34" s="5"/>
      <c r="DK34" s="3" t="s">
        <v>10</v>
      </c>
      <c r="DL34" s="11" t="s">
        <v>10</v>
      </c>
      <c r="DM34" s="32">
        <v>1.5</v>
      </c>
      <c r="DN34" s="11" t="s">
        <v>10</v>
      </c>
      <c r="DO34" s="32">
        <v>27.4</v>
      </c>
      <c r="DP34" s="11" t="s">
        <v>10</v>
      </c>
      <c r="DQ34" s="32">
        <v>1.1000000000000001</v>
      </c>
      <c r="DR34" s="11" t="s">
        <v>10</v>
      </c>
      <c r="DS34" s="32">
        <v>21149</v>
      </c>
      <c r="DT34" s="11" t="s">
        <v>10</v>
      </c>
      <c r="DU34" s="32">
        <v>171425</v>
      </c>
      <c r="DV34" s="11" t="s">
        <v>10</v>
      </c>
      <c r="DW34" s="32">
        <v>8.8000000000000007</v>
      </c>
      <c r="DX34" s="11" t="s">
        <v>10</v>
      </c>
      <c r="DY34" s="32">
        <v>68</v>
      </c>
      <c r="DZ34" s="11" t="s">
        <v>10</v>
      </c>
      <c r="EA34" s="32">
        <v>3</v>
      </c>
      <c r="EB34" s="11" t="s">
        <v>10</v>
      </c>
      <c r="EC34" s="32">
        <v>23619</v>
      </c>
      <c r="ED34" s="11" t="s">
        <v>10</v>
      </c>
      <c r="EE34" s="32">
        <v>95</v>
      </c>
      <c r="EF34" s="11" t="s">
        <v>10</v>
      </c>
      <c r="EG34" s="32">
        <v>92</v>
      </c>
      <c r="EH34" s="11" t="s">
        <v>10</v>
      </c>
      <c r="EI34" s="32">
        <v>469</v>
      </c>
      <c r="EJ34" s="11" t="s">
        <v>10</v>
      </c>
      <c r="EK34" s="32">
        <v>16</v>
      </c>
      <c r="EL34" s="11" t="s">
        <v>10</v>
      </c>
      <c r="EM34" s="32">
        <v>18.5</v>
      </c>
      <c r="EN34" s="11" t="s">
        <v>10</v>
      </c>
      <c r="EO34" s="32">
        <v>81</v>
      </c>
      <c r="EP34" s="11" t="s">
        <v>10</v>
      </c>
      <c r="EQ34" s="32">
        <v>3</v>
      </c>
      <c r="ER34" s="11" t="s">
        <v>10</v>
      </c>
      <c r="ES34" s="32">
        <v>66</v>
      </c>
      <c r="ET34" s="11" t="s">
        <v>10</v>
      </c>
      <c r="EU34" s="32">
        <v>77.8</v>
      </c>
      <c r="EV34" s="11" t="s">
        <v>10</v>
      </c>
      <c r="EW34" s="32">
        <v>65</v>
      </c>
      <c r="EX34" s="11" t="s">
        <v>10</v>
      </c>
      <c r="EY34" s="32">
        <v>6.5</v>
      </c>
      <c r="EZ34" s="11" t="s">
        <v>10</v>
      </c>
      <c r="FA34" s="32">
        <v>76</v>
      </c>
      <c r="FB34" s="11" t="s">
        <v>10</v>
      </c>
      <c r="FC34" s="32">
        <v>0.8</v>
      </c>
      <c r="FD34" s="11" t="s">
        <v>10</v>
      </c>
      <c r="FE34" s="32">
        <v>4.2</v>
      </c>
      <c r="FF34" s="11" t="s">
        <v>10</v>
      </c>
      <c r="FG34" s="32" t="s">
        <v>262</v>
      </c>
    </row>
    <row r="35" spans="1:163" ht="18" customHeight="1" x14ac:dyDescent="0.2">
      <c r="A35" s="4" t="s">
        <v>41</v>
      </c>
      <c r="B35" s="5"/>
      <c r="C35" s="3" t="s">
        <v>10</v>
      </c>
      <c r="D35" s="11" t="s">
        <v>10</v>
      </c>
      <c r="E35" s="12">
        <v>38.201999999999998</v>
      </c>
      <c r="F35" s="11" t="s">
        <v>10</v>
      </c>
      <c r="G35" s="12">
        <v>27.632000000000001</v>
      </c>
      <c r="H35" s="11" t="s">
        <v>10</v>
      </c>
      <c r="I35" s="12">
        <v>75</v>
      </c>
      <c r="J35" s="11" t="s">
        <v>10</v>
      </c>
      <c r="K35" s="12">
        <v>80.951999999999998</v>
      </c>
      <c r="L35" s="11" t="s">
        <v>10</v>
      </c>
      <c r="M35" s="12">
        <v>18.315000000000001</v>
      </c>
      <c r="N35" s="11" t="s">
        <v>10</v>
      </c>
      <c r="O35" s="12">
        <v>5.319</v>
      </c>
      <c r="P35" s="11" t="s">
        <v>10</v>
      </c>
      <c r="Q35" s="12">
        <v>47.058999999999997</v>
      </c>
      <c r="R35" s="11" t="s">
        <v>10</v>
      </c>
      <c r="S35" s="12">
        <v>9.6760000000000002</v>
      </c>
      <c r="T35" s="11" t="s">
        <v>10</v>
      </c>
      <c r="U35" s="12" t="s">
        <v>262</v>
      </c>
      <c r="V35" s="11" t="s">
        <v>10</v>
      </c>
      <c r="W35" s="12" t="s">
        <v>262</v>
      </c>
      <c r="X35" s="11" t="s">
        <v>10</v>
      </c>
      <c r="Y35" s="12" t="s">
        <v>262</v>
      </c>
      <c r="Z35" s="33" t="s">
        <v>41</v>
      </c>
      <c r="AA35" s="34"/>
      <c r="AB35" s="3" t="s">
        <v>10</v>
      </c>
      <c r="AC35" s="7">
        <v>65.830918242799996</v>
      </c>
      <c r="AD35" s="7">
        <v>3.6558114704000002</v>
      </c>
      <c r="AE35" s="7">
        <v>9.3807199499999994E-2</v>
      </c>
      <c r="AF35" s="7">
        <v>6.4826112999999998E-3</v>
      </c>
      <c r="AG35" s="7">
        <v>0.14414277</v>
      </c>
      <c r="AH35" s="7">
        <v>27.637660158599999</v>
      </c>
      <c r="AI35" s="7">
        <v>2.0176174496999999</v>
      </c>
      <c r="AJ35" s="7">
        <v>0.38590604029999998</v>
      </c>
      <c r="AK35" s="7">
        <v>0.2276540574</v>
      </c>
      <c r="AL35" s="33" t="s">
        <v>41</v>
      </c>
      <c r="AM35" s="34"/>
      <c r="AN35" s="3" t="s">
        <v>10</v>
      </c>
      <c r="AO35" s="7">
        <v>13.341923339999999</v>
      </c>
      <c r="AP35" s="7">
        <v>0.74092170800000001</v>
      </c>
      <c r="AQ35" s="7">
        <v>1.9011864E-2</v>
      </c>
      <c r="AR35" s="7">
        <v>1.313828E-3</v>
      </c>
      <c r="AS35" s="7">
        <v>2.9213352000000001E-2</v>
      </c>
      <c r="AT35" s="7">
        <v>5.6013124679999997</v>
      </c>
      <c r="AU35" s="7">
        <v>0.40890964400000002</v>
      </c>
      <c r="AV35" s="7">
        <v>7.8211407999999996E-2</v>
      </c>
      <c r="AW35" s="7">
        <v>4.6138548000000001E-2</v>
      </c>
      <c r="AX35" s="13">
        <f t="shared" si="4"/>
        <v>20.266956159999999</v>
      </c>
      <c r="AY35" s="20">
        <f t="shared" si="5"/>
        <v>2.0176174496644297</v>
      </c>
      <c r="AZ35" s="24">
        <f t="shared" si="6"/>
        <v>9.3807199511897504E-2</v>
      </c>
      <c r="BA35" s="4" t="s">
        <v>41</v>
      </c>
      <c r="BB35" s="5"/>
      <c r="BC35" s="3" t="s">
        <v>10</v>
      </c>
      <c r="BD35" s="6">
        <v>89</v>
      </c>
      <c r="BE35" s="6">
        <v>380</v>
      </c>
      <c r="BF35" s="6">
        <v>24</v>
      </c>
      <c r="BG35" s="6">
        <v>21</v>
      </c>
      <c r="BH35" s="6">
        <v>273</v>
      </c>
      <c r="BI35" s="6">
        <v>188</v>
      </c>
      <c r="BJ35" s="6">
        <v>85</v>
      </c>
      <c r="BK35" s="6">
        <v>3452</v>
      </c>
      <c r="BL35" s="6" t="s">
        <v>262</v>
      </c>
      <c r="BM35" s="6" t="s">
        <v>262</v>
      </c>
      <c r="BN35" s="6" t="s">
        <v>262</v>
      </c>
      <c r="BO35" s="13">
        <f t="shared" si="21"/>
        <v>4512</v>
      </c>
      <c r="BP35" s="4" t="s">
        <v>41</v>
      </c>
      <c r="BQ35" s="5"/>
      <c r="BR35" s="3" t="s">
        <v>10</v>
      </c>
      <c r="BS35" s="6">
        <v>34</v>
      </c>
      <c r="BT35" s="6">
        <v>105</v>
      </c>
      <c r="BU35" s="6">
        <v>18</v>
      </c>
      <c r="BV35" s="6">
        <v>17</v>
      </c>
      <c r="BW35" s="6">
        <v>50</v>
      </c>
      <c r="BX35" s="6">
        <v>10</v>
      </c>
      <c r="BY35" s="6">
        <v>40</v>
      </c>
      <c r="BZ35" s="6">
        <v>334</v>
      </c>
      <c r="CA35" s="6" t="s">
        <v>262</v>
      </c>
      <c r="CB35" s="6" t="s">
        <v>262</v>
      </c>
      <c r="CC35" s="6" t="s">
        <v>262</v>
      </c>
      <c r="CD35" s="13">
        <f t="shared" si="22"/>
        <v>608</v>
      </c>
      <c r="CE35" s="4" t="s">
        <v>41</v>
      </c>
      <c r="CF35" s="5"/>
      <c r="CG35" s="17">
        <f t="shared" si="0"/>
        <v>13.475177304964539</v>
      </c>
      <c r="CH35" s="21">
        <f t="shared" si="9"/>
        <v>38.202247191011232</v>
      </c>
      <c r="CI35" s="21">
        <f t="shared" si="10"/>
        <v>27.631578947368425</v>
      </c>
      <c r="CJ35" s="21">
        <f t="shared" si="11"/>
        <v>75</v>
      </c>
      <c r="CK35" s="21">
        <f t="shared" si="12"/>
        <v>80.952380952380949</v>
      </c>
      <c r="CL35" s="21">
        <f t="shared" si="13"/>
        <v>18.315018315018314</v>
      </c>
      <c r="CM35" s="21">
        <f t="shared" si="14"/>
        <v>5.3191489361702127</v>
      </c>
      <c r="CN35" s="21">
        <f t="shared" si="15"/>
        <v>47.058823529411761</v>
      </c>
      <c r="CO35" s="21">
        <f t="shared" si="16"/>
        <v>9.6755504055619923</v>
      </c>
      <c r="CP35" s="21" t="e">
        <f t="shared" si="17"/>
        <v>#VALUE!</v>
      </c>
      <c r="CQ35" s="21" t="e">
        <f t="shared" si="18"/>
        <v>#VALUE!</v>
      </c>
      <c r="CR35" s="21" t="e">
        <f t="shared" si="19"/>
        <v>#VALUE!</v>
      </c>
      <c r="CS35">
        <f t="shared" si="2"/>
        <v>4.4917899290780137E-3</v>
      </c>
      <c r="CT35">
        <f t="shared" si="20"/>
        <v>0.22771860853932582</v>
      </c>
      <c r="CU35" s="7">
        <v>0.40890964400000002</v>
      </c>
      <c r="CV35" s="13">
        <f t="shared" si="3"/>
        <v>19.858046515999998</v>
      </c>
      <c r="CW35" s="16">
        <v>18</v>
      </c>
      <c r="CX35" s="16" t="s">
        <v>41</v>
      </c>
      <c r="CY35" s="16">
        <v>168.7</v>
      </c>
      <c r="CZ35" s="16">
        <v>57.9</v>
      </c>
      <c r="DA35" s="16">
        <v>76.8</v>
      </c>
      <c r="DB35" s="16">
        <v>65.099999999999994</v>
      </c>
      <c r="DC35" s="16">
        <v>47.3</v>
      </c>
      <c r="DD35" s="16">
        <v>11.7</v>
      </c>
      <c r="DE35" s="16">
        <v>26.3</v>
      </c>
      <c r="DF35" s="16">
        <v>22.8</v>
      </c>
      <c r="DG35" s="16">
        <v>77.599999999999994</v>
      </c>
      <c r="DH35" s="16"/>
      <c r="DI35" s="4" t="s">
        <v>41</v>
      </c>
      <c r="DJ35" s="5"/>
      <c r="DK35" s="3" t="s">
        <v>10</v>
      </c>
      <c r="DL35" s="11" t="s">
        <v>10</v>
      </c>
      <c r="DM35" s="32">
        <v>0.2</v>
      </c>
      <c r="DN35" s="11" t="s">
        <v>10</v>
      </c>
      <c r="DO35" s="32">
        <v>18.2</v>
      </c>
      <c r="DP35" s="11" t="s">
        <v>10</v>
      </c>
      <c r="DQ35" s="32">
        <v>1.6</v>
      </c>
      <c r="DR35" s="11" t="s">
        <v>10</v>
      </c>
      <c r="DS35" s="32">
        <v>25250</v>
      </c>
      <c r="DT35" s="11" t="s">
        <v>10</v>
      </c>
      <c r="DU35" s="32">
        <v>233286</v>
      </c>
      <c r="DV35" s="11" t="s">
        <v>10</v>
      </c>
      <c r="DW35" s="32">
        <v>5.9</v>
      </c>
      <c r="DX35" s="11" t="s">
        <v>10</v>
      </c>
      <c r="DY35" s="32">
        <v>71</v>
      </c>
      <c r="DZ35" s="11" t="s">
        <v>10</v>
      </c>
      <c r="EA35" s="32">
        <v>1.9</v>
      </c>
      <c r="EB35" s="11" t="s">
        <v>10</v>
      </c>
      <c r="EC35" s="32">
        <v>41445</v>
      </c>
      <c r="ED35" s="11" t="s">
        <v>10</v>
      </c>
      <c r="EE35" s="32">
        <v>95</v>
      </c>
      <c r="EF35" s="11" t="s">
        <v>10</v>
      </c>
      <c r="EG35" s="32">
        <v>90</v>
      </c>
      <c r="EH35" s="11" t="s">
        <v>10</v>
      </c>
      <c r="EI35" s="32">
        <v>504</v>
      </c>
      <c r="EJ35" s="11" t="s">
        <v>10</v>
      </c>
      <c r="EK35" s="32">
        <v>18</v>
      </c>
      <c r="EL35" s="11" t="s">
        <v>10</v>
      </c>
      <c r="EM35" s="32">
        <v>17</v>
      </c>
      <c r="EN35" s="11" t="s">
        <v>10</v>
      </c>
      <c r="EO35" s="32">
        <v>93</v>
      </c>
      <c r="EP35" s="11" t="s">
        <v>10</v>
      </c>
      <c r="EQ35" s="32">
        <v>2.5</v>
      </c>
      <c r="ER35" s="11" t="s">
        <v>10</v>
      </c>
      <c r="ES35" s="32">
        <v>53</v>
      </c>
      <c r="ET35" s="11" t="s">
        <v>10</v>
      </c>
      <c r="EU35" s="32">
        <v>81.599999999999994</v>
      </c>
      <c r="EV35" s="11" t="s">
        <v>10</v>
      </c>
      <c r="EW35" s="32">
        <v>67</v>
      </c>
      <c r="EX35" s="11" t="s">
        <v>10</v>
      </c>
      <c r="EY35" s="32">
        <v>6.5</v>
      </c>
      <c r="EZ35" s="11" t="s">
        <v>10</v>
      </c>
      <c r="FA35" s="32">
        <v>91</v>
      </c>
      <c r="FB35" s="11" t="s">
        <v>10</v>
      </c>
      <c r="FC35" s="32">
        <v>0.4</v>
      </c>
      <c r="FD35" s="11" t="s">
        <v>10</v>
      </c>
      <c r="FE35" s="32">
        <v>5.6</v>
      </c>
      <c r="FF35" s="11" t="s">
        <v>10</v>
      </c>
      <c r="FG35" s="32" t="s">
        <v>262</v>
      </c>
    </row>
    <row r="36" spans="1:163" ht="18" x14ac:dyDescent="0.2">
      <c r="A36" s="4" t="s">
        <v>42</v>
      </c>
      <c r="B36" s="5"/>
      <c r="C36" s="3" t="s">
        <v>10</v>
      </c>
      <c r="D36" s="11" t="s">
        <v>10</v>
      </c>
      <c r="E36" s="12">
        <v>15.116</v>
      </c>
      <c r="F36" s="11" t="s">
        <v>10</v>
      </c>
      <c r="G36" s="12">
        <v>10.42</v>
      </c>
      <c r="H36" s="11" t="s">
        <v>10</v>
      </c>
      <c r="I36" s="12">
        <v>18.268999999999998</v>
      </c>
      <c r="J36" s="11" t="s">
        <v>10</v>
      </c>
      <c r="K36" s="12">
        <v>23.077000000000002</v>
      </c>
      <c r="L36" s="11" t="s">
        <v>10</v>
      </c>
      <c r="M36" s="12">
        <v>3.6589999999999998</v>
      </c>
      <c r="N36" s="11" t="s">
        <v>10</v>
      </c>
      <c r="O36" s="12">
        <v>0.65800000000000003</v>
      </c>
      <c r="P36" s="11" t="s">
        <v>10</v>
      </c>
      <c r="Q36" s="12">
        <v>41.667000000000002</v>
      </c>
      <c r="R36" s="11" t="s">
        <v>10</v>
      </c>
      <c r="S36" s="12">
        <v>11.718999999999999</v>
      </c>
      <c r="T36" s="11" t="s">
        <v>10</v>
      </c>
      <c r="U36" s="12">
        <v>5.085</v>
      </c>
      <c r="V36" s="11" t="s">
        <v>10</v>
      </c>
      <c r="W36" s="12" t="s">
        <v>262</v>
      </c>
      <c r="X36" s="11" t="s">
        <v>10</v>
      </c>
      <c r="Y36" s="12">
        <v>0.54400000000000004</v>
      </c>
      <c r="Z36" s="33" t="s">
        <v>42</v>
      </c>
      <c r="AA36" s="34"/>
      <c r="AB36" s="3" t="s">
        <v>10</v>
      </c>
      <c r="AC36" s="6">
        <v>31.3997958707</v>
      </c>
      <c r="AD36" s="6">
        <v>6.4445349650999999</v>
      </c>
      <c r="AE36" s="6">
        <v>0.1080756163</v>
      </c>
      <c r="AF36" s="6">
        <v>4.3073411780999997</v>
      </c>
      <c r="AG36" s="6">
        <v>1.884900384</v>
      </c>
      <c r="AH36" s="6">
        <v>52.494786160099999</v>
      </c>
      <c r="AI36" s="6">
        <v>1.6205392490999999</v>
      </c>
      <c r="AJ36" s="6">
        <v>0.97931703660000002</v>
      </c>
      <c r="AK36" s="6">
        <v>0.76070953990000001</v>
      </c>
      <c r="AL36" s="33" t="s">
        <v>42</v>
      </c>
      <c r="AM36" s="34"/>
      <c r="AN36" s="3" t="s">
        <v>10</v>
      </c>
      <c r="AO36" s="6">
        <v>159.062296452</v>
      </c>
      <c r="AP36" s="6">
        <v>32.646152712000003</v>
      </c>
      <c r="AQ36" s="6">
        <v>0.54747985600000004</v>
      </c>
      <c r="AR36" s="6">
        <v>21.819746288000001</v>
      </c>
      <c r="AS36" s="6">
        <v>9.548360916</v>
      </c>
      <c r="AT36" s="6">
        <v>265.92342423999997</v>
      </c>
      <c r="AU36" s="6">
        <v>8.2091837640000005</v>
      </c>
      <c r="AV36" s="6">
        <v>4.9609372440000001</v>
      </c>
      <c r="AW36" s="6">
        <v>3.853534808</v>
      </c>
      <c r="AX36" s="13">
        <f t="shared" si="4"/>
        <v>506.57111627999996</v>
      </c>
      <c r="AY36" s="20">
        <f t="shared" si="5"/>
        <v>1.6205392491155164</v>
      </c>
      <c r="AZ36" s="24">
        <f t="shared" si="6"/>
        <v>0.10807561631630579</v>
      </c>
      <c r="BA36" s="4" t="s">
        <v>42</v>
      </c>
      <c r="BB36" s="5"/>
      <c r="BC36" s="3" t="s">
        <v>10</v>
      </c>
      <c r="BD36" s="7">
        <v>172</v>
      </c>
      <c r="BE36" s="7">
        <v>640</v>
      </c>
      <c r="BF36" s="7">
        <v>105</v>
      </c>
      <c r="BG36" s="7">
        <v>39</v>
      </c>
      <c r="BH36" s="7">
        <v>1147</v>
      </c>
      <c r="BI36" s="7">
        <v>1062</v>
      </c>
      <c r="BJ36" s="7">
        <v>85</v>
      </c>
      <c r="BK36" s="7">
        <v>7586</v>
      </c>
      <c r="BL36" s="7">
        <v>885</v>
      </c>
      <c r="BM36" s="7">
        <v>466</v>
      </c>
      <c r="BN36" s="7">
        <v>42969</v>
      </c>
      <c r="BO36" s="13">
        <f t="shared" si="21"/>
        <v>55156</v>
      </c>
      <c r="BP36" s="4" t="s">
        <v>42</v>
      </c>
      <c r="BQ36" s="5"/>
      <c r="BR36" s="3" t="s">
        <v>10</v>
      </c>
      <c r="BS36" s="7">
        <v>26</v>
      </c>
      <c r="BT36" s="7">
        <v>68</v>
      </c>
      <c r="BU36" s="7">
        <v>19</v>
      </c>
      <c r="BV36" s="7">
        <v>9</v>
      </c>
      <c r="BW36" s="7">
        <v>42</v>
      </c>
      <c r="BX36" s="7">
        <v>6</v>
      </c>
      <c r="BY36" s="7">
        <v>36</v>
      </c>
      <c r="BZ36" s="7">
        <v>1041</v>
      </c>
      <c r="CA36" s="7">
        <v>45</v>
      </c>
      <c r="CB36" s="7" t="s">
        <v>262</v>
      </c>
      <c r="CC36" s="7">
        <v>238</v>
      </c>
      <c r="CD36" s="13">
        <f t="shared" si="22"/>
        <v>1530</v>
      </c>
      <c r="CE36" s="4" t="s">
        <v>42</v>
      </c>
      <c r="CF36" s="5"/>
      <c r="CG36" s="17">
        <f t="shared" si="0"/>
        <v>2.7739502501994346</v>
      </c>
      <c r="CH36" s="21">
        <f t="shared" si="9"/>
        <v>15.11627906976744</v>
      </c>
      <c r="CI36" s="21">
        <f t="shared" si="10"/>
        <v>10.625</v>
      </c>
      <c r="CJ36" s="21">
        <f t="shared" si="11"/>
        <v>18.095238095238095</v>
      </c>
      <c r="CK36" s="21">
        <f t="shared" si="12"/>
        <v>23.076923076923077</v>
      </c>
      <c r="CL36" s="21">
        <f t="shared" si="13"/>
        <v>3.6617262423714032</v>
      </c>
      <c r="CM36" s="21">
        <f t="shared" si="14"/>
        <v>0.56497175141242939</v>
      </c>
      <c r="CN36" s="21">
        <f t="shared" si="15"/>
        <v>42.352941176470587</v>
      </c>
      <c r="CO36" s="21">
        <f t="shared" si="16"/>
        <v>13.722646981281308</v>
      </c>
      <c r="CP36" s="21">
        <f t="shared" si="17"/>
        <v>5.0847457627118651</v>
      </c>
      <c r="CQ36" s="21" t="e">
        <f t="shared" si="18"/>
        <v>#VALUE!</v>
      </c>
      <c r="CR36" s="21">
        <f t="shared" si="19"/>
        <v>0.55388768647164233</v>
      </c>
      <c r="CS36">
        <f t="shared" si="2"/>
        <v>9.184333821887011E-3</v>
      </c>
      <c r="CT36">
        <f t="shared" si="20"/>
        <v>2.9451809086046508</v>
      </c>
      <c r="CU36" s="6">
        <v>8.2091837640000005</v>
      </c>
      <c r="CV36" s="13">
        <f t="shared" si="3"/>
        <v>498.36193251599997</v>
      </c>
      <c r="CW36" s="16">
        <v>15</v>
      </c>
      <c r="CX36" s="16" t="s">
        <v>42</v>
      </c>
      <c r="CY36" s="16">
        <v>173</v>
      </c>
      <c r="CZ36" s="16">
        <v>77.3</v>
      </c>
      <c r="DA36" s="16">
        <v>65</v>
      </c>
      <c r="DB36" s="16">
        <v>78.099999999999994</v>
      </c>
      <c r="DC36" s="16">
        <v>47.5</v>
      </c>
      <c r="DD36" s="16">
        <v>7.5</v>
      </c>
      <c r="DE36" s="16">
        <v>29.2</v>
      </c>
      <c r="DF36" s="16">
        <v>39.1</v>
      </c>
      <c r="DG36" s="16">
        <v>93.6</v>
      </c>
      <c r="DH36" s="16"/>
      <c r="DI36" s="4" t="s">
        <v>42</v>
      </c>
      <c r="DJ36" s="5"/>
      <c r="DK36" s="3" t="s">
        <v>10</v>
      </c>
      <c r="DL36" s="11" t="s">
        <v>10</v>
      </c>
      <c r="DM36" s="32">
        <v>0.3</v>
      </c>
      <c r="DN36" s="11" t="s">
        <v>10</v>
      </c>
      <c r="DO36" s="32">
        <v>21.7</v>
      </c>
      <c r="DP36" s="11" t="s">
        <v>10</v>
      </c>
      <c r="DQ36" s="32">
        <v>1.9</v>
      </c>
      <c r="DR36" s="11" t="s">
        <v>10</v>
      </c>
      <c r="DS36" s="32">
        <v>27155</v>
      </c>
      <c r="DT36" s="11" t="s">
        <v>10</v>
      </c>
      <c r="DU36" s="32">
        <v>366534</v>
      </c>
      <c r="DV36" s="11" t="s">
        <v>10</v>
      </c>
      <c r="DW36" s="32">
        <v>15.8</v>
      </c>
      <c r="DX36" s="11" t="s">
        <v>10</v>
      </c>
      <c r="DY36" s="32">
        <v>62</v>
      </c>
      <c r="DZ36" s="11" t="s">
        <v>10</v>
      </c>
      <c r="EA36" s="32">
        <v>5</v>
      </c>
      <c r="EB36" s="11" t="s">
        <v>10</v>
      </c>
      <c r="EC36" s="32">
        <v>37922</v>
      </c>
      <c r="ED36" s="11" t="s">
        <v>10</v>
      </c>
      <c r="EE36" s="32">
        <v>93</v>
      </c>
      <c r="EF36" s="11" t="s">
        <v>10</v>
      </c>
      <c r="EG36" s="32">
        <v>63</v>
      </c>
      <c r="EH36" s="11" t="s">
        <v>10</v>
      </c>
      <c r="EI36" s="32" t="s">
        <v>262</v>
      </c>
      <c r="EJ36" s="11" t="s">
        <v>10</v>
      </c>
      <c r="EK36" s="32">
        <v>18</v>
      </c>
      <c r="EL36" s="11" t="s">
        <v>10</v>
      </c>
      <c r="EM36" s="32">
        <v>10</v>
      </c>
      <c r="EN36" s="11" t="s">
        <v>10</v>
      </c>
      <c r="EO36" s="32">
        <v>76</v>
      </c>
      <c r="EP36" s="11" t="s">
        <v>10</v>
      </c>
      <c r="EQ36" s="32">
        <v>1.8</v>
      </c>
      <c r="ER36" s="11" t="s">
        <v>10</v>
      </c>
      <c r="ES36" s="32">
        <v>72</v>
      </c>
      <c r="ET36" s="11" t="s">
        <v>10</v>
      </c>
      <c r="EU36" s="32">
        <v>83.9</v>
      </c>
      <c r="EV36" s="11" t="s">
        <v>10</v>
      </c>
      <c r="EW36" s="32">
        <v>75</v>
      </c>
      <c r="EX36" s="11" t="s">
        <v>10</v>
      </c>
      <c r="EY36" s="32">
        <v>6.5</v>
      </c>
      <c r="EZ36" s="11" t="s">
        <v>10</v>
      </c>
      <c r="FA36" s="32">
        <v>80</v>
      </c>
      <c r="FB36" s="11" t="s">
        <v>10</v>
      </c>
      <c r="FC36" s="32">
        <v>0.7</v>
      </c>
      <c r="FD36" s="11" t="s">
        <v>10</v>
      </c>
      <c r="FE36" s="32">
        <v>2.5</v>
      </c>
      <c r="FF36" s="11" t="s">
        <v>10</v>
      </c>
      <c r="FG36" s="32">
        <v>15.75</v>
      </c>
    </row>
    <row r="37" spans="1:163" ht="18" x14ac:dyDescent="0.2">
      <c r="A37" s="4" t="s">
        <v>43</v>
      </c>
      <c r="B37" s="5"/>
      <c r="C37" s="3" t="s">
        <v>10</v>
      </c>
      <c r="D37" s="11" t="s">
        <v>10</v>
      </c>
      <c r="E37" s="12">
        <v>13.846</v>
      </c>
      <c r="F37" s="11" t="s">
        <v>10</v>
      </c>
      <c r="G37" s="12">
        <v>21.344000000000001</v>
      </c>
      <c r="H37" s="11" t="s">
        <v>10</v>
      </c>
      <c r="I37" s="12">
        <v>33.332999999999998</v>
      </c>
      <c r="J37" s="11" t="s">
        <v>10</v>
      </c>
      <c r="K37" s="12">
        <v>23.077000000000002</v>
      </c>
      <c r="L37" s="11" t="s">
        <v>10</v>
      </c>
      <c r="M37" s="12">
        <v>15.151999999999999</v>
      </c>
      <c r="N37" s="11" t="s">
        <v>10</v>
      </c>
      <c r="O37" s="12">
        <v>17.526</v>
      </c>
      <c r="P37" s="11" t="s">
        <v>10</v>
      </c>
      <c r="Q37" s="12">
        <v>7.1429999999999998</v>
      </c>
      <c r="R37" s="11" t="s">
        <v>10</v>
      </c>
      <c r="S37" s="12">
        <v>16.719000000000001</v>
      </c>
      <c r="T37" s="11" t="s">
        <v>10</v>
      </c>
      <c r="U37" s="12">
        <v>14.808</v>
      </c>
      <c r="V37" s="11" t="s">
        <v>10</v>
      </c>
      <c r="W37" s="12" t="s">
        <v>262</v>
      </c>
      <c r="X37" s="11" t="s">
        <v>10</v>
      </c>
      <c r="Y37" s="12">
        <v>2.8039999999999998</v>
      </c>
      <c r="Z37" s="33" t="s">
        <v>43</v>
      </c>
      <c r="AA37" s="34"/>
      <c r="AB37" s="3" t="s">
        <v>10</v>
      </c>
      <c r="AC37" s="7">
        <v>65.511722820399996</v>
      </c>
      <c r="AD37" s="7">
        <v>4.3498471484000003</v>
      </c>
      <c r="AE37" s="7">
        <v>8.0468419327999996</v>
      </c>
      <c r="AF37" s="7">
        <v>0.15455118470000001</v>
      </c>
      <c r="AG37" s="7">
        <v>3.1533307532000001</v>
      </c>
      <c r="AH37" s="7">
        <v>9.3716822268000008</v>
      </c>
      <c r="AI37" s="7">
        <v>0.4441038732</v>
      </c>
      <c r="AJ37" s="7">
        <v>0.66323974969999999</v>
      </c>
      <c r="AK37" s="7">
        <v>8.3046803110000003</v>
      </c>
      <c r="AL37" s="33" t="s">
        <v>43</v>
      </c>
      <c r="AM37" s="34"/>
      <c r="AN37" s="3" t="s">
        <v>10</v>
      </c>
      <c r="AO37" s="7">
        <v>293.426172184</v>
      </c>
      <c r="AP37" s="7">
        <v>19.482909979999999</v>
      </c>
      <c r="AQ37" s="7">
        <v>36.041702536000003</v>
      </c>
      <c r="AR37" s="7">
        <v>0.69223278799999999</v>
      </c>
      <c r="AS37" s="7">
        <v>14.123728284</v>
      </c>
      <c r="AT37" s="7">
        <v>41.97564534</v>
      </c>
      <c r="AU37" s="7">
        <v>1.989135592</v>
      </c>
      <c r="AV37" s="7">
        <v>2.9706423919999998</v>
      </c>
      <c r="AW37" s="7">
        <v>37.196557347999999</v>
      </c>
      <c r="AX37" s="13">
        <f t="shared" si="4"/>
        <v>447.89872644399998</v>
      </c>
      <c r="AY37" s="20">
        <f t="shared" si="5"/>
        <v>0.44410387316622529</v>
      </c>
      <c r="AZ37" s="24">
        <f t="shared" si="6"/>
        <v>8.0468419328060392</v>
      </c>
      <c r="BA37" s="4" t="s">
        <v>43</v>
      </c>
      <c r="BB37" s="5"/>
      <c r="BC37" s="3" t="s">
        <v>10</v>
      </c>
      <c r="BD37" s="6">
        <v>65</v>
      </c>
      <c r="BE37" s="6">
        <v>253</v>
      </c>
      <c r="BF37" s="6">
        <v>6</v>
      </c>
      <c r="BG37" s="6">
        <v>13</v>
      </c>
      <c r="BH37" s="6">
        <v>132</v>
      </c>
      <c r="BI37" s="6">
        <v>97</v>
      </c>
      <c r="BJ37" s="6">
        <v>42</v>
      </c>
      <c r="BK37" s="6">
        <v>1603</v>
      </c>
      <c r="BL37" s="6">
        <v>1040</v>
      </c>
      <c r="BM37" s="6">
        <v>2637</v>
      </c>
      <c r="BN37" s="6">
        <v>38487</v>
      </c>
      <c r="BO37" s="13">
        <f t="shared" si="21"/>
        <v>44375</v>
      </c>
      <c r="BP37" s="4" t="s">
        <v>43</v>
      </c>
      <c r="BQ37" s="5"/>
      <c r="BR37" s="3" t="s">
        <v>10</v>
      </c>
      <c r="BS37" s="6">
        <v>9</v>
      </c>
      <c r="BT37" s="6">
        <v>54</v>
      </c>
      <c r="BU37" s="6">
        <v>2</v>
      </c>
      <c r="BV37" s="6">
        <v>3</v>
      </c>
      <c r="BW37" s="6">
        <v>20</v>
      </c>
      <c r="BX37" s="6">
        <v>17</v>
      </c>
      <c r="BY37" s="6">
        <v>3</v>
      </c>
      <c r="BZ37" s="6">
        <v>268</v>
      </c>
      <c r="CA37" s="6">
        <v>154</v>
      </c>
      <c r="CB37" s="6" t="s">
        <v>262</v>
      </c>
      <c r="CC37" s="6">
        <v>1079</v>
      </c>
      <c r="CD37" s="13">
        <f t="shared" si="22"/>
        <v>1609</v>
      </c>
      <c r="CE37" s="4" t="s">
        <v>43</v>
      </c>
      <c r="CF37" s="5"/>
      <c r="CG37" s="17">
        <f t="shared" si="0"/>
        <v>3.6259154929577466</v>
      </c>
      <c r="CH37" s="21">
        <f t="shared" si="9"/>
        <v>13.846153846153847</v>
      </c>
      <c r="CI37" s="21">
        <f t="shared" si="10"/>
        <v>21.343873517786559</v>
      </c>
      <c r="CJ37" s="21">
        <f t="shared" si="11"/>
        <v>33.333333333333329</v>
      </c>
      <c r="CK37" s="21">
        <f t="shared" si="12"/>
        <v>23.076923076923077</v>
      </c>
      <c r="CL37" s="21">
        <f t="shared" si="13"/>
        <v>15.151515151515152</v>
      </c>
      <c r="CM37" s="21">
        <f t="shared" si="14"/>
        <v>17.525773195876287</v>
      </c>
      <c r="CN37" s="21">
        <f t="shared" si="15"/>
        <v>7.1428571428571423</v>
      </c>
      <c r="CO37" s="21">
        <f t="shared" si="16"/>
        <v>16.718652526512791</v>
      </c>
      <c r="CP37" s="21">
        <f t="shared" si="17"/>
        <v>14.807692307692308</v>
      </c>
      <c r="CQ37" s="21" t="e">
        <f t="shared" si="18"/>
        <v>#VALUE!</v>
      </c>
      <c r="CR37" s="21">
        <f t="shared" si="19"/>
        <v>2.8035440538363603</v>
      </c>
      <c r="CS37">
        <f t="shared" si="2"/>
        <v>1.0093492426907042E-2</v>
      </c>
      <c r="CT37">
        <f t="shared" si="20"/>
        <v>6.8907496375999999</v>
      </c>
      <c r="CU37" s="7">
        <v>1.989135592</v>
      </c>
      <c r="CV37" s="13">
        <f t="shared" si="3"/>
        <v>445.90959085199995</v>
      </c>
      <c r="CW37" s="16">
        <v>14</v>
      </c>
      <c r="CX37" s="16" t="s">
        <v>43</v>
      </c>
      <c r="CY37" s="16">
        <v>173.7</v>
      </c>
      <c r="CZ37" s="16">
        <v>94.9</v>
      </c>
      <c r="DA37" s="16">
        <v>51.2</v>
      </c>
      <c r="DB37" s="16">
        <v>68.8</v>
      </c>
      <c r="DC37" s="16">
        <v>61.8</v>
      </c>
      <c r="DD37" s="16">
        <v>9.5</v>
      </c>
      <c r="DE37" s="16">
        <v>29.4</v>
      </c>
      <c r="DF37" s="16">
        <v>18</v>
      </c>
      <c r="DG37" s="16">
        <v>74.900000000000006</v>
      </c>
      <c r="DH37" s="16"/>
      <c r="DI37" s="4" t="s">
        <v>43</v>
      </c>
      <c r="DJ37" s="5"/>
      <c r="DK37" s="3" t="s">
        <v>10</v>
      </c>
      <c r="DL37" s="11" t="s">
        <v>10</v>
      </c>
      <c r="DM37" s="32">
        <v>0</v>
      </c>
      <c r="DN37" s="11" t="s">
        <v>10</v>
      </c>
      <c r="DO37" s="32">
        <v>20.100000000000001</v>
      </c>
      <c r="DP37" s="11" t="s">
        <v>10</v>
      </c>
      <c r="DQ37" s="32">
        <v>1.7</v>
      </c>
      <c r="DR37" s="11" t="s">
        <v>10</v>
      </c>
      <c r="DS37" s="32">
        <v>33730</v>
      </c>
      <c r="DT37" s="11" t="s">
        <v>10</v>
      </c>
      <c r="DU37" s="32" t="s">
        <v>262</v>
      </c>
      <c r="DV37" s="11" t="s">
        <v>10</v>
      </c>
      <c r="DW37" s="32">
        <v>4.4000000000000004</v>
      </c>
      <c r="DX37" s="11" t="s">
        <v>10</v>
      </c>
      <c r="DY37" s="32">
        <v>75</v>
      </c>
      <c r="DZ37" s="11" t="s">
        <v>10</v>
      </c>
      <c r="EA37" s="32">
        <v>1</v>
      </c>
      <c r="EB37" s="11" t="s">
        <v>10</v>
      </c>
      <c r="EC37" s="32">
        <v>47020</v>
      </c>
      <c r="ED37" s="11" t="s">
        <v>10</v>
      </c>
      <c r="EE37" s="32">
        <v>94</v>
      </c>
      <c r="EF37" s="11" t="s">
        <v>10</v>
      </c>
      <c r="EG37" s="32">
        <v>84</v>
      </c>
      <c r="EH37" s="11" t="s">
        <v>10</v>
      </c>
      <c r="EI37" s="32">
        <v>503</v>
      </c>
      <c r="EJ37" s="11" t="s">
        <v>10</v>
      </c>
      <c r="EK37" s="32">
        <v>20</v>
      </c>
      <c r="EL37" s="11" t="s">
        <v>10</v>
      </c>
      <c r="EM37" s="32">
        <v>5.8</v>
      </c>
      <c r="EN37" s="11" t="s">
        <v>10</v>
      </c>
      <c r="EO37" s="32">
        <v>97</v>
      </c>
      <c r="EP37" s="11" t="s">
        <v>10</v>
      </c>
      <c r="EQ37" s="32">
        <v>2</v>
      </c>
      <c r="ER37" s="11" t="s">
        <v>10</v>
      </c>
      <c r="ES37" s="32">
        <v>87</v>
      </c>
      <c r="ET37" s="11" t="s">
        <v>10</v>
      </c>
      <c r="EU37" s="32">
        <v>83.2</v>
      </c>
      <c r="EV37" s="11" t="s">
        <v>10</v>
      </c>
      <c r="EW37" s="32">
        <v>76</v>
      </c>
      <c r="EX37" s="11" t="s">
        <v>10</v>
      </c>
      <c r="EY37" s="32">
        <v>7.3</v>
      </c>
      <c r="EZ37" s="11" t="s">
        <v>10</v>
      </c>
      <c r="FA37" s="32">
        <v>79</v>
      </c>
      <c r="FB37" s="11" t="s">
        <v>10</v>
      </c>
      <c r="FC37" s="32">
        <v>1.1000000000000001</v>
      </c>
      <c r="FD37" s="11" t="s">
        <v>10</v>
      </c>
      <c r="FE37" s="32">
        <v>0.9</v>
      </c>
      <c r="FF37" s="11" t="s">
        <v>10</v>
      </c>
      <c r="FG37" s="32" t="s">
        <v>262</v>
      </c>
    </row>
    <row r="38" spans="1:163" ht="18" x14ac:dyDescent="0.2">
      <c r="A38" s="4" t="s">
        <v>44</v>
      </c>
      <c r="B38" s="5"/>
      <c r="C38" s="3" t="s">
        <v>10</v>
      </c>
      <c r="D38" s="11" t="s">
        <v>10</v>
      </c>
      <c r="E38" s="12">
        <v>36.558999999999997</v>
      </c>
      <c r="F38" s="11" t="s">
        <v>10</v>
      </c>
      <c r="G38" s="12">
        <v>34.634</v>
      </c>
      <c r="H38" s="11" t="s">
        <v>10</v>
      </c>
      <c r="I38" s="12">
        <v>78.947000000000003</v>
      </c>
      <c r="J38" s="11" t="s">
        <v>10</v>
      </c>
      <c r="K38" s="12">
        <v>68.421000000000006</v>
      </c>
      <c r="L38" s="11" t="s">
        <v>10</v>
      </c>
      <c r="M38" s="12">
        <v>34.286000000000001</v>
      </c>
      <c r="N38" s="11" t="s">
        <v>10</v>
      </c>
      <c r="O38" s="12" t="s">
        <v>262</v>
      </c>
      <c r="P38" s="11" t="s">
        <v>10</v>
      </c>
      <c r="Q38" s="12">
        <v>34.286000000000001</v>
      </c>
      <c r="R38" s="11" t="s">
        <v>10</v>
      </c>
      <c r="S38" s="12">
        <v>25.640999999999998</v>
      </c>
      <c r="T38" s="11" t="s">
        <v>10</v>
      </c>
      <c r="U38" s="12">
        <v>40.261000000000003</v>
      </c>
      <c r="V38" s="11" t="s">
        <v>10</v>
      </c>
      <c r="W38" s="12">
        <v>36.045000000000002</v>
      </c>
      <c r="X38" s="11" t="s">
        <v>10</v>
      </c>
      <c r="Y38" s="12">
        <v>34.052</v>
      </c>
      <c r="Z38" s="33" t="s">
        <v>44</v>
      </c>
      <c r="AA38" s="34"/>
      <c r="AB38" s="3" t="s">
        <v>10</v>
      </c>
      <c r="AC38" s="27">
        <v>37.464467489900002</v>
      </c>
      <c r="AD38" s="27">
        <v>28.287248744399999</v>
      </c>
      <c r="AE38" s="28">
        <v>4.10098536E-2</v>
      </c>
      <c r="AF38" s="28">
        <v>0</v>
      </c>
      <c r="AG38" s="27">
        <v>2.7877337467999999</v>
      </c>
      <c r="AH38" s="27">
        <v>14.759989363700001</v>
      </c>
      <c r="AI38" s="27">
        <v>4.3262586654000001</v>
      </c>
      <c r="AJ38" s="27">
        <v>8.8287286195999997</v>
      </c>
      <c r="AK38" s="27">
        <v>3.5045635166000002</v>
      </c>
      <c r="AL38" s="33" t="s">
        <v>44</v>
      </c>
      <c r="AM38" s="34"/>
      <c r="AN38" s="3" t="s">
        <v>10</v>
      </c>
      <c r="AO38" s="6">
        <v>15.461978028000001</v>
      </c>
      <c r="AP38" s="6">
        <v>11.674443756000001</v>
      </c>
      <c r="AQ38" s="6">
        <v>1.6925196E-2</v>
      </c>
      <c r="AR38" s="6">
        <v>0</v>
      </c>
      <c r="AS38" s="6">
        <v>1.150526908</v>
      </c>
      <c r="AT38" s="6">
        <v>6.0916021640000002</v>
      </c>
      <c r="AU38" s="6">
        <v>1.7854922520000001</v>
      </c>
      <c r="AV38" s="6">
        <v>3.6437087479999999</v>
      </c>
      <c r="AW38" s="6">
        <v>1.44637006</v>
      </c>
      <c r="AX38" s="13">
        <f t="shared" si="4"/>
        <v>41.271047111999998</v>
      </c>
      <c r="AY38" s="25">
        <f t="shared" si="5"/>
        <v>4.3262586654382442</v>
      </c>
      <c r="AZ38" s="26">
        <f t="shared" si="6"/>
        <v>4.1009853600440432E-2</v>
      </c>
      <c r="BA38" s="4" t="s">
        <v>44</v>
      </c>
      <c r="BB38" s="5"/>
      <c r="BC38" s="3" t="s">
        <v>10</v>
      </c>
      <c r="BD38" s="7">
        <v>97</v>
      </c>
      <c r="BE38" s="7">
        <v>205</v>
      </c>
      <c r="BF38" s="7">
        <v>19</v>
      </c>
      <c r="BG38" s="7">
        <v>19</v>
      </c>
      <c r="BH38" s="7">
        <v>90</v>
      </c>
      <c r="BI38" s="7" t="s">
        <v>262</v>
      </c>
      <c r="BJ38" s="7">
        <v>90</v>
      </c>
      <c r="BK38" s="7">
        <v>2866</v>
      </c>
      <c r="BL38" s="7">
        <v>1153</v>
      </c>
      <c r="BM38" s="7">
        <v>786</v>
      </c>
      <c r="BN38" s="7">
        <v>3118</v>
      </c>
      <c r="BO38" s="13">
        <f t="shared" si="21"/>
        <v>8443</v>
      </c>
      <c r="BP38" s="4" t="s">
        <v>44</v>
      </c>
      <c r="BQ38" s="5"/>
      <c r="BR38" s="3" t="s">
        <v>10</v>
      </c>
      <c r="BS38" s="7">
        <v>33</v>
      </c>
      <c r="BT38" s="7">
        <v>76</v>
      </c>
      <c r="BU38" s="7">
        <v>13</v>
      </c>
      <c r="BV38" s="7">
        <v>14</v>
      </c>
      <c r="BW38" s="7">
        <v>34</v>
      </c>
      <c r="BX38" s="7" t="s">
        <v>262</v>
      </c>
      <c r="BY38" s="7">
        <v>34</v>
      </c>
      <c r="BZ38" s="7">
        <v>780</v>
      </c>
      <c r="CA38" s="7">
        <v>387</v>
      </c>
      <c r="CB38" s="7">
        <v>257</v>
      </c>
      <c r="CC38" s="7">
        <v>1075</v>
      </c>
      <c r="CD38" s="13">
        <f t="shared" si="22"/>
        <v>2703</v>
      </c>
      <c r="CE38" s="4" t="s">
        <v>44</v>
      </c>
      <c r="CF38" s="5"/>
      <c r="CG38" s="23">
        <f t="shared" si="0"/>
        <v>32.014686722728882</v>
      </c>
      <c r="CH38" s="21">
        <f t="shared" si="9"/>
        <v>34.020618556701031</v>
      </c>
      <c r="CI38" s="21">
        <f t="shared" si="10"/>
        <v>37.073170731707314</v>
      </c>
      <c r="CJ38" s="21">
        <f t="shared" si="11"/>
        <v>68.421052631578945</v>
      </c>
      <c r="CK38" s="21">
        <f t="shared" si="12"/>
        <v>73.68421052631578</v>
      </c>
      <c r="CL38" s="21">
        <f t="shared" si="13"/>
        <v>37.777777777777779</v>
      </c>
      <c r="CM38" s="21" t="e">
        <f t="shared" si="14"/>
        <v>#VALUE!</v>
      </c>
      <c r="CN38" s="21">
        <f t="shared" si="15"/>
        <v>37.777777777777779</v>
      </c>
      <c r="CO38" s="21">
        <f t="shared" si="16"/>
        <v>27.215631542219121</v>
      </c>
      <c r="CP38" s="21">
        <f t="shared" si="17"/>
        <v>33.564614050303554</v>
      </c>
      <c r="CQ38" s="21">
        <f t="shared" si="18"/>
        <v>32.697201017811707</v>
      </c>
      <c r="CR38" s="21">
        <f t="shared" si="19"/>
        <v>34.477228992944198</v>
      </c>
      <c r="CS38">
        <f t="shared" si="2"/>
        <v>4.888196981167831E-3</v>
      </c>
      <c r="CT38">
        <f t="shared" si="20"/>
        <v>0.42547471249484536</v>
      </c>
      <c r="CU38" s="6">
        <v>1.7854922520000001</v>
      </c>
      <c r="CV38" s="13">
        <f t="shared" si="3"/>
        <v>39.485554860000001</v>
      </c>
      <c r="CW38" s="16">
        <v>1</v>
      </c>
      <c r="CX38" s="16" t="s">
        <v>44</v>
      </c>
      <c r="CY38" s="16">
        <v>195.1</v>
      </c>
      <c r="CZ38" s="16">
        <v>116.2</v>
      </c>
      <c r="DA38" s="16">
        <v>77.900000000000006</v>
      </c>
      <c r="DB38" s="16">
        <v>75.3</v>
      </c>
      <c r="DC38" s="16">
        <v>110.3</v>
      </c>
      <c r="DD38" s="16">
        <v>8.9</v>
      </c>
      <c r="DE38" s="16">
        <v>28.4</v>
      </c>
      <c r="DF38" s="16">
        <v>19.399999999999999</v>
      </c>
      <c r="DG38" s="16">
        <v>79.599999999999994</v>
      </c>
      <c r="DH38" s="16"/>
      <c r="DI38" s="4" t="s">
        <v>44</v>
      </c>
      <c r="DJ38" s="5"/>
      <c r="DK38" s="3" t="s">
        <v>10</v>
      </c>
      <c r="DL38" s="11" t="s">
        <v>10</v>
      </c>
      <c r="DM38" s="32">
        <v>0</v>
      </c>
      <c r="DN38" s="11" t="s">
        <v>10</v>
      </c>
      <c r="DO38" s="32">
        <v>21.4</v>
      </c>
      <c r="DP38" s="11" t="s">
        <v>10</v>
      </c>
      <c r="DQ38" s="32">
        <v>1.9</v>
      </c>
      <c r="DR38" s="11" t="s">
        <v>10</v>
      </c>
      <c r="DS38" s="32">
        <v>39697</v>
      </c>
      <c r="DT38" s="11" t="s">
        <v>10</v>
      </c>
      <c r="DU38" s="32" t="s">
        <v>262</v>
      </c>
      <c r="DV38" s="11" t="s">
        <v>10</v>
      </c>
      <c r="DW38" s="32" t="s">
        <v>262</v>
      </c>
      <c r="DX38" s="11" t="s">
        <v>10</v>
      </c>
      <c r="DY38" s="32">
        <v>80</v>
      </c>
      <c r="DZ38" s="11" t="s">
        <v>10</v>
      </c>
      <c r="EA38" s="32">
        <v>1.7</v>
      </c>
      <c r="EB38" s="11" t="s">
        <v>10</v>
      </c>
      <c r="EC38" s="32">
        <v>64824</v>
      </c>
      <c r="ED38" s="11" t="s">
        <v>10</v>
      </c>
      <c r="EE38" s="32">
        <v>94</v>
      </c>
      <c r="EF38" s="11" t="s">
        <v>10</v>
      </c>
      <c r="EG38" s="32">
        <v>89</v>
      </c>
      <c r="EH38" s="11" t="s">
        <v>10</v>
      </c>
      <c r="EI38" s="32">
        <v>498</v>
      </c>
      <c r="EJ38" s="11" t="s">
        <v>10</v>
      </c>
      <c r="EK38" s="32">
        <v>17</v>
      </c>
      <c r="EL38" s="11" t="s">
        <v>10</v>
      </c>
      <c r="EM38" s="32">
        <v>10.1</v>
      </c>
      <c r="EN38" s="11" t="s">
        <v>10</v>
      </c>
      <c r="EO38" s="32">
        <v>96</v>
      </c>
      <c r="EP38" s="11" t="s">
        <v>10</v>
      </c>
      <c r="EQ38" s="32">
        <v>2.2999999999999998</v>
      </c>
      <c r="ER38" s="11" t="s">
        <v>10</v>
      </c>
      <c r="ES38" s="32">
        <v>45</v>
      </c>
      <c r="ET38" s="11" t="s">
        <v>10</v>
      </c>
      <c r="EU38" s="32">
        <v>84</v>
      </c>
      <c r="EV38" s="11" t="s">
        <v>10</v>
      </c>
      <c r="EW38" s="32">
        <v>81</v>
      </c>
      <c r="EX38" s="11" t="s">
        <v>10</v>
      </c>
      <c r="EY38" s="32">
        <v>7.5</v>
      </c>
      <c r="EZ38" s="11" t="s">
        <v>10</v>
      </c>
      <c r="FA38" s="32">
        <v>86</v>
      </c>
      <c r="FB38" s="11" t="s">
        <v>10</v>
      </c>
      <c r="FC38" s="32">
        <v>0.3</v>
      </c>
      <c r="FD38" s="11" t="s">
        <v>10</v>
      </c>
      <c r="FE38" s="32">
        <v>0.4</v>
      </c>
      <c r="FF38" s="11" t="s">
        <v>10</v>
      </c>
      <c r="FG38" s="32" t="s">
        <v>262</v>
      </c>
    </row>
    <row r="39" spans="1:163" ht="17" customHeight="1" x14ac:dyDescent="0.2">
      <c r="A39" s="4" t="s">
        <v>45</v>
      </c>
      <c r="B39" s="5"/>
      <c r="C39" s="3" t="s">
        <v>10</v>
      </c>
      <c r="D39" s="11" t="s">
        <v>10</v>
      </c>
      <c r="E39" s="12">
        <v>13.143000000000001</v>
      </c>
      <c r="F39" s="11" t="s">
        <v>10</v>
      </c>
      <c r="G39" s="12">
        <v>11</v>
      </c>
      <c r="H39" s="11" t="s">
        <v>10</v>
      </c>
      <c r="I39" s="12">
        <v>15.068</v>
      </c>
      <c r="J39" s="11" t="s">
        <v>10</v>
      </c>
      <c r="K39" s="12">
        <v>20.513000000000002</v>
      </c>
      <c r="L39" s="11" t="s">
        <v>10</v>
      </c>
      <c r="M39" s="12" t="s">
        <v>262</v>
      </c>
      <c r="N39" s="11" t="s">
        <v>10</v>
      </c>
      <c r="O39" s="12" t="s">
        <v>262</v>
      </c>
      <c r="P39" s="11" t="s">
        <v>10</v>
      </c>
      <c r="Q39" s="12">
        <v>25.521000000000001</v>
      </c>
      <c r="R39" s="11" t="s">
        <v>10</v>
      </c>
      <c r="S39" s="12">
        <v>1.623</v>
      </c>
      <c r="T39" s="11" t="s">
        <v>10</v>
      </c>
      <c r="U39" s="12" t="s">
        <v>262</v>
      </c>
      <c r="V39" s="11" t="s">
        <v>10</v>
      </c>
      <c r="W39" s="12" t="s">
        <v>262</v>
      </c>
      <c r="X39" s="11" t="s">
        <v>10</v>
      </c>
      <c r="Y39" s="12">
        <v>0.43099999999999999</v>
      </c>
      <c r="Z39" s="33" t="s">
        <v>45</v>
      </c>
      <c r="AA39" s="34"/>
      <c r="AB39" s="3" t="s">
        <v>10</v>
      </c>
      <c r="AC39" s="7">
        <v>25.291824790300002</v>
      </c>
      <c r="AD39" s="7">
        <v>9.7799406264000002</v>
      </c>
      <c r="AE39" s="7">
        <v>0.26716824319999999</v>
      </c>
      <c r="AF39" s="7">
        <v>0.77196337150000005</v>
      </c>
      <c r="AG39" s="7">
        <v>4.0322074013</v>
      </c>
      <c r="AH39" s="7">
        <v>55.1400924211</v>
      </c>
      <c r="AI39" s="7">
        <v>1.1748873129999999</v>
      </c>
      <c r="AJ39" s="7">
        <v>1.8671998225999999</v>
      </c>
      <c r="AK39" s="7">
        <v>1.6747160107000001</v>
      </c>
      <c r="AL39" s="33" t="s">
        <v>45</v>
      </c>
      <c r="AM39" s="34"/>
      <c r="AN39" s="3" t="s">
        <v>10</v>
      </c>
      <c r="AO39" s="7">
        <v>197.57368649200001</v>
      </c>
      <c r="AP39" s="7">
        <v>76.398557212</v>
      </c>
      <c r="AQ39" s="7">
        <v>2.0870544199999999</v>
      </c>
      <c r="AR39" s="7">
        <v>6.0303932360000001</v>
      </c>
      <c r="AS39" s="7">
        <v>31.498639879999999</v>
      </c>
      <c r="AT39" s="7">
        <v>430.74121473999998</v>
      </c>
      <c r="AU39" s="7">
        <v>9.1779387040000007</v>
      </c>
      <c r="AV39" s="7">
        <v>14.586118455999999</v>
      </c>
      <c r="AW39" s="7">
        <v>13.082480951999999</v>
      </c>
      <c r="AX39" s="13">
        <f t="shared" si="4"/>
        <v>781.17608409199988</v>
      </c>
      <c r="AY39" s="20">
        <f t="shared" si="5"/>
        <v>1.1748873129760469</v>
      </c>
      <c r="AZ39" s="24">
        <f t="shared" si="6"/>
        <v>0.26716824317860266</v>
      </c>
      <c r="BA39" s="4" t="s">
        <v>45</v>
      </c>
      <c r="BB39" s="5"/>
      <c r="BC39" s="3" t="s">
        <v>10</v>
      </c>
      <c r="BD39" s="6">
        <v>175</v>
      </c>
      <c r="BE39" s="6">
        <v>500</v>
      </c>
      <c r="BF39" s="6">
        <v>146</v>
      </c>
      <c r="BG39" s="6">
        <v>39</v>
      </c>
      <c r="BH39" s="6">
        <v>896</v>
      </c>
      <c r="BI39" s="6">
        <v>512</v>
      </c>
      <c r="BJ39" s="6">
        <v>384</v>
      </c>
      <c r="BK39" s="6">
        <v>12141</v>
      </c>
      <c r="BL39" s="6" t="s">
        <v>262</v>
      </c>
      <c r="BM39" s="6">
        <v>1000</v>
      </c>
      <c r="BN39" s="6">
        <v>20636</v>
      </c>
      <c r="BO39" s="13">
        <f t="shared" si="21"/>
        <v>36429</v>
      </c>
      <c r="BP39" s="4" t="s">
        <v>45</v>
      </c>
      <c r="BQ39" s="5"/>
      <c r="BR39" s="3" t="s">
        <v>10</v>
      </c>
      <c r="BS39" s="6">
        <v>23</v>
      </c>
      <c r="BT39" s="6">
        <v>55</v>
      </c>
      <c r="BU39" s="6">
        <v>22</v>
      </c>
      <c r="BV39" s="6">
        <v>8</v>
      </c>
      <c r="BW39" s="6">
        <v>98</v>
      </c>
      <c r="BX39" s="6" t="s">
        <v>262</v>
      </c>
      <c r="BY39" s="6">
        <v>98</v>
      </c>
      <c r="BZ39" s="6">
        <v>197</v>
      </c>
      <c r="CA39" s="6" t="s">
        <v>262</v>
      </c>
      <c r="CB39" s="6" t="s">
        <v>262</v>
      </c>
      <c r="CC39" s="6">
        <v>89</v>
      </c>
      <c r="CD39" s="13">
        <f t="shared" si="22"/>
        <v>590</v>
      </c>
      <c r="CE39" s="4" t="s">
        <v>45</v>
      </c>
      <c r="CF39" s="5"/>
      <c r="CG39" s="17">
        <f t="shared" si="0"/>
        <v>1.6195887891515004</v>
      </c>
      <c r="CH39" s="21">
        <f t="shared" si="9"/>
        <v>13.142857142857142</v>
      </c>
      <c r="CI39" s="21">
        <f t="shared" si="10"/>
        <v>11</v>
      </c>
      <c r="CJ39" s="21">
        <f t="shared" si="11"/>
        <v>15.068493150684931</v>
      </c>
      <c r="CK39" s="21">
        <f t="shared" si="12"/>
        <v>20.512820512820511</v>
      </c>
      <c r="CL39" s="21">
        <f t="shared" si="13"/>
        <v>10.9375</v>
      </c>
      <c r="CM39" s="21" t="e">
        <f t="shared" si="14"/>
        <v>#VALUE!</v>
      </c>
      <c r="CN39" s="21">
        <f t="shared" si="15"/>
        <v>25.520833333333332</v>
      </c>
      <c r="CO39" s="21">
        <f t="shared" si="16"/>
        <v>1.6226011036982129</v>
      </c>
      <c r="CP39" s="21" t="e">
        <f t="shared" si="17"/>
        <v>#VALUE!</v>
      </c>
      <c r="CQ39" s="21" t="e">
        <f t="shared" si="18"/>
        <v>#VALUE!</v>
      </c>
      <c r="CR39" s="21">
        <f t="shared" si="19"/>
        <v>0.43128513277767011</v>
      </c>
      <c r="CS39">
        <f t="shared" si="2"/>
        <v>2.1443797087265636E-2</v>
      </c>
      <c r="CT39">
        <f t="shared" si="20"/>
        <v>4.4638633376685704</v>
      </c>
      <c r="CU39" s="7">
        <v>9.1779387040000007</v>
      </c>
      <c r="CV39" s="13">
        <f t="shared" si="3"/>
        <v>771.9981453879999</v>
      </c>
      <c r="CW39" s="16">
        <v>54</v>
      </c>
      <c r="CX39" s="16" t="s">
        <v>281</v>
      </c>
      <c r="CY39" s="16">
        <v>119.5</v>
      </c>
      <c r="CZ39" s="16">
        <v>28</v>
      </c>
      <c r="DA39" s="16">
        <v>60.1</v>
      </c>
      <c r="DB39" s="16">
        <v>70.7</v>
      </c>
      <c r="DC39" s="16">
        <v>28.4</v>
      </c>
      <c r="DD39" s="16">
        <v>11.9</v>
      </c>
      <c r="DE39" s="16">
        <v>44</v>
      </c>
      <c r="DF39" s="16">
        <v>65.099999999999994</v>
      </c>
      <c r="DG39" s="16">
        <v>90.4</v>
      </c>
      <c r="DH39" s="16"/>
      <c r="DI39" s="4" t="s">
        <v>45</v>
      </c>
      <c r="DJ39" s="5"/>
      <c r="DK39" s="3" t="s">
        <v>10</v>
      </c>
      <c r="DL39" s="11" t="s">
        <v>10</v>
      </c>
      <c r="DM39" s="32">
        <v>4.9000000000000004</v>
      </c>
      <c r="DN39" s="11" t="s">
        <v>10</v>
      </c>
      <c r="DO39" s="32">
        <v>18.899999999999999</v>
      </c>
      <c r="DP39" s="11" t="s">
        <v>10</v>
      </c>
      <c r="DQ39" s="32">
        <v>1</v>
      </c>
      <c r="DR39" s="11" t="s">
        <v>10</v>
      </c>
      <c r="DS39" s="32" t="s">
        <v>262</v>
      </c>
      <c r="DT39" s="11" t="s">
        <v>10</v>
      </c>
      <c r="DU39" s="32" t="s">
        <v>262</v>
      </c>
      <c r="DV39" s="11" t="s">
        <v>10</v>
      </c>
      <c r="DW39" s="32">
        <v>13</v>
      </c>
      <c r="DX39" s="11" t="s">
        <v>10</v>
      </c>
      <c r="DY39" s="32">
        <v>48</v>
      </c>
      <c r="DZ39" s="11" t="s">
        <v>10</v>
      </c>
      <c r="EA39" s="32">
        <v>3.3</v>
      </c>
      <c r="EB39" s="11" t="s">
        <v>10</v>
      </c>
      <c r="EC39" s="32" t="s">
        <v>262</v>
      </c>
      <c r="ED39" s="11" t="s">
        <v>10</v>
      </c>
      <c r="EE39" s="32">
        <v>85</v>
      </c>
      <c r="EF39" s="11" t="s">
        <v>10</v>
      </c>
      <c r="EG39" s="32">
        <v>42</v>
      </c>
      <c r="EH39" s="11" t="s">
        <v>10</v>
      </c>
      <c r="EI39" s="32">
        <v>462</v>
      </c>
      <c r="EJ39" s="11" t="s">
        <v>10</v>
      </c>
      <c r="EK39" s="32">
        <v>19</v>
      </c>
      <c r="EL39" s="11" t="s">
        <v>10</v>
      </c>
      <c r="EM39" s="32">
        <v>27.1</v>
      </c>
      <c r="EN39" s="11" t="s">
        <v>10</v>
      </c>
      <c r="EO39" s="32">
        <v>62</v>
      </c>
      <c r="EP39" s="11" t="s">
        <v>10</v>
      </c>
      <c r="EQ39" s="32">
        <v>1.5</v>
      </c>
      <c r="ER39" s="11" t="s">
        <v>10</v>
      </c>
      <c r="ES39" s="32">
        <v>86</v>
      </c>
      <c r="ET39" s="11" t="s">
        <v>10</v>
      </c>
      <c r="EU39" s="32">
        <v>78.599999999999994</v>
      </c>
      <c r="EV39" s="11" t="s">
        <v>10</v>
      </c>
      <c r="EW39" s="32">
        <v>67</v>
      </c>
      <c r="EX39" s="11" t="s">
        <v>10</v>
      </c>
      <c r="EY39" s="32">
        <v>4.9000000000000004</v>
      </c>
      <c r="EZ39" s="11" t="s">
        <v>10</v>
      </c>
      <c r="FA39" s="32">
        <v>59</v>
      </c>
      <c r="FB39" s="11" t="s">
        <v>10</v>
      </c>
      <c r="FC39" s="32">
        <v>1</v>
      </c>
      <c r="FD39" s="11" t="s">
        <v>10</v>
      </c>
      <c r="FE39" s="32">
        <v>25</v>
      </c>
      <c r="FF39" s="11" t="s">
        <v>10</v>
      </c>
      <c r="FG39" s="32">
        <v>14.61</v>
      </c>
    </row>
    <row r="40" spans="1:163" ht="24" x14ac:dyDescent="0.2">
      <c r="A40" s="4" t="s">
        <v>46</v>
      </c>
      <c r="B40" s="5"/>
      <c r="C40" s="3" t="s">
        <v>10</v>
      </c>
      <c r="D40" s="11" t="s">
        <v>10</v>
      </c>
      <c r="E40" s="12">
        <v>10.28</v>
      </c>
      <c r="F40" s="11" t="s">
        <v>10</v>
      </c>
      <c r="G40" s="12">
        <v>17.119</v>
      </c>
      <c r="H40" s="11" t="s">
        <v>10</v>
      </c>
      <c r="I40" s="12">
        <v>13.333</v>
      </c>
      <c r="J40" s="11" t="s">
        <v>10</v>
      </c>
      <c r="K40" s="12">
        <v>13.333</v>
      </c>
      <c r="L40" s="11" t="s">
        <v>10</v>
      </c>
      <c r="M40" s="12" t="s">
        <v>262</v>
      </c>
      <c r="N40" s="11" t="s">
        <v>10</v>
      </c>
      <c r="O40" s="12" t="s">
        <v>262</v>
      </c>
      <c r="P40" s="11" t="s">
        <v>10</v>
      </c>
      <c r="Q40" s="12" t="s">
        <v>262</v>
      </c>
      <c r="R40" s="11" t="s">
        <v>10</v>
      </c>
      <c r="S40" s="12">
        <v>8.3520000000000003</v>
      </c>
      <c r="T40" s="11" t="s">
        <v>10</v>
      </c>
      <c r="U40" s="12">
        <v>13.167999999999999</v>
      </c>
      <c r="V40" s="11" t="s">
        <v>10</v>
      </c>
      <c r="W40" s="12">
        <v>6.609</v>
      </c>
      <c r="X40" s="11" t="s">
        <v>10</v>
      </c>
      <c r="Y40" s="12">
        <v>1.393</v>
      </c>
      <c r="Z40" s="33" t="s">
        <v>46</v>
      </c>
      <c r="AA40" s="34"/>
      <c r="AB40" s="3" t="s">
        <v>10</v>
      </c>
      <c r="AC40" s="6">
        <v>8.7892674924000005</v>
      </c>
      <c r="AD40" s="6">
        <v>46.885077165200002</v>
      </c>
      <c r="AE40" s="6">
        <v>5.3465863923999999</v>
      </c>
      <c r="AF40" s="6">
        <v>2.2169369999999999E-4</v>
      </c>
      <c r="AG40" s="6">
        <v>2.0927249636999998</v>
      </c>
      <c r="AH40" s="6">
        <v>29.695804605500001</v>
      </c>
      <c r="AI40" s="6">
        <v>5.5187156969000002</v>
      </c>
      <c r="AJ40" s="6">
        <v>0.24851861119999999</v>
      </c>
      <c r="AK40" s="6">
        <v>1.4230833789999999</v>
      </c>
      <c r="AL40" s="33" t="s">
        <v>46</v>
      </c>
      <c r="AM40" s="34"/>
      <c r="AN40" s="3" t="s">
        <v>10</v>
      </c>
      <c r="AO40" s="6">
        <v>21.448010247999999</v>
      </c>
      <c r="AP40" s="6">
        <v>114.411310884</v>
      </c>
      <c r="AQ40" s="6">
        <v>13.047007596</v>
      </c>
      <c r="AR40" s="6">
        <v>5.4098799999999995E-4</v>
      </c>
      <c r="AS40" s="6">
        <v>5.1067721519999996</v>
      </c>
      <c r="AT40" s="6">
        <v>72.465188032</v>
      </c>
      <c r="AU40" s="6">
        <v>13.467046136</v>
      </c>
      <c r="AV40" s="6">
        <v>0.606447548</v>
      </c>
      <c r="AW40" s="6">
        <v>3.4726792560000002</v>
      </c>
      <c r="AX40" s="13">
        <f t="shared" si="4"/>
        <v>244.02500283999998</v>
      </c>
      <c r="AY40" s="20">
        <f t="shared" si="5"/>
        <v>5.5187156968624018</v>
      </c>
      <c r="AZ40" s="24">
        <f t="shared" si="6"/>
        <v>5.3465863924421466</v>
      </c>
      <c r="BA40" s="4" t="s">
        <v>46</v>
      </c>
      <c r="BB40" s="5"/>
      <c r="BC40" s="3" t="s">
        <v>10</v>
      </c>
      <c r="BD40" s="7">
        <v>107</v>
      </c>
      <c r="BE40" s="7">
        <v>590</v>
      </c>
      <c r="BF40" s="7">
        <v>15</v>
      </c>
      <c r="BG40" s="7">
        <v>15</v>
      </c>
      <c r="BH40" s="7">
        <v>622</v>
      </c>
      <c r="BI40" s="7" t="s">
        <v>262</v>
      </c>
      <c r="BJ40" s="7" t="s">
        <v>262</v>
      </c>
      <c r="BK40" s="7">
        <v>4562</v>
      </c>
      <c r="BL40" s="7">
        <v>805</v>
      </c>
      <c r="BM40" s="7">
        <v>2875</v>
      </c>
      <c r="BN40" s="7">
        <v>36242</v>
      </c>
      <c r="BO40" s="13">
        <f t="shared" si="21"/>
        <v>45833</v>
      </c>
      <c r="BP40" s="4" t="s">
        <v>46</v>
      </c>
      <c r="BQ40" s="5"/>
      <c r="BR40" s="3" t="s">
        <v>10</v>
      </c>
      <c r="BS40" s="7">
        <v>11</v>
      </c>
      <c r="BT40" s="7">
        <v>101</v>
      </c>
      <c r="BU40" s="7">
        <v>2</v>
      </c>
      <c r="BV40" s="7">
        <v>2</v>
      </c>
      <c r="BW40" s="7" t="s">
        <v>262</v>
      </c>
      <c r="BX40" s="7" t="s">
        <v>262</v>
      </c>
      <c r="BY40" s="7">
        <v>8</v>
      </c>
      <c r="BZ40" s="7">
        <v>393</v>
      </c>
      <c r="CA40" s="7">
        <v>108</v>
      </c>
      <c r="CB40" s="7">
        <v>190</v>
      </c>
      <c r="CC40" s="7">
        <v>512</v>
      </c>
      <c r="CD40" s="13">
        <f t="shared" si="22"/>
        <v>1327</v>
      </c>
      <c r="CE40" s="4" t="s">
        <v>46</v>
      </c>
      <c r="CF40" s="5"/>
      <c r="CG40" s="17">
        <f t="shared" si="0"/>
        <v>2.8952937839547923</v>
      </c>
      <c r="CH40" s="21">
        <f t="shared" si="9"/>
        <v>10.2803738317757</v>
      </c>
      <c r="CI40" s="21">
        <f t="shared" si="10"/>
        <v>17.118644067796609</v>
      </c>
      <c r="CJ40" s="21">
        <f t="shared" si="11"/>
        <v>13.333333333333334</v>
      </c>
      <c r="CK40" s="21">
        <f t="shared" si="12"/>
        <v>13.333333333333334</v>
      </c>
      <c r="CL40" s="21" t="e">
        <f t="shared" si="13"/>
        <v>#VALUE!</v>
      </c>
      <c r="CM40" s="21" t="e">
        <f t="shared" si="14"/>
        <v>#VALUE!</v>
      </c>
      <c r="CN40" s="21" t="e">
        <f t="shared" si="15"/>
        <v>#VALUE!</v>
      </c>
      <c r="CO40" s="21">
        <f t="shared" si="16"/>
        <v>8.6146427005699255</v>
      </c>
      <c r="CP40" s="21">
        <f t="shared" si="17"/>
        <v>13.41614906832298</v>
      </c>
      <c r="CQ40" s="21">
        <f t="shared" si="18"/>
        <v>6.6086956521739122</v>
      </c>
      <c r="CR40" s="21">
        <f t="shared" si="19"/>
        <v>1.4127255670216876</v>
      </c>
      <c r="CS40">
        <f t="shared" si="2"/>
        <v>5.3242206017498307E-3</v>
      </c>
      <c r="CT40">
        <f t="shared" si="20"/>
        <v>2.2806075031775701</v>
      </c>
      <c r="CU40" s="6">
        <v>13.467046136</v>
      </c>
      <c r="CV40" s="13">
        <f t="shared" si="3"/>
        <v>230.55795670399999</v>
      </c>
      <c r="CW40" s="16">
        <v>20</v>
      </c>
      <c r="CX40" s="16" t="s">
        <v>46</v>
      </c>
      <c r="CY40" s="16">
        <v>164.8</v>
      </c>
      <c r="CZ40" s="16">
        <v>92.9</v>
      </c>
      <c r="DA40" s="16">
        <v>53.4</v>
      </c>
      <c r="DB40" s="16">
        <v>74.5</v>
      </c>
      <c r="DC40" s="16">
        <v>60.4</v>
      </c>
      <c r="DD40" s="16">
        <v>8</v>
      </c>
      <c r="DE40" s="16">
        <v>34.4</v>
      </c>
      <c r="DF40" s="16">
        <v>40.4</v>
      </c>
      <c r="DG40" s="16">
        <v>88</v>
      </c>
      <c r="DH40" s="16"/>
      <c r="DI40" s="4" t="s">
        <v>46</v>
      </c>
      <c r="DJ40" s="5"/>
      <c r="DK40" s="3" t="s">
        <v>10</v>
      </c>
      <c r="DL40" s="11" t="s">
        <v>10</v>
      </c>
      <c r="DM40" s="32">
        <v>0.5</v>
      </c>
      <c r="DN40" s="11" t="s">
        <v>10</v>
      </c>
      <c r="DO40" s="32">
        <v>23.2</v>
      </c>
      <c r="DP40" s="11" t="s">
        <v>10</v>
      </c>
      <c r="DQ40" s="32">
        <v>2</v>
      </c>
      <c r="DR40" s="11" t="s">
        <v>10</v>
      </c>
      <c r="DS40" s="32">
        <v>33049</v>
      </c>
      <c r="DT40" s="11" t="s">
        <v>10</v>
      </c>
      <c r="DU40" s="32">
        <v>524422</v>
      </c>
      <c r="DV40" s="11" t="s">
        <v>10</v>
      </c>
      <c r="DW40" s="32">
        <v>3.3</v>
      </c>
      <c r="DX40" s="11" t="s">
        <v>10</v>
      </c>
      <c r="DY40" s="32">
        <v>75</v>
      </c>
      <c r="DZ40" s="11" t="s">
        <v>10</v>
      </c>
      <c r="EA40" s="32">
        <v>0.9</v>
      </c>
      <c r="EB40" s="11" t="s">
        <v>10</v>
      </c>
      <c r="EC40" s="32">
        <v>47147</v>
      </c>
      <c r="ED40" s="11" t="s">
        <v>10</v>
      </c>
      <c r="EE40" s="32">
        <v>93</v>
      </c>
      <c r="EF40" s="11" t="s">
        <v>10</v>
      </c>
      <c r="EG40" s="32">
        <v>82</v>
      </c>
      <c r="EH40" s="11" t="s">
        <v>10</v>
      </c>
      <c r="EI40" s="32">
        <v>503</v>
      </c>
      <c r="EJ40" s="11" t="s">
        <v>10</v>
      </c>
      <c r="EK40" s="32">
        <v>17</v>
      </c>
      <c r="EL40" s="11" t="s">
        <v>10</v>
      </c>
      <c r="EM40" s="32">
        <v>10.1</v>
      </c>
      <c r="EN40" s="11" t="s">
        <v>10</v>
      </c>
      <c r="EO40" s="32">
        <v>82</v>
      </c>
      <c r="EP40" s="11" t="s">
        <v>10</v>
      </c>
      <c r="EQ40" s="32">
        <v>3.1</v>
      </c>
      <c r="ER40" s="11" t="s">
        <v>10</v>
      </c>
      <c r="ES40" s="32">
        <v>68</v>
      </c>
      <c r="ET40" s="11" t="s">
        <v>10</v>
      </c>
      <c r="EU40" s="32">
        <v>81.3</v>
      </c>
      <c r="EV40" s="11" t="s">
        <v>10</v>
      </c>
      <c r="EW40" s="32">
        <v>73</v>
      </c>
      <c r="EX40" s="11" t="s">
        <v>10</v>
      </c>
      <c r="EY40" s="32">
        <v>6.8</v>
      </c>
      <c r="EZ40" s="11" t="s">
        <v>10</v>
      </c>
      <c r="FA40" s="32">
        <v>78</v>
      </c>
      <c r="FB40" s="11" t="s">
        <v>10</v>
      </c>
      <c r="FC40" s="32">
        <v>0.2</v>
      </c>
      <c r="FD40" s="11" t="s">
        <v>10</v>
      </c>
      <c r="FE40" s="32">
        <v>10.8</v>
      </c>
      <c r="FF40" s="11" t="s">
        <v>10</v>
      </c>
      <c r="FG40" s="32">
        <v>14.94</v>
      </c>
    </row>
    <row r="41" spans="1:163" ht="18" customHeight="1" x14ac:dyDescent="0.2">
      <c r="Z41" s="33" t="s">
        <v>47</v>
      </c>
      <c r="AA41" s="34"/>
      <c r="AB41" s="3" t="s">
        <v>10</v>
      </c>
      <c r="AC41" s="7">
        <v>31.239709690400002</v>
      </c>
      <c r="AD41" s="7">
        <v>18.378277743600002</v>
      </c>
      <c r="AE41" s="7">
        <v>0.84811217790000004</v>
      </c>
      <c r="AF41" s="7">
        <v>19.7915603404</v>
      </c>
      <c r="AG41" s="7">
        <v>2.7777207858000001</v>
      </c>
      <c r="AH41" s="7">
        <v>20.3657564642</v>
      </c>
      <c r="AI41" s="7">
        <v>1.5639547705000001</v>
      </c>
      <c r="AJ41" s="7">
        <v>2.6654667319000001</v>
      </c>
      <c r="AK41" s="7">
        <v>2.3694412952000001</v>
      </c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4"/>
      <c r="DJ41" s="5"/>
      <c r="DK41" s="3"/>
      <c r="DL41" s="11"/>
      <c r="DM41" s="32"/>
      <c r="DN41" s="11"/>
      <c r="DO41" s="32"/>
      <c r="DP41" s="11"/>
      <c r="DQ41" s="32"/>
      <c r="DR41" s="11"/>
      <c r="DS41" s="32"/>
      <c r="DT41" s="11"/>
      <c r="DU41" s="32"/>
      <c r="DV41" s="11"/>
      <c r="DW41" s="32"/>
      <c r="DX41" s="11"/>
      <c r="DY41" s="32"/>
      <c r="DZ41" s="11"/>
      <c r="EA41" s="32"/>
      <c r="EB41" s="11"/>
      <c r="EC41" s="32"/>
      <c r="ED41" s="11"/>
      <c r="EE41" s="32"/>
      <c r="EF41" s="11"/>
      <c r="EG41" s="32"/>
      <c r="EH41" s="11"/>
      <c r="EI41" s="32"/>
      <c r="EJ41" s="11"/>
      <c r="EK41" s="32"/>
      <c r="EL41" s="11"/>
      <c r="EM41" s="32"/>
      <c r="EN41" s="11"/>
      <c r="EO41" s="32"/>
      <c r="EP41" s="11"/>
      <c r="EQ41" s="32"/>
      <c r="ER41" s="11"/>
      <c r="ES41" s="32"/>
      <c r="ET41" s="11"/>
      <c r="EU41" s="32"/>
      <c r="EV41" s="11"/>
      <c r="EW41" s="32"/>
      <c r="EX41" s="11"/>
      <c r="EY41" s="32"/>
      <c r="EZ41" s="11"/>
      <c r="FA41" s="32"/>
      <c r="FB41" s="11"/>
      <c r="FC41" s="32"/>
      <c r="FD41" s="11"/>
      <c r="FE41" s="32"/>
      <c r="FF41" s="11"/>
      <c r="FG41" s="32"/>
    </row>
    <row r="42" spans="1:163" ht="18" x14ac:dyDescent="0.2">
      <c r="Z42" s="33" t="s">
        <v>48</v>
      </c>
      <c r="AA42" s="34"/>
      <c r="AB42" s="3" t="s">
        <v>10</v>
      </c>
      <c r="AC42" s="6">
        <v>15.291207355899999</v>
      </c>
      <c r="AD42" s="6">
        <v>17.111140128100001</v>
      </c>
      <c r="AE42" s="6">
        <v>1.2113050853</v>
      </c>
      <c r="AF42" s="6">
        <v>19.798733564300001</v>
      </c>
      <c r="AG42" s="6">
        <v>32.364801719399999</v>
      </c>
      <c r="AH42" s="6">
        <v>9.2054889812000003</v>
      </c>
      <c r="AI42" s="6">
        <v>0.53011594890000002</v>
      </c>
      <c r="AJ42" s="6">
        <v>4.1791223973999996</v>
      </c>
      <c r="AK42" s="6">
        <v>0.30808481939999999</v>
      </c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4"/>
      <c r="DJ42" s="5"/>
      <c r="DK42" s="3"/>
      <c r="DL42" s="11"/>
      <c r="DM42" s="32"/>
      <c r="DN42" s="11"/>
      <c r="DO42" s="32"/>
      <c r="DP42" s="11"/>
      <c r="DQ42" s="32"/>
      <c r="DR42" s="11"/>
      <c r="DS42" s="32"/>
      <c r="DT42" s="11"/>
      <c r="DU42" s="32"/>
      <c r="DV42" s="11"/>
      <c r="DW42" s="32"/>
      <c r="DX42" s="11"/>
      <c r="DY42" s="32"/>
      <c r="DZ42" s="11"/>
      <c r="EA42" s="32"/>
      <c r="EB42" s="11"/>
      <c r="EC42" s="32"/>
      <c r="ED42" s="11"/>
      <c r="EE42" s="32"/>
      <c r="EF42" s="11"/>
      <c r="EG42" s="32"/>
      <c r="EH42" s="11"/>
      <c r="EI42" s="32"/>
      <c r="EJ42" s="11"/>
      <c r="EK42" s="32"/>
      <c r="EL42" s="11"/>
      <c r="EM42" s="32"/>
      <c r="EN42" s="11"/>
      <c r="EO42" s="32"/>
      <c r="EP42" s="11"/>
      <c r="EQ42" s="32"/>
      <c r="ER42" s="11"/>
      <c r="ES42" s="32"/>
      <c r="ET42" s="11"/>
      <c r="EU42" s="32"/>
      <c r="EV42" s="11"/>
      <c r="EW42" s="32"/>
      <c r="EX42" s="11"/>
      <c r="EY42" s="32"/>
      <c r="EZ42" s="11"/>
      <c r="FA42" s="32"/>
      <c r="FB42" s="11"/>
      <c r="FC42" s="32"/>
      <c r="FD42" s="11"/>
      <c r="FE42" s="32"/>
      <c r="FF42" s="11"/>
      <c r="FG42" s="32"/>
    </row>
    <row r="43" spans="1:163" ht="18" x14ac:dyDescent="0.2">
      <c r="Z43" s="33" t="s">
        <v>49</v>
      </c>
      <c r="AA43" s="34"/>
      <c r="AB43" s="3" t="s">
        <v>10</v>
      </c>
      <c r="AC43" s="7">
        <v>38.417832780700003</v>
      </c>
      <c r="AD43" s="7">
        <v>10.7761381351</v>
      </c>
      <c r="AE43" s="7">
        <v>2.1908661831999998</v>
      </c>
      <c r="AF43" s="7">
        <v>1.3360494333999999</v>
      </c>
      <c r="AG43" s="7">
        <v>0.96535977070000001</v>
      </c>
      <c r="AH43" s="7">
        <v>40.252469201499999</v>
      </c>
      <c r="AI43" s="7">
        <v>2.9007203983999998</v>
      </c>
      <c r="AJ43" s="7">
        <v>0.57384840560000006</v>
      </c>
      <c r="AK43" s="7">
        <v>2.5867156914999998</v>
      </c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29"/>
      <c r="DJ43" s="9"/>
      <c r="DK43" s="3"/>
      <c r="DL43" s="11"/>
      <c r="DM43" s="32"/>
      <c r="DN43" s="11"/>
      <c r="DO43" s="32"/>
      <c r="DP43" s="11"/>
      <c r="DQ43" s="32"/>
      <c r="DR43" s="11"/>
      <c r="DS43" s="32"/>
      <c r="DT43" s="11"/>
      <c r="DU43" s="32"/>
      <c r="DV43" s="11"/>
      <c r="DW43" s="32"/>
      <c r="DX43" s="11"/>
      <c r="DY43" s="32"/>
      <c r="DZ43" s="11"/>
      <c r="EA43" s="32"/>
      <c r="EB43" s="11"/>
      <c r="EC43" s="32"/>
      <c r="ED43" s="11"/>
      <c r="EE43" s="32"/>
      <c r="EF43" s="11"/>
      <c r="EG43" s="32"/>
      <c r="EH43" s="11"/>
      <c r="EI43" s="32"/>
      <c r="EJ43" s="11"/>
      <c r="EK43" s="32"/>
      <c r="EL43" s="11"/>
      <c r="EM43" s="32"/>
      <c r="EN43" s="11"/>
      <c r="EO43" s="32"/>
      <c r="EP43" s="11"/>
      <c r="EQ43" s="32"/>
      <c r="ER43" s="11"/>
      <c r="ES43" s="32"/>
      <c r="ET43" s="11"/>
      <c r="EU43" s="32"/>
      <c r="EV43" s="11"/>
      <c r="EW43" s="32"/>
      <c r="EX43" s="11"/>
      <c r="EY43" s="32"/>
      <c r="EZ43" s="11"/>
      <c r="FA43" s="32"/>
      <c r="FB43" s="11"/>
      <c r="FC43" s="32"/>
      <c r="FD43" s="11"/>
      <c r="FE43" s="32"/>
      <c r="FF43" s="11"/>
      <c r="FG43" s="32"/>
    </row>
    <row r="44" spans="1:163" ht="18" customHeight="1" x14ac:dyDescent="0.2">
      <c r="Z44" s="33" t="s">
        <v>50</v>
      </c>
      <c r="AA44" s="34"/>
      <c r="AB44" s="3" t="s">
        <v>10</v>
      </c>
      <c r="AC44" s="6">
        <v>36.703378397500003</v>
      </c>
      <c r="AD44" s="6">
        <v>10.709327071800001</v>
      </c>
      <c r="AE44" s="6">
        <v>1.8436469911</v>
      </c>
      <c r="AF44" s="6">
        <v>10.777755193100001</v>
      </c>
      <c r="AG44" s="6">
        <v>9.4401813977</v>
      </c>
      <c r="AH44" s="6">
        <v>20.112271548300001</v>
      </c>
      <c r="AI44" s="6">
        <v>0.78051682079999996</v>
      </c>
      <c r="AJ44" s="6">
        <v>6.6083691962</v>
      </c>
      <c r="AK44" s="6">
        <v>3.0245533833999998</v>
      </c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30"/>
      <c r="DJ44" s="9"/>
      <c r="DK44" s="3"/>
      <c r="DL44" s="11"/>
      <c r="DM44" s="32"/>
      <c r="DN44" s="11"/>
      <c r="DO44" s="32"/>
      <c r="DP44" s="11"/>
      <c r="DQ44" s="32"/>
      <c r="DR44" s="11"/>
      <c r="DS44" s="32"/>
      <c r="DT44" s="11"/>
      <c r="DU44" s="32"/>
      <c r="DV44" s="11"/>
      <c r="DW44" s="32"/>
      <c r="DX44" s="11"/>
      <c r="DY44" s="32"/>
      <c r="DZ44" s="11"/>
      <c r="EA44" s="32"/>
      <c r="EB44" s="11"/>
      <c r="EC44" s="32"/>
      <c r="ED44" s="11"/>
      <c r="EE44" s="32"/>
      <c r="EF44" s="11"/>
      <c r="EG44" s="32"/>
      <c r="EH44" s="11"/>
      <c r="EI44" s="32"/>
      <c r="EJ44" s="11"/>
      <c r="EK44" s="32"/>
      <c r="EL44" s="11"/>
      <c r="EM44" s="32"/>
      <c r="EN44" s="11"/>
      <c r="EO44" s="32"/>
      <c r="EP44" s="11"/>
      <c r="EQ44" s="32"/>
      <c r="ER44" s="11"/>
      <c r="ES44" s="32"/>
      <c r="ET44" s="11"/>
      <c r="EU44" s="32"/>
      <c r="EV44" s="11"/>
      <c r="EW44" s="32"/>
      <c r="EX44" s="11"/>
      <c r="EY44" s="32"/>
      <c r="EZ44" s="11"/>
      <c r="FA44" s="32"/>
      <c r="FB44" s="11"/>
      <c r="FC44" s="32"/>
      <c r="FD44" s="11"/>
      <c r="FE44" s="32"/>
      <c r="FF44" s="11"/>
      <c r="FG44" s="32"/>
    </row>
    <row r="45" spans="1:163" ht="18" x14ac:dyDescent="0.2">
      <c r="Z45" s="33" t="s">
        <v>51</v>
      </c>
      <c r="AA45" s="34"/>
      <c r="AB45" s="3" t="s">
        <v>10</v>
      </c>
      <c r="AC45" s="7">
        <v>36.252368358399998</v>
      </c>
      <c r="AD45" s="7">
        <v>11.508852746400001</v>
      </c>
      <c r="AE45" s="7">
        <v>2.4560716364999999</v>
      </c>
      <c r="AF45" s="7">
        <v>1.277888699</v>
      </c>
      <c r="AG45" s="7">
        <v>3.2038809008000002</v>
      </c>
      <c r="AH45" s="7">
        <v>38.346751215799998</v>
      </c>
      <c r="AI45" s="7">
        <v>2.4831579792</v>
      </c>
      <c r="AJ45" s="7">
        <v>1.7676699019</v>
      </c>
      <c r="AK45" s="7">
        <v>2.703358562</v>
      </c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31"/>
      <c r="DJ45" s="9"/>
      <c r="DK45" s="3"/>
      <c r="DL45" s="11"/>
      <c r="DM45" s="32"/>
      <c r="DN45" s="11"/>
      <c r="DO45" s="32"/>
      <c r="DP45" s="11"/>
      <c r="DQ45" s="32"/>
      <c r="DR45" s="11"/>
      <c r="DS45" s="32"/>
      <c r="DT45" s="11"/>
      <c r="DU45" s="32"/>
      <c r="DV45" s="11"/>
      <c r="DW45" s="32"/>
      <c r="DX45" s="11"/>
      <c r="DY45" s="32"/>
      <c r="DZ45" s="11"/>
      <c r="EA45" s="32"/>
      <c r="EB45" s="11"/>
      <c r="EC45" s="32"/>
      <c r="ED45" s="11"/>
      <c r="EE45" s="32"/>
      <c r="EF45" s="11"/>
      <c r="EG45" s="32"/>
      <c r="EH45" s="11"/>
      <c r="EI45" s="32"/>
      <c r="EJ45" s="11"/>
      <c r="EK45" s="32"/>
      <c r="EL45" s="11"/>
      <c r="EM45" s="32"/>
      <c r="EN45" s="11"/>
      <c r="EO45" s="32"/>
      <c r="EP45" s="11"/>
      <c r="EQ45" s="32"/>
      <c r="ER45" s="11"/>
      <c r="ES45" s="32"/>
      <c r="ET45" s="11"/>
      <c r="EU45" s="32"/>
      <c r="EV45" s="11"/>
      <c r="EW45" s="32"/>
      <c r="EX45" s="11"/>
      <c r="EY45" s="32"/>
      <c r="EZ45" s="11"/>
      <c r="FA45" s="32"/>
      <c r="FB45" s="11"/>
      <c r="FC45" s="32"/>
      <c r="FD45" s="11"/>
      <c r="FE45" s="32"/>
      <c r="FF45" s="11"/>
      <c r="FG45" s="32"/>
    </row>
    <row r="46" spans="1:163" ht="18" x14ac:dyDescent="0.2">
      <c r="Z46" s="33" t="s">
        <v>52</v>
      </c>
      <c r="AA46" s="34"/>
      <c r="AB46" s="3" t="s">
        <v>10</v>
      </c>
      <c r="AC46" s="6">
        <v>33.902619164999997</v>
      </c>
      <c r="AD46" s="6">
        <v>11.8217655643</v>
      </c>
      <c r="AE46" s="6">
        <v>1.1355805048000001</v>
      </c>
      <c r="AF46" s="6">
        <v>13.2069033342</v>
      </c>
      <c r="AG46" s="6">
        <v>15.1744664658</v>
      </c>
      <c r="AH46" s="6">
        <v>15.7553446333</v>
      </c>
      <c r="AI46" s="6">
        <v>0.9709805172</v>
      </c>
      <c r="AJ46" s="6">
        <v>3.9814855559</v>
      </c>
      <c r="AK46" s="6">
        <v>4.0508542595000003</v>
      </c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</row>
    <row r="47" spans="1:163" ht="18" x14ac:dyDescent="0.2">
      <c r="Z47" s="42" t="s">
        <v>53</v>
      </c>
      <c r="AA47" s="9" t="s">
        <v>54</v>
      </c>
      <c r="AB47" s="3" t="s">
        <v>10</v>
      </c>
      <c r="AC47" s="7">
        <v>1.2503019073999999</v>
      </c>
      <c r="AD47" s="7">
        <v>37.173911502999999</v>
      </c>
      <c r="AE47" s="7">
        <v>1.10854506E-2</v>
      </c>
      <c r="AF47" s="7">
        <v>3.5447499701999998</v>
      </c>
      <c r="AG47" s="7">
        <v>6.5765066034000004</v>
      </c>
      <c r="AH47" s="7">
        <v>12.1542297239</v>
      </c>
      <c r="AI47" s="7">
        <v>0.1523018404</v>
      </c>
      <c r="AJ47" s="7">
        <v>39.037216007399998</v>
      </c>
      <c r="AK47" s="7">
        <v>9.96969937E-2</v>
      </c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</row>
    <row r="48" spans="1:163" ht="18" x14ac:dyDescent="0.2">
      <c r="Z48" s="43"/>
      <c r="AA48" s="9" t="s">
        <v>55</v>
      </c>
      <c r="AB48" s="3" t="s">
        <v>10</v>
      </c>
      <c r="AC48" s="6">
        <v>36.510634647000003</v>
      </c>
      <c r="AD48" s="6">
        <v>5.3238922299000002</v>
      </c>
      <c r="AE48" s="6">
        <v>0.27776362739999999</v>
      </c>
      <c r="AF48" s="6">
        <v>3.0119658211</v>
      </c>
      <c r="AG48" s="6">
        <v>1.3244713508999999</v>
      </c>
      <c r="AH48" s="6">
        <v>48.534367886699997</v>
      </c>
      <c r="AI48" s="6">
        <v>1.0780767818000001</v>
      </c>
      <c r="AJ48" s="6">
        <v>1.6783786755000001</v>
      </c>
      <c r="AK48" s="6">
        <v>2.2604489797</v>
      </c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</row>
    <row r="49" spans="26:112" ht="18" x14ac:dyDescent="0.2">
      <c r="Z49" s="43"/>
      <c r="AA49" s="9" t="s">
        <v>56</v>
      </c>
      <c r="AB49" s="3" t="s">
        <v>10</v>
      </c>
      <c r="AC49" s="7">
        <v>0.87491651960000005</v>
      </c>
      <c r="AD49" s="7">
        <v>3.7986197999999999E-3</v>
      </c>
      <c r="AE49" s="7">
        <v>9.6716399999999996E-4</v>
      </c>
      <c r="AF49" s="7">
        <v>0.71270644989999998</v>
      </c>
      <c r="AG49" s="7">
        <v>3.6537419657000001</v>
      </c>
      <c r="AH49" s="7">
        <v>4.5921211156000004</v>
      </c>
      <c r="AI49" s="7">
        <v>0.13113075639999999</v>
      </c>
      <c r="AJ49" s="7">
        <v>89.966244310600004</v>
      </c>
      <c r="AK49" s="7">
        <v>6.4373098500000003E-2</v>
      </c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</row>
    <row r="50" spans="26:112" ht="24" x14ac:dyDescent="0.2">
      <c r="Z50" s="43"/>
      <c r="AA50" s="9" t="s">
        <v>57</v>
      </c>
      <c r="AB50" s="3" t="s">
        <v>10</v>
      </c>
      <c r="AC50" s="6">
        <v>35.155949172100001</v>
      </c>
      <c r="AD50" s="6">
        <v>0</v>
      </c>
      <c r="AE50" s="6">
        <v>0</v>
      </c>
      <c r="AF50" s="6">
        <v>0</v>
      </c>
      <c r="AG50" s="6">
        <v>7.7011936899999994E-2</v>
      </c>
      <c r="AH50" s="6">
        <v>59.992298806299999</v>
      </c>
      <c r="AI50" s="6">
        <v>3.85059684E-2</v>
      </c>
      <c r="AJ50" s="6">
        <v>0</v>
      </c>
      <c r="AK50" s="6">
        <v>4.7362341163000004</v>
      </c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</row>
    <row r="51" spans="26:112" ht="18" x14ac:dyDescent="0.2">
      <c r="Z51" s="43"/>
      <c r="AA51" s="9" t="s">
        <v>58</v>
      </c>
      <c r="AB51" s="3" t="s">
        <v>10</v>
      </c>
      <c r="AC51" s="7">
        <v>59.776347000999998</v>
      </c>
      <c r="AD51" s="7">
        <v>23.805489664500001</v>
      </c>
      <c r="AE51" s="7">
        <v>0</v>
      </c>
      <c r="AF51" s="7">
        <v>3.3886817999999999E-2</v>
      </c>
      <c r="AG51" s="7">
        <v>10.420196543499999</v>
      </c>
      <c r="AH51" s="7">
        <v>1.0166045408</v>
      </c>
      <c r="AI51" s="7">
        <v>0.88105726870000001</v>
      </c>
      <c r="AJ51" s="7">
        <v>4.0664181632999998</v>
      </c>
      <c r="AK51" s="7">
        <v>0</v>
      </c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</row>
    <row r="52" spans="26:112" ht="18" x14ac:dyDescent="0.2">
      <c r="Z52" s="43"/>
      <c r="AA52" s="9" t="s">
        <v>59</v>
      </c>
      <c r="AB52" s="3" t="s">
        <v>10</v>
      </c>
      <c r="AC52" s="6">
        <v>59.927279476300001</v>
      </c>
      <c r="AD52" s="6">
        <v>13.126215977999999</v>
      </c>
      <c r="AE52" s="6">
        <v>0.59473626550000003</v>
      </c>
      <c r="AF52" s="6">
        <v>17.676276839300002</v>
      </c>
      <c r="AG52" s="6">
        <v>3.8136127399999997E-2</v>
      </c>
      <c r="AH52" s="6">
        <v>5.9213655112000003</v>
      </c>
      <c r="AI52" s="6">
        <v>0.1052394442</v>
      </c>
      <c r="AJ52" s="6">
        <v>2.4261392127999999</v>
      </c>
      <c r="AK52" s="6">
        <v>0.18461114519999999</v>
      </c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</row>
    <row r="53" spans="26:112" ht="18" x14ac:dyDescent="0.2">
      <c r="Z53" s="43"/>
      <c r="AA53" s="9" t="s">
        <v>60</v>
      </c>
      <c r="AB53" s="3" t="s">
        <v>10</v>
      </c>
      <c r="AC53" s="7">
        <v>12.007874015700001</v>
      </c>
      <c r="AD53" s="7">
        <v>60.334645669300002</v>
      </c>
      <c r="AE53" s="7">
        <v>12.795275590599999</v>
      </c>
      <c r="AF53" s="7">
        <v>0</v>
      </c>
      <c r="AG53" s="7">
        <v>0</v>
      </c>
      <c r="AH53" s="7">
        <v>1.7716535433</v>
      </c>
      <c r="AI53" s="7">
        <v>1.2795275590999999</v>
      </c>
      <c r="AJ53" s="7">
        <v>9.8425196899999998E-2</v>
      </c>
      <c r="AK53" s="7">
        <v>11.712598425199999</v>
      </c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</row>
    <row r="54" spans="26:112" ht="18" x14ac:dyDescent="0.2">
      <c r="Z54" s="43"/>
      <c r="AA54" s="9" t="s">
        <v>61</v>
      </c>
      <c r="AB54" s="3" t="s">
        <v>10</v>
      </c>
      <c r="AC54" s="6">
        <v>0</v>
      </c>
      <c r="AD54" s="6">
        <v>0</v>
      </c>
      <c r="AE54" s="6">
        <v>0</v>
      </c>
      <c r="AF54" s="6">
        <v>0</v>
      </c>
      <c r="AG54" s="6">
        <v>6.2140220000000003E-4</v>
      </c>
      <c r="AH54" s="6">
        <v>0</v>
      </c>
      <c r="AI54" s="6">
        <v>0</v>
      </c>
      <c r="AJ54" s="6">
        <v>97.324397114700005</v>
      </c>
      <c r="AK54" s="6">
        <v>2.6749814830999998</v>
      </c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</row>
    <row r="55" spans="26:112" ht="24" x14ac:dyDescent="0.2">
      <c r="Z55" s="43"/>
      <c r="AA55" s="9" t="s">
        <v>62</v>
      </c>
      <c r="AB55" s="3" t="s">
        <v>10</v>
      </c>
      <c r="AC55" s="7">
        <v>39.540034071500003</v>
      </c>
      <c r="AD55" s="7">
        <v>31.856899488900002</v>
      </c>
      <c r="AE55" s="7">
        <v>8.3986371379999998</v>
      </c>
      <c r="AF55" s="7">
        <v>0.3407155026</v>
      </c>
      <c r="AG55" s="7">
        <v>5.11073254E-2</v>
      </c>
      <c r="AH55" s="7">
        <v>4.0885860307000002</v>
      </c>
      <c r="AI55" s="7">
        <v>2.8960817717</v>
      </c>
      <c r="AJ55" s="7">
        <v>0</v>
      </c>
      <c r="AK55" s="7">
        <v>12.8279386712</v>
      </c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</row>
    <row r="56" spans="26:112" ht="18" x14ac:dyDescent="0.2">
      <c r="Z56" s="43"/>
      <c r="AA56" s="9" t="s">
        <v>63</v>
      </c>
      <c r="AB56" s="3" t="s">
        <v>10</v>
      </c>
      <c r="AC56" s="6">
        <v>13.2230969393</v>
      </c>
      <c r="AD56" s="6">
        <v>3.0427300655999998</v>
      </c>
      <c r="AE56" s="6">
        <v>3.3067973259999999</v>
      </c>
      <c r="AF56" s="6">
        <v>33.656890369599999</v>
      </c>
      <c r="AG56" s="6">
        <v>17.014990890100002</v>
      </c>
      <c r="AH56" s="6">
        <v>23.435021973200001</v>
      </c>
      <c r="AI56" s="6">
        <v>0.26310320700000001</v>
      </c>
      <c r="AJ56" s="6">
        <v>4.5876463374999998</v>
      </c>
      <c r="AK56" s="6">
        <v>1.4697228916</v>
      </c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</row>
    <row r="57" spans="26:112" ht="18" x14ac:dyDescent="0.2">
      <c r="Z57" s="43"/>
      <c r="AA57" s="10" t="s">
        <v>64</v>
      </c>
      <c r="AB57" s="3" t="s">
        <v>10</v>
      </c>
      <c r="AC57" s="7">
        <v>21.319395711799999</v>
      </c>
      <c r="AD57" s="7">
        <v>10.943919942999999</v>
      </c>
      <c r="AE57" s="7">
        <v>4.2000693899999997E-2</v>
      </c>
      <c r="AF57" s="7">
        <v>2.3134295262000002</v>
      </c>
      <c r="AG57" s="7">
        <v>1.3328046289</v>
      </c>
      <c r="AH57" s="7">
        <v>55.947793920099997</v>
      </c>
      <c r="AI57" s="7">
        <v>2.3723870219999998</v>
      </c>
      <c r="AJ57" s="7">
        <v>1.2357595473</v>
      </c>
      <c r="AK57" s="7">
        <v>4.4925090066999998</v>
      </c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</row>
    <row r="58" spans="26:112" ht="18" x14ac:dyDescent="0.2">
      <c r="Z58" s="43"/>
      <c r="AA58" s="10" t="s">
        <v>65</v>
      </c>
      <c r="AB58" s="3" t="s">
        <v>10</v>
      </c>
      <c r="AC58" s="6">
        <v>0.21358393849999999</v>
      </c>
      <c r="AD58" s="6">
        <v>8.3724903886999993</v>
      </c>
      <c r="AE58" s="6">
        <v>1.4096539939999999</v>
      </c>
      <c r="AF58" s="6">
        <v>53.9940196497</v>
      </c>
      <c r="AG58" s="6">
        <v>5.9376334899999996</v>
      </c>
      <c r="AH58" s="6">
        <v>8.2870568132999995</v>
      </c>
      <c r="AI58" s="6">
        <v>18.282785134600001</v>
      </c>
      <c r="AJ58" s="6">
        <v>0</v>
      </c>
      <c r="AK58" s="6">
        <v>3.5027765912</v>
      </c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</row>
    <row r="59" spans="26:112" ht="18" x14ac:dyDescent="0.2">
      <c r="Z59" s="43"/>
      <c r="AA59" s="10" t="s">
        <v>66</v>
      </c>
      <c r="AB59" s="3" t="s">
        <v>10</v>
      </c>
      <c r="AC59" s="7">
        <v>6.8483298968000001</v>
      </c>
      <c r="AD59" s="7">
        <v>2.2672999157999998</v>
      </c>
      <c r="AE59" s="7">
        <v>2.72677567E-2</v>
      </c>
      <c r="AF59" s="7">
        <v>3.2830004277999998</v>
      </c>
      <c r="AG59" s="7">
        <v>5.0408805517999999</v>
      </c>
      <c r="AH59" s="7">
        <v>30.754843657799999</v>
      </c>
      <c r="AI59" s="7">
        <v>0.95310648620000005</v>
      </c>
      <c r="AJ59" s="7">
        <v>2.3535541085</v>
      </c>
      <c r="AK59" s="7">
        <v>48.471717198699999</v>
      </c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</row>
    <row r="60" spans="26:112" ht="18" x14ac:dyDescent="0.2">
      <c r="Z60" s="43"/>
      <c r="AA60" s="9" t="s">
        <v>67</v>
      </c>
      <c r="AB60" s="3" t="s">
        <v>10</v>
      </c>
      <c r="AC60" s="6">
        <v>47.240412209799999</v>
      </c>
      <c r="AD60" s="6">
        <v>12.0395251761</v>
      </c>
      <c r="AE60" s="6">
        <v>21.385337855500001</v>
      </c>
      <c r="AF60" s="6">
        <v>0.1180537438</v>
      </c>
      <c r="AG60" s="6">
        <v>0.31763631619999999</v>
      </c>
      <c r="AH60" s="6">
        <v>2.3030263501000001</v>
      </c>
      <c r="AI60" s="6">
        <v>1.0761805374</v>
      </c>
      <c r="AJ60" s="6">
        <v>4.1090529600000002E-2</v>
      </c>
      <c r="AK60" s="6">
        <v>15.478737281500001</v>
      </c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</row>
    <row r="61" spans="26:112" ht="18" x14ac:dyDescent="0.2">
      <c r="Z61" s="43"/>
      <c r="AA61" s="9" t="s">
        <v>68</v>
      </c>
      <c r="AB61" s="3" t="s">
        <v>10</v>
      </c>
      <c r="AC61" s="7">
        <v>0.148673376</v>
      </c>
      <c r="AD61" s="7">
        <v>0</v>
      </c>
      <c r="AE61" s="7">
        <v>0.148673376</v>
      </c>
      <c r="AF61" s="7">
        <v>0.33165599270000001</v>
      </c>
      <c r="AG61" s="7">
        <v>3.2593778591000002</v>
      </c>
      <c r="AH61" s="7">
        <v>1.0064043916000001</v>
      </c>
      <c r="AI61" s="7">
        <v>34.503659652300001</v>
      </c>
      <c r="AJ61" s="7">
        <v>55.146386093300002</v>
      </c>
      <c r="AK61" s="7">
        <v>5.4551692588999998</v>
      </c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</row>
    <row r="62" spans="26:112" ht="18" x14ac:dyDescent="0.2">
      <c r="Z62" s="43"/>
      <c r="AA62" s="9" t="s">
        <v>69</v>
      </c>
      <c r="AB62" s="3" t="s">
        <v>10</v>
      </c>
      <c r="AC62" s="6">
        <v>12.5203879052</v>
      </c>
      <c r="AD62" s="6">
        <v>0.8578735408</v>
      </c>
      <c r="AE62" s="6">
        <v>0.25436404309999999</v>
      </c>
      <c r="AF62" s="6">
        <v>2.9244713722000002</v>
      </c>
      <c r="AG62" s="6">
        <v>1.1111924E-2</v>
      </c>
      <c r="AH62" s="6">
        <v>74.203283298499997</v>
      </c>
      <c r="AI62" s="6">
        <v>0.78779140609999998</v>
      </c>
      <c r="AJ62" s="6">
        <v>0.24374720480000001</v>
      </c>
      <c r="AK62" s="6">
        <v>8.1969693051999997</v>
      </c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</row>
    <row r="63" spans="26:112" ht="18" x14ac:dyDescent="0.2">
      <c r="Z63" s="43"/>
      <c r="AA63" s="9" t="s">
        <v>70</v>
      </c>
      <c r="AB63" s="3" t="s">
        <v>10</v>
      </c>
      <c r="AC63" s="7">
        <v>9.8596553561999993</v>
      </c>
      <c r="AD63" s="7">
        <v>0.81719666020000004</v>
      </c>
      <c r="AE63" s="7">
        <v>0.14212115829999999</v>
      </c>
      <c r="AF63" s="7">
        <v>0</v>
      </c>
      <c r="AG63" s="7">
        <v>3.5530289600000001E-2</v>
      </c>
      <c r="AH63" s="7">
        <v>70.758571682400003</v>
      </c>
      <c r="AI63" s="7">
        <v>17.019008704899999</v>
      </c>
      <c r="AJ63" s="7">
        <v>0</v>
      </c>
      <c r="AK63" s="7">
        <v>1.3679161485</v>
      </c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</row>
    <row r="64" spans="26:112" ht="18" x14ac:dyDescent="0.2">
      <c r="Z64" s="43"/>
      <c r="AA64" s="9" t="s">
        <v>71</v>
      </c>
      <c r="AB64" s="3" t="s">
        <v>10</v>
      </c>
      <c r="AC64" s="6">
        <v>44.423594184300001</v>
      </c>
      <c r="AD64" s="6">
        <v>1.7264537925000001</v>
      </c>
      <c r="AE64" s="6">
        <v>0.20440968070000001</v>
      </c>
      <c r="AF64" s="6">
        <v>0</v>
      </c>
      <c r="AG64" s="6">
        <v>3.8814327E-3</v>
      </c>
      <c r="AH64" s="6">
        <v>51.608163399399999</v>
      </c>
      <c r="AI64" s="6">
        <v>0.93714206379999998</v>
      </c>
      <c r="AJ64" s="6">
        <v>2.9857169999999999E-4</v>
      </c>
      <c r="AK64" s="6">
        <v>1.0960568748999999</v>
      </c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</row>
    <row r="65" spans="26:112" ht="18" x14ac:dyDescent="0.2">
      <c r="Z65" s="43"/>
      <c r="AA65" s="9" t="s">
        <v>72</v>
      </c>
      <c r="AB65" s="3" t="s">
        <v>10</v>
      </c>
      <c r="AC65" s="7">
        <v>80.8533131561</v>
      </c>
      <c r="AD65" s="7">
        <v>1.5246069151999999</v>
      </c>
      <c r="AE65" s="7">
        <v>0.51939878439999998</v>
      </c>
      <c r="AF65" s="7">
        <v>1.7462972064</v>
      </c>
      <c r="AG65" s="7">
        <v>0</v>
      </c>
      <c r="AH65" s="7">
        <v>12.9082442624</v>
      </c>
      <c r="AI65" s="7">
        <v>0.16264359480000001</v>
      </c>
      <c r="AJ65" s="7">
        <v>3.5357303200000002E-2</v>
      </c>
      <c r="AK65" s="7">
        <v>2.2501387774000001</v>
      </c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</row>
    <row r="66" spans="26:112" ht="18" x14ac:dyDescent="0.2">
      <c r="Z66" s="43"/>
      <c r="AA66" s="9" t="s">
        <v>73</v>
      </c>
      <c r="AB66" s="3" t="s">
        <v>10</v>
      </c>
      <c r="AC66" s="6">
        <v>35.930161894800001</v>
      </c>
      <c r="AD66" s="6">
        <v>1.2060813199999999E-2</v>
      </c>
      <c r="AE66" s="6">
        <v>2.53210442E-2</v>
      </c>
      <c r="AF66" s="6">
        <v>23.628932091599999</v>
      </c>
      <c r="AG66" s="6">
        <v>3.3317159999999999E-4</v>
      </c>
      <c r="AH66" s="6">
        <v>39.7281186198</v>
      </c>
      <c r="AI66" s="6">
        <v>0.48563097379999998</v>
      </c>
      <c r="AJ66" s="6">
        <v>2.1989328000000001E-3</v>
      </c>
      <c r="AK66" s="6">
        <v>0.1872424583</v>
      </c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</row>
    <row r="67" spans="26:112" ht="18" x14ac:dyDescent="0.2">
      <c r="Z67" s="43"/>
      <c r="AA67" s="9" t="s">
        <v>74</v>
      </c>
      <c r="AB67" s="3" t="s">
        <v>10</v>
      </c>
      <c r="AC67" s="7">
        <v>0</v>
      </c>
      <c r="AD67" s="7">
        <v>0</v>
      </c>
      <c r="AE67" s="7">
        <v>12.0481927711</v>
      </c>
      <c r="AF67" s="7">
        <v>0</v>
      </c>
      <c r="AG67" s="7">
        <v>32.650602409599998</v>
      </c>
      <c r="AH67" s="7">
        <v>4.0963855422000002</v>
      </c>
      <c r="AI67" s="7">
        <v>4.6987951807000004</v>
      </c>
      <c r="AJ67" s="7">
        <v>0</v>
      </c>
      <c r="AK67" s="7">
        <v>46.506024096399997</v>
      </c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</row>
    <row r="68" spans="26:112" ht="18" x14ac:dyDescent="0.2">
      <c r="Z68" s="43"/>
      <c r="AA68" s="9" t="s">
        <v>75</v>
      </c>
      <c r="AB68" s="3" t="s">
        <v>10</v>
      </c>
      <c r="AC68" s="6">
        <v>78.124923368699996</v>
      </c>
      <c r="AD68" s="6">
        <v>14.161265009499999</v>
      </c>
      <c r="AE68" s="6">
        <v>2.4522024999999999E-3</v>
      </c>
      <c r="AF68" s="6">
        <v>0.91283237559999997</v>
      </c>
      <c r="AG68" s="6">
        <v>0.13180588369999999</v>
      </c>
      <c r="AH68" s="6">
        <v>3.6891342908000002</v>
      </c>
      <c r="AI68" s="6">
        <v>8.3783585000000004E-3</v>
      </c>
      <c r="AJ68" s="6">
        <v>2.9383516295000001</v>
      </c>
      <c r="AK68" s="6">
        <v>3.08568813E-2</v>
      </c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</row>
    <row r="69" spans="26:112" ht="18" x14ac:dyDescent="0.2">
      <c r="Z69" s="43"/>
      <c r="AA69" s="9" t="s">
        <v>76</v>
      </c>
      <c r="AB69" s="3" t="s">
        <v>10</v>
      </c>
      <c r="AC69" s="7">
        <v>56.279134311699998</v>
      </c>
      <c r="AD69" s="7">
        <v>9.1065817924000001</v>
      </c>
      <c r="AE69" s="7">
        <v>2.5792698502000002</v>
      </c>
      <c r="AF69" s="7">
        <v>8.7936470722000006</v>
      </c>
      <c r="AG69" s="7">
        <v>6.7267427999000002</v>
      </c>
      <c r="AH69" s="7">
        <v>7.3791543547999998</v>
      </c>
      <c r="AI69" s="7">
        <v>0.13017330260000001</v>
      </c>
      <c r="AJ69" s="7">
        <v>7.8195124868999999</v>
      </c>
      <c r="AK69" s="7">
        <v>1.1857840292999999</v>
      </c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</row>
    <row r="70" spans="26:112" ht="24" x14ac:dyDescent="0.2">
      <c r="Z70" s="43"/>
      <c r="AA70" s="10" t="s">
        <v>77</v>
      </c>
      <c r="AB70" s="3" t="s">
        <v>10</v>
      </c>
      <c r="AC70" s="6">
        <v>57.357320927099998</v>
      </c>
      <c r="AD70" s="6">
        <v>10.0060353142</v>
      </c>
      <c r="AE70" s="6">
        <v>0.117218539</v>
      </c>
      <c r="AF70" s="6">
        <v>1.6101247702999999</v>
      </c>
      <c r="AG70" s="6">
        <v>6.7176989399999998E-2</v>
      </c>
      <c r="AH70" s="6">
        <v>29.4432346858</v>
      </c>
      <c r="AI70" s="6">
        <v>0.91348574270000005</v>
      </c>
      <c r="AJ70" s="6">
        <v>2.5324056899999999E-2</v>
      </c>
      <c r="AK70" s="6">
        <v>0.46007897469999998</v>
      </c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</row>
    <row r="71" spans="26:112" ht="18" x14ac:dyDescent="0.2">
      <c r="Z71" s="43"/>
      <c r="AA71" s="9" t="s">
        <v>78</v>
      </c>
      <c r="AB71" s="3" t="s">
        <v>10</v>
      </c>
      <c r="AC71" s="7">
        <v>8.9092627966000002</v>
      </c>
      <c r="AD71" s="7">
        <v>5.3033932385</v>
      </c>
      <c r="AE71" s="7">
        <v>1.2974389845000001</v>
      </c>
      <c r="AF71" s="7">
        <v>76.648811529900001</v>
      </c>
      <c r="AG71" s="7">
        <v>9.2995319100000001E-2</v>
      </c>
      <c r="AH71" s="7">
        <v>5.9784738181000003</v>
      </c>
      <c r="AI71" s="7">
        <v>0.11303878959999999</v>
      </c>
      <c r="AJ71" s="7">
        <v>1.5455284706000001</v>
      </c>
      <c r="AK71" s="7">
        <v>0.111057053</v>
      </c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</row>
    <row r="72" spans="26:112" ht="24" x14ac:dyDescent="0.2">
      <c r="Z72" s="43"/>
      <c r="AA72" s="9" t="s">
        <v>79</v>
      </c>
      <c r="AB72" s="3" t="s">
        <v>10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100</v>
      </c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</row>
    <row r="73" spans="26:112" ht="18" x14ac:dyDescent="0.2">
      <c r="Z73" s="43"/>
      <c r="AA73" s="9" t="s">
        <v>80</v>
      </c>
      <c r="AB73" s="3" t="s">
        <v>10</v>
      </c>
      <c r="AC73" s="7">
        <v>51.439453430500002</v>
      </c>
      <c r="AD73" s="7">
        <v>5.1870694786999998</v>
      </c>
      <c r="AE73" s="7">
        <v>1.6414270184999999</v>
      </c>
      <c r="AF73" s="7">
        <v>14.9638734611</v>
      </c>
      <c r="AG73" s="7">
        <v>1.91968226E-2</v>
      </c>
      <c r="AH73" s="7">
        <v>24.838881449599999</v>
      </c>
      <c r="AI73" s="7">
        <v>0.3181825371</v>
      </c>
      <c r="AJ73" s="7">
        <v>4.3711610599999999E-2</v>
      </c>
      <c r="AK73" s="7">
        <v>1.5482041913</v>
      </c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</row>
    <row r="74" spans="26:112" ht="36" x14ac:dyDescent="0.2">
      <c r="Z74" s="43"/>
      <c r="AA74" s="9" t="s">
        <v>81</v>
      </c>
      <c r="AB74" s="3" t="s">
        <v>10</v>
      </c>
      <c r="AC74" s="6">
        <v>0.66666666669999997</v>
      </c>
      <c r="AD74" s="6">
        <v>18.5</v>
      </c>
      <c r="AE74" s="6">
        <v>0</v>
      </c>
      <c r="AF74" s="6">
        <v>0</v>
      </c>
      <c r="AG74" s="6">
        <v>7.3333333332999997</v>
      </c>
      <c r="AH74" s="6">
        <v>35.333333333299997</v>
      </c>
      <c r="AI74" s="6">
        <v>0</v>
      </c>
      <c r="AJ74" s="6">
        <v>0</v>
      </c>
      <c r="AK74" s="6">
        <v>38.166666666700003</v>
      </c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</row>
    <row r="75" spans="26:112" ht="24" x14ac:dyDescent="0.2">
      <c r="Z75" s="43"/>
      <c r="AA75" s="9" t="s">
        <v>82</v>
      </c>
      <c r="AB75" s="3" t="s">
        <v>10</v>
      </c>
      <c r="AC75" s="7">
        <v>45.363908275199996</v>
      </c>
      <c r="AD75" s="7">
        <v>8.0757726820000002</v>
      </c>
      <c r="AE75" s="7">
        <v>15.2043868395</v>
      </c>
      <c r="AF75" s="7">
        <v>0</v>
      </c>
      <c r="AG75" s="7">
        <v>0.19940179459999999</v>
      </c>
      <c r="AH75" s="7">
        <v>0.44865403790000002</v>
      </c>
      <c r="AI75" s="7">
        <v>12.1136590229</v>
      </c>
      <c r="AJ75" s="7">
        <v>0</v>
      </c>
      <c r="AK75" s="7">
        <v>18.594217348000001</v>
      </c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</row>
    <row r="76" spans="26:112" ht="24" x14ac:dyDescent="0.2">
      <c r="Z76" s="43"/>
      <c r="AA76" s="9" t="s">
        <v>83</v>
      </c>
      <c r="AB76" s="3" t="s">
        <v>10</v>
      </c>
      <c r="AC76" s="6">
        <v>85.235598006399997</v>
      </c>
      <c r="AD76" s="6">
        <v>0</v>
      </c>
      <c r="AE76" s="6">
        <v>0</v>
      </c>
      <c r="AF76" s="6">
        <v>5.2051478900000003E-2</v>
      </c>
      <c r="AG76" s="6">
        <v>3.3833461299999999E-2</v>
      </c>
      <c r="AH76" s="6">
        <v>11.5411141619</v>
      </c>
      <c r="AI76" s="6">
        <v>1.725506526</v>
      </c>
      <c r="AJ76" s="6">
        <v>0</v>
      </c>
      <c r="AK76" s="6">
        <v>1.4118963655000001</v>
      </c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</row>
    <row r="77" spans="26:112" ht="18" x14ac:dyDescent="0.2">
      <c r="Z77" s="43"/>
      <c r="AA77" s="9" t="s">
        <v>84</v>
      </c>
      <c r="AB77" s="3" t="s">
        <v>10</v>
      </c>
      <c r="AC77" s="7">
        <v>38.578876970000003</v>
      </c>
      <c r="AD77" s="7">
        <v>1.6468397295999999</v>
      </c>
      <c r="AE77" s="7">
        <v>6.9592618699999997E-2</v>
      </c>
      <c r="AF77" s="7">
        <v>0.19659914789999999</v>
      </c>
      <c r="AG77" s="7">
        <v>0.1196993042</v>
      </c>
      <c r="AH77" s="7">
        <v>55.970837908999997</v>
      </c>
      <c r="AI77" s="7">
        <v>2.0818631892999999</v>
      </c>
      <c r="AJ77" s="7">
        <v>0.50774774619999996</v>
      </c>
      <c r="AK77" s="7">
        <v>0.82794338499999998</v>
      </c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</row>
    <row r="78" spans="26:112" ht="18" x14ac:dyDescent="0.2">
      <c r="Z78" s="43"/>
      <c r="AA78" s="10" t="s">
        <v>85</v>
      </c>
      <c r="AB78" s="3" t="s">
        <v>10</v>
      </c>
      <c r="AC78" s="6">
        <v>3.0871665257999998</v>
      </c>
      <c r="AD78" s="6">
        <v>15.488675817200001</v>
      </c>
      <c r="AE78" s="6">
        <v>9.0620446499999993E-2</v>
      </c>
      <c r="AF78" s="6">
        <v>8.1226164348999994</v>
      </c>
      <c r="AG78" s="6">
        <v>0.58456371760000003</v>
      </c>
      <c r="AH78" s="6">
        <v>71.584390571900002</v>
      </c>
      <c r="AI78" s="6">
        <v>0.22081706810000001</v>
      </c>
      <c r="AJ78" s="6">
        <v>0.44306764830000001</v>
      </c>
      <c r="AK78" s="6">
        <v>0.37808176980000002</v>
      </c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</row>
    <row r="79" spans="26:112" ht="18" x14ac:dyDescent="0.2">
      <c r="Z79" s="43"/>
      <c r="AA79" s="9" t="s">
        <v>86</v>
      </c>
      <c r="AB79" s="3" t="s">
        <v>10</v>
      </c>
      <c r="AC79" s="7">
        <v>14.989667324999999</v>
      </c>
      <c r="AD79" s="7">
        <v>12.543838838899999</v>
      </c>
      <c r="AE79" s="7">
        <v>0.85119518890000001</v>
      </c>
      <c r="AF79" s="7">
        <v>7.4032258526000003</v>
      </c>
      <c r="AG79" s="7">
        <v>0</v>
      </c>
      <c r="AH79" s="7">
        <v>56.360383123600002</v>
      </c>
      <c r="AI79" s="7">
        <v>0.43988898450000002</v>
      </c>
      <c r="AJ79" s="7">
        <v>0</v>
      </c>
      <c r="AK79" s="7">
        <v>7.4118006866000004</v>
      </c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</row>
    <row r="80" spans="26:112" ht="18" x14ac:dyDescent="0.2">
      <c r="Z80" s="43"/>
      <c r="AA80" s="10" t="s">
        <v>87</v>
      </c>
      <c r="AB80" s="3" t="s">
        <v>10</v>
      </c>
      <c r="AC80" s="6">
        <v>46.204896306999999</v>
      </c>
      <c r="AD80" s="6">
        <v>0.65327845949999996</v>
      </c>
      <c r="AE80" s="6">
        <v>3.6158744675999999</v>
      </c>
      <c r="AF80" s="6">
        <v>3.0208571500999999</v>
      </c>
      <c r="AG80" s="6">
        <v>1.9900245000000001E-3</v>
      </c>
      <c r="AH80" s="6">
        <v>43.910313407700002</v>
      </c>
      <c r="AI80" s="6">
        <v>0.20967236580000001</v>
      </c>
      <c r="AJ80" s="6">
        <v>1.23635563E-2</v>
      </c>
      <c r="AK80" s="6">
        <v>2.3707542616000001</v>
      </c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</row>
    <row r="81" spans="26:112" ht="18" x14ac:dyDescent="0.2">
      <c r="Z81" s="43"/>
      <c r="AA81" s="9" t="s">
        <v>88</v>
      </c>
      <c r="AB81" s="3" t="s">
        <v>10</v>
      </c>
      <c r="AC81" s="7">
        <v>76.702665727799996</v>
      </c>
      <c r="AD81" s="7">
        <v>2.8910010157000001</v>
      </c>
      <c r="AE81" s="7">
        <v>0.3755268859</v>
      </c>
      <c r="AF81" s="7">
        <v>3.6677267631000001</v>
      </c>
      <c r="AG81" s="7">
        <v>0</v>
      </c>
      <c r="AH81" s="7">
        <v>15.430589643699999</v>
      </c>
      <c r="AI81" s="7">
        <v>0.17254339320000001</v>
      </c>
      <c r="AJ81" s="7">
        <v>2.9532670999999999E-3</v>
      </c>
      <c r="AK81" s="7">
        <v>0.75699330350000005</v>
      </c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</row>
    <row r="82" spans="26:112" ht="18" x14ac:dyDescent="0.2">
      <c r="Z82" s="43"/>
      <c r="AA82" s="9" t="s">
        <v>89</v>
      </c>
      <c r="AB82" s="3" t="s">
        <v>10</v>
      </c>
      <c r="AC82" s="6">
        <v>3.7500947471999999</v>
      </c>
      <c r="AD82" s="6">
        <v>13.2949291291</v>
      </c>
      <c r="AE82" s="6">
        <v>1.13696657E-2</v>
      </c>
      <c r="AF82" s="6">
        <v>32.564617600200002</v>
      </c>
      <c r="AG82" s="6">
        <v>1.5746987039</v>
      </c>
      <c r="AH82" s="6">
        <v>6.3537481998000001</v>
      </c>
      <c r="AI82" s="6">
        <v>0.80156143410000003</v>
      </c>
      <c r="AJ82" s="6">
        <v>32.776851360599998</v>
      </c>
      <c r="AK82" s="6">
        <v>8.8721291594</v>
      </c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</row>
    <row r="83" spans="26:112" ht="24" x14ac:dyDescent="0.2">
      <c r="Z83" s="43"/>
      <c r="AA83" s="9" t="s">
        <v>90</v>
      </c>
      <c r="AB83" s="3" t="s">
        <v>10</v>
      </c>
      <c r="AC83" s="7">
        <v>67.381974248899994</v>
      </c>
      <c r="AD83" s="7">
        <v>0.45779685260000003</v>
      </c>
      <c r="AE83" s="7">
        <v>1.9742489270000001</v>
      </c>
      <c r="AF83" s="7">
        <v>0</v>
      </c>
      <c r="AG83" s="7">
        <v>0.20028612300000001</v>
      </c>
      <c r="AH83" s="7">
        <v>14.964234620899999</v>
      </c>
      <c r="AI83" s="7">
        <v>5.6366237481999999</v>
      </c>
      <c r="AJ83" s="7">
        <v>0</v>
      </c>
      <c r="AK83" s="7">
        <v>9.3848354792999995</v>
      </c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</row>
    <row r="84" spans="26:112" ht="36" x14ac:dyDescent="0.2">
      <c r="Z84" s="43"/>
      <c r="AA84" s="9" t="s">
        <v>91</v>
      </c>
      <c r="AB84" s="3" t="s">
        <v>10</v>
      </c>
      <c r="AC84" s="6">
        <v>81.319892619399994</v>
      </c>
      <c r="AD84" s="6">
        <v>10.3676744765</v>
      </c>
      <c r="AE84" s="6">
        <v>3.1971801399999999E-2</v>
      </c>
      <c r="AF84" s="6">
        <v>5.8902095776000003</v>
      </c>
      <c r="AG84" s="6">
        <v>0</v>
      </c>
      <c r="AH84" s="6">
        <v>2.2112961826999999</v>
      </c>
      <c r="AI84" s="6">
        <v>2.7944345799999999E-2</v>
      </c>
      <c r="AJ84" s="6">
        <v>1.2763936E-3</v>
      </c>
      <c r="AK84" s="6">
        <v>0.1497346031</v>
      </c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</row>
    <row r="85" spans="26:112" ht="18" x14ac:dyDescent="0.2">
      <c r="Z85" s="43"/>
      <c r="AA85" s="9" t="s">
        <v>92</v>
      </c>
      <c r="AB85" s="3" t="s">
        <v>10</v>
      </c>
      <c r="AC85" s="7">
        <v>3.7091701029999999</v>
      </c>
      <c r="AD85" s="7">
        <v>9.8886920890999992</v>
      </c>
      <c r="AE85" s="7">
        <v>0.51550848179999997</v>
      </c>
      <c r="AF85" s="7">
        <v>10.1311299259</v>
      </c>
      <c r="AG85" s="7">
        <v>6.9616610540000003</v>
      </c>
      <c r="AH85" s="7">
        <v>18.950340888700001</v>
      </c>
      <c r="AI85" s="7">
        <v>2.6695866499999998E-2</v>
      </c>
      <c r="AJ85" s="7">
        <v>49.525024397800003</v>
      </c>
      <c r="AK85" s="7">
        <v>0.29177719320000001</v>
      </c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</row>
    <row r="86" spans="26:112" ht="36" x14ac:dyDescent="0.2">
      <c r="Z86" s="43"/>
      <c r="AA86" s="9" t="s">
        <v>93</v>
      </c>
      <c r="AB86" s="3" t="s">
        <v>10</v>
      </c>
      <c r="AC86" s="6">
        <v>19.111196917200001</v>
      </c>
      <c r="AD86" s="6">
        <v>27.811048103899999</v>
      </c>
      <c r="AE86" s="6">
        <v>0.34602186359999998</v>
      </c>
      <c r="AF86" s="6">
        <v>0.38663516520000002</v>
      </c>
      <c r="AG86" s="6">
        <v>2.5623436257000001</v>
      </c>
      <c r="AH86" s="6">
        <v>28.601167053499999</v>
      </c>
      <c r="AI86" s="6">
        <v>1.5122219669000001</v>
      </c>
      <c r="AJ86" s="6">
        <v>18.3248182538</v>
      </c>
      <c r="AK86" s="6">
        <v>1.3445470502000001</v>
      </c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</row>
    <row r="87" spans="26:112" ht="24" x14ac:dyDescent="0.2">
      <c r="Z87" s="43"/>
      <c r="AA87" s="9" t="s">
        <v>94</v>
      </c>
      <c r="AB87" s="3" t="s">
        <v>10</v>
      </c>
      <c r="AC87" s="7">
        <v>66.534988713299995</v>
      </c>
      <c r="AD87" s="7">
        <v>0</v>
      </c>
      <c r="AE87" s="7">
        <v>0</v>
      </c>
      <c r="AF87" s="7">
        <v>0</v>
      </c>
      <c r="AG87" s="7">
        <v>0</v>
      </c>
      <c r="AH87" s="7">
        <v>28.9503386005</v>
      </c>
      <c r="AI87" s="7">
        <v>0</v>
      </c>
      <c r="AJ87" s="7">
        <v>0</v>
      </c>
      <c r="AK87" s="7">
        <v>4.5146726862</v>
      </c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</row>
    <row r="88" spans="26:112" ht="36" x14ac:dyDescent="0.2">
      <c r="Z88" s="43"/>
      <c r="AA88" s="9" t="s">
        <v>95</v>
      </c>
      <c r="AB88" s="3" t="s">
        <v>10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39.195979899500003</v>
      </c>
      <c r="AI88" s="6">
        <v>0</v>
      </c>
      <c r="AJ88" s="6">
        <v>0</v>
      </c>
      <c r="AK88" s="6">
        <v>60.804020100499997</v>
      </c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</row>
    <row r="89" spans="26:112" ht="18" x14ac:dyDescent="0.2">
      <c r="Z89" s="43"/>
      <c r="AA89" s="9" t="s">
        <v>96</v>
      </c>
      <c r="AB89" s="3" t="s">
        <v>10</v>
      </c>
      <c r="AC89" s="7">
        <v>82.054023896999993</v>
      </c>
      <c r="AD89" s="7">
        <v>0.58580129250000001</v>
      </c>
      <c r="AE89" s="7">
        <v>0</v>
      </c>
      <c r="AF89" s="7">
        <v>1.1344088521</v>
      </c>
      <c r="AG89" s="7">
        <v>0</v>
      </c>
      <c r="AH89" s="7">
        <v>12.394811474300001</v>
      </c>
      <c r="AI89" s="7">
        <v>1.585382863</v>
      </c>
      <c r="AJ89" s="7">
        <v>0</v>
      </c>
      <c r="AK89" s="7">
        <v>2.2455716211999999</v>
      </c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</row>
    <row r="90" spans="26:112" ht="18" x14ac:dyDescent="0.2">
      <c r="Z90" s="43"/>
      <c r="AA90" s="9" t="s">
        <v>97</v>
      </c>
      <c r="AB90" s="3" t="s">
        <v>10</v>
      </c>
      <c r="AC90" s="6">
        <v>82.835706685100007</v>
      </c>
      <c r="AD90" s="6">
        <v>3.3262387098000001</v>
      </c>
      <c r="AE90" s="6">
        <v>0.24896922099999999</v>
      </c>
      <c r="AF90" s="6">
        <v>2.8306218166999999</v>
      </c>
      <c r="AG90" s="6">
        <v>0</v>
      </c>
      <c r="AH90" s="6">
        <v>9.8064031024999991</v>
      </c>
      <c r="AI90" s="6">
        <v>9.9556133399999996E-2</v>
      </c>
      <c r="AJ90" s="6">
        <v>1.1720440999999999E-3</v>
      </c>
      <c r="AK90" s="6">
        <v>0.8513322874</v>
      </c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</row>
    <row r="91" spans="26:112" ht="36" x14ac:dyDescent="0.2">
      <c r="Z91" s="43"/>
      <c r="AA91" s="10" t="s">
        <v>98</v>
      </c>
      <c r="AB91" s="3" t="s">
        <v>10</v>
      </c>
      <c r="AC91" s="7">
        <v>80.514488562899999</v>
      </c>
      <c r="AD91" s="7">
        <v>1.6312964364</v>
      </c>
      <c r="AE91" s="7">
        <v>2.0982602781000002</v>
      </c>
      <c r="AF91" s="7">
        <v>1.9136363944000001</v>
      </c>
      <c r="AG91" s="7">
        <v>1.1800423E-3</v>
      </c>
      <c r="AH91" s="7">
        <v>11.8791234527</v>
      </c>
      <c r="AI91" s="7">
        <v>9.8461017200000001E-2</v>
      </c>
      <c r="AJ91" s="7">
        <v>1.60063841E-2</v>
      </c>
      <c r="AK91" s="7">
        <v>1.847547432</v>
      </c>
    </row>
    <row r="92" spans="26:112" x14ac:dyDescent="0.2">
      <c r="Z92" s="43"/>
      <c r="AA92" s="9" t="s">
        <v>99</v>
      </c>
      <c r="AB92" s="3" t="s">
        <v>10</v>
      </c>
      <c r="AC92" s="6">
        <v>41.461836998700001</v>
      </c>
      <c r="AD92" s="6">
        <v>0</v>
      </c>
      <c r="AE92" s="6">
        <v>0</v>
      </c>
      <c r="AF92" s="6">
        <v>0</v>
      </c>
      <c r="AG92" s="6">
        <v>5.8861578265999999</v>
      </c>
      <c r="AH92" s="6">
        <v>42.529107373899997</v>
      </c>
      <c r="AI92" s="6">
        <v>6.4683053000000004E-2</v>
      </c>
      <c r="AJ92" s="6">
        <v>0</v>
      </c>
      <c r="AK92" s="6">
        <v>10.058214747699999</v>
      </c>
    </row>
    <row r="93" spans="26:112" x14ac:dyDescent="0.2">
      <c r="Z93" s="43"/>
      <c r="AA93" s="10" t="s">
        <v>100</v>
      </c>
      <c r="AB93" s="3" t="s">
        <v>10</v>
      </c>
      <c r="AC93" s="7">
        <v>38.564256299699998</v>
      </c>
      <c r="AD93" s="7">
        <v>4.7490134E-3</v>
      </c>
      <c r="AE93" s="7">
        <v>7.8275195999999991E-3</v>
      </c>
      <c r="AF93" s="7">
        <v>8.2026439833999998</v>
      </c>
      <c r="AG93" s="7">
        <v>0</v>
      </c>
      <c r="AH93" s="7">
        <v>51.8029068735</v>
      </c>
      <c r="AI93" s="7">
        <v>0.53830902670000003</v>
      </c>
      <c r="AJ93" s="7">
        <v>0</v>
      </c>
      <c r="AK93" s="7">
        <v>0.87930728359999999</v>
      </c>
    </row>
    <row r="94" spans="26:112" x14ac:dyDescent="0.2">
      <c r="Z94" s="43"/>
      <c r="AA94" s="9" t="s">
        <v>101</v>
      </c>
      <c r="AB94" s="3" t="s">
        <v>10</v>
      </c>
      <c r="AC94" s="6">
        <v>46.051711132800001</v>
      </c>
      <c r="AD94" s="6">
        <v>5.4371024023999999</v>
      </c>
      <c r="AE94" s="6">
        <v>0.53088307570000004</v>
      </c>
      <c r="AF94" s="6">
        <v>1.5904588894</v>
      </c>
      <c r="AG94" s="6">
        <v>0.57619568480000005</v>
      </c>
      <c r="AH94" s="6">
        <v>42.7757874606</v>
      </c>
      <c r="AI94" s="6">
        <v>1.717224678</v>
      </c>
      <c r="AJ94" s="6">
        <v>0.1687928913</v>
      </c>
      <c r="AK94" s="6">
        <v>1.1518437851000001</v>
      </c>
    </row>
    <row r="95" spans="26:112" x14ac:dyDescent="0.2">
      <c r="Z95" s="43"/>
      <c r="AA95" s="9" t="s">
        <v>102</v>
      </c>
      <c r="AB95" s="3" t="s">
        <v>10</v>
      </c>
      <c r="AC95" s="7">
        <v>40.647879057399997</v>
      </c>
      <c r="AD95" s="7">
        <v>6.0295085857000004</v>
      </c>
      <c r="AE95" s="7">
        <v>1.8039268467</v>
      </c>
      <c r="AF95" s="7">
        <v>2.9623750599999998E-2</v>
      </c>
      <c r="AG95" s="7">
        <v>9.4351993000000006E-3</v>
      </c>
      <c r="AH95" s="7">
        <v>47.232746246600001</v>
      </c>
      <c r="AI95" s="7">
        <v>0.7766001508</v>
      </c>
      <c r="AJ95" s="7">
        <v>1.5748457600000001E-2</v>
      </c>
      <c r="AK95" s="7">
        <v>3.4545317054</v>
      </c>
    </row>
    <row r="96" spans="26:112" x14ac:dyDescent="0.2">
      <c r="Z96" s="43"/>
      <c r="AA96" s="10" t="s">
        <v>103</v>
      </c>
      <c r="AB96" s="3" t="s">
        <v>10</v>
      </c>
      <c r="AC96" s="6">
        <v>26.230996709599999</v>
      </c>
      <c r="AD96" s="6">
        <v>0.76138114869999995</v>
      </c>
      <c r="AE96" s="6">
        <v>7.1639801700000005E-2</v>
      </c>
      <c r="AF96" s="6">
        <v>3.2579449373</v>
      </c>
      <c r="AG96" s="6">
        <v>14.347952851000001</v>
      </c>
      <c r="AH96" s="6">
        <v>42.676496313900003</v>
      </c>
      <c r="AI96" s="6">
        <v>4.1592736057000002</v>
      </c>
      <c r="AJ96" s="6">
        <v>7.5346744971000001</v>
      </c>
      <c r="AK96" s="6">
        <v>0.9596401349</v>
      </c>
    </row>
    <row r="97" spans="26:37" x14ac:dyDescent="0.2">
      <c r="Z97" s="43"/>
      <c r="AA97" s="9" t="s">
        <v>104</v>
      </c>
      <c r="AB97" s="3" t="s">
        <v>10</v>
      </c>
      <c r="AC97" s="7">
        <v>6.0966964399999997E-2</v>
      </c>
      <c r="AD97" s="7">
        <v>3.5644406635000001</v>
      </c>
      <c r="AE97" s="7">
        <v>4.3272366369000004</v>
      </c>
      <c r="AF97" s="7">
        <v>1.0424641995999999</v>
      </c>
      <c r="AG97" s="7">
        <v>3.0724514391</v>
      </c>
      <c r="AH97" s="7">
        <v>0.26194527150000002</v>
      </c>
      <c r="AI97" s="7">
        <v>9.7830710299999998E-2</v>
      </c>
      <c r="AJ97" s="7">
        <v>86.554657592500007</v>
      </c>
      <c r="AK97" s="7">
        <v>1.0180065220000001</v>
      </c>
    </row>
    <row r="98" spans="26:37" x14ac:dyDescent="0.2">
      <c r="Z98" s="43"/>
      <c r="AA98" s="9" t="s">
        <v>105</v>
      </c>
      <c r="AB98" s="3" t="s">
        <v>10</v>
      </c>
      <c r="AC98" s="6">
        <v>97.371650644300004</v>
      </c>
      <c r="AD98" s="6">
        <v>0.1636326447</v>
      </c>
      <c r="AE98" s="6">
        <v>0</v>
      </c>
      <c r="AF98" s="6">
        <v>0</v>
      </c>
      <c r="AG98" s="6">
        <v>0.33749232969999998</v>
      </c>
      <c r="AH98" s="6">
        <v>0.30681120880000001</v>
      </c>
      <c r="AI98" s="6">
        <v>0.56248721619999997</v>
      </c>
      <c r="AJ98" s="6">
        <v>0</v>
      </c>
      <c r="AK98" s="6">
        <v>1.2579259562</v>
      </c>
    </row>
    <row r="99" spans="26:37" ht="24" x14ac:dyDescent="0.2">
      <c r="Z99" s="43"/>
      <c r="AA99" s="9" t="s">
        <v>106</v>
      </c>
      <c r="AB99" s="3" t="s">
        <v>10</v>
      </c>
      <c r="AC99" s="7">
        <v>48.118082360400003</v>
      </c>
      <c r="AD99" s="7">
        <v>11.761246034199999</v>
      </c>
      <c r="AE99" s="7">
        <v>4.1531810154000004</v>
      </c>
      <c r="AF99" s="7">
        <v>5.1944730799999998E-2</v>
      </c>
      <c r="AG99" s="7">
        <v>4.4272893600000002E-2</v>
      </c>
      <c r="AH99" s="7">
        <v>33.0250213773</v>
      </c>
      <c r="AI99" s="7">
        <v>1.6403346838999999</v>
      </c>
      <c r="AJ99" s="7">
        <v>7.9914970000000002E-3</v>
      </c>
      <c r="AK99" s="7">
        <v>1.1979254074000001</v>
      </c>
    </row>
    <row r="100" spans="26:37" x14ac:dyDescent="0.2">
      <c r="Z100" s="43"/>
      <c r="AA100" s="9" t="s">
        <v>107</v>
      </c>
      <c r="AB100" s="3" t="s">
        <v>10</v>
      </c>
      <c r="AC100" s="6">
        <v>67.807468703500007</v>
      </c>
      <c r="AD100" s="6">
        <v>4.9673810960000004</v>
      </c>
      <c r="AE100" s="6">
        <v>0.43437896939999998</v>
      </c>
      <c r="AF100" s="6">
        <v>9.4406508668000004</v>
      </c>
      <c r="AG100" s="6">
        <v>0.13553727330000001</v>
      </c>
      <c r="AH100" s="6">
        <v>13.9653468375</v>
      </c>
      <c r="AI100" s="6">
        <v>0.61807395539999999</v>
      </c>
      <c r="AJ100" s="6">
        <v>1.430457984</v>
      </c>
      <c r="AK100" s="6">
        <v>1.200704314</v>
      </c>
    </row>
    <row r="101" spans="26:37" x14ac:dyDescent="0.2">
      <c r="Z101" s="43"/>
      <c r="AA101" s="9" t="s">
        <v>108</v>
      </c>
      <c r="AB101" s="3" t="s">
        <v>10</v>
      </c>
      <c r="AC101" s="7">
        <v>2.2171796999999999E-3</v>
      </c>
      <c r="AD101" s="7">
        <v>0</v>
      </c>
      <c r="AE101" s="7">
        <v>1.1158916709</v>
      </c>
      <c r="AF101" s="7">
        <v>7.7428930199999996E-2</v>
      </c>
      <c r="AG101" s="7">
        <v>1.1964230858</v>
      </c>
      <c r="AH101" s="7">
        <v>4.9600347478</v>
      </c>
      <c r="AI101" s="7">
        <v>0.33459044030000001</v>
      </c>
      <c r="AJ101" s="7">
        <v>91.510935906</v>
      </c>
      <c r="AK101" s="7">
        <v>0.80247803910000004</v>
      </c>
    </row>
    <row r="102" spans="26:37" x14ac:dyDescent="0.2">
      <c r="Z102" s="43"/>
      <c r="AA102" s="9" t="s">
        <v>109</v>
      </c>
      <c r="AB102" s="3" t="s">
        <v>10</v>
      </c>
      <c r="AC102" s="6">
        <v>71.320845607999999</v>
      </c>
      <c r="AD102" s="6">
        <v>0.20010005</v>
      </c>
      <c r="AE102" s="6">
        <v>8.7821688600000003E-2</v>
      </c>
      <c r="AF102" s="6">
        <v>0.84227298829999997</v>
      </c>
      <c r="AG102" s="6">
        <v>0</v>
      </c>
      <c r="AH102" s="6">
        <v>23.707409260199999</v>
      </c>
      <c r="AI102" s="6">
        <v>1.5641153910000001</v>
      </c>
      <c r="AJ102" s="6">
        <v>6.4106127099999993E-2</v>
      </c>
      <c r="AK102" s="6">
        <v>2.2133288866999998</v>
      </c>
    </row>
    <row r="103" spans="26:37" ht="24" x14ac:dyDescent="0.2">
      <c r="Z103" s="43"/>
      <c r="AA103" s="9" t="s">
        <v>110</v>
      </c>
      <c r="AB103" s="3" t="s">
        <v>10</v>
      </c>
      <c r="AC103" s="7">
        <v>89.249610534300004</v>
      </c>
      <c r="AD103" s="7">
        <v>7.9598822000000007E-3</v>
      </c>
      <c r="AE103" s="7">
        <v>2.5869617099999999E-2</v>
      </c>
      <c r="AF103" s="7">
        <v>2.3595365100000001E-2</v>
      </c>
      <c r="AG103" s="7">
        <v>0</v>
      </c>
      <c r="AH103" s="7">
        <v>9.8472271181999993</v>
      </c>
      <c r="AI103" s="7">
        <v>0.23225799120000001</v>
      </c>
      <c r="AJ103" s="7">
        <v>0</v>
      </c>
      <c r="AK103" s="7">
        <v>0.61347949189999995</v>
      </c>
    </row>
    <row r="104" spans="26:37" x14ac:dyDescent="0.2">
      <c r="Z104" s="43"/>
      <c r="AA104" s="10" t="s">
        <v>111</v>
      </c>
      <c r="AB104" s="3" t="s">
        <v>10</v>
      </c>
      <c r="AC104" s="6">
        <v>2.9495799495999999</v>
      </c>
      <c r="AD104" s="6">
        <v>19.023301630700001</v>
      </c>
      <c r="AE104" s="6">
        <v>0.1982210378</v>
      </c>
      <c r="AF104" s="6">
        <v>10.683127603399999</v>
      </c>
      <c r="AG104" s="6">
        <v>7.7868096149000001</v>
      </c>
      <c r="AH104" s="6">
        <v>20.088413582600001</v>
      </c>
      <c r="AI104" s="6">
        <v>0.14858623539999999</v>
      </c>
      <c r="AJ104" s="6">
        <v>38.907448911199999</v>
      </c>
      <c r="AK104" s="6">
        <v>0.21451143449999999</v>
      </c>
    </row>
    <row r="105" spans="26:37" x14ac:dyDescent="0.2">
      <c r="Z105" s="43"/>
      <c r="AA105" s="10" t="s">
        <v>112</v>
      </c>
      <c r="AB105" s="3" t="s">
        <v>10</v>
      </c>
      <c r="AC105" s="7">
        <v>21.466186506300001</v>
      </c>
      <c r="AD105" s="7">
        <v>7.4728753776000003</v>
      </c>
      <c r="AE105" s="7">
        <v>0.144860039</v>
      </c>
      <c r="AF105" s="7">
        <v>39.8288335465</v>
      </c>
      <c r="AG105" s="7">
        <v>0.30398644250000001</v>
      </c>
      <c r="AH105" s="7">
        <v>23.7739035554</v>
      </c>
      <c r="AI105" s="7">
        <v>9.2751768900000003E-2</v>
      </c>
      <c r="AJ105" s="7">
        <v>6.2418812452000001</v>
      </c>
      <c r="AK105" s="7">
        <v>0.67472151859999996</v>
      </c>
    </row>
    <row r="106" spans="26:37" ht="24" x14ac:dyDescent="0.2">
      <c r="Z106" s="43"/>
      <c r="AA106" s="9" t="s">
        <v>113</v>
      </c>
      <c r="AB106" s="3" t="s">
        <v>10</v>
      </c>
      <c r="AC106" s="6">
        <v>8.8935651788999994</v>
      </c>
      <c r="AD106" s="6">
        <v>71.093144312800007</v>
      </c>
      <c r="AE106" s="6">
        <v>2.3424520987999999</v>
      </c>
      <c r="AF106" s="6">
        <v>7.2377893454000004</v>
      </c>
      <c r="AG106" s="6">
        <v>4.9839406356999998</v>
      </c>
      <c r="AH106" s="6">
        <v>1.9437368478999999</v>
      </c>
      <c r="AI106" s="6">
        <v>0</v>
      </c>
      <c r="AJ106" s="6">
        <v>0.40979067450000001</v>
      </c>
      <c r="AK106" s="6">
        <v>3.0955809059999999</v>
      </c>
    </row>
    <row r="107" spans="26:37" ht="36" x14ac:dyDescent="0.2">
      <c r="Z107" s="43"/>
      <c r="AA107" s="9" t="s">
        <v>114</v>
      </c>
      <c r="AB107" s="3" t="s">
        <v>10</v>
      </c>
      <c r="AC107" s="7">
        <v>6.7765438665</v>
      </c>
      <c r="AD107" s="7">
        <v>85.984248941100006</v>
      </c>
      <c r="AE107" s="7">
        <v>7.6896951999999999E-3</v>
      </c>
      <c r="AF107" s="7">
        <v>1.921782984</v>
      </c>
      <c r="AG107" s="7">
        <v>0.9285306915</v>
      </c>
      <c r="AH107" s="7">
        <v>9.6121190000000006E-3</v>
      </c>
      <c r="AI107" s="7">
        <v>1.9224238E-3</v>
      </c>
      <c r="AJ107" s="7">
        <v>0.73564750440000004</v>
      </c>
      <c r="AK107" s="7">
        <v>3.6340217746999999</v>
      </c>
    </row>
    <row r="108" spans="26:37" x14ac:dyDescent="0.2">
      <c r="Z108" s="43"/>
      <c r="AA108" s="9" t="s">
        <v>115</v>
      </c>
      <c r="AB108" s="3" t="s">
        <v>10</v>
      </c>
      <c r="AC108" s="6">
        <v>65.174589430099999</v>
      </c>
      <c r="AD108" s="6">
        <v>0</v>
      </c>
      <c r="AE108" s="6">
        <v>0</v>
      </c>
      <c r="AF108" s="6">
        <v>0</v>
      </c>
      <c r="AG108" s="6">
        <v>0.36023387880000002</v>
      </c>
      <c r="AH108" s="6">
        <v>31.1907053774</v>
      </c>
      <c r="AI108" s="6">
        <v>0.1836898542</v>
      </c>
      <c r="AJ108" s="6">
        <v>0</v>
      </c>
      <c r="AK108" s="6">
        <v>3.0907814595000001</v>
      </c>
    </row>
    <row r="109" spans="26:37" ht="24" x14ac:dyDescent="0.2">
      <c r="Z109" s="43"/>
      <c r="AA109" s="9" t="s">
        <v>116</v>
      </c>
      <c r="AB109" s="3" t="s">
        <v>10</v>
      </c>
      <c r="AC109" s="7">
        <v>28.3177845429</v>
      </c>
      <c r="AD109" s="7">
        <v>0</v>
      </c>
      <c r="AE109" s="7">
        <v>0</v>
      </c>
      <c r="AF109" s="7">
        <v>0</v>
      </c>
      <c r="AG109" s="7">
        <v>11.6488264755</v>
      </c>
      <c r="AH109" s="7">
        <v>43.543160168900002</v>
      </c>
      <c r="AI109" s="7">
        <v>0.1414121575</v>
      </c>
      <c r="AJ109" s="7">
        <v>0</v>
      </c>
      <c r="AK109" s="7">
        <v>16.3488166552</v>
      </c>
    </row>
    <row r="110" spans="26:37" ht="48" x14ac:dyDescent="0.2">
      <c r="Z110" s="43"/>
      <c r="AA110" s="9" t="s">
        <v>117</v>
      </c>
      <c r="AB110" s="3" t="s">
        <v>10</v>
      </c>
      <c r="AC110" s="6">
        <v>0.49260590529999998</v>
      </c>
      <c r="AD110" s="6">
        <v>0.406499995</v>
      </c>
      <c r="AE110" s="6">
        <v>2.0024630299999999E-2</v>
      </c>
      <c r="AF110" s="6">
        <v>1.8052204211</v>
      </c>
      <c r="AG110" s="6">
        <v>7.8846981787999999</v>
      </c>
      <c r="AH110" s="6">
        <v>0.33941748350000001</v>
      </c>
      <c r="AI110" s="6">
        <v>0</v>
      </c>
      <c r="AJ110" s="6">
        <v>77.134875897399994</v>
      </c>
      <c r="AK110" s="6">
        <v>11.9166574887</v>
      </c>
    </row>
    <row r="111" spans="26:37" x14ac:dyDescent="0.2">
      <c r="Z111" s="43"/>
      <c r="AA111" s="9" t="s">
        <v>118</v>
      </c>
      <c r="AB111" s="3" t="s">
        <v>10</v>
      </c>
      <c r="AC111" s="7">
        <v>90.159212723099998</v>
      </c>
      <c r="AD111" s="7">
        <v>1.7075577632000001</v>
      </c>
      <c r="AE111" s="7">
        <v>6.9723530800000003E-2</v>
      </c>
      <c r="AF111" s="7">
        <v>1.8889319855</v>
      </c>
      <c r="AG111" s="7">
        <v>0</v>
      </c>
      <c r="AH111" s="7">
        <v>4.9233884356999997</v>
      </c>
      <c r="AI111" s="7">
        <v>8.0975827E-2</v>
      </c>
      <c r="AJ111" s="7">
        <v>0</v>
      </c>
      <c r="AK111" s="7">
        <v>1.1702097347</v>
      </c>
    </row>
    <row r="112" spans="26:37" x14ac:dyDescent="0.2">
      <c r="Z112" s="43"/>
      <c r="AA112" s="9" t="s">
        <v>119</v>
      </c>
      <c r="AB112" s="3" t="s">
        <v>10</v>
      </c>
      <c r="AC112" s="6">
        <v>22.679769467500002</v>
      </c>
      <c r="AD112" s="6">
        <v>2.80970101E-2</v>
      </c>
      <c r="AE112" s="6">
        <v>0.40774929240000002</v>
      </c>
      <c r="AF112" s="6">
        <v>7.7739629805000003</v>
      </c>
      <c r="AG112" s="6">
        <v>0</v>
      </c>
      <c r="AH112" s="6">
        <v>59.497817341999998</v>
      </c>
      <c r="AI112" s="6">
        <v>1.2849242408999999</v>
      </c>
      <c r="AJ112" s="6">
        <v>0.1473379796</v>
      </c>
      <c r="AK112" s="6">
        <v>8.1803416871000003</v>
      </c>
    </row>
    <row r="113" spans="26:37" x14ac:dyDescent="0.2">
      <c r="Z113" s="43"/>
      <c r="AA113" s="10" t="s">
        <v>120</v>
      </c>
      <c r="AB113" s="3" t="s">
        <v>10</v>
      </c>
      <c r="AC113" s="7">
        <v>48.094276243300001</v>
      </c>
      <c r="AD113" s="7">
        <v>8.1462953022000004</v>
      </c>
      <c r="AE113" s="7">
        <v>0.13868059739999999</v>
      </c>
      <c r="AF113" s="7">
        <v>3.9569901993999999</v>
      </c>
      <c r="AG113" s="7">
        <v>0.68510207359999997</v>
      </c>
      <c r="AH113" s="7">
        <v>34.755482753499997</v>
      </c>
      <c r="AI113" s="7">
        <v>1.5026867290999999</v>
      </c>
      <c r="AJ113" s="7">
        <v>2.1862392986999999</v>
      </c>
      <c r="AK113" s="7">
        <v>0.53424680280000003</v>
      </c>
    </row>
    <row r="114" spans="26:37" x14ac:dyDescent="0.2">
      <c r="Z114" s="43"/>
      <c r="AA114" s="9" t="s">
        <v>121</v>
      </c>
      <c r="AB114" s="3" t="s">
        <v>10</v>
      </c>
      <c r="AC114" s="6">
        <v>37.045018479600003</v>
      </c>
      <c r="AD114" s="6">
        <v>1.8389586600000001E-2</v>
      </c>
      <c r="AE114" s="6">
        <v>1.84217362E-2</v>
      </c>
      <c r="AF114" s="6">
        <v>12.090445902500001</v>
      </c>
      <c r="AG114" s="6">
        <v>1.8325287E-3</v>
      </c>
      <c r="AH114" s="6">
        <v>46.742728397400001</v>
      </c>
      <c r="AI114" s="6">
        <v>1.0979419095</v>
      </c>
      <c r="AJ114" s="6">
        <v>3.3435612000000003E-2</v>
      </c>
      <c r="AK114" s="6">
        <v>2.9517858475000001</v>
      </c>
    </row>
    <row r="115" spans="26:37" x14ac:dyDescent="0.2">
      <c r="Z115" s="43"/>
      <c r="AA115" s="9" t="s">
        <v>122</v>
      </c>
      <c r="AB115" s="3" t="s">
        <v>10</v>
      </c>
      <c r="AC115" s="7">
        <v>20.895522388100002</v>
      </c>
      <c r="AD115" s="7">
        <v>0</v>
      </c>
      <c r="AE115" s="7">
        <v>0</v>
      </c>
      <c r="AF115" s="7">
        <v>10.447761194</v>
      </c>
      <c r="AG115" s="7">
        <v>0</v>
      </c>
      <c r="AH115" s="7">
        <v>5.9701492536999998</v>
      </c>
      <c r="AI115" s="7">
        <v>59.701492537299998</v>
      </c>
      <c r="AJ115" s="7">
        <v>0</v>
      </c>
      <c r="AK115" s="7">
        <v>2.9850746268999999</v>
      </c>
    </row>
    <row r="116" spans="26:37" x14ac:dyDescent="0.2">
      <c r="Z116" s="43"/>
      <c r="AA116" s="9" t="s">
        <v>123</v>
      </c>
      <c r="AB116" s="3" t="s">
        <v>10</v>
      </c>
      <c r="AC116" s="6">
        <v>8.8195805700000005E-2</v>
      </c>
      <c r="AD116" s="6">
        <v>1.5541720323999999</v>
      </c>
      <c r="AE116" s="6">
        <v>4.8842545799999998E-2</v>
      </c>
      <c r="AF116" s="6">
        <v>0.39300142919999997</v>
      </c>
      <c r="AG116" s="6">
        <v>13.666093349700001</v>
      </c>
      <c r="AH116" s="6">
        <v>0</v>
      </c>
      <c r="AI116" s="6">
        <v>3.5889899999999997E-5</v>
      </c>
      <c r="AJ116" s="6">
        <v>81.696649855000004</v>
      </c>
      <c r="AK116" s="6">
        <v>2.5530090924</v>
      </c>
    </row>
    <row r="117" spans="26:37" x14ac:dyDescent="0.2">
      <c r="Z117" s="43"/>
      <c r="AA117" s="9" t="s">
        <v>124</v>
      </c>
      <c r="AB117" s="3" t="s">
        <v>10</v>
      </c>
      <c r="AC117" s="7">
        <v>87.088974854900002</v>
      </c>
      <c r="AD117" s="7">
        <v>4.5938104448999999</v>
      </c>
      <c r="AE117" s="7">
        <v>0</v>
      </c>
      <c r="AF117" s="7">
        <v>0</v>
      </c>
      <c r="AG117" s="7">
        <v>0</v>
      </c>
      <c r="AH117" s="7">
        <v>2.5870406190000002</v>
      </c>
      <c r="AI117" s="7">
        <v>2.8046421662999999</v>
      </c>
      <c r="AJ117" s="7">
        <v>0</v>
      </c>
      <c r="AK117" s="7">
        <v>2.9255319149000001</v>
      </c>
    </row>
    <row r="118" spans="26:37" x14ac:dyDescent="0.2">
      <c r="Z118" s="43"/>
      <c r="AA118" s="9" t="s">
        <v>125</v>
      </c>
      <c r="AB118" s="3" t="s">
        <v>10</v>
      </c>
      <c r="AC118" s="6">
        <v>0.22637238260000001</v>
      </c>
      <c r="AD118" s="6">
        <v>88.624787775900003</v>
      </c>
      <c r="AE118" s="6">
        <v>0</v>
      </c>
      <c r="AF118" s="6">
        <v>0</v>
      </c>
      <c r="AG118" s="6">
        <v>2.8296547799999999E-2</v>
      </c>
      <c r="AH118" s="6">
        <v>7.9937747594999999</v>
      </c>
      <c r="AI118" s="6">
        <v>0</v>
      </c>
      <c r="AJ118" s="6">
        <v>0</v>
      </c>
      <c r="AK118" s="6">
        <v>3.1267685342</v>
      </c>
    </row>
    <row r="119" spans="26:37" x14ac:dyDescent="0.2">
      <c r="Z119" s="43"/>
      <c r="AA119" s="9" t="s">
        <v>126</v>
      </c>
      <c r="AB119" s="3" t="s">
        <v>10</v>
      </c>
      <c r="AC119" s="7">
        <v>64.519604925600007</v>
      </c>
      <c r="AD119" s="7">
        <v>5.2481485294999999</v>
      </c>
      <c r="AE119" s="7">
        <v>0.18363089909999999</v>
      </c>
      <c r="AF119" s="7">
        <v>0.36020992029999999</v>
      </c>
      <c r="AG119" s="7">
        <v>0</v>
      </c>
      <c r="AH119" s="7">
        <v>27.655701936900002</v>
      </c>
      <c r="AI119" s="7">
        <v>0.80250369870000005</v>
      </c>
      <c r="AJ119" s="7">
        <v>2.0732520899999999E-2</v>
      </c>
      <c r="AK119" s="7">
        <v>1.2094675691000001</v>
      </c>
    </row>
    <row r="120" spans="26:37" x14ac:dyDescent="0.2">
      <c r="Z120" s="43"/>
      <c r="AA120" s="9" t="s">
        <v>127</v>
      </c>
      <c r="AB120" s="3" t="s">
        <v>10</v>
      </c>
      <c r="AC120" s="6">
        <v>65.446344881100003</v>
      </c>
      <c r="AD120" s="6">
        <v>3.3498699E-3</v>
      </c>
      <c r="AE120" s="6">
        <v>4.7087793999999999E-3</v>
      </c>
      <c r="AF120" s="6">
        <v>11.026223160700001</v>
      </c>
      <c r="AG120" s="6">
        <v>0</v>
      </c>
      <c r="AH120" s="6">
        <v>22.9506538883</v>
      </c>
      <c r="AI120" s="6">
        <v>0.20352039720000001</v>
      </c>
      <c r="AJ120" s="6">
        <v>7.3317907000000002E-3</v>
      </c>
      <c r="AK120" s="6">
        <v>0.35786723259999997</v>
      </c>
    </row>
    <row r="121" spans="26:37" ht="24" x14ac:dyDescent="0.2">
      <c r="Z121" s="43"/>
      <c r="AA121" s="9" t="s">
        <v>128</v>
      </c>
      <c r="AB121" s="3" t="s">
        <v>10</v>
      </c>
      <c r="AC121" s="7">
        <v>67.286661650699997</v>
      </c>
      <c r="AD121" s="7">
        <v>0.145979198</v>
      </c>
      <c r="AE121" s="7">
        <v>5.9991451199999997E-2</v>
      </c>
      <c r="AF121" s="7">
        <v>3.2015437800000002</v>
      </c>
      <c r="AG121" s="7">
        <v>9.998575E-4</v>
      </c>
      <c r="AH121" s="7">
        <v>27.735047755699998</v>
      </c>
      <c r="AI121" s="7">
        <v>0.17522503040000001</v>
      </c>
      <c r="AJ121" s="7">
        <v>8.5737782400000004E-2</v>
      </c>
      <c r="AK121" s="7">
        <v>1.3088134941</v>
      </c>
    </row>
    <row r="122" spans="26:37" x14ac:dyDescent="0.2">
      <c r="Z122" s="43"/>
      <c r="AA122" s="9" t="s">
        <v>129</v>
      </c>
      <c r="AB122" s="3" t="s">
        <v>10</v>
      </c>
      <c r="AC122" s="6">
        <v>92.100259961999996</v>
      </c>
      <c r="AD122" s="6">
        <v>0.64386732329999996</v>
      </c>
      <c r="AE122" s="6">
        <v>0.68252257029999996</v>
      </c>
      <c r="AF122" s="6">
        <v>4.1144993076</v>
      </c>
      <c r="AG122" s="6">
        <v>1.30180429E-2</v>
      </c>
      <c r="AH122" s="6">
        <v>1.4968936194</v>
      </c>
      <c r="AI122" s="6">
        <v>0.1045432244</v>
      </c>
      <c r="AJ122" s="6">
        <v>1.7659573500000001E-2</v>
      </c>
      <c r="AK122" s="6">
        <v>0.8267363767</v>
      </c>
    </row>
    <row r="123" spans="26:37" x14ac:dyDescent="0.2">
      <c r="Z123" s="43"/>
      <c r="AA123" s="9" t="s">
        <v>130</v>
      </c>
      <c r="AB123" s="3" t="s">
        <v>10</v>
      </c>
      <c r="AC123" s="7">
        <v>14.3786293684</v>
      </c>
      <c r="AD123" s="7">
        <v>52.324076102600003</v>
      </c>
      <c r="AE123" s="7">
        <v>10.836394260700001</v>
      </c>
      <c r="AF123" s="7">
        <v>9.6735737999999998E-3</v>
      </c>
      <c r="AG123" s="7">
        <v>0.27086006610000002</v>
      </c>
      <c r="AH123" s="7">
        <v>19.193223946100002</v>
      </c>
      <c r="AI123" s="7">
        <v>1.6171939238999999</v>
      </c>
      <c r="AJ123" s="7">
        <v>1.4225844000000001E-3</v>
      </c>
      <c r="AK123" s="7">
        <v>1.3685261741000001</v>
      </c>
    </row>
    <row r="124" spans="26:37" ht="48" x14ac:dyDescent="0.2">
      <c r="Z124" s="43"/>
      <c r="AA124" s="9" t="s">
        <v>131</v>
      </c>
      <c r="AB124" s="3" t="s">
        <v>10</v>
      </c>
      <c r="AC124" s="6">
        <v>0</v>
      </c>
      <c r="AD124" s="6">
        <v>2.3505077097</v>
      </c>
      <c r="AE124" s="6">
        <v>0</v>
      </c>
      <c r="AF124" s="6">
        <v>0</v>
      </c>
      <c r="AG124" s="6">
        <v>19.763068822899999</v>
      </c>
      <c r="AH124" s="6">
        <v>0</v>
      </c>
      <c r="AI124" s="6">
        <v>0</v>
      </c>
      <c r="AJ124" s="6">
        <v>61.526889808200004</v>
      </c>
      <c r="AK124" s="6">
        <v>16.359533659299998</v>
      </c>
    </row>
    <row r="125" spans="26:37" x14ac:dyDescent="0.2">
      <c r="Z125" s="43"/>
      <c r="AA125" s="9" t="s">
        <v>132</v>
      </c>
      <c r="AB125" s="3" t="s">
        <v>10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100</v>
      </c>
      <c r="AJ125" s="7">
        <v>0</v>
      </c>
      <c r="AK125" s="7">
        <v>0</v>
      </c>
    </row>
    <row r="126" spans="26:37" x14ac:dyDescent="0.2">
      <c r="Z126" s="43"/>
      <c r="AA126" s="9" t="s">
        <v>133</v>
      </c>
      <c r="AB126" s="3" t="s">
        <v>10</v>
      </c>
      <c r="AC126" s="6">
        <v>69.660132805900005</v>
      </c>
      <c r="AD126" s="6">
        <v>5.0418555827000002</v>
      </c>
      <c r="AE126" s="6">
        <v>0.1311477207</v>
      </c>
      <c r="AF126" s="6">
        <v>0.15924101509999999</v>
      </c>
      <c r="AG126" s="6">
        <v>3.6315722000000001E-3</v>
      </c>
      <c r="AH126" s="6">
        <v>23.520802399299999</v>
      </c>
      <c r="AI126" s="6">
        <v>0.45840034039999999</v>
      </c>
      <c r="AJ126" s="6">
        <v>5.2760576999999996E-3</v>
      </c>
      <c r="AK126" s="6">
        <v>1.0195125060000001</v>
      </c>
    </row>
    <row r="127" spans="26:37" ht="24" x14ac:dyDescent="0.2">
      <c r="Z127" s="43"/>
      <c r="AA127" s="10" t="s">
        <v>134</v>
      </c>
      <c r="AB127" s="3" t="s">
        <v>10</v>
      </c>
      <c r="AC127" s="7">
        <v>46.694214875999997</v>
      </c>
      <c r="AD127" s="7">
        <v>1.0544314619999999</v>
      </c>
      <c r="AE127" s="7">
        <v>0.29923054999999998</v>
      </c>
      <c r="AF127" s="7">
        <v>0.94756340839999997</v>
      </c>
      <c r="AG127" s="7">
        <v>4.9871758299999999E-2</v>
      </c>
      <c r="AH127" s="7">
        <v>20.276432031900001</v>
      </c>
      <c r="AI127" s="7">
        <v>18.231689940199999</v>
      </c>
      <c r="AJ127" s="7">
        <v>0</v>
      </c>
      <c r="AK127" s="7">
        <v>12.4465659732</v>
      </c>
    </row>
    <row r="128" spans="26:37" x14ac:dyDescent="0.2">
      <c r="Z128" s="43"/>
      <c r="AA128" s="9" t="s">
        <v>135</v>
      </c>
      <c r="AB128" s="3" t="s">
        <v>10</v>
      </c>
      <c r="AC128" s="6">
        <v>18.030427357600001</v>
      </c>
      <c r="AD128" s="6">
        <v>2.4271766101000001</v>
      </c>
      <c r="AE128" s="6">
        <v>0.2380765044</v>
      </c>
      <c r="AF128" s="6">
        <v>3.8490091233000001</v>
      </c>
      <c r="AG128" s="6">
        <v>0.17966655940000001</v>
      </c>
      <c r="AH128" s="6">
        <v>71.919487790000005</v>
      </c>
      <c r="AI128" s="6">
        <v>0.988734954</v>
      </c>
      <c r="AJ128" s="6">
        <v>0.68295424230000001</v>
      </c>
      <c r="AK128" s="6">
        <v>1.6844668589</v>
      </c>
    </row>
    <row r="129" spans="26:37" x14ac:dyDescent="0.2">
      <c r="Z129" s="43"/>
      <c r="AA129" s="9" t="s">
        <v>136</v>
      </c>
      <c r="AB129" s="3" t="s">
        <v>10</v>
      </c>
      <c r="AC129" s="7">
        <v>59.825375618199999</v>
      </c>
      <c r="AD129" s="7">
        <v>0.3286270503</v>
      </c>
      <c r="AE129" s="7">
        <v>0</v>
      </c>
      <c r="AF129" s="7">
        <v>6.1546431700000001E-2</v>
      </c>
      <c r="AG129" s="7">
        <v>1.1239541070000001</v>
      </c>
      <c r="AH129" s="7">
        <v>35.717743998899998</v>
      </c>
      <c r="AI129" s="7">
        <v>0.89428103560000005</v>
      </c>
      <c r="AJ129" s="7">
        <v>0</v>
      </c>
      <c r="AK129" s="7">
        <v>2.0484717581999998</v>
      </c>
    </row>
    <row r="130" spans="26:37" x14ac:dyDescent="0.2">
      <c r="Z130" s="43"/>
      <c r="AA130" s="9" t="s">
        <v>137</v>
      </c>
      <c r="AB130" s="3" t="s">
        <v>10</v>
      </c>
      <c r="AC130" s="6">
        <v>1.1619149640999999</v>
      </c>
      <c r="AD130" s="6">
        <v>2.7253634278000001</v>
      </c>
      <c r="AE130" s="6">
        <v>4.9090662600000001E-2</v>
      </c>
      <c r="AF130" s="6">
        <v>3.1911365899000002</v>
      </c>
      <c r="AG130" s="6">
        <v>6.9686226398000004</v>
      </c>
      <c r="AH130" s="6">
        <v>18.808321869</v>
      </c>
      <c r="AI130" s="6">
        <v>0.40968464490000001</v>
      </c>
      <c r="AJ130" s="6">
        <v>62.9413283417</v>
      </c>
      <c r="AK130" s="6">
        <v>3.7445368603000002</v>
      </c>
    </row>
    <row r="131" spans="26:37" x14ac:dyDescent="0.2">
      <c r="Z131" s="43"/>
      <c r="AA131" s="9" t="s">
        <v>138</v>
      </c>
      <c r="AB131" s="3" t="s">
        <v>10</v>
      </c>
      <c r="AC131" s="7">
        <v>6.9602343600000005E-2</v>
      </c>
      <c r="AD131" s="7">
        <v>0.63475003100000005</v>
      </c>
      <c r="AE131" s="7">
        <v>7.6109879699999994E-2</v>
      </c>
      <c r="AF131" s="7">
        <v>0.34772878149999997</v>
      </c>
      <c r="AG131" s="7">
        <v>0.96134700340000001</v>
      </c>
      <c r="AH131" s="7">
        <v>21.658831098</v>
      </c>
      <c r="AI131" s="7">
        <v>0.63825136839999996</v>
      </c>
      <c r="AJ131" s="7">
        <v>74.445241381800003</v>
      </c>
      <c r="AK131" s="7">
        <v>1.1681381125999999</v>
      </c>
    </row>
    <row r="132" spans="26:37" x14ac:dyDescent="0.2">
      <c r="Z132" s="43"/>
      <c r="AA132" s="9" t="s">
        <v>139</v>
      </c>
      <c r="AB132" s="3" t="s">
        <v>10</v>
      </c>
      <c r="AC132" s="6">
        <v>8.4729064038999997</v>
      </c>
      <c r="AD132" s="6">
        <v>6.2068965516999999</v>
      </c>
      <c r="AE132" s="6">
        <v>0</v>
      </c>
      <c r="AF132" s="6">
        <v>0</v>
      </c>
      <c r="AG132" s="6">
        <v>0</v>
      </c>
      <c r="AH132" s="6">
        <v>50.541871921199998</v>
      </c>
      <c r="AI132" s="6">
        <v>31.625615763500001</v>
      </c>
      <c r="AJ132" s="6">
        <v>0</v>
      </c>
      <c r="AK132" s="6">
        <v>3.1527093596000002</v>
      </c>
    </row>
    <row r="133" spans="26:37" x14ac:dyDescent="0.2">
      <c r="Z133" s="43"/>
      <c r="AA133" s="9" t="s">
        <v>140</v>
      </c>
      <c r="AB133" s="3" t="s">
        <v>10</v>
      </c>
      <c r="AC133" s="7">
        <v>12.801082544</v>
      </c>
      <c r="AD133" s="7">
        <v>69.120433017600007</v>
      </c>
      <c r="AE133" s="7">
        <v>0</v>
      </c>
      <c r="AF133" s="7">
        <v>0</v>
      </c>
      <c r="AG133" s="7">
        <v>1.35317997E-2</v>
      </c>
      <c r="AH133" s="7">
        <v>12.0974289581</v>
      </c>
      <c r="AI133" s="7">
        <v>2.9228687414999999</v>
      </c>
      <c r="AJ133" s="7">
        <v>1.7185385656000001</v>
      </c>
      <c r="AK133" s="7">
        <v>1.3261163734999999</v>
      </c>
    </row>
    <row r="134" spans="26:37" x14ac:dyDescent="0.2">
      <c r="Z134" s="43"/>
      <c r="AA134" s="9" t="s">
        <v>141</v>
      </c>
      <c r="AB134" s="3" t="s">
        <v>10</v>
      </c>
      <c r="AC134" s="6">
        <v>70.339523699400004</v>
      </c>
      <c r="AD134" s="6">
        <v>7.6646966861000001</v>
      </c>
      <c r="AE134" s="6">
        <v>0.68072994440000001</v>
      </c>
      <c r="AF134" s="6">
        <v>3.5053035000000001E-3</v>
      </c>
      <c r="AG134" s="6">
        <v>1.33201534E-2</v>
      </c>
      <c r="AH134" s="6">
        <v>17.811148267299998</v>
      </c>
      <c r="AI134" s="6">
        <v>2.8266767618999999</v>
      </c>
      <c r="AJ134" s="6">
        <v>0</v>
      </c>
      <c r="AK134" s="6">
        <v>0.66039918399999997</v>
      </c>
    </row>
    <row r="135" spans="26:37" x14ac:dyDescent="0.2">
      <c r="Z135" s="43"/>
      <c r="AA135" s="9" t="s">
        <v>142</v>
      </c>
      <c r="AB135" s="3" t="s">
        <v>10</v>
      </c>
      <c r="AC135" s="7">
        <v>2.7184466019000002</v>
      </c>
      <c r="AD135" s="7">
        <v>2.1359223301000001</v>
      </c>
      <c r="AE135" s="7">
        <v>0</v>
      </c>
      <c r="AF135" s="7">
        <v>0</v>
      </c>
      <c r="AG135" s="7">
        <v>0</v>
      </c>
      <c r="AH135" s="7">
        <v>77.993527508100001</v>
      </c>
      <c r="AI135" s="7">
        <v>14.8220064725</v>
      </c>
      <c r="AJ135" s="7">
        <v>0</v>
      </c>
      <c r="AK135" s="7">
        <v>2.3300970874</v>
      </c>
    </row>
    <row r="136" spans="26:37" x14ac:dyDescent="0.2">
      <c r="Z136" s="43"/>
      <c r="AA136" s="9" t="s">
        <v>143</v>
      </c>
      <c r="AB136" s="3" t="s">
        <v>10</v>
      </c>
      <c r="AC136" s="6">
        <v>3.6509485500000001E-2</v>
      </c>
      <c r="AD136" s="6">
        <v>4.1267830800000002E-2</v>
      </c>
      <c r="AE136" s="6">
        <v>6.9212289999999997E-4</v>
      </c>
      <c r="AF136" s="6">
        <v>2.9415225E-3</v>
      </c>
      <c r="AG136" s="6">
        <v>2.0980842037</v>
      </c>
      <c r="AH136" s="6">
        <v>6.0968245399000001</v>
      </c>
      <c r="AI136" s="6">
        <v>0.66469757689999998</v>
      </c>
      <c r="AJ136" s="6">
        <v>90.534180491800001</v>
      </c>
      <c r="AK136" s="6">
        <v>0.52480222590000003</v>
      </c>
    </row>
    <row r="137" spans="26:37" x14ac:dyDescent="0.2">
      <c r="Z137" s="43"/>
      <c r="AA137" s="10" t="s">
        <v>144</v>
      </c>
      <c r="AB137" s="3" t="s">
        <v>10</v>
      </c>
      <c r="AC137" s="7">
        <v>1.9208871729000001</v>
      </c>
      <c r="AD137" s="7">
        <v>28.426992736599999</v>
      </c>
      <c r="AE137" s="7">
        <v>0.42978739179999997</v>
      </c>
      <c r="AF137" s="7">
        <v>6.0786853426</v>
      </c>
      <c r="AG137" s="7">
        <v>22.190143042300001</v>
      </c>
      <c r="AH137" s="7">
        <v>22.932031658</v>
      </c>
      <c r="AI137" s="7">
        <v>0.1669622999</v>
      </c>
      <c r="AJ137" s="7">
        <v>11.5442718361</v>
      </c>
      <c r="AK137" s="7">
        <v>6.3102385197000004</v>
      </c>
    </row>
    <row r="138" spans="26:37" x14ac:dyDescent="0.2">
      <c r="Z138" s="43"/>
      <c r="AA138" s="9" t="s">
        <v>145</v>
      </c>
      <c r="AB138" s="3" t="s">
        <v>10</v>
      </c>
      <c r="AC138" s="6">
        <v>16.719144635300001</v>
      </c>
      <c r="AD138" s="6">
        <v>23.319412005899999</v>
      </c>
      <c r="AE138" s="6">
        <v>1.5863484601</v>
      </c>
      <c r="AF138" s="6">
        <v>28.096161697399999</v>
      </c>
      <c r="AG138" s="6">
        <v>0.58962079160000003</v>
      </c>
      <c r="AH138" s="6">
        <v>24.390555784899998</v>
      </c>
      <c r="AI138" s="6">
        <v>8.8271084999999999E-2</v>
      </c>
      <c r="AJ138" s="6">
        <v>3.1113316423000001</v>
      </c>
      <c r="AK138" s="6">
        <v>2.0991538973999999</v>
      </c>
    </row>
    <row r="139" spans="26:37" ht="48" x14ac:dyDescent="0.2">
      <c r="Z139" s="43"/>
      <c r="AA139" s="9" t="s">
        <v>146</v>
      </c>
      <c r="AB139" s="3" t="s">
        <v>10</v>
      </c>
      <c r="AC139" s="7">
        <v>60.913326603100003</v>
      </c>
      <c r="AD139" s="7">
        <v>0.42891202509999998</v>
      </c>
      <c r="AE139" s="7">
        <v>6.0597538399999998E-2</v>
      </c>
      <c r="AF139" s="7">
        <v>0.61833450720000005</v>
      </c>
      <c r="AG139" s="7">
        <v>0.1739105212</v>
      </c>
      <c r="AH139" s="7">
        <v>34.9946685516</v>
      </c>
      <c r="AI139" s="7">
        <v>0.95821039890000004</v>
      </c>
      <c r="AJ139" s="7">
        <v>0.12132119030000001</v>
      </c>
      <c r="AK139" s="7">
        <v>1.7307186641000001</v>
      </c>
    </row>
    <row r="140" spans="26:37" x14ac:dyDescent="0.2">
      <c r="Z140" s="43"/>
      <c r="AA140" s="9" t="s">
        <v>147</v>
      </c>
      <c r="AB140" s="3" t="s">
        <v>10</v>
      </c>
      <c r="AC140" s="6">
        <v>0.90501178800000004</v>
      </c>
      <c r="AD140" s="6">
        <v>0</v>
      </c>
      <c r="AE140" s="6">
        <v>0</v>
      </c>
      <c r="AF140" s="6">
        <v>0</v>
      </c>
      <c r="AG140" s="6">
        <v>9.8182371282999998</v>
      </c>
      <c r="AH140" s="6">
        <v>50.825157806699998</v>
      </c>
      <c r="AI140" s="6">
        <v>4.5630846500000002E-2</v>
      </c>
      <c r="AJ140" s="6">
        <v>0</v>
      </c>
      <c r="AK140" s="6">
        <v>38.405962430599999</v>
      </c>
    </row>
    <row r="141" spans="26:37" x14ac:dyDescent="0.2">
      <c r="Z141" s="43"/>
      <c r="AA141" s="9" t="s">
        <v>148</v>
      </c>
      <c r="AB141" s="3" t="s">
        <v>10</v>
      </c>
      <c r="AC141" s="7">
        <v>0</v>
      </c>
      <c r="AD141" s="7">
        <v>0</v>
      </c>
      <c r="AE141" s="7">
        <v>0.56350372719999997</v>
      </c>
      <c r="AF141" s="7">
        <v>0.1673247517</v>
      </c>
      <c r="AG141" s="7">
        <v>0.61485206370000001</v>
      </c>
      <c r="AH141" s="7">
        <v>2.0588026984000001</v>
      </c>
      <c r="AI141" s="7">
        <v>2.5151831719</v>
      </c>
      <c r="AJ141" s="7">
        <v>93.816509375500004</v>
      </c>
      <c r="AK141" s="7">
        <v>0.26382421160000002</v>
      </c>
    </row>
    <row r="142" spans="26:37" x14ac:dyDescent="0.2">
      <c r="Z142" s="43"/>
      <c r="AA142" s="10" t="s">
        <v>149</v>
      </c>
      <c r="AB142" s="3" t="s">
        <v>10</v>
      </c>
      <c r="AC142" s="6">
        <v>7.0998395430999999</v>
      </c>
      <c r="AD142" s="6">
        <v>39.760357494399997</v>
      </c>
      <c r="AE142" s="6">
        <v>0</v>
      </c>
      <c r="AF142" s="6">
        <v>1.5012546961</v>
      </c>
      <c r="AG142" s="6">
        <v>10.6378384413</v>
      </c>
      <c r="AH142" s="6">
        <v>24.9768463688</v>
      </c>
      <c r="AI142" s="6">
        <v>0.3387854045</v>
      </c>
      <c r="AJ142" s="6">
        <v>12.075515146500001</v>
      </c>
      <c r="AK142" s="6">
        <v>3.6095629051999998</v>
      </c>
    </row>
    <row r="143" spans="26:37" ht="48" x14ac:dyDescent="0.2">
      <c r="Z143" s="43"/>
      <c r="AA143" s="9" t="s">
        <v>150</v>
      </c>
      <c r="AB143" s="3" t="s">
        <v>10</v>
      </c>
      <c r="AC143" s="7">
        <v>56.083193384099999</v>
      </c>
      <c r="AD143" s="7">
        <v>0.2767173376</v>
      </c>
      <c r="AE143" s="7">
        <v>0.39884267890000002</v>
      </c>
      <c r="AF143" s="7">
        <v>23.573527630499999</v>
      </c>
      <c r="AG143" s="7">
        <v>0</v>
      </c>
      <c r="AH143" s="7">
        <v>18.605228499500001</v>
      </c>
      <c r="AI143" s="7">
        <v>6.8103229900000006E-2</v>
      </c>
      <c r="AJ143" s="7">
        <v>0</v>
      </c>
      <c r="AK143" s="7">
        <v>0.99438723939999996</v>
      </c>
    </row>
    <row r="144" spans="26:37" x14ac:dyDescent="0.2">
      <c r="Z144" s="43"/>
      <c r="AA144" s="9" t="s">
        <v>151</v>
      </c>
      <c r="AB144" s="3" t="s">
        <v>10</v>
      </c>
      <c r="AC144" s="6">
        <v>3.3409638829000001</v>
      </c>
      <c r="AD144" s="6">
        <v>9.5825506300000002E-2</v>
      </c>
      <c r="AE144" s="6">
        <v>0</v>
      </c>
      <c r="AF144" s="6">
        <v>18.076797298599999</v>
      </c>
      <c r="AG144" s="6">
        <v>11.784255717200001</v>
      </c>
      <c r="AH144" s="6">
        <v>59.078706203599999</v>
      </c>
      <c r="AI144" s="6">
        <v>3.2375331777</v>
      </c>
      <c r="AJ144" s="6">
        <v>4.1722121241999996</v>
      </c>
      <c r="AK144" s="6">
        <v>0.2137060895</v>
      </c>
    </row>
    <row r="145" spans="26:37" x14ac:dyDescent="0.2">
      <c r="Z145" s="43"/>
      <c r="AA145" s="9" t="s">
        <v>152</v>
      </c>
      <c r="AB145" s="3" t="s">
        <v>10</v>
      </c>
      <c r="AC145" s="7">
        <v>12.831990450599999</v>
      </c>
      <c r="AD145" s="7">
        <v>42.697348122699999</v>
      </c>
      <c r="AE145" s="7">
        <v>2.8577353600000001E-2</v>
      </c>
      <c r="AF145" s="7">
        <v>18.894435761699999</v>
      </c>
      <c r="AG145" s="7">
        <v>5.5637326000000003E-3</v>
      </c>
      <c r="AH145" s="7">
        <v>24.955363691100001</v>
      </c>
      <c r="AI145" s="7">
        <v>0.3421695522</v>
      </c>
      <c r="AJ145" s="7">
        <v>1.9725960899999999E-2</v>
      </c>
      <c r="AK145" s="7">
        <v>0.2248253747</v>
      </c>
    </row>
    <row r="146" spans="26:37" x14ac:dyDescent="0.2">
      <c r="Z146" s="43"/>
      <c r="AA146" s="9" t="s">
        <v>153</v>
      </c>
      <c r="AB146" s="3" t="s">
        <v>10</v>
      </c>
      <c r="AC146" s="6">
        <v>45.639592481100003</v>
      </c>
      <c r="AD146" s="6">
        <v>2.1890718999999999E-2</v>
      </c>
      <c r="AE146" s="6">
        <v>3.2037147100000003E-2</v>
      </c>
      <c r="AF146" s="6">
        <v>0.2529416652</v>
      </c>
      <c r="AG146" s="6">
        <v>0</v>
      </c>
      <c r="AH146" s="6">
        <v>53.297908717299997</v>
      </c>
      <c r="AI146" s="6">
        <v>0.26093097869999998</v>
      </c>
      <c r="AJ146" s="6">
        <v>0</v>
      </c>
      <c r="AK146" s="6">
        <v>0.49469829160000001</v>
      </c>
    </row>
    <row r="147" spans="26:37" x14ac:dyDescent="0.2">
      <c r="Z147" s="43"/>
      <c r="AA147" s="9" t="s">
        <v>154</v>
      </c>
      <c r="AB147" s="3" t="s">
        <v>10</v>
      </c>
      <c r="AC147" s="7">
        <v>7.8553199700000007E-2</v>
      </c>
      <c r="AD147" s="7">
        <v>4.9312501999999999E-3</v>
      </c>
      <c r="AE147" s="7">
        <v>1.4655979499999999E-2</v>
      </c>
      <c r="AF147" s="7">
        <v>0.1226066512</v>
      </c>
      <c r="AG147" s="7">
        <v>2.3996660431999999</v>
      </c>
      <c r="AH147" s="7">
        <v>1.3287343804</v>
      </c>
      <c r="AI147" s="7">
        <v>7.9460587700000002E-2</v>
      </c>
      <c r="AJ147" s="7">
        <v>95.943970736699995</v>
      </c>
      <c r="AK147" s="7">
        <v>2.74211714E-2</v>
      </c>
    </row>
    <row r="148" spans="26:37" x14ac:dyDescent="0.2">
      <c r="Z148" s="43"/>
      <c r="AA148" s="9" t="s">
        <v>155</v>
      </c>
      <c r="AB148" s="3" t="s">
        <v>10</v>
      </c>
      <c r="AC148" s="6">
        <v>57.053140096600004</v>
      </c>
      <c r="AD148" s="6">
        <v>21.2077294686</v>
      </c>
      <c r="AE148" s="6">
        <v>9.6618357500000002E-2</v>
      </c>
      <c r="AF148" s="6">
        <v>0</v>
      </c>
      <c r="AG148" s="6">
        <v>0.38647343000000001</v>
      </c>
      <c r="AH148" s="6">
        <v>11.4009661836</v>
      </c>
      <c r="AI148" s="6">
        <v>7.2946859902999996</v>
      </c>
      <c r="AJ148" s="6">
        <v>1.8357487923</v>
      </c>
      <c r="AK148" s="6">
        <v>0.72463768120000005</v>
      </c>
    </row>
    <row r="149" spans="26:37" ht="24" x14ac:dyDescent="0.2">
      <c r="Z149" s="43"/>
      <c r="AA149" s="10" t="s">
        <v>156</v>
      </c>
      <c r="AB149" s="3" t="s">
        <v>10</v>
      </c>
      <c r="AC149" s="7">
        <v>5.9633027522999997</v>
      </c>
      <c r="AD149" s="7">
        <v>0.45871559629999997</v>
      </c>
      <c r="AE149" s="7">
        <v>5.9633027522999997</v>
      </c>
      <c r="AF149" s="7">
        <v>0</v>
      </c>
      <c r="AG149" s="7">
        <v>0</v>
      </c>
      <c r="AH149" s="7">
        <v>31.651376146800001</v>
      </c>
      <c r="AI149" s="7">
        <v>51.376146789000003</v>
      </c>
      <c r="AJ149" s="7">
        <v>0</v>
      </c>
      <c r="AK149" s="7">
        <v>4.5871559632999999</v>
      </c>
    </row>
    <row r="150" spans="26:37" x14ac:dyDescent="0.2">
      <c r="Z150" s="43"/>
      <c r="AA150" s="9" t="s">
        <v>157</v>
      </c>
      <c r="AB150" s="3" t="s">
        <v>10</v>
      </c>
      <c r="AC150" s="6">
        <v>44.007090791000003</v>
      </c>
      <c r="AD150" s="6">
        <v>39.844345752300001</v>
      </c>
      <c r="AE150" s="6">
        <v>0.50914135410000005</v>
      </c>
      <c r="AF150" s="6">
        <v>0.14409045039999999</v>
      </c>
      <c r="AG150" s="6">
        <v>0.1021364298</v>
      </c>
      <c r="AH150" s="6">
        <v>13.9985537419</v>
      </c>
      <c r="AI150" s="6">
        <v>8.3281277099999995E-2</v>
      </c>
      <c r="AJ150" s="6">
        <v>0.58392214340000004</v>
      </c>
      <c r="AK150" s="6">
        <v>0.72743806</v>
      </c>
    </row>
    <row r="151" spans="26:37" x14ac:dyDescent="0.2">
      <c r="Z151" s="43"/>
      <c r="AA151" s="9" t="s">
        <v>158</v>
      </c>
      <c r="AB151" s="3" t="s">
        <v>10</v>
      </c>
      <c r="AC151" s="7">
        <v>21.791270212600001</v>
      </c>
      <c r="AD151" s="7">
        <v>1.8105679235000001</v>
      </c>
      <c r="AE151" s="7">
        <v>2.0428911362000002</v>
      </c>
      <c r="AF151" s="7">
        <v>2.2215664538</v>
      </c>
      <c r="AG151" s="7">
        <v>4.0122672E-3</v>
      </c>
      <c r="AH151" s="7">
        <v>51.384846961100003</v>
      </c>
      <c r="AI151" s="7">
        <v>0.34874367499999998</v>
      </c>
      <c r="AJ151" s="7">
        <v>0.1040600908</v>
      </c>
      <c r="AK151" s="7">
        <v>20.292041279799999</v>
      </c>
    </row>
    <row r="152" spans="26:37" x14ac:dyDescent="0.2">
      <c r="Z152" s="43"/>
      <c r="AA152" s="9" t="s">
        <v>159</v>
      </c>
      <c r="AB152" s="3" t="s">
        <v>10</v>
      </c>
      <c r="AC152" s="6">
        <v>63.176024874100001</v>
      </c>
      <c r="AD152" s="6">
        <v>6.2855720000000003E-4</v>
      </c>
      <c r="AE152" s="6">
        <v>0</v>
      </c>
      <c r="AF152" s="6">
        <v>0.11041654250000001</v>
      </c>
      <c r="AG152" s="6">
        <v>8.5507054700000001E-2</v>
      </c>
      <c r="AH152" s="6">
        <v>33.820053860400002</v>
      </c>
      <c r="AI152" s="6">
        <v>1.2458934264999999</v>
      </c>
      <c r="AJ152" s="6">
        <v>0</v>
      </c>
      <c r="AK152" s="6">
        <v>1.5614756846</v>
      </c>
    </row>
    <row r="153" spans="26:37" x14ac:dyDescent="0.2">
      <c r="Z153" s="43"/>
      <c r="AA153" s="9" t="s">
        <v>160</v>
      </c>
      <c r="AB153" s="3" t="s">
        <v>10</v>
      </c>
      <c r="AC153" s="7">
        <v>2.4279835391</v>
      </c>
      <c r="AD153" s="7">
        <v>0.20576131689999999</v>
      </c>
      <c r="AE153" s="7">
        <v>0</v>
      </c>
      <c r="AF153" s="7">
        <v>3.4567901234999998</v>
      </c>
      <c r="AG153" s="7">
        <v>5.6378600822999996</v>
      </c>
      <c r="AH153" s="7">
        <v>28.271604938300001</v>
      </c>
      <c r="AI153" s="7">
        <v>0.82304526749999996</v>
      </c>
      <c r="AJ153" s="7">
        <v>1.0699588476999999</v>
      </c>
      <c r="AK153" s="7">
        <v>58.1069958848</v>
      </c>
    </row>
    <row r="154" spans="26:37" x14ac:dyDescent="0.2">
      <c r="Z154" s="43"/>
      <c r="AA154" s="9" t="s">
        <v>161</v>
      </c>
      <c r="AB154" s="3" t="s">
        <v>10</v>
      </c>
      <c r="AC154" s="6">
        <v>2.0347675605000002</v>
      </c>
      <c r="AD154" s="6">
        <v>11.238695377499999</v>
      </c>
      <c r="AE154" s="6">
        <v>0.24185562930000001</v>
      </c>
      <c r="AF154" s="6">
        <v>5.7187635083000004</v>
      </c>
      <c r="AG154" s="6">
        <v>4.4688014345999996</v>
      </c>
      <c r="AH154" s="6">
        <v>21.243661715599998</v>
      </c>
      <c r="AI154" s="6">
        <v>4.3945274700000002E-2</v>
      </c>
      <c r="AJ154" s="6">
        <v>54.705909377300003</v>
      </c>
      <c r="AK154" s="6">
        <v>0.30360012219999999</v>
      </c>
    </row>
    <row r="155" spans="26:37" x14ac:dyDescent="0.2">
      <c r="Z155" s="43"/>
      <c r="AA155" s="9" t="s">
        <v>162</v>
      </c>
      <c r="AB155" s="3" t="s">
        <v>10</v>
      </c>
      <c r="AC155" s="7">
        <v>4.9103854699999998E-2</v>
      </c>
      <c r="AD155" s="7">
        <v>0</v>
      </c>
      <c r="AE155" s="7">
        <v>0</v>
      </c>
      <c r="AF155" s="7">
        <v>0.27007120060000001</v>
      </c>
      <c r="AG155" s="7">
        <v>1.1048367296999999</v>
      </c>
      <c r="AH155" s="7">
        <v>56.346673213800003</v>
      </c>
      <c r="AI155" s="7">
        <v>25.435796710000002</v>
      </c>
      <c r="AJ155" s="7">
        <v>13.675423520700001</v>
      </c>
      <c r="AK155" s="7">
        <v>3.1180947703999999</v>
      </c>
    </row>
    <row r="156" spans="26:37" ht="24" x14ac:dyDescent="0.2">
      <c r="Z156" s="43"/>
      <c r="AA156" s="10" t="s">
        <v>163</v>
      </c>
      <c r="AB156" s="3" t="s">
        <v>10</v>
      </c>
      <c r="AC156" s="6">
        <v>0.29890401859999999</v>
      </c>
      <c r="AD156" s="6">
        <v>0</v>
      </c>
      <c r="AE156" s="6">
        <v>0</v>
      </c>
      <c r="AF156" s="6">
        <v>0</v>
      </c>
      <c r="AG156" s="6">
        <v>14.3473928927</v>
      </c>
      <c r="AH156" s="6">
        <v>10.229159747600001</v>
      </c>
      <c r="AI156" s="6">
        <v>0.26569246099999999</v>
      </c>
      <c r="AJ156" s="6">
        <v>0</v>
      </c>
      <c r="AK156" s="6">
        <v>74.858850880099993</v>
      </c>
    </row>
    <row r="157" spans="26:37" x14ac:dyDescent="0.2">
      <c r="Z157" s="43"/>
      <c r="AA157" s="9" t="s">
        <v>164</v>
      </c>
      <c r="AB157" s="3" t="s">
        <v>10</v>
      </c>
      <c r="AC157" s="7">
        <v>0.16572166890000001</v>
      </c>
      <c r="AD157" s="7">
        <v>10.467141420000001</v>
      </c>
      <c r="AE157" s="7">
        <v>0.17261470709999999</v>
      </c>
      <c r="AF157" s="7">
        <v>0.51745171410000002</v>
      </c>
      <c r="AG157" s="7">
        <v>5.4239547959000003</v>
      </c>
      <c r="AH157" s="7">
        <v>2.3194518205999999</v>
      </c>
      <c r="AI157" s="7">
        <v>3.6804825800000003E-2</v>
      </c>
      <c r="AJ157" s="7">
        <v>80.837339032599999</v>
      </c>
      <c r="AK157" s="7">
        <v>5.9520015000000003E-2</v>
      </c>
    </row>
    <row r="158" spans="26:37" x14ac:dyDescent="0.2">
      <c r="Z158" s="43"/>
      <c r="AA158" s="9" t="s">
        <v>165</v>
      </c>
      <c r="AB158" s="3" t="s">
        <v>10</v>
      </c>
      <c r="AC158" s="6">
        <v>25.232109425699999</v>
      </c>
      <c r="AD158" s="6">
        <v>0.18721583310000001</v>
      </c>
      <c r="AE158" s="6">
        <v>1.52829252E-2</v>
      </c>
      <c r="AF158" s="6">
        <v>0.1069804761</v>
      </c>
      <c r="AG158" s="6">
        <v>1.52829252E-2</v>
      </c>
      <c r="AH158" s="6">
        <v>65.395636724900001</v>
      </c>
      <c r="AI158" s="6">
        <v>6.5563748901999999</v>
      </c>
      <c r="AJ158" s="6">
        <v>3.8207312899999998E-2</v>
      </c>
      <c r="AK158" s="6">
        <v>2.4529094868999999</v>
      </c>
    </row>
    <row r="159" spans="26:37" x14ac:dyDescent="0.2">
      <c r="Z159" s="43"/>
      <c r="AA159" s="10" t="s">
        <v>166</v>
      </c>
      <c r="AB159" s="3" t="s">
        <v>10</v>
      </c>
      <c r="AC159" s="7">
        <v>73.749465583599999</v>
      </c>
      <c r="AD159" s="7">
        <v>0</v>
      </c>
      <c r="AE159" s="7">
        <v>0</v>
      </c>
      <c r="AF159" s="7">
        <v>0</v>
      </c>
      <c r="AG159" s="7">
        <v>0.56648140229999999</v>
      </c>
      <c r="AH159" s="7">
        <v>6.8084651559999996</v>
      </c>
      <c r="AI159" s="7">
        <v>6.0389055151999997</v>
      </c>
      <c r="AJ159" s="7">
        <v>0</v>
      </c>
      <c r="AK159" s="7">
        <v>12.8366823429</v>
      </c>
    </row>
    <row r="160" spans="26:37" x14ac:dyDescent="0.2">
      <c r="Z160" s="43"/>
      <c r="AA160" s="10" t="s">
        <v>167</v>
      </c>
      <c r="AB160" s="3" t="s">
        <v>10</v>
      </c>
      <c r="AC160" s="6">
        <v>7.7181016034000001</v>
      </c>
      <c r="AD160" s="6">
        <v>0.3621007336</v>
      </c>
      <c r="AE160" s="6">
        <v>0.1226839401</v>
      </c>
      <c r="AF160" s="6">
        <v>0</v>
      </c>
      <c r="AG160" s="6">
        <v>5.7221987000000002E-3</v>
      </c>
      <c r="AH160" s="6">
        <v>84.586227812199994</v>
      </c>
      <c r="AI160" s="6">
        <v>6.2536765127000002</v>
      </c>
      <c r="AJ160" s="6">
        <v>0</v>
      </c>
      <c r="AK160" s="6">
        <v>0.95148719940000004</v>
      </c>
    </row>
    <row r="161" spans="26:37" x14ac:dyDescent="0.2">
      <c r="Z161" s="43"/>
      <c r="AA161" s="9" t="s">
        <v>168</v>
      </c>
      <c r="AB161" s="3" t="s">
        <v>10</v>
      </c>
      <c r="AC161" s="7">
        <v>5.6314423590000002</v>
      </c>
      <c r="AD161" s="7">
        <v>20.739506269700001</v>
      </c>
      <c r="AE161" s="7">
        <v>0.23796713059999999</v>
      </c>
      <c r="AF161" s="7">
        <v>0.57617152169999997</v>
      </c>
      <c r="AG161" s="7">
        <v>22.390179318200001</v>
      </c>
      <c r="AH161" s="7">
        <v>6.5233187526999998</v>
      </c>
      <c r="AI161" s="7">
        <v>5.24313416E-2</v>
      </c>
      <c r="AJ161" s="7">
        <v>42.903820658500003</v>
      </c>
      <c r="AK161" s="7">
        <v>0.94516264790000004</v>
      </c>
    </row>
    <row r="162" spans="26:37" x14ac:dyDescent="0.2">
      <c r="Z162" s="43"/>
      <c r="AA162" s="9" t="s">
        <v>169</v>
      </c>
      <c r="AB162" s="3" t="s">
        <v>10</v>
      </c>
      <c r="AC162" s="6">
        <v>66.701197437999994</v>
      </c>
      <c r="AD162" s="6">
        <v>10.8047897522</v>
      </c>
      <c r="AE162" s="6">
        <v>0.79309384569999997</v>
      </c>
      <c r="AF162" s="6">
        <v>0.28181565019999999</v>
      </c>
      <c r="AG162" s="6">
        <v>0.64773043720000001</v>
      </c>
      <c r="AH162" s="6">
        <v>17.596769702</v>
      </c>
      <c r="AI162" s="6">
        <v>0.73851294899999997</v>
      </c>
      <c r="AJ162" s="6">
        <v>0.29796714010000003</v>
      </c>
      <c r="AK162" s="6">
        <v>2.1381230855000002</v>
      </c>
    </row>
    <row r="163" spans="26:37" x14ac:dyDescent="0.2">
      <c r="Z163" s="43"/>
      <c r="AA163" s="9" t="s">
        <v>170</v>
      </c>
      <c r="AB163" s="3" t="s">
        <v>10</v>
      </c>
      <c r="AC163" s="7">
        <v>71.711026615999998</v>
      </c>
      <c r="AD163" s="7">
        <v>0</v>
      </c>
      <c r="AE163" s="7">
        <v>9.3536121672999997</v>
      </c>
      <c r="AF163" s="7">
        <v>0</v>
      </c>
      <c r="AG163" s="7">
        <v>4.4866920152</v>
      </c>
      <c r="AH163" s="7">
        <v>10.798479087500001</v>
      </c>
      <c r="AI163" s="7">
        <v>7.6045627399999996E-2</v>
      </c>
      <c r="AJ163" s="7">
        <v>0</v>
      </c>
      <c r="AK163" s="7">
        <v>3.5741444866999998</v>
      </c>
    </row>
    <row r="164" spans="26:37" x14ac:dyDescent="0.2">
      <c r="Z164" s="43"/>
      <c r="AA164" s="9" t="s">
        <v>171</v>
      </c>
      <c r="AB164" s="3" t="s">
        <v>10</v>
      </c>
      <c r="AC164" s="6">
        <v>4.9250087795999997</v>
      </c>
      <c r="AD164" s="6">
        <v>0.15897331009999999</v>
      </c>
      <c r="AE164" s="6">
        <v>3.1638329999999999E-4</v>
      </c>
      <c r="AF164" s="6">
        <v>3.5457078044000001</v>
      </c>
      <c r="AG164" s="6">
        <v>23.5173859145</v>
      </c>
      <c r="AH164" s="6">
        <v>22.6030381359</v>
      </c>
      <c r="AI164" s="6">
        <v>0.52742959590000005</v>
      </c>
      <c r="AJ164" s="6">
        <v>44.528978757499999</v>
      </c>
      <c r="AK164" s="6">
        <v>0.19316131880000001</v>
      </c>
    </row>
    <row r="165" spans="26:37" x14ac:dyDescent="0.2">
      <c r="Z165" s="43"/>
      <c r="AA165" s="9" t="s">
        <v>172</v>
      </c>
      <c r="AB165" s="3" t="s">
        <v>10</v>
      </c>
      <c r="AC165" s="7">
        <v>58.1109063707</v>
      </c>
      <c r="AD165" s="7">
        <v>3.6172727117000001</v>
      </c>
      <c r="AE165" s="7">
        <v>2.2192598595000002</v>
      </c>
      <c r="AF165" s="7">
        <v>18.935062589499999</v>
      </c>
      <c r="AG165" s="7">
        <v>5.5304307900000002E-2</v>
      </c>
      <c r="AH165" s="7">
        <v>14.3470211089</v>
      </c>
      <c r="AI165" s="7">
        <v>0.1006216243</v>
      </c>
      <c r="AJ165" s="7">
        <v>0.74484603390000004</v>
      </c>
      <c r="AK165" s="7">
        <v>1.8697053935000001</v>
      </c>
    </row>
    <row r="166" spans="26:37" x14ac:dyDescent="0.2">
      <c r="Z166" s="43"/>
      <c r="AA166" s="10" t="s">
        <v>173</v>
      </c>
      <c r="AB166" s="3" t="s">
        <v>10</v>
      </c>
      <c r="AC166" s="6">
        <v>51.517566185299998</v>
      </c>
      <c r="AD166" s="6">
        <v>0.97515047700000002</v>
      </c>
      <c r="AE166" s="6">
        <v>9.9559028199999997E-2</v>
      </c>
      <c r="AF166" s="6">
        <v>12.5714831171</v>
      </c>
      <c r="AG166" s="6">
        <v>4.4499518999999996E-3</v>
      </c>
      <c r="AH166" s="6">
        <v>33.082706506900003</v>
      </c>
      <c r="AI166" s="6">
        <v>0.20582756939999999</v>
      </c>
      <c r="AJ166" s="6">
        <v>5.8909985000000003E-3</v>
      </c>
      <c r="AK166" s="6">
        <v>1.5373661657</v>
      </c>
    </row>
    <row r="167" spans="26:37" x14ac:dyDescent="0.2">
      <c r="Z167" s="43"/>
      <c r="AA167" s="9" t="s">
        <v>174</v>
      </c>
      <c r="AB167" s="3" t="s">
        <v>10</v>
      </c>
      <c r="AC167" s="7">
        <v>9.5369760860999993</v>
      </c>
      <c r="AD167" s="7">
        <v>46.380567994300002</v>
      </c>
      <c r="AE167" s="7">
        <v>0.155279735</v>
      </c>
      <c r="AF167" s="7">
        <v>18.5087376705</v>
      </c>
      <c r="AG167" s="7">
        <v>3.0968482553999999</v>
      </c>
      <c r="AH167" s="7">
        <v>3.4472287865000002</v>
      </c>
      <c r="AI167" s="7">
        <v>0.1210593858</v>
      </c>
      <c r="AJ167" s="7">
        <v>18.1392587122</v>
      </c>
      <c r="AK167" s="7">
        <v>0.61404337419999999</v>
      </c>
    </row>
    <row r="168" spans="26:37" x14ac:dyDescent="0.2">
      <c r="Z168" s="43"/>
      <c r="AA168" s="9" t="s">
        <v>175</v>
      </c>
      <c r="AB168" s="3" t="s">
        <v>10</v>
      </c>
      <c r="AC168" s="6">
        <v>0</v>
      </c>
      <c r="AD168" s="6">
        <v>0</v>
      </c>
      <c r="AE168" s="6">
        <v>0</v>
      </c>
      <c r="AF168" s="6">
        <v>0</v>
      </c>
      <c r="AG168" s="6">
        <v>6.2937062936999997</v>
      </c>
      <c r="AH168" s="6">
        <v>86.013986013999997</v>
      </c>
      <c r="AI168" s="6">
        <v>0</v>
      </c>
      <c r="AJ168" s="6">
        <v>0</v>
      </c>
      <c r="AK168" s="6">
        <v>7.6923076923</v>
      </c>
    </row>
    <row r="169" spans="26:37" x14ac:dyDescent="0.2">
      <c r="Z169" s="43"/>
      <c r="AA169" s="9" t="s">
        <v>176</v>
      </c>
      <c r="AB169" s="3" t="s">
        <v>10</v>
      </c>
      <c r="AC169" s="7">
        <v>46.603607847399999</v>
      </c>
      <c r="AD169" s="7">
        <v>18.866988436500002</v>
      </c>
      <c r="AE169" s="7">
        <v>1.62416846E-2</v>
      </c>
      <c r="AF169" s="7">
        <v>0.28655345189999998</v>
      </c>
      <c r="AG169" s="7">
        <v>7.6038240600000001E-2</v>
      </c>
      <c r="AH169" s="7">
        <v>29.143901325800002</v>
      </c>
      <c r="AI169" s="7">
        <v>0.2436252693</v>
      </c>
      <c r="AJ169" s="7">
        <v>4.5579598355000002</v>
      </c>
      <c r="AK169" s="7">
        <v>0.20508390839999999</v>
      </c>
    </row>
    <row r="170" spans="26:37" ht="24" x14ac:dyDescent="0.2">
      <c r="Z170" s="43"/>
      <c r="AA170" s="10" t="s">
        <v>177</v>
      </c>
      <c r="AB170" s="3" t="s">
        <v>10</v>
      </c>
      <c r="AC170" s="6">
        <v>34.917840375600001</v>
      </c>
      <c r="AD170" s="6">
        <v>13.5856807512</v>
      </c>
      <c r="AE170" s="6">
        <v>3.8145539905999999</v>
      </c>
      <c r="AF170" s="6">
        <v>20.138888888899999</v>
      </c>
      <c r="AG170" s="6">
        <v>2.8658059468000001</v>
      </c>
      <c r="AH170" s="6">
        <v>2.5430359937000002</v>
      </c>
      <c r="AI170" s="6">
        <v>12.1967918623</v>
      </c>
      <c r="AJ170" s="6">
        <v>5.8685446000000002E-2</v>
      </c>
      <c r="AK170" s="6">
        <v>9.8787167449000002</v>
      </c>
    </row>
    <row r="171" spans="26:37" ht="24" x14ac:dyDescent="0.2">
      <c r="Z171" s="43"/>
      <c r="AA171" s="9" t="s">
        <v>178</v>
      </c>
      <c r="AB171" s="3" t="s">
        <v>10</v>
      </c>
      <c r="AC171" s="7">
        <v>66.4135010607</v>
      </c>
      <c r="AD171" s="7">
        <v>0.39445770349999998</v>
      </c>
      <c r="AE171" s="7">
        <v>0</v>
      </c>
      <c r="AF171" s="7">
        <v>3.5298163617</v>
      </c>
      <c r="AG171" s="7">
        <v>5.8331675947999999</v>
      </c>
      <c r="AH171" s="7">
        <v>22.598448687400001</v>
      </c>
      <c r="AI171" s="7">
        <v>0.22954786529999999</v>
      </c>
      <c r="AJ171" s="7">
        <v>0</v>
      </c>
      <c r="AK171" s="7">
        <v>1.0010607266</v>
      </c>
    </row>
    <row r="172" spans="26:37" x14ac:dyDescent="0.2">
      <c r="Z172" s="43"/>
      <c r="AA172" s="9" t="s">
        <v>179</v>
      </c>
      <c r="AB172" s="3" t="s">
        <v>10</v>
      </c>
      <c r="AC172" s="6">
        <v>54.912892069500003</v>
      </c>
      <c r="AD172" s="6">
        <v>3.629108043</v>
      </c>
      <c r="AE172" s="6">
        <v>0.29867970399999999</v>
      </c>
      <c r="AF172" s="6">
        <v>0.15442758240000001</v>
      </c>
      <c r="AG172" s="6">
        <v>2.5139374000000001E-3</v>
      </c>
      <c r="AH172" s="6">
        <v>32.7801873003</v>
      </c>
      <c r="AI172" s="6">
        <v>0.2197899545</v>
      </c>
      <c r="AJ172" s="6">
        <v>2.2026879999999999E-2</v>
      </c>
      <c r="AK172" s="6">
        <v>7.9803745287999996</v>
      </c>
    </row>
    <row r="173" spans="26:37" x14ac:dyDescent="0.2">
      <c r="Z173" s="43"/>
      <c r="AA173" s="9" t="s">
        <v>180</v>
      </c>
      <c r="AB173" s="3" t="s">
        <v>10</v>
      </c>
      <c r="AC173" s="7">
        <v>0.1210207286</v>
      </c>
      <c r="AD173" s="7">
        <v>11.8750387533</v>
      </c>
      <c r="AE173" s="7">
        <v>0.167745649</v>
      </c>
      <c r="AF173" s="7">
        <v>0.4850903372</v>
      </c>
      <c r="AG173" s="7">
        <v>12.3299973989</v>
      </c>
      <c r="AH173" s="7">
        <v>8.6631538157999994</v>
      </c>
      <c r="AI173" s="7">
        <v>2.0518927999999999E-2</v>
      </c>
      <c r="AJ173" s="7">
        <v>66.300725201399999</v>
      </c>
      <c r="AK173" s="7">
        <v>3.67091877E-2</v>
      </c>
    </row>
    <row r="174" spans="26:37" ht="24" x14ac:dyDescent="0.2">
      <c r="Z174" s="43"/>
      <c r="AA174" s="9" t="s">
        <v>181</v>
      </c>
      <c r="AB174" s="3" t="s">
        <v>10</v>
      </c>
      <c r="AC174" s="6">
        <v>45.831296029199997</v>
      </c>
      <c r="AD174" s="6">
        <v>11.6762584466</v>
      </c>
      <c r="AE174" s="6">
        <v>7.4405891700000004E-2</v>
      </c>
      <c r="AF174" s="6">
        <v>0.29610507930000002</v>
      </c>
      <c r="AG174" s="6">
        <v>0.58309923320000001</v>
      </c>
      <c r="AH174" s="6">
        <v>37.844051324900001</v>
      </c>
      <c r="AI174" s="6">
        <v>1.3353579834</v>
      </c>
      <c r="AJ174" s="6">
        <v>0.33133399130000002</v>
      </c>
      <c r="AK174" s="6">
        <v>2.0280920202999999</v>
      </c>
    </row>
    <row r="175" spans="26:37" x14ac:dyDescent="0.2">
      <c r="Z175" s="43"/>
      <c r="AA175" s="9" t="s">
        <v>182</v>
      </c>
      <c r="AB175" s="3" t="s">
        <v>10</v>
      </c>
      <c r="AC175" s="7">
        <v>22.3156150943</v>
      </c>
      <c r="AD175" s="7">
        <v>2.9058505732</v>
      </c>
      <c r="AE175" s="7">
        <v>0.42012429769999998</v>
      </c>
      <c r="AF175" s="7">
        <v>9.0494048837999994</v>
      </c>
      <c r="AG175" s="7">
        <v>8.6936252399999997E-2</v>
      </c>
      <c r="AH175" s="7">
        <v>63.301876040400003</v>
      </c>
      <c r="AI175" s="7">
        <v>0.8367424201</v>
      </c>
      <c r="AJ175" s="7">
        <v>2.1239819100000001E-2</v>
      </c>
      <c r="AK175" s="7">
        <v>1.0622106191</v>
      </c>
    </row>
    <row r="176" spans="26:37" x14ac:dyDescent="0.2">
      <c r="Z176" s="43"/>
      <c r="AA176" s="9" t="s">
        <v>183</v>
      </c>
      <c r="AB176" s="3" t="s">
        <v>10</v>
      </c>
      <c r="AC176" s="6">
        <v>71.749926964699995</v>
      </c>
      <c r="AD176" s="6">
        <v>0</v>
      </c>
      <c r="AE176" s="6">
        <v>0</v>
      </c>
      <c r="AF176" s="6">
        <v>0</v>
      </c>
      <c r="AG176" s="6">
        <v>0</v>
      </c>
      <c r="AH176" s="6">
        <v>26.906222611699999</v>
      </c>
      <c r="AI176" s="6">
        <v>0.11685655859999999</v>
      </c>
      <c r="AJ176" s="6">
        <v>0</v>
      </c>
      <c r="AK176" s="6">
        <v>1.2269938650000001</v>
      </c>
    </row>
    <row r="177" spans="26:37" ht="24" x14ac:dyDescent="0.2">
      <c r="Z177" s="43"/>
      <c r="AA177" s="9" t="s">
        <v>184</v>
      </c>
      <c r="AB177" s="3" t="s">
        <v>10</v>
      </c>
      <c r="AC177" s="7">
        <v>10.1419878296</v>
      </c>
      <c r="AD177" s="7">
        <v>4.0567951318000004</v>
      </c>
      <c r="AE177" s="7">
        <v>0</v>
      </c>
      <c r="AF177" s="7">
        <v>0.81135902640000002</v>
      </c>
      <c r="AG177" s="7">
        <v>0</v>
      </c>
      <c r="AH177" s="7">
        <v>76.470588235299999</v>
      </c>
      <c r="AI177" s="7">
        <v>0</v>
      </c>
      <c r="AJ177" s="7">
        <v>2.2312373225000002</v>
      </c>
      <c r="AK177" s="7">
        <v>6.2880324543999997</v>
      </c>
    </row>
    <row r="178" spans="26:37" ht="36" x14ac:dyDescent="0.2">
      <c r="Z178" s="43"/>
      <c r="AA178" s="10" t="s">
        <v>185</v>
      </c>
      <c r="AB178" s="3" t="s">
        <v>10</v>
      </c>
      <c r="AC178" s="6">
        <v>14.3088378116</v>
      </c>
      <c r="AD178" s="6">
        <v>31.3531887342</v>
      </c>
      <c r="AE178" s="6">
        <v>0</v>
      </c>
      <c r="AF178" s="6">
        <v>0</v>
      </c>
      <c r="AG178" s="6">
        <v>9.7118808700000003E-2</v>
      </c>
      <c r="AH178" s="6">
        <v>48.106183230799999</v>
      </c>
      <c r="AI178" s="6">
        <v>1.61864681E-2</v>
      </c>
      <c r="AJ178" s="6">
        <v>3.2372936200000001E-2</v>
      </c>
      <c r="AK178" s="6">
        <v>6.0861120103999999</v>
      </c>
    </row>
    <row r="179" spans="26:37" ht="60" x14ac:dyDescent="0.2">
      <c r="Z179" s="43"/>
      <c r="AA179" s="9" t="s">
        <v>186</v>
      </c>
      <c r="AB179" s="3" t="s">
        <v>10</v>
      </c>
      <c r="AC179" s="7">
        <v>6.2288725393000002</v>
      </c>
      <c r="AD179" s="7">
        <v>2.23702525E-2</v>
      </c>
      <c r="AE179" s="7">
        <v>0</v>
      </c>
      <c r="AF179" s="7">
        <v>0.16777689400000001</v>
      </c>
      <c r="AG179" s="7">
        <v>18.824567508499999</v>
      </c>
      <c r="AH179" s="7">
        <v>46.741399880700001</v>
      </c>
      <c r="AI179" s="7">
        <v>6.3581228873000004</v>
      </c>
      <c r="AJ179" s="7">
        <v>18.612050109399998</v>
      </c>
      <c r="AK179" s="7">
        <v>3.0448399284000001</v>
      </c>
    </row>
    <row r="180" spans="26:37" x14ac:dyDescent="0.2">
      <c r="Z180" s="43"/>
      <c r="AA180" s="9" t="s">
        <v>187</v>
      </c>
      <c r="AB180" s="3" t="s">
        <v>10</v>
      </c>
      <c r="AC180" s="6">
        <v>0.1193688487</v>
      </c>
      <c r="AD180" s="6">
        <v>0</v>
      </c>
      <c r="AE180" s="6">
        <v>1.0398330900000001E-2</v>
      </c>
      <c r="AF180" s="6">
        <v>0.18013799110000001</v>
      </c>
      <c r="AG180" s="6">
        <v>5.9385939911000003</v>
      </c>
      <c r="AH180" s="6">
        <v>0.95869119680000003</v>
      </c>
      <c r="AI180" s="6">
        <v>0.1713355671</v>
      </c>
      <c r="AJ180" s="6">
        <v>92.505172359200003</v>
      </c>
      <c r="AK180" s="6">
        <v>0.1163017152</v>
      </c>
    </row>
    <row r="181" spans="26:37" x14ac:dyDescent="0.2">
      <c r="Z181" s="43"/>
      <c r="AA181" s="9" t="s">
        <v>188</v>
      </c>
      <c r="AB181" s="3" t="s">
        <v>10</v>
      </c>
      <c r="AC181" s="7">
        <v>2.5171198220000002</v>
      </c>
      <c r="AD181" s="7">
        <v>21.3875378324</v>
      </c>
      <c r="AE181" s="7">
        <v>0.4682211718</v>
      </c>
      <c r="AF181" s="7">
        <v>7.2891407618999997</v>
      </c>
      <c r="AG181" s="7">
        <v>3.6493177469</v>
      </c>
      <c r="AH181" s="7">
        <v>35.680547599900002</v>
      </c>
      <c r="AI181" s="7">
        <v>0.59762108130000002</v>
      </c>
      <c r="AJ181" s="7">
        <v>27.725447131500001</v>
      </c>
      <c r="AK181" s="7">
        <v>0.68504685239999996</v>
      </c>
    </row>
    <row r="182" spans="26:37" x14ac:dyDescent="0.2">
      <c r="Z182" s="43"/>
      <c r="AA182" s="10" t="s">
        <v>189</v>
      </c>
      <c r="AB182" s="3" t="s">
        <v>10</v>
      </c>
      <c r="AC182" s="6">
        <v>67.996530789199994</v>
      </c>
      <c r="AD182" s="6">
        <v>0</v>
      </c>
      <c r="AE182" s="6">
        <v>0</v>
      </c>
      <c r="AF182" s="6">
        <v>0</v>
      </c>
      <c r="AG182" s="6">
        <v>0.1734605377</v>
      </c>
      <c r="AH182" s="6">
        <v>24.284475281900001</v>
      </c>
      <c r="AI182" s="6">
        <v>0.1214223764</v>
      </c>
      <c r="AJ182" s="6">
        <v>0</v>
      </c>
      <c r="AK182" s="6">
        <v>7.4241110147000002</v>
      </c>
    </row>
    <row r="183" spans="26:37" x14ac:dyDescent="0.2">
      <c r="Z183" s="43"/>
      <c r="AA183" s="9" t="s">
        <v>190</v>
      </c>
      <c r="AB183" s="3" t="s">
        <v>10</v>
      </c>
      <c r="AC183" s="7">
        <v>65.441684504500003</v>
      </c>
      <c r="AD183" s="7">
        <v>0.73024623870000005</v>
      </c>
      <c r="AE183" s="7">
        <v>9.9686362700000003E-2</v>
      </c>
      <c r="AF183" s="7">
        <v>0.80785992579999999</v>
      </c>
      <c r="AG183" s="7">
        <v>8.2130885999999997E-3</v>
      </c>
      <c r="AH183" s="7">
        <v>30.793846343399998</v>
      </c>
      <c r="AI183" s="7">
        <v>0.51013546460000003</v>
      </c>
      <c r="AJ183" s="7">
        <v>5.9544892199999998E-2</v>
      </c>
      <c r="AK183" s="7">
        <v>1.5487831796</v>
      </c>
    </row>
    <row r="184" spans="26:37" ht="24" x14ac:dyDescent="0.2">
      <c r="Z184" s="43"/>
      <c r="AA184" s="9" t="s">
        <v>191</v>
      </c>
      <c r="AB184" s="3" t="s">
        <v>10</v>
      </c>
      <c r="AC184" s="6">
        <v>84.464798036199994</v>
      </c>
      <c r="AD184" s="6">
        <v>0.3743838404</v>
      </c>
      <c r="AE184" s="6">
        <v>0</v>
      </c>
      <c r="AF184" s="6">
        <v>1.4948779999999999E-4</v>
      </c>
      <c r="AG184" s="6">
        <v>0.93002991909999999</v>
      </c>
      <c r="AH184" s="6">
        <v>12.631518103199999</v>
      </c>
      <c r="AI184" s="6">
        <v>6.1373038599999999E-2</v>
      </c>
      <c r="AJ184" s="6">
        <v>2.3087556999999998E-3</v>
      </c>
      <c r="AK184" s="6">
        <v>1.5354388188999999</v>
      </c>
    </row>
    <row r="185" spans="26:37" x14ac:dyDescent="0.2">
      <c r="Z185" s="43"/>
      <c r="AA185" s="9" t="s">
        <v>192</v>
      </c>
      <c r="AB185" s="3" t="s">
        <v>10</v>
      </c>
      <c r="AC185" s="7">
        <v>42.835783607000003</v>
      </c>
      <c r="AD185" s="7">
        <v>3.6864381721999999</v>
      </c>
      <c r="AE185" s="7">
        <v>7.6475003856999999</v>
      </c>
      <c r="AF185" s="7">
        <v>21.284220376499999</v>
      </c>
      <c r="AG185" s="7">
        <v>7.4160240999999998E-3</v>
      </c>
      <c r="AH185" s="7">
        <v>23.401370057499999</v>
      </c>
      <c r="AI185" s="7">
        <v>0.1823956686</v>
      </c>
      <c r="AJ185" s="7">
        <v>1.6758287999999999E-3</v>
      </c>
      <c r="AK185" s="7">
        <v>0.95319987959999997</v>
      </c>
    </row>
    <row r="186" spans="26:37" x14ac:dyDescent="0.2">
      <c r="Z186" s="43"/>
      <c r="AA186" s="9" t="s">
        <v>193</v>
      </c>
      <c r="AB186" s="3" t="s">
        <v>10</v>
      </c>
      <c r="AC186" s="6">
        <v>63.865457153199998</v>
      </c>
      <c r="AD186" s="6">
        <v>12.042142350700001</v>
      </c>
      <c r="AE186" s="6">
        <v>0.29971278540000001</v>
      </c>
      <c r="AF186" s="6">
        <v>6.5971824438000004</v>
      </c>
      <c r="AG186" s="6">
        <v>4.8235389247000002</v>
      </c>
      <c r="AH186" s="6">
        <v>3.6366620040000002</v>
      </c>
      <c r="AI186" s="6">
        <v>0.2276233309</v>
      </c>
      <c r="AJ186" s="6">
        <v>7.3504806242000003</v>
      </c>
      <c r="AK186" s="6">
        <v>1.1572003831</v>
      </c>
    </row>
    <row r="187" spans="26:37" x14ac:dyDescent="0.2">
      <c r="Z187" s="43"/>
      <c r="AA187" s="9" t="s">
        <v>194</v>
      </c>
      <c r="AB187" s="3" t="s">
        <v>10</v>
      </c>
      <c r="AC187" s="7">
        <v>34.602548516100001</v>
      </c>
      <c r="AD187" s="7">
        <v>2.9842109E-3</v>
      </c>
      <c r="AE187" s="7">
        <v>0</v>
      </c>
      <c r="AF187" s="7">
        <v>1.0379864E-3</v>
      </c>
      <c r="AG187" s="7">
        <v>0.52555846910000004</v>
      </c>
      <c r="AH187" s="7">
        <v>61.320396562699997</v>
      </c>
      <c r="AI187" s="7">
        <v>0.80262299169999995</v>
      </c>
      <c r="AJ187" s="7">
        <v>0</v>
      </c>
      <c r="AK187" s="7">
        <v>2.7448512630000002</v>
      </c>
    </row>
    <row r="188" spans="26:37" x14ac:dyDescent="0.2">
      <c r="Z188" s="43"/>
      <c r="AA188" s="9" t="s">
        <v>195</v>
      </c>
      <c r="AB188" s="3" t="s">
        <v>10</v>
      </c>
      <c r="AC188" s="6">
        <v>0</v>
      </c>
      <c r="AD188" s="6">
        <v>0</v>
      </c>
      <c r="AE188" s="6">
        <v>0</v>
      </c>
      <c r="AF188" s="6">
        <v>0</v>
      </c>
      <c r="AG188" s="6">
        <v>7.6433121019000003</v>
      </c>
      <c r="AH188" s="6">
        <v>87.579617834399997</v>
      </c>
      <c r="AI188" s="6">
        <v>0</v>
      </c>
      <c r="AJ188" s="6">
        <v>0</v>
      </c>
      <c r="AK188" s="6">
        <v>4.7770700637000001</v>
      </c>
    </row>
    <row r="189" spans="26:37" x14ac:dyDescent="0.2">
      <c r="Z189" s="43"/>
      <c r="AA189" s="9" t="s">
        <v>196</v>
      </c>
      <c r="AB189" s="3" t="s">
        <v>10</v>
      </c>
      <c r="AC189" s="7">
        <v>64.577525382900006</v>
      </c>
      <c r="AD189" s="7">
        <v>5.4198933057999996</v>
      </c>
      <c r="AE189" s="7">
        <v>1.7320598864000001</v>
      </c>
      <c r="AF189" s="7">
        <v>0</v>
      </c>
      <c r="AG189" s="7">
        <v>0</v>
      </c>
      <c r="AH189" s="7">
        <v>13.095852693199999</v>
      </c>
      <c r="AI189" s="7">
        <v>13.8212011702</v>
      </c>
      <c r="AJ189" s="7">
        <v>3.4417483999999998E-3</v>
      </c>
      <c r="AK189" s="7">
        <v>1.3500258131</v>
      </c>
    </row>
    <row r="190" spans="26:37" x14ac:dyDescent="0.2">
      <c r="Z190" s="43"/>
      <c r="AA190" s="9" t="s">
        <v>197</v>
      </c>
      <c r="AB190" s="3" t="s">
        <v>10</v>
      </c>
      <c r="AC190" s="6">
        <v>0.16525731499999999</v>
      </c>
      <c r="AD190" s="6">
        <v>0</v>
      </c>
      <c r="AE190" s="6">
        <v>0</v>
      </c>
      <c r="AF190" s="6">
        <v>0.43579953220000001</v>
      </c>
      <c r="AG190" s="6">
        <v>1.4533314675</v>
      </c>
      <c r="AH190" s="6">
        <v>2.3009415669000002</v>
      </c>
      <c r="AI190" s="6">
        <v>4.8944152357000004</v>
      </c>
      <c r="AJ190" s="6">
        <v>89.680746856400006</v>
      </c>
      <c r="AK190" s="6">
        <v>1.0695080263000001</v>
      </c>
    </row>
    <row r="191" spans="26:37" x14ac:dyDescent="0.2">
      <c r="Z191" s="43"/>
      <c r="AA191" s="9" t="s">
        <v>198</v>
      </c>
      <c r="AB191" s="3" t="s">
        <v>10</v>
      </c>
      <c r="AC191" s="7">
        <v>32.371536656300002</v>
      </c>
      <c r="AD191" s="7">
        <v>7.6079398253999999</v>
      </c>
      <c r="AE191" s="7">
        <v>1.2760387274</v>
      </c>
      <c r="AF191" s="7">
        <v>0</v>
      </c>
      <c r="AG191" s="7">
        <v>3.2530165799999997E-2</v>
      </c>
      <c r="AH191" s="7">
        <v>53.748136731800003</v>
      </c>
      <c r="AI191" s="7">
        <v>3.6853791337000001</v>
      </c>
      <c r="AJ191" s="7">
        <v>2.8281460200000001E-2</v>
      </c>
      <c r="AK191" s="7">
        <v>1.2501572994000001</v>
      </c>
    </row>
    <row r="192" spans="26:37" x14ac:dyDescent="0.2">
      <c r="Z192" s="43"/>
      <c r="AA192" s="9" t="s">
        <v>199</v>
      </c>
      <c r="AB192" s="3" t="s">
        <v>10</v>
      </c>
      <c r="AC192" s="6">
        <v>57.519727113000002</v>
      </c>
      <c r="AD192" s="6">
        <v>6.9798596438000002</v>
      </c>
      <c r="AE192" s="6">
        <v>4.9761798536999997</v>
      </c>
      <c r="AF192" s="6">
        <v>5.7825129924000001</v>
      </c>
      <c r="AG192" s="6">
        <v>7.6698604349000004</v>
      </c>
      <c r="AH192" s="6">
        <v>11.103081163100001</v>
      </c>
      <c r="AI192" s="6">
        <v>0.20921179619999999</v>
      </c>
      <c r="AJ192" s="6">
        <v>2.2201087754</v>
      </c>
      <c r="AK192" s="6">
        <v>3.5394582274999999</v>
      </c>
    </row>
    <row r="193" spans="26:37" x14ac:dyDescent="0.2">
      <c r="Z193" s="43"/>
      <c r="AA193" s="9" t="s">
        <v>200</v>
      </c>
      <c r="AB193" s="3" t="s">
        <v>10</v>
      </c>
      <c r="AC193" s="7">
        <v>16.476415393900002</v>
      </c>
      <c r="AD193" s="7">
        <v>0.16963861829999999</v>
      </c>
      <c r="AE193" s="7">
        <v>3.1430014241999999</v>
      </c>
      <c r="AF193" s="7">
        <v>5.8381689914999999</v>
      </c>
      <c r="AG193" s="7">
        <v>6.0477230000000005E-4</v>
      </c>
      <c r="AH193" s="7">
        <v>67.464159684099997</v>
      </c>
      <c r="AI193" s="7">
        <v>0.57453364500000004</v>
      </c>
      <c r="AJ193" s="7">
        <v>3.0238610000000001E-4</v>
      </c>
      <c r="AK193" s="7">
        <v>6.3331750845999997</v>
      </c>
    </row>
    <row r="194" spans="26:37" x14ac:dyDescent="0.2">
      <c r="Z194" s="43"/>
      <c r="AA194" s="9" t="s">
        <v>201</v>
      </c>
      <c r="AB194" s="3" t="s">
        <v>10</v>
      </c>
      <c r="AC194" s="6">
        <v>5.4211035817999997</v>
      </c>
      <c r="AD194" s="6">
        <v>21.0261374637</v>
      </c>
      <c r="AE194" s="6">
        <v>0</v>
      </c>
      <c r="AF194" s="6">
        <v>1.9941916746999999</v>
      </c>
      <c r="AG194" s="6">
        <v>46.950629235199997</v>
      </c>
      <c r="AH194" s="6">
        <v>7.2216844143000003</v>
      </c>
      <c r="AI194" s="6">
        <v>4.7241045498999998</v>
      </c>
      <c r="AJ194" s="6">
        <v>8.1897386254000004</v>
      </c>
      <c r="AK194" s="6">
        <v>4.4724104550000003</v>
      </c>
    </row>
    <row r="195" spans="26:37" ht="24" x14ac:dyDescent="0.2">
      <c r="Z195" s="43"/>
      <c r="AA195" s="9" t="s">
        <v>202</v>
      </c>
      <c r="AB195" s="3" t="s">
        <v>10</v>
      </c>
      <c r="AC195" s="7">
        <v>60.809621589899997</v>
      </c>
      <c r="AD195" s="7">
        <v>7.0401877383000002</v>
      </c>
      <c r="AE195" s="7">
        <v>0.52801408039999997</v>
      </c>
      <c r="AF195" s="7">
        <v>0</v>
      </c>
      <c r="AG195" s="7">
        <v>0</v>
      </c>
      <c r="AH195" s="7">
        <v>24.3473159284</v>
      </c>
      <c r="AI195" s="7">
        <v>2.8160750953</v>
      </c>
      <c r="AJ195" s="7">
        <v>0</v>
      </c>
      <c r="AK195" s="7">
        <v>4.4587855675999997</v>
      </c>
    </row>
    <row r="196" spans="26:37" x14ac:dyDescent="0.2">
      <c r="Z196" s="43"/>
      <c r="AA196" s="9" t="s">
        <v>203</v>
      </c>
      <c r="AB196" s="3" t="s">
        <v>10</v>
      </c>
      <c r="AC196" s="6">
        <v>87.533460803099999</v>
      </c>
      <c r="AD196" s="6">
        <v>0</v>
      </c>
      <c r="AE196" s="6">
        <v>0.1912045889</v>
      </c>
      <c r="AF196" s="6">
        <v>0</v>
      </c>
      <c r="AG196" s="6">
        <v>6.3734863000000003E-2</v>
      </c>
      <c r="AH196" s="6">
        <v>8.8973868706000001</v>
      </c>
      <c r="AI196" s="6">
        <v>1.6443594645999999</v>
      </c>
      <c r="AJ196" s="6">
        <v>0</v>
      </c>
      <c r="AK196" s="6">
        <v>1.6698534098</v>
      </c>
    </row>
    <row r="197" spans="26:37" ht="24" x14ac:dyDescent="0.2">
      <c r="Z197" s="43"/>
      <c r="AA197" s="9" t="s">
        <v>204</v>
      </c>
      <c r="AB197" s="3" t="s">
        <v>10</v>
      </c>
      <c r="AC197" s="7">
        <v>25.581395348800001</v>
      </c>
      <c r="AD197" s="7">
        <v>9.9667774099999995E-2</v>
      </c>
      <c r="AE197" s="7">
        <v>21.229235880400001</v>
      </c>
      <c r="AF197" s="7">
        <v>38.637873754200001</v>
      </c>
      <c r="AG197" s="7">
        <v>0.33222591359999998</v>
      </c>
      <c r="AH197" s="7">
        <v>0</v>
      </c>
      <c r="AI197" s="7">
        <v>1.0631229235999999</v>
      </c>
      <c r="AJ197" s="7">
        <v>1.1960132889999999</v>
      </c>
      <c r="AK197" s="7">
        <v>11.8604651163</v>
      </c>
    </row>
    <row r="198" spans="26:37" ht="48" x14ac:dyDescent="0.2">
      <c r="Z198" s="43"/>
      <c r="AA198" s="9" t="s">
        <v>205</v>
      </c>
      <c r="AB198" s="3" t="s">
        <v>10</v>
      </c>
      <c r="AC198" s="6">
        <v>79.065150694799996</v>
      </c>
      <c r="AD198" s="6">
        <v>2.2017686338</v>
      </c>
      <c r="AE198" s="6">
        <v>0.1985201227</v>
      </c>
      <c r="AF198" s="6">
        <v>0</v>
      </c>
      <c r="AG198" s="6">
        <v>0</v>
      </c>
      <c r="AH198" s="6">
        <v>9.9621007037999991</v>
      </c>
      <c r="AI198" s="6">
        <v>1.9491066593999999</v>
      </c>
      <c r="AJ198" s="6">
        <v>1.714491969</v>
      </c>
      <c r="AK198" s="6">
        <v>4.9088612164000001</v>
      </c>
    </row>
    <row r="199" spans="26:37" x14ac:dyDescent="0.2">
      <c r="Z199" s="43"/>
      <c r="AA199" s="9" t="s">
        <v>206</v>
      </c>
      <c r="AB199" s="3" t="s">
        <v>10</v>
      </c>
      <c r="AC199" s="7">
        <v>34.113757689099998</v>
      </c>
      <c r="AD199" s="7">
        <v>0</v>
      </c>
      <c r="AE199" s="7">
        <v>0</v>
      </c>
      <c r="AF199" s="7">
        <v>0</v>
      </c>
      <c r="AG199" s="7">
        <v>8.1294204000000002E-3</v>
      </c>
      <c r="AH199" s="7">
        <v>65.081429694099995</v>
      </c>
      <c r="AI199" s="7">
        <v>1.6258840699999999E-2</v>
      </c>
      <c r="AJ199" s="7">
        <v>0</v>
      </c>
      <c r="AK199" s="7">
        <v>0.78042435570000002</v>
      </c>
    </row>
    <row r="200" spans="26:37" x14ac:dyDescent="0.2">
      <c r="Z200" s="43"/>
      <c r="AA200" s="9" t="s">
        <v>207</v>
      </c>
      <c r="AB200" s="3" t="s">
        <v>10</v>
      </c>
      <c r="AC200" s="6">
        <v>4.1778975741000002</v>
      </c>
      <c r="AD200" s="6">
        <v>0.13477088949999999</v>
      </c>
      <c r="AE200" s="6">
        <v>0</v>
      </c>
      <c r="AF200" s="6">
        <v>0</v>
      </c>
      <c r="AG200" s="6">
        <v>0</v>
      </c>
      <c r="AH200" s="6">
        <v>79.784366576799997</v>
      </c>
      <c r="AI200" s="6">
        <v>12.1293800539</v>
      </c>
      <c r="AJ200" s="6">
        <v>3.7735849056999999</v>
      </c>
      <c r="AK200" s="6">
        <v>0</v>
      </c>
    </row>
    <row r="201" spans="26:37" ht="24" x14ac:dyDescent="0.2">
      <c r="Z201" s="43"/>
      <c r="AA201" s="9" t="s">
        <v>208</v>
      </c>
      <c r="AB201" s="3" t="s">
        <v>10</v>
      </c>
      <c r="AC201" s="7">
        <v>86.718326230100004</v>
      </c>
      <c r="AD201" s="7">
        <v>0</v>
      </c>
      <c r="AE201" s="7">
        <v>2.3246803600000001E-2</v>
      </c>
      <c r="AF201" s="7">
        <v>0</v>
      </c>
      <c r="AG201" s="7">
        <v>7.7489344999999996E-3</v>
      </c>
      <c r="AH201" s="7">
        <v>9.5079426578999993</v>
      </c>
      <c r="AI201" s="7">
        <v>1.2940720650999999</v>
      </c>
      <c r="AJ201" s="7">
        <v>0</v>
      </c>
      <c r="AK201" s="7">
        <v>2.4486633088</v>
      </c>
    </row>
    <row r="202" spans="26:37" x14ac:dyDescent="0.2">
      <c r="Z202" s="43"/>
      <c r="AA202" s="9" t="s">
        <v>209</v>
      </c>
      <c r="AB202" s="3" t="s">
        <v>10</v>
      </c>
      <c r="AC202" s="6">
        <v>3.7845582199999998E-2</v>
      </c>
      <c r="AD202" s="6">
        <v>7.8720090000000003E-4</v>
      </c>
      <c r="AE202" s="6">
        <v>4.7711567000000002E-3</v>
      </c>
      <c r="AF202" s="6">
        <v>0.21549724440000001</v>
      </c>
      <c r="AG202" s="6">
        <v>3.9391253151000001</v>
      </c>
      <c r="AH202" s="6">
        <v>1.4146719381999999</v>
      </c>
      <c r="AI202" s="6">
        <v>0.2141506114</v>
      </c>
      <c r="AJ202" s="6">
        <v>94.091373964499994</v>
      </c>
      <c r="AK202" s="6">
        <v>8.1776986499999996E-2</v>
      </c>
    </row>
    <row r="203" spans="26:37" x14ac:dyDescent="0.2">
      <c r="Z203" s="43"/>
      <c r="AA203" s="9" t="s">
        <v>210</v>
      </c>
      <c r="AB203" s="3" t="s">
        <v>10</v>
      </c>
      <c r="AC203" s="7">
        <v>27.6411799328</v>
      </c>
      <c r="AD203" s="7">
        <v>5.8500871121999998</v>
      </c>
      <c r="AE203" s="7">
        <v>1.7787024843000001</v>
      </c>
      <c r="AF203" s="7">
        <v>30.5248309937</v>
      </c>
      <c r="AG203" s="7">
        <v>0.19235566370000001</v>
      </c>
      <c r="AH203" s="7">
        <v>32.065281878199997</v>
      </c>
      <c r="AI203" s="7">
        <v>0.3318840086</v>
      </c>
      <c r="AJ203" s="7">
        <v>3.9199515400000003E-2</v>
      </c>
      <c r="AK203" s="7">
        <v>1.5764784111000001</v>
      </c>
    </row>
    <row r="204" spans="26:37" x14ac:dyDescent="0.2">
      <c r="Z204" s="43"/>
      <c r="AA204" s="9" t="s">
        <v>211</v>
      </c>
      <c r="AB204" s="3" t="s">
        <v>10</v>
      </c>
      <c r="AC204" s="6">
        <v>36.586793958900003</v>
      </c>
      <c r="AD204" s="6">
        <v>3.7129518768000001</v>
      </c>
      <c r="AE204" s="6">
        <v>0.1303204711</v>
      </c>
      <c r="AF204" s="6">
        <v>1.1027790000000001E-2</v>
      </c>
      <c r="AG204" s="6">
        <v>7.6231786600000004E-2</v>
      </c>
      <c r="AH204" s="6">
        <v>56.775876796799999</v>
      </c>
      <c r="AI204" s="6">
        <v>1.7963919872</v>
      </c>
      <c r="AJ204" s="6">
        <v>8.0520371699999996E-2</v>
      </c>
      <c r="AK204" s="6">
        <v>0.82988496089999997</v>
      </c>
    </row>
    <row r="205" spans="26:37" x14ac:dyDescent="0.2">
      <c r="Z205" s="43"/>
      <c r="AA205" s="9" t="s">
        <v>212</v>
      </c>
      <c r="AB205" s="3" t="s">
        <v>10</v>
      </c>
      <c r="AC205" s="7">
        <v>30.838230745400001</v>
      </c>
      <c r="AD205" s="7">
        <v>1.4692236313</v>
      </c>
      <c r="AE205" s="7">
        <v>0</v>
      </c>
      <c r="AF205" s="7">
        <v>0.15465511909999999</v>
      </c>
      <c r="AG205" s="7">
        <v>0.51036189300000001</v>
      </c>
      <c r="AH205" s="7">
        <v>44.370553665300001</v>
      </c>
      <c r="AI205" s="7">
        <v>0.3557067739</v>
      </c>
      <c r="AJ205" s="7">
        <v>1.3454995359999999</v>
      </c>
      <c r="AK205" s="7">
        <v>20.9557686359</v>
      </c>
    </row>
    <row r="206" spans="26:37" x14ac:dyDescent="0.2">
      <c r="Z206" s="43"/>
      <c r="AA206" s="9" t="s">
        <v>213</v>
      </c>
      <c r="AB206" s="3" t="s">
        <v>10</v>
      </c>
      <c r="AC206" s="6">
        <v>30.4188046262</v>
      </c>
      <c r="AD206" s="6">
        <v>0.76939989149999999</v>
      </c>
      <c r="AE206" s="6">
        <v>0.25671445850000002</v>
      </c>
      <c r="AF206" s="6">
        <v>1.1990275227</v>
      </c>
      <c r="AG206" s="6">
        <v>0</v>
      </c>
      <c r="AH206" s="6">
        <v>66.267486481899994</v>
      </c>
      <c r="AI206" s="6">
        <v>0.40063174909999999</v>
      </c>
      <c r="AJ206" s="6">
        <v>6.5532817899999998E-2</v>
      </c>
      <c r="AK206" s="6">
        <v>0.62240245220000001</v>
      </c>
    </row>
    <row r="207" spans="26:37" x14ac:dyDescent="0.2">
      <c r="Z207" s="43"/>
      <c r="AA207" s="9" t="s">
        <v>214</v>
      </c>
      <c r="AB207" s="3" t="s">
        <v>10</v>
      </c>
      <c r="AC207" s="7">
        <v>12.457912457899999</v>
      </c>
      <c r="AD207" s="7">
        <v>0</v>
      </c>
      <c r="AE207" s="7">
        <v>0</v>
      </c>
      <c r="AF207" s="7">
        <v>0</v>
      </c>
      <c r="AG207" s="7">
        <v>5.1800051799999997E-2</v>
      </c>
      <c r="AH207" s="7">
        <v>29.875679875700001</v>
      </c>
      <c r="AI207" s="7">
        <v>49.857549857599999</v>
      </c>
      <c r="AJ207" s="7">
        <v>0</v>
      </c>
      <c r="AK207" s="7">
        <v>7.7570577571000001</v>
      </c>
    </row>
    <row r="208" spans="26:37" ht="24" x14ac:dyDescent="0.2">
      <c r="Z208" s="43"/>
      <c r="AA208" s="9" t="s">
        <v>215</v>
      </c>
      <c r="AB208" s="3" t="s">
        <v>10</v>
      </c>
      <c r="AC208" s="6">
        <v>94.998490900500002</v>
      </c>
      <c r="AD208" s="6">
        <v>0</v>
      </c>
      <c r="AE208" s="6">
        <v>0</v>
      </c>
      <c r="AF208" s="6">
        <v>5.6557241100000002E-2</v>
      </c>
      <c r="AG208" s="6">
        <v>8.9730238000000004E-3</v>
      </c>
      <c r="AH208" s="6">
        <v>2.120896541</v>
      </c>
      <c r="AI208" s="6">
        <v>4.3505570100000002E-2</v>
      </c>
      <c r="AJ208" s="6">
        <v>0</v>
      </c>
      <c r="AK208" s="6">
        <v>2.7715767233999999</v>
      </c>
    </row>
    <row r="209" spans="26:37" x14ac:dyDescent="0.2">
      <c r="Z209" s="43"/>
      <c r="AA209" s="9" t="s">
        <v>216</v>
      </c>
      <c r="AB209" s="3" t="s">
        <v>10</v>
      </c>
      <c r="AC209" s="7">
        <v>6.9284582420999996</v>
      </c>
      <c r="AD209" s="7">
        <v>10.4345208509</v>
      </c>
      <c r="AE209" s="7">
        <v>9.3680794600000006E-2</v>
      </c>
      <c r="AF209" s="7">
        <v>55.152704671800002</v>
      </c>
      <c r="AG209" s="7">
        <v>9.3510377653999992</v>
      </c>
      <c r="AH209" s="7">
        <v>9.8048761836999994</v>
      </c>
      <c r="AI209" s="7">
        <v>8.8862023499999998E-2</v>
      </c>
      <c r="AJ209" s="7">
        <v>8.0697180291000006</v>
      </c>
      <c r="AK209" s="7">
        <v>7.6141438800000003E-2</v>
      </c>
    </row>
    <row r="210" spans="26:37" x14ac:dyDescent="0.2">
      <c r="Z210" s="43"/>
      <c r="AA210" s="9" t="s">
        <v>217</v>
      </c>
      <c r="AB210" s="3" t="s">
        <v>10</v>
      </c>
      <c r="AC210" s="6">
        <v>7.7409069490000002</v>
      </c>
      <c r="AD210" s="6">
        <v>17.896333393100001</v>
      </c>
      <c r="AE210" s="6">
        <v>0.2169019962</v>
      </c>
      <c r="AF210" s="6">
        <v>50.868087661099999</v>
      </c>
      <c r="AG210" s="6">
        <v>7.4886288343</v>
      </c>
      <c r="AH210" s="6">
        <v>14.072733552100001</v>
      </c>
      <c r="AI210" s="6">
        <v>0.72020854300000003</v>
      </c>
      <c r="AJ210" s="6">
        <v>0.5535210693</v>
      </c>
      <c r="AK210" s="6">
        <v>0.4426780018</v>
      </c>
    </row>
    <row r="211" spans="26:37" ht="60" x14ac:dyDescent="0.2">
      <c r="Z211" s="43"/>
      <c r="AA211" s="9" t="s">
        <v>218</v>
      </c>
      <c r="AB211" s="3" t="s">
        <v>10</v>
      </c>
      <c r="AC211" s="7">
        <v>0</v>
      </c>
      <c r="AD211" s="7">
        <v>6.6283747272999998</v>
      </c>
      <c r="AE211" s="7">
        <v>0</v>
      </c>
      <c r="AF211" s="7">
        <v>0</v>
      </c>
      <c r="AG211" s="7">
        <v>0.50433285969999997</v>
      </c>
      <c r="AH211" s="7">
        <v>0</v>
      </c>
      <c r="AI211" s="7">
        <v>0</v>
      </c>
      <c r="AJ211" s="7">
        <v>79.878719955199998</v>
      </c>
      <c r="AK211" s="7">
        <v>12.9885724578</v>
      </c>
    </row>
    <row r="212" spans="26:37" x14ac:dyDescent="0.2">
      <c r="Z212" s="43"/>
      <c r="AA212" s="9" t="s">
        <v>219</v>
      </c>
      <c r="AB212" s="3" t="s">
        <v>10</v>
      </c>
      <c r="AC212" s="6">
        <v>35.492405649399998</v>
      </c>
      <c r="AD212" s="6">
        <v>0.17591925350000001</v>
      </c>
      <c r="AE212" s="6">
        <v>2.3208340000000001E-4</v>
      </c>
      <c r="AF212" s="6">
        <v>12.662821043899999</v>
      </c>
      <c r="AG212" s="6">
        <v>0.1120963053</v>
      </c>
      <c r="AH212" s="6">
        <v>46.982044864099997</v>
      </c>
      <c r="AI212" s="6">
        <v>1.757219826</v>
      </c>
      <c r="AJ212" s="6">
        <v>2.4368761999999999E-2</v>
      </c>
      <c r="AK212" s="6">
        <v>2.7928922123</v>
      </c>
    </row>
    <row r="213" spans="26:37" x14ac:dyDescent="0.2">
      <c r="Z213" s="43"/>
      <c r="AA213" s="9" t="s">
        <v>220</v>
      </c>
      <c r="AB213" s="3" t="s">
        <v>10</v>
      </c>
      <c r="AC213" s="7">
        <v>96.472155013700004</v>
      </c>
      <c r="AD213" s="7">
        <v>8.5855220199999999E-2</v>
      </c>
      <c r="AE213" s="7">
        <v>0.73183370759999999</v>
      </c>
      <c r="AF213" s="7">
        <v>0.53900351840000005</v>
      </c>
      <c r="AG213" s="7">
        <v>0</v>
      </c>
      <c r="AH213" s="7">
        <v>0.63676837139999998</v>
      </c>
      <c r="AI213" s="7">
        <v>0.1048047694</v>
      </c>
      <c r="AJ213" s="7">
        <v>0</v>
      </c>
      <c r="AK213" s="7">
        <v>1.4295793993999999</v>
      </c>
    </row>
    <row r="214" spans="26:37" x14ac:dyDescent="0.2">
      <c r="Z214" s="43"/>
      <c r="AA214" s="9" t="s">
        <v>221</v>
      </c>
      <c r="AB214" s="3" t="s">
        <v>10</v>
      </c>
      <c r="AC214" s="6">
        <v>40.176639411099998</v>
      </c>
      <c r="AD214" s="6">
        <v>3.9854078153999999</v>
      </c>
      <c r="AE214" s="6">
        <v>5.7868401395999998</v>
      </c>
      <c r="AF214" s="6">
        <v>44.216530794999997</v>
      </c>
      <c r="AG214" s="6">
        <v>5.0472583000000003E-3</v>
      </c>
      <c r="AH214" s="6">
        <v>5.4515753968</v>
      </c>
      <c r="AI214" s="6">
        <v>2.3456340499999999E-2</v>
      </c>
      <c r="AJ214" s="6">
        <v>4.0841341400000002E-2</v>
      </c>
      <c r="AK214" s="6">
        <v>0.31366150180000002</v>
      </c>
    </row>
    <row r="215" spans="26:37" ht="36" x14ac:dyDescent="0.2">
      <c r="Z215" s="43"/>
      <c r="AA215" s="9" t="s">
        <v>222</v>
      </c>
      <c r="AB215" s="3" t="s">
        <v>10</v>
      </c>
      <c r="AC215" s="7">
        <v>6.0526086899999998E-2</v>
      </c>
      <c r="AD215" s="7">
        <v>0.10830983969999999</v>
      </c>
      <c r="AE215" s="7">
        <v>1.5886259966</v>
      </c>
      <c r="AF215" s="7">
        <v>1.0389903170999999</v>
      </c>
      <c r="AG215" s="7">
        <v>9.1559796466000005</v>
      </c>
      <c r="AH215" s="7">
        <v>0</v>
      </c>
      <c r="AI215" s="7">
        <v>0</v>
      </c>
      <c r="AJ215" s="7">
        <v>81.394109365999995</v>
      </c>
      <c r="AK215" s="7">
        <v>6.6534587473000002</v>
      </c>
    </row>
    <row r="216" spans="26:37" x14ac:dyDescent="0.2">
      <c r="Z216" s="43"/>
      <c r="AA216" s="9" t="s">
        <v>223</v>
      </c>
      <c r="AB216" s="3" t="s">
        <v>10</v>
      </c>
      <c r="AC216" s="6">
        <v>37.897108056100002</v>
      </c>
      <c r="AD216" s="6">
        <v>13.217643706800001</v>
      </c>
      <c r="AE216" s="6">
        <v>0.25197663650000002</v>
      </c>
      <c r="AF216" s="6">
        <v>10.133823634200001</v>
      </c>
      <c r="AG216" s="6">
        <v>1.55815941E-2</v>
      </c>
      <c r="AH216" s="6">
        <v>36.317134411300003</v>
      </c>
      <c r="AI216" s="6">
        <v>0.2542025785</v>
      </c>
      <c r="AJ216" s="6">
        <v>1.5051819930000001</v>
      </c>
      <c r="AK216" s="6">
        <v>0.40734738939999998</v>
      </c>
    </row>
    <row r="217" spans="26:37" ht="24" x14ac:dyDescent="0.2">
      <c r="Z217" s="43"/>
      <c r="AA217" s="9" t="s">
        <v>224</v>
      </c>
      <c r="AB217" s="3" t="s">
        <v>10</v>
      </c>
      <c r="AC217" s="7">
        <v>1.2491947788</v>
      </c>
      <c r="AD217" s="7">
        <v>0.20407820169999999</v>
      </c>
      <c r="AE217" s="7">
        <v>5.4945708000000001E-3</v>
      </c>
      <c r="AF217" s="7">
        <v>0.114688915</v>
      </c>
      <c r="AG217" s="7">
        <v>4.9096040588000003</v>
      </c>
      <c r="AH217" s="7">
        <v>29.797549667399998</v>
      </c>
      <c r="AI217" s="7">
        <v>0.93891554389999998</v>
      </c>
      <c r="AJ217" s="7">
        <v>62.097015258900001</v>
      </c>
      <c r="AK217" s="7">
        <v>0.68345900459999998</v>
      </c>
    </row>
    <row r="218" spans="26:37" ht="24" x14ac:dyDescent="0.2">
      <c r="Z218" s="43"/>
      <c r="AA218" s="9" t="s">
        <v>225</v>
      </c>
      <c r="AB218" s="3" t="s">
        <v>10</v>
      </c>
      <c r="AC218" s="6">
        <v>59.977851369900002</v>
      </c>
      <c r="AD218" s="6">
        <v>3.9611973000000002E-2</v>
      </c>
      <c r="AE218" s="6">
        <v>1.0443930956</v>
      </c>
      <c r="AF218" s="6">
        <v>1.04354123E-2</v>
      </c>
      <c r="AG218" s="6">
        <v>0.12543791460000001</v>
      </c>
      <c r="AH218" s="6">
        <v>31.2764212925</v>
      </c>
      <c r="AI218" s="6">
        <v>5.7597086603000003</v>
      </c>
      <c r="AJ218" s="6">
        <v>0</v>
      </c>
      <c r="AK218" s="6">
        <v>1.7661402818</v>
      </c>
    </row>
    <row r="219" spans="26:37" x14ac:dyDescent="0.2">
      <c r="Z219" s="43"/>
      <c r="AA219" s="10" t="s">
        <v>226</v>
      </c>
      <c r="AB219" s="3" t="s">
        <v>10</v>
      </c>
      <c r="AC219" s="7">
        <v>0.79082162199999995</v>
      </c>
      <c r="AD219" s="7">
        <v>44.0746794708</v>
      </c>
      <c r="AE219" s="7">
        <v>4.2711866600000002E-2</v>
      </c>
      <c r="AF219" s="7">
        <v>3.3805409952000001</v>
      </c>
      <c r="AG219" s="7">
        <v>4.0011672403</v>
      </c>
      <c r="AH219" s="7">
        <v>21.8316869883</v>
      </c>
      <c r="AI219" s="7">
        <v>0.44543151479999998</v>
      </c>
      <c r="AJ219" s="7">
        <v>24.458303762900002</v>
      </c>
      <c r="AK219" s="7">
        <v>0.97465653900000004</v>
      </c>
    </row>
    <row r="220" spans="26:37" x14ac:dyDescent="0.2">
      <c r="Z220" s="43"/>
      <c r="AA220" s="9" t="s">
        <v>227</v>
      </c>
      <c r="AB220" s="3" t="s">
        <v>10</v>
      </c>
      <c r="AC220" s="6">
        <v>41.116821498199997</v>
      </c>
      <c r="AD220" s="6">
        <v>3.2316931655999999</v>
      </c>
      <c r="AE220" s="6">
        <v>4.7564019167999998</v>
      </c>
      <c r="AF220" s="6">
        <v>16.0925099044</v>
      </c>
      <c r="AG220" s="6">
        <v>9.9738824000000004E-2</v>
      </c>
      <c r="AH220" s="6">
        <v>27.917677266199998</v>
      </c>
      <c r="AI220" s="6">
        <v>0.1173902669</v>
      </c>
      <c r="AJ220" s="6">
        <v>0.2627204796</v>
      </c>
      <c r="AK220" s="6">
        <v>6.4050466782999997</v>
      </c>
    </row>
    <row r="221" spans="26:37" x14ac:dyDescent="0.2">
      <c r="Z221" s="43"/>
      <c r="AA221" s="9" t="s">
        <v>228</v>
      </c>
      <c r="AB221" s="3" t="s">
        <v>10</v>
      </c>
      <c r="AC221" s="7">
        <v>25.771413501400001</v>
      </c>
      <c r="AD221" s="7">
        <v>0.37573130300000002</v>
      </c>
      <c r="AE221" s="7">
        <v>2.72670933E-2</v>
      </c>
      <c r="AF221" s="7">
        <v>4.1398275627999999</v>
      </c>
      <c r="AG221" s="7">
        <v>6.1451590299999997E-2</v>
      </c>
      <c r="AH221" s="7">
        <v>67.094089659999995</v>
      </c>
      <c r="AI221" s="7">
        <v>0.84972253610000004</v>
      </c>
      <c r="AJ221" s="7">
        <v>2.3853120000000001E-4</v>
      </c>
      <c r="AK221" s="7">
        <v>1.6802582219</v>
      </c>
    </row>
    <row r="222" spans="26:37" x14ac:dyDescent="0.2">
      <c r="Z222" s="43"/>
      <c r="AA222" s="10" t="s">
        <v>229</v>
      </c>
      <c r="AB222" s="3" t="s">
        <v>10</v>
      </c>
      <c r="AC222" s="6">
        <v>15.067864436100001</v>
      </c>
      <c r="AD222" s="6">
        <v>2.73314219E-2</v>
      </c>
      <c r="AE222" s="6">
        <v>0</v>
      </c>
      <c r="AF222" s="6">
        <v>5.1568719999999998E-4</v>
      </c>
      <c r="AG222" s="6">
        <v>0.2227768725</v>
      </c>
      <c r="AH222" s="6">
        <v>83.3670248974</v>
      </c>
      <c r="AI222" s="6">
        <v>0.56777161249999997</v>
      </c>
      <c r="AJ222" s="6">
        <v>0</v>
      </c>
      <c r="AK222" s="6">
        <v>0.74671507250000002</v>
      </c>
    </row>
    <row r="223" spans="26:37" x14ac:dyDescent="0.2">
      <c r="Z223" s="43"/>
      <c r="AA223" s="9" t="s">
        <v>230</v>
      </c>
      <c r="AB223" s="3" t="s">
        <v>10</v>
      </c>
      <c r="AC223" s="7">
        <v>40.104913455899997</v>
      </c>
      <c r="AD223" s="7">
        <v>2.0425389200000001E-2</v>
      </c>
      <c r="AE223" s="7">
        <v>2.2724936300000002E-2</v>
      </c>
      <c r="AF223" s="7">
        <v>10.561549407799999</v>
      </c>
      <c r="AG223" s="7">
        <v>2.7053500000000002E-4</v>
      </c>
      <c r="AH223" s="7">
        <v>48.304016361999999</v>
      </c>
      <c r="AI223" s="7">
        <v>0.62385360810000001</v>
      </c>
      <c r="AJ223" s="7">
        <v>8.1160490000000004E-4</v>
      </c>
      <c r="AK223" s="7">
        <v>0.36143470100000002</v>
      </c>
    </row>
    <row r="224" spans="26:37" x14ac:dyDescent="0.2">
      <c r="Z224" s="43"/>
      <c r="AA224" s="9" t="s">
        <v>231</v>
      </c>
      <c r="AB224" s="3" t="s">
        <v>10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100</v>
      </c>
    </row>
    <row r="225" spans="26:37" x14ac:dyDescent="0.2">
      <c r="Z225" s="43"/>
      <c r="AA225" s="9" t="s">
        <v>232</v>
      </c>
      <c r="AB225" s="3" t="s">
        <v>10</v>
      </c>
      <c r="AC225" s="7">
        <v>40.1463901519</v>
      </c>
      <c r="AD225" s="7">
        <v>0</v>
      </c>
      <c r="AE225" s="7">
        <v>0</v>
      </c>
      <c r="AF225" s="7">
        <v>0</v>
      </c>
      <c r="AG225" s="7">
        <v>0.2661639126</v>
      </c>
      <c r="AH225" s="7">
        <v>48.7967173117</v>
      </c>
      <c r="AI225" s="7">
        <v>0.1219917933</v>
      </c>
      <c r="AJ225" s="7">
        <v>0</v>
      </c>
      <c r="AK225" s="7">
        <v>10.6687368304</v>
      </c>
    </row>
    <row r="226" spans="26:37" ht="24" x14ac:dyDescent="0.2">
      <c r="Z226" s="43"/>
      <c r="AA226" s="9" t="s">
        <v>233</v>
      </c>
      <c r="AB226" s="3" t="s">
        <v>10</v>
      </c>
      <c r="AC226" s="6">
        <v>70.812675467399998</v>
      </c>
      <c r="AD226" s="6">
        <v>1.3962726241000001</v>
      </c>
      <c r="AE226" s="6">
        <v>0.28970790279999997</v>
      </c>
      <c r="AF226" s="6">
        <v>0.27178782629999998</v>
      </c>
      <c r="AG226" s="6">
        <v>1.19467176E-2</v>
      </c>
      <c r="AH226" s="6">
        <v>22.165641240100001</v>
      </c>
      <c r="AI226" s="6">
        <v>3.9006033092000001</v>
      </c>
      <c r="AJ226" s="6">
        <v>0</v>
      </c>
      <c r="AK226" s="6">
        <v>1.1513649125000001</v>
      </c>
    </row>
    <row r="227" spans="26:37" x14ac:dyDescent="0.2">
      <c r="Z227" s="43"/>
      <c r="AA227" s="9" t="s">
        <v>234</v>
      </c>
      <c r="AB227" s="3" t="s">
        <v>10</v>
      </c>
      <c r="AC227" s="7">
        <v>2.4884005964</v>
      </c>
      <c r="AD227" s="7">
        <v>1.1774531099999999E-2</v>
      </c>
      <c r="AE227" s="7">
        <v>2.2356705000000001E-3</v>
      </c>
      <c r="AF227" s="7">
        <v>0.52056344860000003</v>
      </c>
      <c r="AG227" s="7">
        <v>9.4613574295999996</v>
      </c>
      <c r="AH227" s="7">
        <v>29.9555995845</v>
      </c>
      <c r="AI227" s="7">
        <v>0.8216337386</v>
      </c>
      <c r="AJ227" s="7">
        <v>56.388875502499999</v>
      </c>
      <c r="AK227" s="7">
        <v>0.3495594984</v>
      </c>
    </row>
    <row r="228" spans="26:37" ht="24" x14ac:dyDescent="0.2">
      <c r="Z228" s="43"/>
      <c r="AA228" s="10" t="s">
        <v>235</v>
      </c>
      <c r="AB228" s="3" t="s">
        <v>10</v>
      </c>
      <c r="AC228" s="6">
        <v>3.0576315600000001E-2</v>
      </c>
      <c r="AD228" s="6">
        <v>2.0986003444999999</v>
      </c>
      <c r="AE228" s="6">
        <v>2.7253105000000001E-3</v>
      </c>
      <c r="AF228" s="6">
        <v>12.042424186</v>
      </c>
      <c r="AG228" s="6">
        <v>2.4298785247999999</v>
      </c>
      <c r="AH228" s="6">
        <v>8.3470282504999993</v>
      </c>
      <c r="AI228" s="6">
        <v>0.1618917882</v>
      </c>
      <c r="AJ228" s="6">
        <v>58.603172678599996</v>
      </c>
      <c r="AK228" s="6">
        <v>16.2837026013</v>
      </c>
    </row>
    <row r="229" spans="26:37" ht="24" x14ac:dyDescent="0.2">
      <c r="Z229" s="43"/>
      <c r="AA229" s="9" t="s">
        <v>236</v>
      </c>
      <c r="AB229" s="3" t="s">
        <v>10</v>
      </c>
      <c r="AC229" s="7">
        <v>37.56367341</v>
      </c>
      <c r="AD229" s="7">
        <v>12.9093290642</v>
      </c>
      <c r="AE229" s="7">
        <v>32.411584922099998</v>
      </c>
      <c r="AF229" s="7">
        <v>0</v>
      </c>
      <c r="AG229" s="7">
        <v>7.2769611400000003E-2</v>
      </c>
      <c r="AH229" s="7">
        <v>6.8257895502999997</v>
      </c>
      <c r="AI229" s="7">
        <v>0.85868141460000003</v>
      </c>
      <c r="AJ229" s="7">
        <v>0</v>
      </c>
      <c r="AK229" s="7">
        <v>9.3581720274000002</v>
      </c>
    </row>
    <row r="230" spans="26:37" x14ac:dyDescent="0.2">
      <c r="Z230" s="43"/>
      <c r="AA230" s="9" t="s">
        <v>237</v>
      </c>
      <c r="AB230" s="3" t="s">
        <v>10</v>
      </c>
      <c r="AC230" s="6">
        <v>0.35149384890000002</v>
      </c>
      <c r="AD230" s="6">
        <v>0</v>
      </c>
      <c r="AE230" s="6">
        <v>0</v>
      </c>
      <c r="AF230" s="6">
        <v>0</v>
      </c>
      <c r="AG230" s="6">
        <v>1.9332161687</v>
      </c>
      <c r="AH230" s="6">
        <v>29.8769771529</v>
      </c>
      <c r="AI230" s="6">
        <v>0.1757469244</v>
      </c>
      <c r="AJ230" s="6">
        <v>0</v>
      </c>
      <c r="AK230" s="6">
        <v>67.662565905099996</v>
      </c>
    </row>
    <row r="231" spans="26:37" x14ac:dyDescent="0.2">
      <c r="Z231" s="43"/>
      <c r="AA231" s="9" t="s">
        <v>238</v>
      </c>
      <c r="AB231" s="3" t="s">
        <v>10</v>
      </c>
      <c r="AC231" s="7">
        <v>22.5199030476</v>
      </c>
      <c r="AD231" s="7">
        <v>3.0894107363000001</v>
      </c>
      <c r="AE231" s="7">
        <v>1.5115031589000001</v>
      </c>
      <c r="AF231" s="7">
        <v>8.7428140024999994</v>
      </c>
      <c r="AG231" s="7">
        <v>1.90726E-4</v>
      </c>
      <c r="AH231" s="7">
        <v>48.487304803900003</v>
      </c>
      <c r="AI231" s="7">
        <v>0.24775300989999999</v>
      </c>
      <c r="AJ231" s="7">
        <v>1.7801089E-3</v>
      </c>
      <c r="AK231" s="7">
        <v>15.3993404061</v>
      </c>
    </row>
    <row r="232" spans="26:37" x14ac:dyDescent="0.2">
      <c r="Z232" s="43"/>
      <c r="AA232" s="9" t="s">
        <v>239</v>
      </c>
      <c r="AB232" s="3" t="s">
        <v>10</v>
      </c>
      <c r="AC232" s="6">
        <v>15.7189986541</v>
      </c>
      <c r="AD232" s="6">
        <v>2.4022814993999999</v>
      </c>
      <c r="AE232" s="6">
        <v>8.5494387800000002E-2</v>
      </c>
      <c r="AF232" s="6">
        <v>5.1533699999999998E-5</v>
      </c>
      <c r="AG232" s="6">
        <v>6.0758217699999999E-2</v>
      </c>
      <c r="AH232" s="6">
        <v>75.052747950200001</v>
      </c>
      <c r="AI232" s="6">
        <v>4.2064372532999998</v>
      </c>
      <c r="AJ232" s="6">
        <v>3.81478123E-2</v>
      </c>
      <c r="AK232" s="6">
        <v>2.4350826915999999</v>
      </c>
    </row>
    <row r="233" spans="26:37" ht="24" x14ac:dyDescent="0.2">
      <c r="Z233" s="43"/>
      <c r="AA233" s="9" t="s">
        <v>240</v>
      </c>
      <c r="AB233" s="3" t="s">
        <v>10</v>
      </c>
      <c r="AC233" s="7">
        <v>0.17228670060000001</v>
      </c>
      <c r="AD233" s="7">
        <v>0</v>
      </c>
      <c r="AE233" s="7">
        <v>1.12407885E-2</v>
      </c>
      <c r="AF233" s="7">
        <v>6.1932421199999997E-2</v>
      </c>
      <c r="AG233" s="7">
        <v>4.5621388626000003</v>
      </c>
      <c r="AH233" s="7">
        <v>3.5453879261000001</v>
      </c>
      <c r="AI233" s="7">
        <v>3.9596758329999999</v>
      </c>
      <c r="AJ233" s="7">
        <v>87.470736120300003</v>
      </c>
      <c r="AK233" s="7">
        <v>0.21660134759999999</v>
      </c>
    </row>
    <row r="234" spans="26:37" x14ac:dyDescent="0.2">
      <c r="Z234" s="43"/>
      <c r="AA234" s="9" t="s">
        <v>241</v>
      </c>
      <c r="AB234" s="3" t="s">
        <v>10</v>
      </c>
      <c r="AC234" s="6">
        <v>12.4456361085</v>
      </c>
      <c r="AD234" s="6">
        <v>62.032006754699999</v>
      </c>
      <c r="AE234" s="6">
        <v>1.5478484599</v>
      </c>
      <c r="AF234" s="6">
        <v>1.6142510764</v>
      </c>
      <c r="AG234" s="6">
        <v>6.6315929000000003E-3</v>
      </c>
      <c r="AH234" s="6">
        <v>19.4661524365</v>
      </c>
      <c r="AI234" s="6">
        <v>0.33686758230000002</v>
      </c>
      <c r="AJ234" s="6">
        <v>1.9331310000000001E-2</v>
      </c>
      <c r="AK234" s="6">
        <v>2.5312746788</v>
      </c>
    </row>
    <row r="235" spans="26:37" x14ac:dyDescent="0.2">
      <c r="Z235" s="43"/>
      <c r="AA235" s="10" t="s">
        <v>242</v>
      </c>
      <c r="AB235" s="3" t="s">
        <v>10</v>
      </c>
      <c r="AC235" s="7">
        <v>0.21380267920000001</v>
      </c>
      <c r="AD235" s="7">
        <v>6.1008889013000003</v>
      </c>
      <c r="AE235" s="7">
        <v>0.14805290339999999</v>
      </c>
      <c r="AF235" s="7">
        <v>9.4814301958999998</v>
      </c>
      <c r="AG235" s="7">
        <v>5.9443360921000004</v>
      </c>
      <c r="AH235" s="7">
        <v>19.9658149246</v>
      </c>
      <c r="AI235" s="7">
        <v>0.96624180879999999</v>
      </c>
      <c r="AJ235" s="7">
        <v>54.6887712296</v>
      </c>
      <c r="AK235" s="7">
        <v>2.4906612652</v>
      </c>
    </row>
    <row r="236" spans="26:37" x14ac:dyDescent="0.2">
      <c r="Z236" s="43"/>
      <c r="AA236" s="9" t="s">
        <v>243</v>
      </c>
      <c r="AB236" s="3" t="s">
        <v>10</v>
      </c>
      <c r="AC236" s="6">
        <v>92.667332416400001</v>
      </c>
      <c r="AD236" s="6">
        <v>1.2561314999999999E-3</v>
      </c>
      <c r="AE236" s="6">
        <v>0</v>
      </c>
      <c r="AF236" s="6">
        <v>0</v>
      </c>
      <c r="AG236" s="6">
        <v>5.5897851399999997E-2</v>
      </c>
      <c r="AH236" s="6">
        <v>5.2506296359000002</v>
      </c>
      <c r="AI236" s="6">
        <v>3.4543615999999999E-2</v>
      </c>
      <c r="AJ236" s="6">
        <v>0.19030392099999999</v>
      </c>
      <c r="AK236" s="6">
        <v>1.8000364278000001</v>
      </c>
    </row>
    <row r="237" spans="26:37" x14ac:dyDescent="0.2">
      <c r="Z237" s="43"/>
      <c r="AA237" s="9" t="s">
        <v>244</v>
      </c>
      <c r="AB237" s="3" t="s">
        <v>10</v>
      </c>
      <c r="AC237" s="7">
        <v>55.641717481299999</v>
      </c>
      <c r="AD237" s="7">
        <v>18.047573009800001</v>
      </c>
      <c r="AE237" s="7">
        <v>2.2376965445999999</v>
      </c>
      <c r="AF237" s="7">
        <v>6.0134929912999997</v>
      </c>
      <c r="AG237" s="7">
        <v>0.61074426299999995</v>
      </c>
      <c r="AH237" s="7">
        <v>15.4551578149</v>
      </c>
      <c r="AI237" s="7">
        <v>0.36915105370000001</v>
      </c>
      <c r="AJ237" s="7">
        <v>0.11434709799999999</v>
      </c>
      <c r="AK237" s="7">
        <v>1.5101197435</v>
      </c>
    </row>
    <row r="238" spans="26:37" x14ac:dyDescent="0.2">
      <c r="Z238" s="43"/>
      <c r="AA238" s="9" t="s">
        <v>245</v>
      </c>
      <c r="AB238" s="3" t="s">
        <v>10</v>
      </c>
      <c r="AC238" s="6">
        <v>35.953690908299997</v>
      </c>
      <c r="AD238" s="6">
        <v>0.27429303440000002</v>
      </c>
      <c r="AE238" s="6">
        <v>0.2016080784</v>
      </c>
      <c r="AF238" s="6">
        <v>12.771999634</v>
      </c>
      <c r="AG238" s="6">
        <v>1.8441050800000001E-2</v>
      </c>
      <c r="AH238" s="6">
        <v>47.330200388100003</v>
      </c>
      <c r="AI238" s="6">
        <v>1.1181470732000001</v>
      </c>
      <c r="AJ238" s="6">
        <v>5.6895099499999997E-2</v>
      </c>
      <c r="AK238" s="6">
        <v>2.2747247332999998</v>
      </c>
    </row>
    <row r="239" spans="26:37" ht="36" x14ac:dyDescent="0.2">
      <c r="Z239" s="43"/>
      <c r="AA239" s="9" t="s">
        <v>246</v>
      </c>
      <c r="AB239" s="3" t="s">
        <v>10</v>
      </c>
      <c r="AC239" s="7">
        <v>44.602583752999998</v>
      </c>
      <c r="AD239" s="7">
        <v>5.8462885920999996</v>
      </c>
      <c r="AE239" s="7">
        <v>4.7952704182000003</v>
      </c>
      <c r="AF239" s="7">
        <v>0</v>
      </c>
      <c r="AG239" s="7">
        <v>0</v>
      </c>
      <c r="AH239" s="7">
        <v>16.0061309393</v>
      </c>
      <c r="AI239" s="7">
        <v>20.604335450000001</v>
      </c>
      <c r="AJ239" s="7">
        <v>0</v>
      </c>
      <c r="AK239" s="7">
        <v>8.1453908473999999</v>
      </c>
    </row>
    <row r="240" spans="26:37" ht="24" x14ac:dyDescent="0.2">
      <c r="Z240" s="43"/>
      <c r="AA240" s="9" t="s">
        <v>247</v>
      </c>
      <c r="AB240" s="3" t="s">
        <v>10</v>
      </c>
      <c r="AC240" s="6">
        <v>24.427480916</v>
      </c>
      <c r="AD240" s="6">
        <v>0</v>
      </c>
      <c r="AE240" s="6">
        <v>0</v>
      </c>
      <c r="AF240" s="6">
        <v>0</v>
      </c>
      <c r="AG240" s="6">
        <v>0</v>
      </c>
      <c r="AH240" s="6">
        <v>52.453653217000003</v>
      </c>
      <c r="AI240" s="6">
        <v>0.32715376229999998</v>
      </c>
      <c r="AJ240" s="6">
        <v>0</v>
      </c>
      <c r="AK240" s="6">
        <v>22.7917121047</v>
      </c>
    </row>
    <row r="241" spans="26:37" x14ac:dyDescent="0.2">
      <c r="Z241" s="43"/>
      <c r="AA241" s="10" t="s">
        <v>248</v>
      </c>
      <c r="AB241" s="3" t="s">
        <v>10</v>
      </c>
      <c r="AC241" s="7">
        <v>1.021998993</v>
      </c>
      <c r="AD241" s="7">
        <v>9.6265077599999999E-2</v>
      </c>
      <c r="AE241" s="7">
        <v>1.8636322999999999E-3</v>
      </c>
      <c r="AF241" s="7">
        <v>3.5007485025</v>
      </c>
      <c r="AG241" s="7">
        <v>11.6718272338</v>
      </c>
      <c r="AH241" s="7">
        <v>4.7030454462</v>
      </c>
      <c r="AI241" s="7">
        <v>9.3910124100000006E-2</v>
      </c>
      <c r="AJ241" s="7">
        <v>78.683994380599998</v>
      </c>
      <c r="AK241" s="7">
        <v>0.22634660979999999</v>
      </c>
    </row>
    <row r="242" spans="26:37" x14ac:dyDescent="0.2">
      <c r="Z242" s="43"/>
      <c r="AA242" s="9" t="s">
        <v>249</v>
      </c>
      <c r="AB242" s="3" t="s">
        <v>10</v>
      </c>
      <c r="AC242" s="6">
        <v>62.044768559200001</v>
      </c>
      <c r="AD242" s="6">
        <v>1.5544019191</v>
      </c>
      <c r="AE242" s="6">
        <v>3.7841250968</v>
      </c>
      <c r="AF242" s="6">
        <v>13.6819937653</v>
      </c>
      <c r="AG242" s="6">
        <v>0</v>
      </c>
      <c r="AH242" s="6">
        <v>16.946839253899999</v>
      </c>
      <c r="AI242" s="6">
        <v>0.1235751674</v>
      </c>
      <c r="AJ242" s="6">
        <v>5.9327536999999996E-3</v>
      </c>
      <c r="AK242" s="6">
        <v>1.8583634846999999</v>
      </c>
    </row>
    <row r="243" spans="26:37" x14ac:dyDescent="0.2">
      <c r="Z243" s="44"/>
      <c r="AA243" s="9" t="s">
        <v>250</v>
      </c>
      <c r="AB243" s="3" t="s">
        <v>10</v>
      </c>
      <c r="AC243" s="7">
        <v>30.5837366411</v>
      </c>
      <c r="AD243" s="7">
        <v>3.7564540222999998</v>
      </c>
      <c r="AE243" s="7">
        <v>6.67516675E-2</v>
      </c>
      <c r="AF243" s="7">
        <v>27.0586700321</v>
      </c>
      <c r="AG243" s="7">
        <v>4.5872092199999999E-2</v>
      </c>
      <c r="AH243" s="7">
        <v>36.925597670499997</v>
      </c>
      <c r="AI243" s="7">
        <v>0.19029735389999999</v>
      </c>
      <c r="AJ243" s="7">
        <v>0.22934078199999999</v>
      </c>
      <c r="AK243" s="7">
        <v>1.1432797385</v>
      </c>
    </row>
  </sheetData>
  <mergeCells count="288">
    <mergeCell ref="DI18:DJ18"/>
    <mergeCell ref="DI19:DJ19"/>
    <mergeCell ref="DI20:DJ20"/>
    <mergeCell ref="DI21:DJ21"/>
    <mergeCell ref="DI9:DJ9"/>
    <mergeCell ref="DI10:DJ10"/>
    <mergeCell ref="DI11:DJ11"/>
    <mergeCell ref="DI12:DJ12"/>
    <mergeCell ref="DI13:DJ13"/>
    <mergeCell ref="DI14:DJ14"/>
    <mergeCell ref="DI15:DJ15"/>
    <mergeCell ref="DI16:DJ16"/>
    <mergeCell ref="DI17:DJ17"/>
    <mergeCell ref="EX4:EY4"/>
    <mergeCell ref="EZ4:FA4"/>
    <mergeCell ref="FB4:FC4"/>
    <mergeCell ref="FD4:FE4"/>
    <mergeCell ref="FF4:FG4"/>
    <mergeCell ref="DI5:DJ5"/>
    <mergeCell ref="DI6:DJ6"/>
    <mergeCell ref="DI7:DJ7"/>
    <mergeCell ref="DI8:DJ8"/>
    <mergeCell ref="EZ3:FA3"/>
    <mergeCell ref="FB3:FC3"/>
    <mergeCell ref="FD3:FE3"/>
    <mergeCell ref="FF3:FG3"/>
    <mergeCell ref="DI4:DJ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FB2:FC2"/>
    <mergeCell ref="FD2:FE2"/>
    <mergeCell ref="FF2:FG2"/>
    <mergeCell ref="DI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X3:EY3"/>
    <mergeCell ref="EX1:EY1"/>
    <mergeCell ref="EZ1:FC1"/>
    <mergeCell ref="FD1:FG1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DI1:DK2"/>
    <mergeCell ref="DL1:DQ1"/>
    <mergeCell ref="DR1:DU1"/>
    <mergeCell ref="DV1:EC1"/>
    <mergeCell ref="ED1:EE1"/>
    <mergeCell ref="EF1:EK1"/>
    <mergeCell ref="EL1:EO1"/>
    <mergeCell ref="EP1:ES1"/>
    <mergeCell ref="ET1:EW1"/>
    <mergeCell ref="BP18:BQ18"/>
    <mergeCell ref="BP19:BQ19"/>
    <mergeCell ref="BP20:BQ20"/>
    <mergeCell ref="BP21:BQ21"/>
    <mergeCell ref="BP22:BQ22"/>
    <mergeCell ref="BP12:BQ12"/>
    <mergeCell ref="BP13:BQ13"/>
    <mergeCell ref="BP14:BQ14"/>
    <mergeCell ref="BP15:BQ15"/>
    <mergeCell ref="BP16:BQ16"/>
    <mergeCell ref="BP17:BQ17"/>
    <mergeCell ref="BP3:BR3"/>
    <mergeCell ref="BP4:BQ4"/>
    <mergeCell ref="BP5:BQ5"/>
    <mergeCell ref="BP6:BQ6"/>
    <mergeCell ref="BP7:BQ7"/>
    <mergeCell ref="BP8:BQ8"/>
    <mergeCell ref="BP9:BQ9"/>
    <mergeCell ref="BP10:BQ10"/>
    <mergeCell ref="BP11:BQ11"/>
    <mergeCell ref="BA22:BB22"/>
    <mergeCell ref="BA16:BB16"/>
    <mergeCell ref="BA17:BB17"/>
    <mergeCell ref="BA18:BB18"/>
    <mergeCell ref="BA19:BB19"/>
    <mergeCell ref="BA20:BB20"/>
    <mergeCell ref="BA21:BB21"/>
    <mergeCell ref="BA10:BB10"/>
    <mergeCell ref="BA11:BB11"/>
    <mergeCell ref="BA12:BB12"/>
    <mergeCell ref="BA13:BB13"/>
    <mergeCell ref="BA14:BB14"/>
    <mergeCell ref="BA15:BB15"/>
    <mergeCell ref="AL38:AM38"/>
    <mergeCell ref="AL39:AM39"/>
    <mergeCell ref="AL40:AM40"/>
    <mergeCell ref="BA3:BC3"/>
    <mergeCell ref="BA4:BB4"/>
    <mergeCell ref="BA5:BB5"/>
    <mergeCell ref="BA6:BB6"/>
    <mergeCell ref="BA7:BB7"/>
    <mergeCell ref="BA8:BB8"/>
    <mergeCell ref="BA9:BB9"/>
    <mergeCell ref="AL32:AM32"/>
    <mergeCell ref="AL33:AM33"/>
    <mergeCell ref="AL34:AM34"/>
    <mergeCell ref="AL35:AM35"/>
    <mergeCell ref="AL36:AM36"/>
    <mergeCell ref="AL37:AM37"/>
    <mergeCell ref="AL26:AM26"/>
    <mergeCell ref="AL27:AM27"/>
    <mergeCell ref="AL28:AM28"/>
    <mergeCell ref="AL29:AM29"/>
    <mergeCell ref="AL30:AM30"/>
    <mergeCell ref="AL31:AM31"/>
    <mergeCell ref="AL21:AM21"/>
    <mergeCell ref="AL22:AM22"/>
    <mergeCell ref="AL23:AM23"/>
    <mergeCell ref="AL24:AM24"/>
    <mergeCell ref="AL25:AM25"/>
    <mergeCell ref="AL15:AM15"/>
    <mergeCell ref="AL16:AM16"/>
    <mergeCell ref="AL17:AM17"/>
    <mergeCell ref="AL18:AM18"/>
    <mergeCell ref="AL19:AM19"/>
    <mergeCell ref="AL20:AM20"/>
    <mergeCell ref="AL9:AM9"/>
    <mergeCell ref="AL10:AM10"/>
    <mergeCell ref="AL11:AM11"/>
    <mergeCell ref="AL12:AM12"/>
    <mergeCell ref="AL13:AM13"/>
    <mergeCell ref="AL14:AM14"/>
    <mergeCell ref="AL3:AN3"/>
    <mergeCell ref="AL4:AM4"/>
    <mergeCell ref="AL5:AM5"/>
    <mergeCell ref="AL6:AM6"/>
    <mergeCell ref="AL7:AM7"/>
    <mergeCell ref="AL8:AM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N4:O4"/>
    <mergeCell ref="P4:Q4"/>
    <mergeCell ref="R4:S4"/>
    <mergeCell ref="T4:U4"/>
    <mergeCell ref="V4:W4"/>
    <mergeCell ref="X4:Y4"/>
    <mergeCell ref="A4:B4"/>
    <mergeCell ref="D4:E4"/>
    <mergeCell ref="F4:G4"/>
    <mergeCell ref="H4:I4"/>
    <mergeCell ref="J4:K4"/>
    <mergeCell ref="L4:M4"/>
    <mergeCell ref="N3:O3"/>
    <mergeCell ref="P3:Q3"/>
    <mergeCell ref="R3:S3"/>
    <mergeCell ref="T3:U3"/>
    <mergeCell ref="V3:W3"/>
    <mergeCell ref="X3:Y3"/>
    <mergeCell ref="Z44:AA44"/>
    <mergeCell ref="Z45:AA45"/>
    <mergeCell ref="Z46:AA46"/>
    <mergeCell ref="Z31:AA31"/>
    <mergeCell ref="Z21:AA21"/>
    <mergeCell ref="Z22:AA22"/>
    <mergeCell ref="Z23:AA23"/>
    <mergeCell ref="Z24:AA24"/>
    <mergeCell ref="Z25:AA25"/>
    <mergeCell ref="Z15:AA15"/>
    <mergeCell ref="Z16:AA16"/>
    <mergeCell ref="Z17:AA17"/>
    <mergeCell ref="Z18:AA18"/>
    <mergeCell ref="Z19:AA19"/>
    <mergeCell ref="Z20:AA20"/>
    <mergeCell ref="Z9:AA9"/>
    <mergeCell ref="Z10:AA10"/>
    <mergeCell ref="Z11:AA11"/>
    <mergeCell ref="Z47:Z243"/>
    <mergeCell ref="A3:C3"/>
    <mergeCell ref="D3:E3"/>
    <mergeCell ref="F3:G3"/>
    <mergeCell ref="H3:I3"/>
    <mergeCell ref="J3:K3"/>
    <mergeCell ref="L3:M3"/>
    <mergeCell ref="Z38:AA38"/>
    <mergeCell ref="Z39:AA39"/>
    <mergeCell ref="Z40:AA40"/>
    <mergeCell ref="Z41:AA41"/>
    <mergeCell ref="Z42:AA42"/>
    <mergeCell ref="Z43:AA43"/>
    <mergeCell ref="Z32:AA32"/>
    <mergeCell ref="Z33:AA33"/>
    <mergeCell ref="Z34:AA34"/>
    <mergeCell ref="Z35:AA35"/>
    <mergeCell ref="Z36:AA36"/>
    <mergeCell ref="Z37:AA37"/>
    <mergeCell ref="Z26:AA26"/>
    <mergeCell ref="Z27:AA27"/>
    <mergeCell ref="Z28:AA28"/>
    <mergeCell ref="Z29:AA29"/>
    <mergeCell ref="Z30:AA30"/>
    <mergeCell ref="Z12:AA12"/>
    <mergeCell ref="Z13:AA13"/>
    <mergeCell ref="Z14:AA14"/>
    <mergeCell ref="Z3:AB3"/>
    <mergeCell ref="Z4:AA4"/>
    <mergeCell ref="Z5:AA5"/>
    <mergeCell ref="Z6:AA6"/>
    <mergeCell ref="Z7:AA7"/>
    <mergeCell ref="Z8:AA8"/>
    <mergeCell ref="CE3:CF3"/>
    <mergeCell ref="CE4:CF4"/>
    <mergeCell ref="CE5:CF5"/>
    <mergeCell ref="CE6:CF6"/>
    <mergeCell ref="CE7:CF7"/>
    <mergeCell ref="CE8:CF8"/>
    <mergeCell ref="CE9:CF9"/>
    <mergeCell ref="CE10:CF10"/>
    <mergeCell ref="CE11:CF11"/>
    <mergeCell ref="CE21:CF21"/>
    <mergeCell ref="CE22:CF22"/>
    <mergeCell ref="CE12:CF12"/>
    <mergeCell ref="CE13:CF13"/>
    <mergeCell ref="CE14:CF14"/>
    <mergeCell ref="CE15:CF15"/>
    <mergeCell ref="CE16:CF16"/>
    <mergeCell ref="CE17:CF17"/>
    <mergeCell ref="CE18:CF18"/>
    <mergeCell ref="CE19:CF19"/>
    <mergeCell ref="CE20:CF20"/>
  </mergeCells>
  <hyperlinks>
    <hyperlink ref="Z17" r:id="rId1" display="http://stats.oecd.org/OECDStat_Metadata/ShowMetadata.ashx?Dataset=LAND_COVER&amp;Coords=[COU].[DEU]&amp;ShowOnWeb=true&amp;Lang=en" xr:uid="{BCABFC22-D90F-6F45-82A6-33F4A19DDEEE}"/>
    <hyperlink ref="AA57" r:id="rId2" display="http://stats.oecd.org/OECDStat_Metadata/ShowMetadata.ashx?Dataset=LAND_COVER&amp;Coords=[COU].[ARM]&amp;ShowOnWeb=true&amp;Lang=en" xr:uid="{717A4AC9-91E2-714B-8132-42B6DA7A08D0}"/>
    <hyperlink ref="AA58" r:id="rId3" display="http://stats.oecd.org/OECDStat_Metadata/ShowMetadata.ashx?Dataset=LAND_COVER&amp;Coords=[COU].[ABW]&amp;ShowOnWeb=true&amp;Lang=en" xr:uid="{45B4C580-BA49-E242-B2D3-3A63A3B0BE23}"/>
    <hyperlink ref="AA59" r:id="rId4" display="http://stats.oecd.org/OECDStat_Metadata/ShowMetadata.ashx?Dataset=LAND_COVER&amp;Coords=[COU].[AZE]&amp;ShowOnWeb=true&amp;Lang=en" xr:uid="{F977118E-6261-A14C-A3ED-93C74BDE1DB3}"/>
    <hyperlink ref="AA70" r:id="rId5" display="http://stats.oecd.org/OECDStat_Metadata/ShowMetadata.ashx?Dataset=LAND_COVER&amp;Coords=[COU].[BIH]&amp;ShowOnWeb=true&amp;Lang=en" xr:uid="{12EB58BC-D358-794F-A6D9-08424B2C199A}"/>
    <hyperlink ref="AA78" r:id="rId6" display="http://stats.oecd.org/OECDStat_Metadata/ShowMetadata.ashx?Dataset=LAND_COVER&amp;Coords=[COU].[BFA]&amp;ShowOnWeb=true&amp;Lang=en" xr:uid="{AE5A23A5-A501-5C47-A8BB-8AEC5B11CDE1}"/>
    <hyperlink ref="AA80" r:id="rId7" display="http://stats.oecd.org/OECDStat_Metadata/ShowMetadata.ashx?Dataset=LAND_COVER&amp;Coords=[COU].[KHM]&amp;ShowOnWeb=true&amp;Lang=en" xr:uid="{B8221BBE-2523-FA40-A295-59CD05E9BE48}"/>
    <hyperlink ref="AA91" r:id="rId8" display="http://stats.oecd.org/OECDStat_Metadata/ShowMetadata.ashx?Dataset=LAND_COVER&amp;Coords=[COU].[COD]&amp;ShowOnWeb=true&amp;Lang=en" xr:uid="{C43C3208-5C2C-3848-B1EC-7248D442C3D7}"/>
    <hyperlink ref="AA93" r:id="rId9" display="http://stats.oecd.org/OECDStat_Metadata/ShowMetadata.ashx?Dataset=LAND_COVER&amp;Coords=[COU].[CIV]&amp;ShowOnWeb=true&amp;Lang=en" xr:uid="{F357FBB7-BE51-A349-AB45-8389E6238A69}"/>
    <hyperlink ref="AA96" r:id="rId10" display="http://stats.oecd.org/OECDStat_Metadata/ShowMetadata.ashx?Dataset=LAND_COVER&amp;Coords=[COU].[CYP]&amp;ShowOnWeb=true&amp;Lang=en" xr:uid="{074349A4-97B7-D04C-B987-51A88DFD56A9}"/>
    <hyperlink ref="AA104" r:id="rId11" display="http://stats.oecd.org/OECDStat_Metadata/ShowMetadata.ashx?Dataset=LAND_COVER&amp;Coords=[COU].[ERI]&amp;ShowOnWeb=true&amp;Lang=en" xr:uid="{052908B0-86F1-464E-BC77-97F50179A710}"/>
    <hyperlink ref="AA105" r:id="rId12" display="http://stats.oecd.org/OECDStat_Metadata/ShowMetadata.ashx?Dataset=LAND_COVER&amp;Coords=[COU].[ETH]&amp;ShowOnWeb=true&amp;Lang=en" xr:uid="{A0D8BAD2-1A4E-7F41-A655-F95A9DC87B25}"/>
    <hyperlink ref="AA113" r:id="rId13" display="http://stats.oecd.org/OECDStat_Metadata/ShowMetadata.ashx?Dataset=LAND_COVER&amp;Coords=[COU].[GEO]&amp;ShowOnWeb=true&amp;Lang=en" xr:uid="{55EEAFFD-7E2F-3C47-B1AC-40FAC67A29A7}"/>
    <hyperlink ref="AA127" r:id="rId14" display="http://stats.oecd.org/OECDStat_Metadata/ShowMetadata.ashx?Dataset=LAND_COVER&amp;Coords=[COU].[HKG]&amp;ShowOnWeb=true&amp;Lang=en" xr:uid="{252B19B3-1632-9940-9681-D6345BCF85FC}"/>
    <hyperlink ref="AA137" r:id="rId15" display="http://stats.oecd.org/OECDStat_Metadata/ShowMetadata.ashx?Dataset=LAND_COVER&amp;Coords=[COU].[KAZ]&amp;ShowOnWeb=true&amp;Lang=en" xr:uid="{B5643A34-12F8-D746-8826-E22CBDD181D1}"/>
    <hyperlink ref="AA142" r:id="rId16" display="http://stats.oecd.org/OECDStat_Metadata/ShowMetadata.ashx?Dataset=LAND_COVER&amp;Coords=[COU].[KGZ]&amp;ShowOnWeb=true&amp;Lang=en" xr:uid="{40391178-53AD-274C-BD6C-4B80A93E1362}"/>
    <hyperlink ref="AA149" r:id="rId17" display="http://stats.oecd.org/OECDStat_Metadata/ShowMetadata.ashx?Dataset=LAND_COVER&amp;Coords=[COU].[MAC]&amp;ShowOnWeb=true&amp;Lang=en" xr:uid="{A4885B87-2EBC-164D-A9ED-B50505E4BE6D}"/>
    <hyperlink ref="AA156" r:id="rId18" display="http://stats.oecd.org/OECDStat_Metadata/ShowMetadata.ashx?Dataset=LAND_COVER&amp;Coords=[COU].[MHL]&amp;ShowOnWeb=true&amp;Lang=en" xr:uid="{94E15CB4-D695-9547-B631-1F419C96EA99}"/>
    <hyperlink ref="AA159" r:id="rId19" display="http://stats.oecd.org/OECDStat_Metadata/ShowMetadata.ashx?Dataset=LAND_COVER&amp;Coords=[COU].[FSM]&amp;ShowOnWeb=true&amp;Lang=en" xr:uid="{6ED0212F-6DCB-1446-9A56-38AA31E5EBA1}"/>
    <hyperlink ref="AA160" r:id="rId20" display="http://stats.oecd.org/OECDStat_Metadata/ShowMetadata.ashx?Dataset=LAND_COVER&amp;Coords=[COU].[MDA]&amp;ShowOnWeb=true&amp;Lang=en" xr:uid="{F84DD6AA-7551-6D43-99CE-C9CAF5F0E2CF}"/>
    <hyperlink ref="AA166" r:id="rId21" display="http://stats.oecd.org/OECDStat_Metadata/ShowMetadata.ashx?Dataset=LAND_COVER&amp;Coords=[COU].[MMR]&amp;ShowOnWeb=true&amp;Lang=en" xr:uid="{7886EBDF-1EF8-CE4D-8F44-682A131F1272}"/>
    <hyperlink ref="AA170" r:id="rId22" display="http://stats.oecd.org/OECDStat_Metadata/ShowMetadata.ashx?Dataset=LAND_COVER&amp;Coords=[COU].[ANT]&amp;ShowOnWeb=true&amp;Lang=en" xr:uid="{E79E64BC-D2B9-724C-B3F4-4FF8F3D59D5A}"/>
    <hyperlink ref="AA178" r:id="rId23" display="http://stats.oecd.org/OECDStat_Metadata/ShowMetadata.ashx?Dataset=LAND_COVER&amp;Coords=[COU].[MNP]&amp;ShowOnWeb=true&amp;Lang=en" xr:uid="{44E847AC-8BC5-4E4C-95FD-717A4EE0B8EC}"/>
    <hyperlink ref="AA182" r:id="rId24" display="http://stats.oecd.org/OECDStat_Metadata/ShowMetadata.ashx?Dataset=LAND_COVER&amp;Coords=[COU].[PLW]&amp;ShowOnWeb=true&amp;Lang=en" xr:uid="{21E1473D-7FC6-F44A-A365-4A03429E0AB3}"/>
    <hyperlink ref="AA219" r:id="rId25" display="http://stats.oecd.org/OECDStat_Metadata/ShowMetadata.ashx?Dataset=LAND_COVER&amp;Coords=[COU].[TJK]&amp;ShowOnWeb=true&amp;Lang=en" xr:uid="{D05DE6E6-54FB-3242-932B-02B5B38E15FD}"/>
    <hyperlink ref="AA222" r:id="rId26" display="http://stats.oecd.org/OECDStat_Metadata/ShowMetadata.ashx?Dataset=LAND_COVER&amp;Coords=[COU].[TLS]&amp;ShowOnWeb=true&amp;Lang=en" xr:uid="{A8694C7B-11D1-3A4E-AA44-249D4D844FEA}"/>
    <hyperlink ref="AA228" r:id="rId27" display="http://stats.oecd.org/OECDStat_Metadata/ShowMetadata.ashx?Dataset=LAND_COVER&amp;Coords=[COU].[TKM]&amp;ShowOnWeb=true&amp;Lang=en" xr:uid="{0EDCC778-7779-4D46-850B-1657C64080C3}"/>
    <hyperlink ref="AA235" r:id="rId28" display="http://stats.oecd.org/OECDStat_Metadata/ShowMetadata.ashx?Dataset=LAND_COVER&amp;Coords=[COU].[UZB]&amp;ShowOnWeb=true&amp;Lang=en" xr:uid="{C6D10468-CC49-744F-8A50-182ABA26E69A}"/>
    <hyperlink ref="AA241" r:id="rId29" display="http://stats.oecd.org/OECDStat_Metadata/ShowMetadata.ashx?Dataset=LAND_COVER&amp;Coords=[COU].[YEM]&amp;ShowOnWeb=true&amp;Lang=en" xr:uid="{DFA7A74C-7A5F-594F-B223-0467CC396E1B}"/>
    <hyperlink ref="A17" r:id="rId30" display="http://stats.oecd.org/OECDStat_Metadata/ShowMetadata.ashx?Dataset=WILD_LIFE&amp;Coords=[COU].[DEU]&amp;ShowOnWeb=true&amp;Lang=en" xr:uid="{E04FA1B4-8D9F-3E47-8191-D3672FD25817}"/>
    <hyperlink ref="AL17" r:id="rId31" display="http://localhost/OECDStat_Metadata/ShowMetadata.ashx?Dataset=LAND_COVER&amp;Coords=[COU].[DEU]&amp;ShowOnWeb=true&amp;Lang=en" xr:uid="{B700974D-4446-A947-ABD8-AD996983686C}"/>
    <hyperlink ref="BA17" r:id="rId32" display="http://localhost/OECDStat_Metadata/ShowMetadata.ashx?Dataset=WILD_LIFE&amp;Coords=[COU].[DEU]&amp;ShowOnWeb=true&amp;Lang=en" xr:uid="{43D2E117-DF5E-154D-8A28-43CCD3B16EAC}"/>
    <hyperlink ref="BP17" r:id="rId33" display="http://localhost/OECDStat_Metadata/ShowMetadata.ashx?Dataset=WILD_LIFE&amp;Coords=[COU].[DEU]&amp;ShowOnWeb=true&amp;Lang=en" xr:uid="{D81168B1-1A8F-4D4E-9643-C961B3AE6CA5}"/>
    <hyperlink ref="DL2" r:id="rId34" display="http://stats.oecd.org/OECDStat_Metadata/ShowMetadata.ashx?Dataset=BLI&amp;Coords=%5bINDICATOR%5d.%5bHO_BASE%5d&amp;ShowOnWeb=true&amp;Lang=en" xr:uid="{EB19BD1C-58BC-3C4C-96B5-A3CACE715008}"/>
    <hyperlink ref="DN2" r:id="rId35" display="http://stats.oecd.org/OECDStat_Metadata/ShowMetadata.ashx?Dataset=BLI&amp;Coords=[INDICATOR].[HO_HISH]&amp;ShowOnWeb=true&amp;Lang=en" xr:uid="{F2CE38DC-2302-3A46-899E-ADD789B735BA}"/>
    <hyperlink ref="DP2" r:id="rId36" display="http://stats.oecd.org/OECDStat_Metadata/ShowMetadata.ashx?Dataset=BLI&amp;Coords=[INDICATOR].[HO_NUMR]&amp;ShowOnWeb=true&amp;Lang=en" xr:uid="{42E9C88C-841B-294D-AF8D-F585BACF0B1E}"/>
    <hyperlink ref="DR2" r:id="rId37" display="http://stats.oecd.org/OECDStat_Metadata/ShowMetadata.ashx?Dataset=BLI&amp;Coords=[INDICATOR].[IW_HADI]&amp;ShowOnWeb=true&amp;Lang=en" xr:uid="{44AA1A0F-B2B7-5D4B-936B-686357C03DD6}"/>
    <hyperlink ref="DT2" r:id="rId38" display="http://stats.oecd.org/OECDStat_Metadata/ShowMetadata.ashx?Dataset=BLI&amp;Coords=[INDICATOR].[IW_HNFW]&amp;ShowOnWeb=true&amp;Lang=en" xr:uid="{4BF31593-4045-1E49-AD16-6FD688B34581}"/>
    <hyperlink ref="DV2" r:id="rId39" display="http://stats.oecd.org/OECDStat_Metadata/ShowMetadata.ashx?Dataset=BLI&amp;Coords=[INDICATOR].[JE_LMIS]&amp;ShowOnWeb=true&amp;Lang=en" xr:uid="{BEFA0C63-FBF1-9F4B-8145-0511B4BDC000}"/>
    <hyperlink ref="DX2" r:id="rId40" display="http://stats.oecd.org/OECDStat_Metadata/ShowMetadata.ashx?Dataset=BLI&amp;Coords=[INDICATOR].[JE_EMPL]&amp;ShowOnWeb=true&amp;Lang=en" xr:uid="{2D267879-E9AA-F145-A9B4-05094DB84BC3}"/>
    <hyperlink ref="DZ2" r:id="rId41" display="http://stats.oecd.org/OECDStat_Metadata/ShowMetadata.ashx?Dataset=BLI&amp;Coords=[INDICATOR].[JE_LTUR]&amp;ShowOnWeb=true&amp;Lang=en" xr:uid="{41B657EB-0298-4942-A943-92C3D598B864}"/>
    <hyperlink ref="EB2" r:id="rId42" display="http://stats.oecd.org/OECDStat_Metadata/ShowMetadata.ashx?Dataset=BLI&amp;Coords=[INDICATOR].[JE_PEARN]&amp;ShowOnWeb=true&amp;Lang=en" xr:uid="{F16C8166-4E37-D540-8AA8-EAA4BFBDDE22}"/>
    <hyperlink ref="ED2" r:id="rId43" display="http://stats.oecd.org/OECDStat_Metadata/ShowMetadata.ashx?Dataset=BLI&amp;Coords=[INDICATOR].[SC_SNTWS]&amp;ShowOnWeb=true&amp;Lang=en" xr:uid="{63DFD691-A385-7544-A428-64567120558E}"/>
    <hyperlink ref="EF2" r:id="rId44" display="http://stats.oecd.org/OECDStat_Metadata/ShowMetadata.ashx?Dataset=BLI&amp;Coords=[INDICATOR].[ES_EDUA]&amp;ShowOnWeb=true&amp;Lang=en" xr:uid="{880D5CC2-1E87-A14B-89C2-E75AEEC19EB5}"/>
    <hyperlink ref="EH2" r:id="rId45" display="http://stats.oecd.org/OECDStat_Metadata/ShowMetadata.ashx?Dataset=BLI&amp;Coords=[INDICATOR].[ES_STCS]&amp;ShowOnWeb=true&amp;Lang=en" xr:uid="{44A7401D-F349-1C4D-883D-825E0616E8A2}"/>
    <hyperlink ref="EJ2" r:id="rId46" display="http://stats.oecd.org/OECDStat_Metadata/ShowMetadata.ashx?Dataset=BLI&amp;Coords=[INDICATOR].[ES_EDUEX]&amp;ShowOnWeb=true&amp;Lang=en" xr:uid="{B0F4A6A0-E0DE-BA43-B955-1C870E318D88}"/>
    <hyperlink ref="EL2" r:id="rId47" display="http://stats.oecd.org/OECDStat_Metadata/ShowMetadata.ashx?Dataset=BLI&amp;Coords=[INDICATOR].[EQ_AIRP]&amp;ShowOnWeb=true&amp;Lang=en" xr:uid="{54FC149A-CC71-8E45-8DF9-3B8383B29853}"/>
    <hyperlink ref="EN2" r:id="rId48" display="http://stats.oecd.org/OECDStat_Metadata/ShowMetadata.ashx?Dataset=BLI&amp;Coords=[INDICATOR].[EQ_WATER]&amp;ShowOnWeb=true&amp;Lang=en" xr:uid="{8334C7B6-3AB0-D14B-83FE-F4CD97BE93DD}"/>
    <hyperlink ref="EP2" r:id="rId49" display="http://stats.oecd.org/OECDStat_Metadata/ShowMetadata.ashx?Dataset=BLI&amp;Coords=[INDICATOR].[CG_SENG]&amp;ShowOnWeb=true&amp;Lang=en" xr:uid="{976E7FAA-AC9A-A641-8443-AC348C83178D}"/>
    <hyperlink ref="ER2" r:id="rId50" display="http://stats.oecd.org/OECDStat_Metadata/ShowMetadata.ashx?Dataset=BLI&amp;Coords=[INDICATOR].[CG_VOTO]&amp;ShowOnWeb=true&amp;Lang=en" xr:uid="{5B76B480-6385-1844-AD1C-B84F76720B93}"/>
    <hyperlink ref="ET2" r:id="rId51" display="http://stats.oecd.org/OECDStat_Metadata/ShowMetadata.ashx?Dataset=BLI&amp;Coords=[INDICATOR].[HS_LEB]&amp;ShowOnWeb=true&amp;Lang=en" xr:uid="{51349F88-1426-FF4B-B1DF-DFFFD36E5A2F}"/>
    <hyperlink ref="EV2" r:id="rId52" display="http://stats.oecd.org/OECDStat_Metadata/ShowMetadata.ashx?Dataset=BLI&amp;Coords=[INDICATOR].[HS_SFRH]&amp;ShowOnWeb=true&amp;Lang=en" xr:uid="{A91F435B-C734-CD40-8310-F795C5FDF01E}"/>
    <hyperlink ref="EX2" r:id="rId53" display="http://stats.oecd.org/OECDStat_Metadata/ShowMetadata.ashx?Dataset=BLI&amp;Coords=[INDICATOR].[SW_LIFS]&amp;ShowOnWeb=true&amp;Lang=en" xr:uid="{2099B882-43AB-8A45-89A8-2537795A7578}"/>
    <hyperlink ref="EZ2" r:id="rId54" display="http://stats.oecd.org/OECDStat_Metadata/ShowMetadata.ashx?Dataset=BLI&amp;Coords=[INDICATOR].[PS_FSAFEN]&amp;ShowOnWeb=true&amp;Lang=en" xr:uid="{243B233F-10C3-2346-A9D6-94975AB2D27C}"/>
    <hyperlink ref="FB2" r:id="rId55" display="http://stats.oecd.org/OECDStat_Metadata/ShowMetadata.ashx?Dataset=BLI&amp;Coords=[INDICATOR].[PS_REPH]&amp;ShowOnWeb=true&amp;Lang=en" xr:uid="{192B0042-EA8F-CC43-8491-7C2E7987341D}"/>
    <hyperlink ref="FD2" r:id="rId56" display="http://stats.oecd.org/OECDStat_Metadata/ShowMetadata.ashx?Dataset=BLI&amp;Coords=[INDICATOR].[WL_EWLH]&amp;ShowOnWeb=true&amp;Lang=en" xr:uid="{E42D1434-51D5-C440-9D05-E24B223877BB}"/>
    <hyperlink ref="FF2" r:id="rId57" display="http://stats.oecd.org/OECDStat_Metadata/ShowMetadata.ashx?Dataset=BLI&amp;Coords=[INDICATOR].[WL_TNOW]&amp;ShowOnWeb=true&amp;Lang=en" xr:uid="{0FB355CC-23DD-2640-8EBB-EFF48F3AEF86}"/>
    <hyperlink ref="DI17" r:id="rId58" display="http://stats.oecd.org/OECDStat_Metadata/ShowMetadata.ashx?Dataset=BLI&amp;Coords=[LOCATION].[DEU]&amp;ShowOnWeb=true&amp;Lang=en" xr:uid="{B5B63A95-9173-9F42-A388-5D073A8D5246}"/>
    <hyperlink ref="DI22" r:id="rId59" display="http://stats.oecd.org/OECDStat_Metadata/ShowMetadata.ashx?Dataset=BLI&amp;Coords=[LOCATION].[ISR]&amp;ShowOnWeb=true&amp;Lang=en" xr:uid="{D7BB4AB8-CDAF-8E4C-BB74-411B2A9A93F2}"/>
    <hyperlink ref="CE17" r:id="rId60" display="http://localhost/OECDStat_Metadata/ShowMetadata.ashx?Dataset=WILD_LIFE&amp;Coords=[COU].[DEU]&amp;ShowOnWeb=true&amp;Lang=en" xr:uid="{CEEEB02F-4964-ED43-B4C5-B5EF1436F87D}"/>
  </hyperlinks>
  <pageMargins left="0.7" right="0.7" top="0.78740157499999996" bottom="0.78740157499999996" header="0.3" footer="0.3"/>
  <legacy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9DD9-6134-344C-8DB7-C48D98973FCC}">
  <dimension ref="A1:T36"/>
  <sheetViews>
    <sheetView tabSelected="1" workbookViewId="0">
      <selection activeCell="P1" sqref="P1"/>
    </sheetView>
  </sheetViews>
  <sheetFormatPr baseColWidth="10" defaultRowHeight="16" x14ac:dyDescent="0.2"/>
  <sheetData>
    <row r="1" spans="1:20" ht="18" x14ac:dyDescent="0.2">
      <c r="A1" s="15" t="s">
        <v>9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275</v>
      </c>
      <c r="G1" s="15" t="s">
        <v>276</v>
      </c>
      <c r="H1" s="15" t="s">
        <v>277</v>
      </c>
      <c r="I1" s="15" t="s">
        <v>278</v>
      </c>
      <c r="J1" s="15" t="s">
        <v>279</v>
      </c>
      <c r="K1" s="15" t="s">
        <v>348</v>
      </c>
      <c r="L1" s="15" t="s">
        <v>272</v>
      </c>
      <c r="M1" s="15" t="s">
        <v>273</v>
      </c>
      <c r="N1" s="15" t="s">
        <v>274</v>
      </c>
      <c r="O1" s="15" t="s">
        <v>275</v>
      </c>
      <c r="P1" s="15" t="s">
        <v>276</v>
      </c>
      <c r="Q1" s="15" t="s">
        <v>277</v>
      </c>
      <c r="R1" s="15" t="s">
        <v>278</v>
      </c>
      <c r="S1" s="15" t="s">
        <v>279</v>
      </c>
    </row>
    <row r="2" spans="1:20" ht="18" x14ac:dyDescent="0.2">
      <c r="A2" s="16" t="s">
        <v>11</v>
      </c>
      <c r="B2" s="16">
        <v>190.7</v>
      </c>
      <c r="C2" s="16">
        <v>117.6</v>
      </c>
      <c r="D2" s="16">
        <v>55.2</v>
      </c>
      <c r="E2" s="16">
        <v>77.8</v>
      </c>
      <c r="F2" s="16">
        <v>72.3</v>
      </c>
      <c r="G2" s="16">
        <v>5.6</v>
      </c>
      <c r="H2" s="16">
        <v>34.700000000000003</v>
      </c>
      <c r="I2" s="16">
        <v>24.2</v>
      </c>
      <c r="J2" s="16">
        <v>93.9</v>
      </c>
      <c r="K2" s="16" t="s">
        <v>11</v>
      </c>
      <c r="L2">
        <f>C2/2.5</f>
        <v>47.04</v>
      </c>
      <c r="M2">
        <f>D2/2</f>
        <v>27.6</v>
      </c>
      <c r="N2">
        <f>E2/2.5</f>
        <v>31.119999999999997</v>
      </c>
      <c r="O2">
        <f>-F2/10</f>
        <v>-7.2299999999999995</v>
      </c>
      <c r="P2">
        <f>-G2</f>
        <v>-5.6</v>
      </c>
      <c r="Q2">
        <f>-H2/2</f>
        <v>-17.350000000000001</v>
      </c>
      <c r="R2">
        <f>-I2*2/3</f>
        <v>-16.133333333333333</v>
      </c>
      <c r="S2">
        <f>J2/3</f>
        <v>31.3</v>
      </c>
      <c r="T2">
        <f>SUM(L2:S2)</f>
        <v>90.746666666666655</v>
      </c>
    </row>
    <row r="3" spans="1:20" ht="18" x14ac:dyDescent="0.2">
      <c r="A3" s="16" t="s">
        <v>12</v>
      </c>
      <c r="B3" s="16">
        <v>178.1</v>
      </c>
      <c r="C3" s="16">
        <v>75.099999999999994</v>
      </c>
      <c r="D3" s="16">
        <v>73.2</v>
      </c>
      <c r="E3" s="16">
        <v>76.2</v>
      </c>
      <c r="F3" s="16">
        <v>64.099999999999994</v>
      </c>
      <c r="G3" s="16">
        <v>10.9</v>
      </c>
      <c r="H3" s="16">
        <v>25.4</v>
      </c>
      <c r="I3" s="16">
        <v>22.2</v>
      </c>
      <c r="J3" s="16">
        <v>77.099999999999994</v>
      </c>
      <c r="K3" s="16" t="s">
        <v>12</v>
      </c>
      <c r="L3">
        <f t="shared" ref="L3:L36" si="0">C3/2.5</f>
        <v>30.04</v>
      </c>
      <c r="M3">
        <f t="shared" ref="M3:M36" si="1">D3/2</f>
        <v>36.6</v>
      </c>
      <c r="N3">
        <f t="shared" ref="N3:N36" si="2">E3/2.5</f>
        <v>30.48</v>
      </c>
      <c r="O3">
        <f t="shared" ref="O3:O36" si="3">-F3/10</f>
        <v>-6.4099999999999993</v>
      </c>
      <c r="P3">
        <f t="shared" ref="P3:P36" si="4">-G3</f>
        <v>-10.9</v>
      </c>
      <c r="Q3">
        <f t="shared" ref="Q3:Q36" si="5">-H3/2</f>
        <v>-12.7</v>
      </c>
      <c r="R3">
        <f t="shared" ref="R3:R36" si="6">-I3*2/3</f>
        <v>-14.799999999999999</v>
      </c>
      <c r="S3">
        <f t="shared" ref="S3:S36" si="7">J3/3</f>
        <v>25.7</v>
      </c>
      <c r="T3">
        <f t="shared" ref="T3:T36" si="8">SUM(L3:S3)</f>
        <v>78.010000000000005</v>
      </c>
    </row>
    <row r="4" spans="1:20" ht="18" x14ac:dyDescent="0.2">
      <c r="A4" s="16" t="s">
        <v>13</v>
      </c>
      <c r="B4" s="16">
        <v>155.80000000000001</v>
      </c>
      <c r="C4" s="16">
        <v>86.3</v>
      </c>
      <c r="D4" s="16">
        <v>53.3</v>
      </c>
      <c r="E4" s="16">
        <v>75.5</v>
      </c>
      <c r="F4" s="16">
        <v>62.8</v>
      </c>
      <c r="G4" s="16">
        <v>6.6</v>
      </c>
      <c r="H4" s="16">
        <v>36.4</v>
      </c>
      <c r="I4" s="16">
        <v>49.8</v>
      </c>
      <c r="J4" s="16">
        <v>86</v>
      </c>
      <c r="K4" s="16" t="s">
        <v>13</v>
      </c>
      <c r="L4">
        <f t="shared" si="0"/>
        <v>34.519999999999996</v>
      </c>
      <c r="M4">
        <f t="shared" si="1"/>
        <v>26.65</v>
      </c>
      <c r="N4">
        <f t="shared" si="2"/>
        <v>30.2</v>
      </c>
      <c r="O4">
        <f t="shared" si="3"/>
        <v>-6.2799999999999994</v>
      </c>
      <c r="P4">
        <f t="shared" si="4"/>
        <v>-6.6</v>
      </c>
      <c r="Q4">
        <f t="shared" si="5"/>
        <v>-18.2</v>
      </c>
      <c r="R4">
        <f t="shared" si="6"/>
        <v>-33.199999999999996</v>
      </c>
      <c r="S4">
        <f t="shared" si="7"/>
        <v>28.666666666666668</v>
      </c>
      <c r="T4">
        <f t="shared" si="8"/>
        <v>55.756666666666661</v>
      </c>
    </row>
    <row r="5" spans="1:20" ht="18" x14ac:dyDescent="0.2">
      <c r="A5" s="16" t="s">
        <v>14</v>
      </c>
      <c r="B5" s="16">
        <v>163.80000000000001</v>
      </c>
      <c r="C5" s="16">
        <v>101.7</v>
      </c>
      <c r="D5" s="16">
        <v>56.4</v>
      </c>
      <c r="E5" s="16">
        <v>70.8</v>
      </c>
      <c r="F5" s="16">
        <v>68.8</v>
      </c>
      <c r="G5" s="16">
        <v>8.9</v>
      </c>
      <c r="H5" s="16">
        <v>33.6</v>
      </c>
      <c r="I5" s="16">
        <v>28.9</v>
      </c>
      <c r="J5" s="16">
        <v>55.3</v>
      </c>
      <c r="K5" s="16" t="s">
        <v>14</v>
      </c>
      <c r="L5">
        <f t="shared" si="0"/>
        <v>40.68</v>
      </c>
      <c r="M5">
        <f t="shared" si="1"/>
        <v>28.2</v>
      </c>
      <c r="N5">
        <f t="shared" si="2"/>
        <v>28.32</v>
      </c>
      <c r="O5">
        <f t="shared" si="3"/>
        <v>-6.88</v>
      </c>
      <c r="P5">
        <f t="shared" si="4"/>
        <v>-8.9</v>
      </c>
      <c r="Q5">
        <f t="shared" si="5"/>
        <v>-16.8</v>
      </c>
      <c r="R5">
        <f t="shared" si="6"/>
        <v>-19.266666666666666</v>
      </c>
      <c r="S5">
        <f t="shared" si="7"/>
        <v>18.433333333333334</v>
      </c>
      <c r="T5">
        <f t="shared" si="8"/>
        <v>63.786666666666662</v>
      </c>
    </row>
    <row r="6" spans="1:20" ht="18" x14ac:dyDescent="0.2">
      <c r="A6" s="16" t="s">
        <v>15</v>
      </c>
      <c r="B6" s="16">
        <v>102.9</v>
      </c>
      <c r="C6" s="16">
        <v>35.799999999999997</v>
      </c>
      <c r="D6" s="16">
        <v>43.5</v>
      </c>
      <c r="E6" s="16">
        <v>64.2</v>
      </c>
      <c r="F6" s="16">
        <v>37.200000000000003</v>
      </c>
      <c r="G6" s="16">
        <v>15.1</v>
      </c>
      <c r="H6" s="16">
        <v>35.799999999999997</v>
      </c>
      <c r="I6" s="16">
        <v>78.3</v>
      </c>
      <c r="J6" s="16">
        <v>90.2</v>
      </c>
      <c r="K6" s="16" t="s">
        <v>15</v>
      </c>
      <c r="L6">
        <f t="shared" si="0"/>
        <v>14.319999999999999</v>
      </c>
      <c r="M6">
        <f t="shared" si="1"/>
        <v>21.75</v>
      </c>
      <c r="N6">
        <f t="shared" si="2"/>
        <v>25.68</v>
      </c>
      <c r="O6">
        <f t="shared" si="3"/>
        <v>-3.72</v>
      </c>
      <c r="P6">
        <f t="shared" si="4"/>
        <v>-15.1</v>
      </c>
      <c r="Q6">
        <f t="shared" si="5"/>
        <v>-17.899999999999999</v>
      </c>
      <c r="R6">
        <f t="shared" si="6"/>
        <v>-52.199999999999996</v>
      </c>
      <c r="S6">
        <f t="shared" si="7"/>
        <v>30.066666666666666</v>
      </c>
      <c r="T6">
        <f t="shared" si="8"/>
        <v>2.8966666666666718</v>
      </c>
    </row>
    <row r="7" spans="1:20" ht="18" x14ac:dyDescent="0.2">
      <c r="A7" s="16" t="s">
        <v>16</v>
      </c>
      <c r="B7" s="16">
        <v>102.9</v>
      </c>
      <c r="C7" s="16">
        <v>28.3</v>
      </c>
      <c r="D7" s="16">
        <v>41.3</v>
      </c>
      <c r="E7" s="16">
        <v>67.5</v>
      </c>
      <c r="F7" s="16">
        <v>25.2</v>
      </c>
      <c r="G7" s="16">
        <v>16.899999999999999</v>
      </c>
      <c r="H7" s="16">
        <v>47.9</v>
      </c>
      <c r="I7" s="16">
        <v>63.1</v>
      </c>
      <c r="J7" s="16">
        <v>88.3</v>
      </c>
      <c r="K7" s="16" t="s">
        <v>16</v>
      </c>
      <c r="L7">
        <f t="shared" si="0"/>
        <v>11.32</v>
      </c>
      <c r="M7">
        <f t="shared" si="1"/>
        <v>20.65</v>
      </c>
      <c r="N7">
        <f t="shared" si="2"/>
        <v>27</v>
      </c>
      <c r="O7">
        <f t="shared" si="3"/>
        <v>-2.52</v>
      </c>
      <c r="P7">
        <f t="shared" si="4"/>
        <v>-16.899999999999999</v>
      </c>
      <c r="Q7">
        <f t="shared" si="5"/>
        <v>-23.95</v>
      </c>
      <c r="R7">
        <f t="shared" si="6"/>
        <v>-42.06666666666667</v>
      </c>
      <c r="S7">
        <f t="shared" si="7"/>
        <v>29.433333333333334</v>
      </c>
      <c r="T7">
        <f t="shared" si="8"/>
        <v>2.9666666666666615</v>
      </c>
    </row>
    <row r="8" spans="1:20" ht="18" x14ac:dyDescent="0.2">
      <c r="A8" s="16" t="s">
        <v>17</v>
      </c>
      <c r="B8" s="16">
        <v>122.9</v>
      </c>
      <c r="C8" s="16">
        <v>38.6</v>
      </c>
      <c r="D8" s="16">
        <v>46.1</v>
      </c>
      <c r="E8" s="16">
        <v>63</v>
      </c>
      <c r="F8" s="16">
        <v>43.6</v>
      </c>
      <c r="G8" s="16">
        <v>10</v>
      </c>
      <c r="H8" s="16">
        <v>60.2</v>
      </c>
      <c r="I8" s="16">
        <v>44.2</v>
      </c>
      <c r="J8" s="16">
        <v>99.5</v>
      </c>
      <c r="K8" s="16" t="s">
        <v>17</v>
      </c>
      <c r="L8">
        <f t="shared" si="0"/>
        <v>15.440000000000001</v>
      </c>
      <c r="M8">
        <f t="shared" si="1"/>
        <v>23.05</v>
      </c>
      <c r="N8">
        <f t="shared" si="2"/>
        <v>25.2</v>
      </c>
      <c r="O8">
        <f t="shared" si="3"/>
        <v>-4.3600000000000003</v>
      </c>
      <c r="P8">
        <f t="shared" si="4"/>
        <v>-10</v>
      </c>
      <c r="Q8">
        <f t="shared" si="5"/>
        <v>-30.1</v>
      </c>
      <c r="R8">
        <f t="shared" si="6"/>
        <v>-29.466666666666669</v>
      </c>
      <c r="S8">
        <f t="shared" si="7"/>
        <v>33.166666666666664</v>
      </c>
      <c r="T8">
        <f t="shared" si="8"/>
        <v>22.929999999999993</v>
      </c>
    </row>
    <row r="9" spans="1:20" ht="18" x14ac:dyDescent="0.2">
      <c r="A9" s="16" t="s">
        <v>18</v>
      </c>
      <c r="B9" s="16">
        <v>163.80000000000001</v>
      </c>
      <c r="C9" s="16">
        <v>69.900000000000006</v>
      </c>
      <c r="D9" s="16">
        <v>74.2</v>
      </c>
      <c r="E9" s="16">
        <v>75.5</v>
      </c>
      <c r="F9" s="16">
        <v>44.3</v>
      </c>
      <c r="G9" s="16">
        <v>14.9</v>
      </c>
      <c r="H9" s="16">
        <v>29.4</v>
      </c>
      <c r="I9" s="16">
        <v>35.299999999999997</v>
      </c>
      <c r="J9" s="16">
        <v>78.3</v>
      </c>
      <c r="K9" s="16" t="s">
        <v>18</v>
      </c>
      <c r="L9">
        <f t="shared" si="0"/>
        <v>27.96</v>
      </c>
      <c r="M9">
        <f t="shared" si="1"/>
        <v>37.1</v>
      </c>
      <c r="N9">
        <f t="shared" si="2"/>
        <v>30.2</v>
      </c>
      <c r="O9">
        <f t="shared" si="3"/>
        <v>-4.43</v>
      </c>
      <c r="P9">
        <f t="shared" si="4"/>
        <v>-14.9</v>
      </c>
      <c r="Q9">
        <f t="shared" si="5"/>
        <v>-14.7</v>
      </c>
      <c r="R9">
        <f t="shared" si="6"/>
        <v>-23.533333333333331</v>
      </c>
      <c r="S9">
        <f t="shared" si="7"/>
        <v>26.099999999999998</v>
      </c>
      <c r="T9">
        <f t="shared" si="8"/>
        <v>63.796666666666667</v>
      </c>
    </row>
    <row r="10" spans="1:20" ht="18" x14ac:dyDescent="0.2">
      <c r="A10" s="16" t="s">
        <v>19</v>
      </c>
      <c r="B10" s="16">
        <v>194.2</v>
      </c>
      <c r="C10" s="16">
        <v>99.8</v>
      </c>
      <c r="D10" s="16">
        <v>73.7</v>
      </c>
      <c r="E10" s="16">
        <v>79.8</v>
      </c>
      <c r="F10" s="16">
        <v>73.099999999999994</v>
      </c>
      <c r="G10" s="16">
        <v>6.3</v>
      </c>
      <c r="H10" s="16">
        <v>28.4</v>
      </c>
      <c r="I10" s="16">
        <v>20.9</v>
      </c>
      <c r="J10" s="16">
        <v>81.8</v>
      </c>
      <c r="K10" s="16" t="s">
        <v>19</v>
      </c>
      <c r="L10">
        <f t="shared" si="0"/>
        <v>39.92</v>
      </c>
      <c r="M10">
        <f t="shared" si="1"/>
        <v>36.85</v>
      </c>
      <c r="N10">
        <f t="shared" si="2"/>
        <v>31.919999999999998</v>
      </c>
      <c r="O10">
        <f t="shared" si="3"/>
        <v>-7.31</v>
      </c>
      <c r="P10">
        <f t="shared" si="4"/>
        <v>-6.3</v>
      </c>
      <c r="Q10">
        <f t="shared" si="5"/>
        <v>-14.2</v>
      </c>
      <c r="R10">
        <f t="shared" si="6"/>
        <v>-13.933333333333332</v>
      </c>
      <c r="S10">
        <f t="shared" si="7"/>
        <v>27.266666666666666</v>
      </c>
      <c r="T10">
        <f t="shared" si="8"/>
        <v>94.213333333333338</v>
      </c>
    </row>
    <row r="11" spans="1:20" ht="18" x14ac:dyDescent="0.2">
      <c r="A11" s="16" t="s">
        <v>20</v>
      </c>
      <c r="B11" s="16">
        <v>173.8</v>
      </c>
      <c r="C11" s="16">
        <v>60.4</v>
      </c>
      <c r="D11" s="16">
        <v>75.900000000000006</v>
      </c>
      <c r="E11" s="16">
        <v>73.900000000000006</v>
      </c>
      <c r="F11" s="16">
        <v>49.5</v>
      </c>
      <c r="G11" s="16">
        <v>10.1</v>
      </c>
      <c r="H11" s="16">
        <v>24</v>
      </c>
      <c r="I11" s="16">
        <v>18.399999999999999</v>
      </c>
      <c r="J11" s="16">
        <v>64.3</v>
      </c>
      <c r="K11" s="16" t="s">
        <v>20</v>
      </c>
      <c r="L11">
        <f t="shared" si="0"/>
        <v>24.16</v>
      </c>
      <c r="M11">
        <f t="shared" si="1"/>
        <v>37.950000000000003</v>
      </c>
      <c r="N11">
        <f t="shared" si="2"/>
        <v>29.560000000000002</v>
      </c>
      <c r="O11">
        <f t="shared" si="3"/>
        <v>-4.95</v>
      </c>
      <c r="P11">
        <f t="shared" si="4"/>
        <v>-10.1</v>
      </c>
      <c r="Q11">
        <f t="shared" si="5"/>
        <v>-12</v>
      </c>
      <c r="R11">
        <f t="shared" si="6"/>
        <v>-12.266666666666666</v>
      </c>
      <c r="S11">
        <f t="shared" si="7"/>
        <v>21.433333333333334</v>
      </c>
      <c r="T11">
        <f t="shared" si="8"/>
        <v>73.786666666666676</v>
      </c>
    </row>
    <row r="12" spans="1:20" ht="18" x14ac:dyDescent="0.2">
      <c r="A12" s="16" t="s">
        <v>21</v>
      </c>
      <c r="B12" s="16">
        <v>186.8</v>
      </c>
      <c r="C12" s="16">
        <v>91</v>
      </c>
      <c r="D12" s="16">
        <v>73.2</v>
      </c>
      <c r="E12" s="16">
        <v>76.8</v>
      </c>
      <c r="F12" s="16">
        <v>63.7</v>
      </c>
      <c r="G12" s="16">
        <v>7.5</v>
      </c>
      <c r="H12" s="16">
        <v>27.6</v>
      </c>
      <c r="I12" s="16">
        <v>12</v>
      </c>
      <c r="J12" s="16">
        <v>56.6</v>
      </c>
      <c r="K12" s="16" t="s">
        <v>21</v>
      </c>
      <c r="L12">
        <f t="shared" si="0"/>
        <v>36.4</v>
      </c>
      <c r="M12">
        <f t="shared" si="1"/>
        <v>36.6</v>
      </c>
      <c r="N12">
        <f t="shared" si="2"/>
        <v>30.72</v>
      </c>
      <c r="O12">
        <f t="shared" si="3"/>
        <v>-6.37</v>
      </c>
      <c r="P12">
        <f t="shared" si="4"/>
        <v>-7.5</v>
      </c>
      <c r="Q12">
        <f t="shared" si="5"/>
        <v>-13.8</v>
      </c>
      <c r="R12">
        <f t="shared" si="6"/>
        <v>-8</v>
      </c>
      <c r="S12">
        <f t="shared" si="7"/>
        <v>18.866666666666667</v>
      </c>
      <c r="T12">
        <f t="shared" si="8"/>
        <v>86.916666666666657</v>
      </c>
    </row>
    <row r="13" spans="1:20" ht="18" x14ac:dyDescent="0.2">
      <c r="A13" s="16" t="s">
        <v>22</v>
      </c>
      <c r="B13" s="16">
        <v>152.69999999999999</v>
      </c>
      <c r="C13" s="16">
        <v>79.599999999999994</v>
      </c>
      <c r="D13" s="16">
        <v>45.6</v>
      </c>
      <c r="E13" s="16">
        <v>80</v>
      </c>
      <c r="F13" s="16">
        <v>65.599999999999994</v>
      </c>
      <c r="G13" s="16">
        <v>11.8</v>
      </c>
      <c r="H13" s="16">
        <v>34.700000000000003</v>
      </c>
      <c r="I13" s="16">
        <v>42.2</v>
      </c>
      <c r="J13" s="16">
        <v>90</v>
      </c>
      <c r="K13" s="16" t="s">
        <v>22</v>
      </c>
      <c r="L13">
        <f t="shared" si="0"/>
        <v>31.839999999999996</v>
      </c>
      <c r="M13">
        <f t="shared" si="1"/>
        <v>22.8</v>
      </c>
      <c r="N13">
        <f t="shared" si="2"/>
        <v>32</v>
      </c>
      <c r="O13">
        <f t="shared" si="3"/>
        <v>-6.56</v>
      </c>
      <c r="P13">
        <f t="shared" si="4"/>
        <v>-11.8</v>
      </c>
      <c r="Q13">
        <f t="shared" si="5"/>
        <v>-17.350000000000001</v>
      </c>
      <c r="R13">
        <f t="shared" si="6"/>
        <v>-28.133333333333336</v>
      </c>
      <c r="S13">
        <f t="shared" si="7"/>
        <v>30</v>
      </c>
      <c r="T13">
        <f t="shared" si="8"/>
        <v>52.796666666666667</v>
      </c>
    </row>
    <row r="14" spans="1:20" ht="18" x14ac:dyDescent="0.2">
      <c r="A14" s="16" t="s">
        <v>23</v>
      </c>
      <c r="B14" s="16">
        <v>178.3</v>
      </c>
      <c r="C14" s="16">
        <v>102.7</v>
      </c>
      <c r="D14" s="16">
        <v>63</v>
      </c>
      <c r="E14" s="16">
        <v>72.400000000000006</v>
      </c>
      <c r="F14" s="16">
        <v>59.6</v>
      </c>
      <c r="G14" s="16">
        <v>10.6</v>
      </c>
      <c r="H14" s="16">
        <v>31.1</v>
      </c>
      <c r="I14" s="16">
        <v>28.1</v>
      </c>
      <c r="J14" s="16">
        <v>82.9</v>
      </c>
      <c r="K14" s="16" t="s">
        <v>23</v>
      </c>
      <c r="L14">
        <f t="shared" si="0"/>
        <v>41.08</v>
      </c>
      <c r="M14">
        <f t="shared" si="1"/>
        <v>31.5</v>
      </c>
      <c r="N14">
        <f t="shared" si="2"/>
        <v>28.96</v>
      </c>
      <c r="O14">
        <f t="shared" si="3"/>
        <v>-5.96</v>
      </c>
      <c r="P14">
        <f t="shared" si="4"/>
        <v>-10.6</v>
      </c>
      <c r="Q14">
        <f t="shared" si="5"/>
        <v>-15.55</v>
      </c>
      <c r="R14">
        <f t="shared" si="6"/>
        <v>-18.733333333333334</v>
      </c>
      <c r="S14">
        <f t="shared" si="7"/>
        <v>27.633333333333336</v>
      </c>
      <c r="T14">
        <f t="shared" si="8"/>
        <v>78.330000000000013</v>
      </c>
    </row>
    <row r="15" spans="1:20" ht="18" x14ac:dyDescent="0.2">
      <c r="A15" s="16" t="s">
        <v>24</v>
      </c>
      <c r="B15" s="16">
        <v>127.1</v>
      </c>
      <c r="C15" s="16">
        <v>38.4</v>
      </c>
      <c r="D15" s="16">
        <v>52</v>
      </c>
      <c r="E15" s="16">
        <v>57.2</v>
      </c>
      <c r="F15" s="16">
        <v>50.2</v>
      </c>
      <c r="G15" s="16">
        <v>12.1</v>
      </c>
      <c r="H15" s="16">
        <v>33.700000000000003</v>
      </c>
      <c r="I15" s="16">
        <v>51.8</v>
      </c>
      <c r="J15" s="16">
        <v>93.8</v>
      </c>
      <c r="K15" s="16" t="s">
        <v>24</v>
      </c>
      <c r="L15">
        <f t="shared" si="0"/>
        <v>15.36</v>
      </c>
      <c r="M15">
        <f t="shared" si="1"/>
        <v>26</v>
      </c>
      <c r="N15">
        <f t="shared" si="2"/>
        <v>22.880000000000003</v>
      </c>
      <c r="O15">
        <f t="shared" si="3"/>
        <v>-5.0200000000000005</v>
      </c>
      <c r="P15">
        <f t="shared" si="4"/>
        <v>-12.1</v>
      </c>
      <c r="Q15">
        <f t="shared" si="5"/>
        <v>-16.850000000000001</v>
      </c>
      <c r="R15">
        <f t="shared" si="6"/>
        <v>-34.533333333333331</v>
      </c>
      <c r="S15">
        <f t="shared" si="7"/>
        <v>31.266666666666666</v>
      </c>
      <c r="T15">
        <f t="shared" si="8"/>
        <v>27.003333333333337</v>
      </c>
    </row>
    <row r="16" spans="1:20" ht="18" x14ac:dyDescent="0.2">
      <c r="A16" s="16" t="s">
        <v>25</v>
      </c>
      <c r="B16" s="16">
        <v>136.19999999999999</v>
      </c>
      <c r="C16" s="16">
        <v>53.2</v>
      </c>
      <c r="D16" s="16">
        <v>66.099999999999994</v>
      </c>
      <c r="E16" s="16">
        <v>54.3</v>
      </c>
      <c r="F16" s="16">
        <v>34.6</v>
      </c>
      <c r="G16" s="16">
        <v>13.2</v>
      </c>
      <c r="H16" s="16">
        <v>35.6</v>
      </c>
      <c r="I16" s="16">
        <v>47.8</v>
      </c>
      <c r="J16" s="16">
        <v>79.5</v>
      </c>
      <c r="K16" s="16" t="s">
        <v>25</v>
      </c>
      <c r="L16">
        <f t="shared" si="0"/>
        <v>21.28</v>
      </c>
      <c r="M16">
        <f t="shared" si="1"/>
        <v>33.049999999999997</v>
      </c>
      <c r="N16">
        <f t="shared" si="2"/>
        <v>21.72</v>
      </c>
      <c r="O16">
        <f t="shared" si="3"/>
        <v>-3.46</v>
      </c>
      <c r="P16">
        <f t="shared" si="4"/>
        <v>-13.2</v>
      </c>
      <c r="Q16">
        <f t="shared" si="5"/>
        <v>-17.8</v>
      </c>
      <c r="R16">
        <f t="shared" si="6"/>
        <v>-31.866666666666664</v>
      </c>
      <c r="S16">
        <f t="shared" si="7"/>
        <v>26.5</v>
      </c>
      <c r="T16">
        <f t="shared" si="8"/>
        <v>36.223333333333343</v>
      </c>
    </row>
    <row r="17" spans="1:20" ht="18" x14ac:dyDescent="0.2">
      <c r="A17" s="16" t="s">
        <v>26</v>
      </c>
      <c r="B17" s="16">
        <v>184.5</v>
      </c>
      <c r="C17" s="16">
        <v>82.6</v>
      </c>
      <c r="D17" s="16">
        <v>75.7</v>
      </c>
      <c r="E17" s="16">
        <v>66.599999999999994</v>
      </c>
      <c r="F17" s="16">
        <v>86.6</v>
      </c>
      <c r="G17" s="16">
        <v>6.8</v>
      </c>
      <c r="H17" s="16">
        <v>20</v>
      </c>
      <c r="I17" s="16">
        <v>15.8</v>
      </c>
      <c r="J17" s="16">
        <v>68.8</v>
      </c>
      <c r="K17" s="16" t="s">
        <v>26</v>
      </c>
      <c r="L17">
        <f t="shared" si="0"/>
        <v>33.04</v>
      </c>
      <c r="M17">
        <f t="shared" si="1"/>
        <v>37.85</v>
      </c>
      <c r="N17">
        <f t="shared" si="2"/>
        <v>26.639999999999997</v>
      </c>
      <c r="O17">
        <f t="shared" si="3"/>
        <v>-8.66</v>
      </c>
      <c r="P17">
        <f t="shared" si="4"/>
        <v>-6.8</v>
      </c>
      <c r="Q17">
        <f t="shared" si="5"/>
        <v>-10</v>
      </c>
      <c r="R17">
        <f t="shared" si="6"/>
        <v>-10.533333333333333</v>
      </c>
      <c r="S17">
        <f t="shared" si="7"/>
        <v>22.933333333333334</v>
      </c>
      <c r="T17">
        <f t="shared" si="8"/>
        <v>84.470000000000013</v>
      </c>
    </row>
    <row r="18" spans="1:20" ht="18" x14ac:dyDescent="0.2">
      <c r="A18" s="16" t="s">
        <v>27</v>
      </c>
      <c r="B18" s="16">
        <v>151.69999999999999</v>
      </c>
      <c r="C18" s="16">
        <v>75.2</v>
      </c>
      <c r="D18" s="16">
        <v>54.1</v>
      </c>
      <c r="E18" s="16">
        <v>52</v>
      </c>
      <c r="F18" s="16">
        <v>66.7</v>
      </c>
      <c r="G18" s="16">
        <v>7</v>
      </c>
      <c r="H18" s="16">
        <v>37.9</v>
      </c>
      <c r="I18" s="16">
        <v>35</v>
      </c>
      <c r="J18" s="16">
        <v>89.1</v>
      </c>
      <c r="K18" s="16" t="s">
        <v>27</v>
      </c>
      <c r="L18">
        <f t="shared" si="0"/>
        <v>30.080000000000002</v>
      </c>
      <c r="M18">
        <f t="shared" si="1"/>
        <v>27.05</v>
      </c>
      <c r="N18">
        <f t="shared" si="2"/>
        <v>20.8</v>
      </c>
      <c r="O18">
        <f t="shared" si="3"/>
        <v>-6.67</v>
      </c>
      <c r="P18">
        <f t="shared" si="4"/>
        <v>-7</v>
      </c>
      <c r="Q18">
        <f t="shared" si="5"/>
        <v>-18.95</v>
      </c>
      <c r="R18">
        <f t="shared" si="6"/>
        <v>-23.333333333333332</v>
      </c>
      <c r="S18">
        <f t="shared" si="7"/>
        <v>29.7</v>
      </c>
      <c r="T18">
        <f t="shared" si="8"/>
        <v>51.676666666666669</v>
      </c>
    </row>
    <row r="19" spans="1:20" ht="18" x14ac:dyDescent="0.2">
      <c r="A19" s="16" t="s">
        <v>28</v>
      </c>
      <c r="B19" s="16">
        <v>137.30000000000001</v>
      </c>
      <c r="C19" s="16">
        <v>58</v>
      </c>
      <c r="D19" s="16">
        <v>53.8</v>
      </c>
      <c r="E19" s="16">
        <v>66.7</v>
      </c>
      <c r="F19" s="16">
        <v>58.5</v>
      </c>
      <c r="G19" s="16">
        <v>11.1</v>
      </c>
      <c r="H19" s="16">
        <v>33.6</v>
      </c>
      <c r="I19" s="16">
        <v>54.4</v>
      </c>
      <c r="J19" s="16">
        <v>91.7</v>
      </c>
      <c r="K19" s="16" t="s">
        <v>28</v>
      </c>
      <c r="L19">
        <f t="shared" si="0"/>
        <v>23.2</v>
      </c>
      <c r="M19">
        <f t="shared" si="1"/>
        <v>26.9</v>
      </c>
      <c r="N19">
        <f t="shared" si="2"/>
        <v>26.68</v>
      </c>
      <c r="O19">
        <f t="shared" si="3"/>
        <v>-5.85</v>
      </c>
      <c r="P19">
        <f t="shared" si="4"/>
        <v>-11.1</v>
      </c>
      <c r="Q19">
        <f t="shared" si="5"/>
        <v>-16.8</v>
      </c>
      <c r="R19">
        <f t="shared" si="6"/>
        <v>-36.266666666666666</v>
      </c>
      <c r="S19">
        <f t="shared" si="7"/>
        <v>30.566666666666666</v>
      </c>
      <c r="T19">
        <f t="shared" si="8"/>
        <v>37.33</v>
      </c>
    </row>
    <row r="20" spans="1:20" ht="18" x14ac:dyDescent="0.2">
      <c r="A20" s="16" t="s">
        <v>29</v>
      </c>
      <c r="B20" s="16">
        <v>172.6</v>
      </c>
      <c r="C20" s="16">
        <v>91.1</v>
      </c>
      <c r="D20" s="16">
        <v>77.8</v>
      </c>
      <c r="E20" s="16">
        <v>80.5</v>
      </c>
      <c r="F20" s="16">
        <v>62.8</v>
      </c>
      <c r="G20" s="16">
        <v>10.5</v>
      </c>
      <c r="H20" s="16">
        <v>40.700000000000003</v>
      </c>
      <c r="I20" s="16">
        <v>39.1</v>
      </c>
      <c r="J20" s="16">
        <v>84.8</v>
      </c>
      <c r="K20" s="16" t="s">
        <v>29</v>
      </c>
      <c r="L20">
        <f t="shared" si="0"/>
        <v>36.44</v>
      </c>
      <c r="M20">
        <f t="shared" si="1"/>
        <v>38.9</v>
      </c>
      <c r="N20">
        <f t="shared" si="2"/>
        <v>32.200000000000003</v>
      </c>
      <c r="O20">
        <f t="shared" si="3"/>
        <v>-6.2799999999999994</v>
      </c>
      <c r="P20">
        <f t="shared" si="4"/>
        <v>-10.5</v>
      </c>
      <c r="Q20">
        <f t="shared" si="5"/>
        <v>-20.350000000000001</v>
      </c>
      <c r="R20">
        <f t="shared" si="6"/>
        <v>-26.066666666666666</v>
      </c>
      <c r="S20">
        <f t="shared" si="7"/>
        <v>28.266666666666666</v>
      </c>
      <c r="T20">
        <f t="shared" si="8"/>
        <v>72.61</v>
      </c>
    </row>
    <row r="21" spans="1:20" ht="18" x14ac:dyDescent="0.2">
      <c r="A21" s="16" t="s">
        <v>31</v>
      </c>
      <c r="B21" s="16">
        <v>152.19999999999999</v>
      </c>
      <c r="C21" s="16">
        <v>49.8</v>
      </c>
      <c r="D21" s="16">
        <v>61.5</v>
      </c>
      <c r="E21" s="16">
        <v>63.2</v>
      </c>
      <c r="F21" s="16">
        <v>45.2</v>
      </c>
      <c r="G21" s="16">
        <v>7.7</v>
      </c>
      <c r="H21" s="16">
        <v>30.2</v>
      </c>
      <c r="I21" s="16">
        <v>32</v>
      </c>
      <c r="J21" s="16">
        <v>74.7</v>
      </c>
      <c r="K21" s="16" t="s">
        <v>31</v>
      </c>
      <c r="L21">
        <f t="shared" si="0"/>
        <v>19.919999999999998</v>
      </c>
      <c r="M21">
        <f t="shared" si="1"/>
        <v>30.75</v>
      </c>
      <c r="N21">
        <f t="shared" si="2"/>
        <v>25.28</v>
      </c>
      <c r="O21">
        <f t="shared" si="3"/>
        <v>-4.5200000000000005</v>
      </c>
      <c r="P21">
        <f t="shared" si="4"/>
        <v>-7.7</v>
      </c>
      <c r="Q21">
        <f t="shared" si="5"/>
        <v>-15.1</v>
      </c>
      <c r="R21">
        <f t="shared" si="6"/>
        <v>-21.333333333333332</v>
      </c>
      <c r="S21">
        <f t="shared" si="7"/>
        <v>24.900000000000002</v>
      </c>
      <c r="T21">
        <f t="shared" si="8"/>
        <v>52.196666666666673</v>
      </c>
    </row>
    <row r="22" spans="1:20" ht="18" x14ac:dyDescent="0.2">
      <c r="A22" s="16" t="s">
        <v>32</v>
      </c>
      <c r="B22" s="16">
        <v>163</v>
      </c>
      <c r="C22" s="16">
        <v>55.7</v>
      </c>
      <c r="D22" s="16">
        <v>67.400000000000006</v>
      </c>
      <c r="E22" s="16">
        <v>73.400000000000006</v>
      </c>
      <c r="F22" s="16">
        <v>43.1</v>
      </c>
      <c r="G22" s="16">
        <v>12.2</v>
      </c>
      <c r="H22" s="16">
        <v>25.3</v>
      </c>
      <c r="I22" s="16">
        <v>24.8</v>
      </c>
      <c r="J22" s="16">
        <v>69.900000000000006</v>
      </c>
      <c r="K22" s="16" t="s">
        <v>32</v>
      </c>
      <c r="L22">
        <f t="shared" si="0"/>
        <v>22.28</v>
      </c>
      <c r="M22">
        <f t="shared" si="1"/>
        <v>33.700000000000003</v>
      </c>
      <c r="N22">
        <f t="shared" si="2"/>
        <v>29.360000000000003</v>
      </c>
      <c r="O22">
        <f t="shared" si="3"/>
        <v>-4.3100000000000005</v>
      </c>
      <c r="P22">
        <f t="shared" si="4"/>
        <v>-12.2</v>
      </c>
      <c r="Q22">
        <f t="shared" si="5"/>
        <v>-12.65</v>
      </c>
      <c r="R22">
        <f t="shared" si="6"/>
        <v>-16.533333333333335</v>
      </c>
      <c r="S22">
        <f t="shared" si="7"/>
        <v>23.3</v>
      </c>
      <c r="T22">
        <f t="shared" si="8"/>
        <v>62.946666666666658</v>
      </c>
    </row>
    <row r="23" spans="1:20" ht="18" x14ac:dyDescent="0.2">
      <c r="A23" s="16" t="s">
        <v>33</v>
      </c>
      <c r="B23" s="16">
        <v>173.8</v>
      </c>
      <c r="C23" s="16">
        <v>96.1</v>
      </c>
      <c r="D23" s="16">
        <v>64.400000000000006</v>
      </c>
      <c r="E23" s="16">
        <v>71.5</v>
      </c>
      <c r="F23" s="16">
        <v>72.099999999999994</v>
      </c>
      <c r="G23" s="16">
        <v>14</v>
      </c>
      <c r="H23" s="16">
        <v>31.7</v>
      </c>
      <c r="I23" s="16">
        <v>24.1</v>
      </c>
      <c r="J23" s="16">
        <v>82.6</v>
      </c>
      <c r="K23" s="16" t="s">
        <v>33</v>
      </c>
      <c r="L23">
        <f t="shared" si="0"/>
        <v>38.44</v>
      </c>
      <c r="M23">
        <f t="shared" si="1"/>
        <v>32.200000000000003</v>
      </c>
      <c r="N23">
        <f t="shared" si="2"/>
        <v>28.6</v>
      </c>
      <c r="O23">
        <f t="shared" si="3"/>
        <v>-7.2099999999999991</v>
      </c>
      <c r="P23">
        <f t="shared" si="4"/>
        <v>-14</v>
      </c>
      <c r="Q23">
        <f t="shared" si="5"/>
        <v>-15.85</v>
      </c>
      <c r="R23">
        <f t="shared" si="6"/>
        <v>-16.066666666666666</v>
      </c>
      <c r="S23">
        <f t="shared" si="7"/>
        <v>27.533333333333331</v>
      </c>
      <c r="T23">
        <f t="shared" si="8"/>
        <v>73.646666666666675</v>
      </c>
    </row>
    <row r="24" spans="1:20" ht="18" x14ac:dyDescent="0.2">
      <c r="A24" s="16" t="s">
        <v>34</v>
      </c>
      <c r="B24" s="16">
        <v>126.9</v>
      </c>
      <c r="C24" s="16">
        <v>41.1</v>
      </c>
      <c r="D24" s="16">
        <v>46.1</v>
      </c>
      <c r="E24" s="16">
        <v>72.8</v>
      </c>
      <c r="F24" s="16">
        <v>35.1</v>
      </c>
      <c r="G24" s="16">
        <v>8.1999999999999993</v>
      </c>
      <c r="H24" s="16">
        <v>39.200000000000003</v>
      </c>
      <c r="I24" s="16">
        <v>58.3</v>
      </c>
      <c r="J24" s="16">
        <v>85.5</v>
      </c>
      <c r="K24" s="16" t="s">
        <v>34</v>
      </c>
      <c r="L24">
        <f t="shared" si="0"/>
        <v>16.440000000000001</v>
      </c>
      <c r="M24">
        <f t="shared" si="1"/>
        <v>23.05</v>
      </c>
      <c r="N24">
        <f t="shared" si="2"/>
        <v>29.119999999999997</v>
      </c>
      <c r="O24">
        <f t="shared" si="3"/>
        <v>-3.5100000000000002</v>
      </c>
      <c r="P24">
        <f t="shared" si="4"/>
        <v>-8.1999999999999993</v>
      </c>
      <c r="Q24">
        <f t="shared" si="5"/>
        <v>-19.600000000000001</v>
      </c>
      <c r="R24">
        <f t="shared" si="6"/>
        <v>-38.866666666666667</v>
      </c>
      <c r="S24">
        <f t="shared" si="7"/>
        <v>28.5</v>
      </c>
      <c r="T24">
        <f t="shared" si="8"/>
        <v>26.933333333333323</v>
      </c>
    </row>
    <row r="25" spans="1:20" ht="18" x14ac:dyDescent="0.2">
      <c r="A25" s="16" t="s">
        <v>35</v>
      </c>
      <c r="B25" s="16">
        <v>191.5</v>
      </c>
      <c r="C25" s="16">
        <v>99.6</v>
      </c>
      <c r="D25" s="16">
        <v>72.400000000000006</v>
      </c>
      <c r="E25" s="16">
        <v>75.900000000000006</v>
      </c>
      <c r="F25" s="16">
        <v>67.7</v>
      </c>
      <c r="G25" s="16">
        <v>7.4</v>
      </c>
      <c r="H25" s="16">
        <v>26.6</v>
      </c>
      <c r="I25" s="16">
        <v>24.7</v>
      </c>
      <c r="J25" s="16">
        <v>86.9</v>
      </c>
      <c r="K25" s="16" t="s">
        <v>35</v>
      </c>
      <c r="L25">
        <f t="shared" si="0"/>
        <v>39.839999999999996</v>
      </c>
      <c r="M25">
        <f t="shared" si="1"/>
        <v>36.200000000000003</v>
      </c>
      <c r="N25">
        <f t="shared" si="2"/>
        <v>30.360000000000003</v>
      </c>
      <c r="O25">
        <f t="shared" si="3"/>
        <v>-6.7700000000000005</v>
      </c>
      <c r="P25">
        <f t="shared" si="4"/>
        <v>-7.4</v>
      </c>
      <c r="Q25">
        <f t="shared" si="5"/>
        <v>-13.3</v>
      </c>
      <c r="R25">
        <f t="shared" si="6"/>
        <v>-16.466666666666665</v>
      </c>
      <c r="S25">
        <f t="shared" si="7"/>
        <v>28.966666666666669</v>
      </c>
      <c r="T25">
        <f t="shared" si="8"/>
        <v>91.429999999999993</v>
      </c>
    </row>
    <row r="26" spans="1:20" ht="18" x14ac:dyDescent="0.2">
      <c r="A26" s="16" t="s">
        <v>36</v>
      </c>
      <c r="B26" s="16">
        <v>176.8</v>
      </c>
      <c r="C26" s="16">
        <v>85</v>
      </c>
      <c r="D26" s="16">
        <v>55.4</v>
      </c>
      <c r="E26" s="16">
        <v>73</v>
      </c>
      <c r="F26" s="16">
        <v>69</v>
      </c>
      <c r="G26" s="16">
        <v>8</v>
      </c>
      <c r="H26" s="16">
        <v>30.7</v>
      </c>
      <c r="I26" s="16">
        <v>23.9</v>
      </c>
      <c r="J26" s="16">
        <v>96.4</v>
      </c>
      <c r="K26" s="16" t="s">
        <v>36</v>
      </c>
      <c r="L26">
        <f t="shared" si="0"/>
        <v>34</v>
      </c>
      <c r="M26">
        <f t="shared" si="1"/>
        <v>27.7</v>
      </c>
      <c r="N26">
        <f t="shared" si="2"/>
        <v>29.2</v>
      </c>
      <c r="O26">
        <f t="shared" si="3"/>
        <v>-6.9</v>
      </c>
      <c r="P26">
        <f t="shared" si="4"/>
        <v>-8</v>
      </c>
      <c r="Q26">
        <f t="shared" si="5"/>
        <v>-15.35</v>
      </c>
      <c r="R26">
        <f t="shared" si="6"/>
        <v>-15.933333333333332</v>
      </c>
      <c r="S26">
        <f t="shared" si="7"/>
        <v>32.133333333333333</v>
      </c>
      <c r="T26">
        <f t="shared" si="8"/>
        <v>76.849999999999994</v>
      </c>
    </row>
    <row r="27" spans="1:20" ht="18" x14ac:dyDescent="0.2">
      <c r="A27" s="16" t="s">
        <v>37</v>
      </c>
      <c r="B27" s="16">
        <v>179.6</v>
      </c>
      <c r="C27" s="16">
        <v>86.3</v>
      </c>
      <c r="D27" s="16">
        <v>66.5</v>
      </c>
      <c r="E27" s="16">
        <v>77.099999999999994</v>
      </c>
      <c r="F27" s="16">
        <v>85.9</v>
      </c>
      <c r="G27" s="16">
        <v>7.8</v>
      </c>
      <c r="H27" s="16">
        <v>26.9</v>
      </c>
      <c r="I27" s="16">
        <v>18</v>
      </c>
      <c r="J27" s="16">
        <v>68.7</v>
      </c>
      <c r="K27" s="16" t="s">
        <v>37</v>
      </c>
      <c r="L27">
        <f t="shared" si="0"/>
        <v>34.519999999999996</v>
      </c>
      <c r="M27">
        <f t="shared" si="1"/>
        <v>33.25</v>
      </c>
      <c r="N27">
        <f t="shared" si="2"/>
        <v>30.839999999999996</v>
      </c>
      <c r="O27">
        <f t="shared" si="3"/>
        <v>-8.59</v>
      </c>
      <c r="P27">
        <f t="shared" si="4"/>
        <v>-7.8</v>
      </c>
      <c r="Q27">
        <f t="shared" si="5"/>
        <v>-13.45</v>
      </c>
      <c r="R27">
        <f t="shared" si="6"/>
        <v>-12</v>
      </c>
      <c r="S27">
        <f t="shared" si="7"/>
        <v>22.900000000000002</v>
      </c>
      <c r="T27">
        <f t="shared" si="8"/>
        <v>79.669999999999987</v>
      </c>
    </row>
    <row r="28" spans="1:20" ht="18" x14ac:dyDescent="0.2">
      <c r="A28" s="16" t="s">
        <v>38</v>
      </c>
      <c r="B28" s="16">
        <v>132.19999999999999</v>
      </c>
      <c r="C28" s="16">
        <v>60.7</v>
      </c>
      <c r="D28" s="16">
        <v>67.900000000000006</v>
      </c>
      <c r="E28" s="16">
        <v>54.6</v>
      </c>
      <c r="F28" s="16">
        <v>35.1</v>
      </c>
      <c r="G28" s="16">
        <v>13.5</v>
      </c>
      <c r="H28" s="16">
        <v>32.299999999999997</v>
      </c>
      <c r="I28" s="16">
        <v>60.1</v>
      </c>
      <c r="J28" s="16">
        <v>76</v>
      </c>
      <c r="K28" s="16" t="s">
        <v>38</v>
      </c>
      <c r="L28">
        <f t="shared" si="0"/>
        <v>24.28</v>
      </c>
      <c r="M28">
        <f t="shared" si="1"/>
        <v>33.950000000000003</v>
      </c>
      <c r="N28">
        <f t="shared" si="2"/>
        <v>21.84</v>
      </c>
      <c r="O28">
        <f t="shared" si="3"/>
        <v>-3.5100000000000002</v>
      </c>
      <c r="P28">
        <f t="shared" si="4"/>
        <v>-13.5</v>
      </c>
      <c r="Q28">
        <f t="shared" si="5"/>
        <v>-16.149999999999999</v>
      </c>
      <c r="R28">
        <f t="shared" si="6"/>
        <v>-40.06666666666667</v>
      </c>
      <c r="S28">
        <f t="shared" si="7"/>
        <v>25.333333333333332</v>
      </c>
      <c r="T28">
        <f t="shared" si="8"/>
        <v>32.176666666666662</v>
      </c>
    </row>
    <row r="29" spans="1:20" ht="18" x14ac:dyDescent="0.2">
      <c r="A29" s="16" t="s">
        <v>39</v>
      </c>
      <c r="B29" s="16">
        <v>162.19999999999999</v>
      </c>
      <c r="C29" s="16">
        <v>47.9</v>
      </c>
      <c r="D29" s="16">
        <v>68.5</v>
      </c>
      <c r="E29" s="16">
        <v>72.099999999999994</v>
      </c>
      <c r="F29" s="16">
        <v>42.2</v>
      </c>
      <c r="G29" s="16">
        <v>13</v>
      </c>
      <c r="H29" s="16">
        <v>29.6</v>
      </c>
      <c r="I29" s="16">
        <v>31</v>
      </c>
      <c r="J29" s="16">
        <v>97.8</v>
      </c>
      <c r="K29" s="16" t="s">
        <v>39</v>
      </c>
      <c r="L29">
        <f t="shared" si="0"/>
        <v>19.16</v>
      </c>
      <c r="M29">
        <f t="shared" si="1"/>
        <v>34.25</v>
      </c>
      <c r="N29">
        <f t="shared" si="2"/>
        <v>28.839999999999996</v>
      </c>
      <c r="O29">
        <f t="shared" si="3"/>
        <v>-4.2200000000000006</v>
      </c>
      <c r="P29">
        <f t="shared" si="4"/>
        <v>-13</v>
      </c>
      <c r="Q29">
        <f t="shared" si="5"/>
        <v>-14.8</v>
      </c>
      <c r="R29">
        <f t="shared" si="6"/>
        <v>-20.666666666666668</v>
      </c>
      <c r="S29">
        <f t="shared" si="7"/>
        <v>32.6</v>
      </c>
      <c r="T29">
        <f t="shared" si="8"/>
        <v>62.163333333333341</v>
      </c>
    </row>
    <row r="30" spans="1:20" ht="18" x14ac:dyDescent="0.2">
      <c r="A30" s="16" t="s">
        <v>280</v>
      </c>
      <c r="B30" s="16">
        <v>150.5</v>
      </c>
      <c r="C30" s="16">
        <v>53.8</v>
      </c>
      <c r="D30" s="16">
        <v>69.5</v>
      </c>
      <c r="E30" s="16">
        <v>60.1</v>
      </c>
      <c r="F30" s="16">
        <v>41</v>
      </c>
      <c r="G30" s="16">
        <v>12</v>
      </c>
      <c r="H30" s="16">
        <v>28.1</v>
      </c>
      <c r="I30" s="16">
        <v>38.6</v>
      </c>
      <c r="J30" s="16">
        <v>78.099999999999994</v>
      </c>
      <c r="K30" s="16" t="s">
        <v>280</v>
      </c>
      <c r="L30">
        <f t="shared" si="0"/>
        <v>21.52</v>
      </c>
      <c r="M30">
        <f t="shared" si="1"/>
        <v>34.75</v>
      </c>
      <c r="N30">
        <f t="shared" si="2"/>
        <v>24.04</v>
      </c>
      <c r="O30">
        <f t="shared" si="3"/>
        <v>-4.0999999999999996</v>
      </c>
      <c r="P30">
        <f t="shared" si="4"/>
        <v>-12</v>
      </c>
      <c r="Q30">
        <f t="shared" si="5"/>
        <v>-14.05</v>
      </c>
      <c r="R30">
        <f t="shared" si="6"/>
        <v>-25.733333333333334</v>
      </c>
      <c r="S30">
        <f t="shared" si="7"/>
        <v>26.033333333333331</v>
      </c>
      <c r="T30">
        <f t="shared" si="8"/>
        <v>50.460000000000008</v>
      </c>
    </row>
    <row r="31" spans="1:20" ht="18" x14ac:dyDescent="0.2">
      <c r="A31" s="16" t="s">
        <v>41</v>
      </c>
      <c r="B31" s="16">
        <v>168.7</v>
      </c>
      <c r="C31" s="16">
        <v>57.9</v>
      </c>
      <c r="D31" s="16">
        <v>76.8</v>
      </c>
      <c r="E31" s="16">
        <v>65.099999999999994</v>
      </c>
      <c r="F31" s="16">
        <v>47.3</v>
      </c>
      <c r="G31" s="16">
        <v>11.7</v>
      </c>
      <c r="H31" s="16">
        <v>26.3</v>
      </c>
      <c r="I31" s="16">
        <v>22.8</v>
      </c>
      <c r="J31" s="16">
        <v>77.599999999999994</v>
      </c>
      <c r="K31" s="16" t="s">
        <v>41</v>
      </c>
      <c r="L31">
        <f t="shared" si="0"/>
        <v>23.16</v>
      </c>
      <c r="M31">
        <f t="shared" si="1"/>
        <v>38.4</v>
      </c>
      <c r="N31">
        <f t="shared" si="2"/>
        <v>26.04</v>
      </c>
      <c r="O31">
        <f t="shared" si="3"/>
        <v>-4.7299999999999995</v>
      </c>
      <c r="P31">
        <f t="shared" si="4"/>
        <v>-11.7</v>
      </c>
      <c r="Q31">
        <f t="shared" si="5"/>
        <v>-13.15</v>
      </c>
      <c r="R31">
        <f t="shared" si="6"/>
        <v>-15.200000000000001</v>
      </c>
      <c r="S31">
        <f t="shared" si="7"/>
        <v>25.866666666666664</v>
      </c>
      <c r="T31">
        <f t="shared" si="8"/>
        <v>68.686666666666653</v>
      </c>
    </row>
    <row r="32" spans="1:20" ht="18" x14ac:dyDescent="0.2">
      <c r="A32" s="16" t="s">
        <v>42</v>
      </c>
      <c r="B32" s="16">
        <v>173</v>
      </c>
      <c r="C32" s="16">
        <v>77.3</v>
      </c>
      <c r="D32" s="16">
        <v>65</v>
      </c>
      <c r="E32" s="16">
        <v>78.099999999999994</v>
      </c>
      <c r="F32" s="16">
        <v>47.5</v>
      </c>
      <c r="G32" s="16">
        <v>7.5</v>
      </c>
      <c r="H32" s="16">
        <v>29.2</v>
      </c>
      <c r="I32" s="16">
        <v>39.1</v>
      </c>
      <c r="J32" s="16">
        <v>93.6</v>
      </c>
      <c r="K32" s="16" t="s">
        <v>42</v>
      </c>
      <c r="L32">
        <f t="shared" si="0"/>
        <v>30.919999999999998</v>
      </c>
      <c r="M32">
        <f t="shared" si="1"/>
        <v>32.5</v>
      </c>
      <c r="N32">
        <f t="shared" si="2"/>
        <v>31.24</v>
      </c>
      <c r="O32">
        <f t="shared" si="3"/>
        <v>-4.75</v>
      </c>
      <c r="P32">
        <f t="shared" si="4"/>
        <v>-7.5</v>
      </c>
      <c r="Q32">
        <f t="shared" si="5"/>
        <v>-14.6</v>
      </c>
      <c r="R32">
        <f t="shared" si="6"/>
        <v>-26.066666666666666</v>
      </c>
      <c r="S32">
        <f t="shared" si="7"/>
        <v>31.2</v>
      </c>
      <c r="T32">
        <f t="shared" si="8"/>
        <v>72.943333333333342</v>
      </c>
    </row>
    <row r="33" spans="1:20" ht="18" x14ac:dyDescent="0.2">
      <c r="A33" s="16" t="s">
        <v>43</v>
      </c>
      <c r="B33" s="16">
        <v>173.7</v>
      </c>
      <c r="C33" s="16">
        <v>94.9</v>
      </c>
      <c r="D33" s="16">
        <v>51.2</v>
      </c>
      <c r="E33" s="16">
        <v>68.8</v>
      </c>
      <c r="F33" s="16">
        <v>61.8</v>
      </c>
      <c r="G33" s="16">
        <v>9.5</v>
      </c>
      <c r="H33" s="16">
        <v>29.4</v>
      </c>
      <c r="I33" s="16">
        <v>18</v>
      </c>
      <c r="J33" s="16">
        <v>74.900000000000006</v>
      </c>
      <c r="K33" s="16" t="s">
        <v>43</v>
      </c>
      <c r="L33">
        <f t="shared" si="0"/>
        <v>37.96</v>
      </c>
      <c r="M33">
        <f t="shared" si="1"/>
        <v>25.6</v>
      </c>
      <c r="N33">
        <f t="shared" si="2"/>
        <v>27.52</v>
      </c>
      <c r="O33">
        <f t="shared" si="3"/>
        <v>-6.18</v>
      </c>
      <c r="P33">
        <f t="shared" si="4"/>
        <v>-9.5</v>
      </c>
      <c r="Q33">
        <f t="shared" si="5"/>
        <v>-14.7</v>
      </c>
      <c r="R33">
        <f t="shared" si="6"/>
        <v>-12</v>
      </c>
      <c r="S33">
        <f t="shared" si="7"/>
        <v>24.966666666666669</v>
      </c>
      <c r="T33">
        <f t="shared" si="8"/>
        <v>73.666666666666671</v>
      </c>
    </row>
    <row r="34" spans="1:20" ht="18" x14ac:dyDescent="0.2">
      <c r="A34" s="16" t="s">
        <v>44</v>
      </c>
      <c r="B34" s="16">
        <v>195.1</v>
      </c>
      <c r="C34" s="16">
        <v>116.2</v>
      </c>
      <c r="D34" s="16">
        <v>77.900000000000006</v>
      </c>
      <c r="E34" s="16">
        <v>75.3</v>
      </c>
      <c r="F34" s="16">
        <v>110.3</v>
      </c>
      <c r="G34" s="16">
        <v>8.9</v>
      </c>
      <c r="H34" s="16">
        <v>28.4</v>
      </c>
      <c r="I34" s="16">
        <v>19.399999999999999</v>
      </c>
      <c r="J34" s="16">
        <v>79.599999999999994</v>
      </c>
      <c r="K34" s="16" t="s">
        <v>44</v>
      </c>
      <c r="L34">
        <f t="shared" si="0"/>
        <v>46.480000000000004</v>
      </c>
      <c r="M34">
        <f t="shared" si="1"/>
        <v>38.950000000000003</v>
      </c>
      <c r="N34">
        <f t="shared" si="2"/>
        <v>30.119999999999997</v>
      </c>
      <c r="O34">
        <f t="shared" si="3"/>
        <v>-11.03</v>
      </c>
      <c r="P34">
        <f t="shared" si="4"/>
        <v>-8.9</v>
      </c>
      <c r="Q34">
        <f t="shared" si="5"/>
        <v>-14.2</v>
      </c>
      <c r="R34">
        <f t="shared" si="6"/>
        <v>-12.933333333333332</v>
      </c>
      <c r="S34">
        <f t="shared" si="7"/>
        <v>26.533333333333331</v>
      </c>
      <c r="T34">
        <f t="shared" si="8"/>
        <v>95.02</v>
      </c>
    </row>
    <row r="35" spans="1:20" ht="18" x14ac:dyDescent="0.2">
      <c r="A35" s="16" t="s">
        <v>281</v>
      </c>
      <c r="B35" s="16">
        <v>119.5</v>
      </c>
      <c r="C35" s="16">
        <v>28</v>
      </c>
      <c r="D35" s="16">
        <v>60.1</v>
      </c>
      <c r="E35" s="16">
        <v>70.7</v>
      </c>
      <c r="F35" s="16">
        <v>28.4</v>
      </c>
      <c r="G35" s="16">
        <v>11.9</v>
      </c>
      <c r="H35" s="16">
        <v>44</v>
      </c>
      <c r="I35" s="16">
        <v>65.099999999999994</v>
      </c>
      <c r="J35" s="16">
        <v>90.4</v>
      </c>
      <c r="K35" s="16" t="s">
        <v>281</v>
      </c>
      <c r="L35">
        <f t="shared" si="0"/>
        <v>11.2</v>
      </c>
      <c r="M35">
        <f t="shared" si="1"/>
        <v>30.05</v>
      </c>
      <c r="N35">
        <f t="shared" si="2"/>
        <v>28.28</v>
      </c>
      <c r="O35">
        <f t="shared" si="3"/>
        <v>-2.84</v>
      </c>
      <c r="P35">
        <f t="shared" si="4"/>
        <v>-11.9</v>
      </c>
      <c r="Q35">
        <f t="shared" si="5"/>
        <v>-22</v>
      </c>
      <c r="R35">
        <f t="shared" si="6"/>
        <v>-43.4</v>
      </c>
      <c r="S35">
        <f t="shared" si="7"/>
        <v>30.133333333333336</v>
      </c>
      <c r="T35">
        <f t="shared" si="8"/>
        <v>19.523333333333337</v>
      </c>
    </row>
    <row r="36" spans="1:20" ht="18" x14ac:dyDescent="0.2">
      <c r="A36" s="16" t="s">
        <v>46</v>
      </c>
      <c r="B36" s="16">
        <v>164.8</v>
      </c>
      <c r="C36" s="16">
        <v>92.9</v>
      </c>
      <c r="D36" s="16">
        <v>53.4</v>
      </c>
      <c r="E36" s="16">
        <v>74.5</v>
      </c>
      <c r="F36" s="16">
        <v>60.4</v>
      </c>
      <c r="G36" s="16">
        <v>8</v>
      </c>
      <c r="H36" s="16">
        <v>34.4</v>
      </c>
      <c r="I36" s="16">
        <v>40.4</v>
      </c>
      <c r="J36" s="16">
        <v>88</v>
      </c>
      <c r="K36" s="16" t="s">
        <v>46</v>
      </c>
      <c r="L36">
        <f t="shared" si="0"/>
        <v>37.160000000000004</v>
      </c>
      <c r="M36">
        <f t="shared" si="1"/>
        <v>26.7</v>
      </c>
      <c r="N36">
        <f t="shared" si="2"/>
        <v>29.8</v>
      </c>
      <c r="O36">
        <f t="shared" si="3"/>
        <v>-6.04</v>
      </c>
      <c r="P36">
        <f t="shared" si="4"/>
        <v>-8</v>
      </c>
      <c r="Q36">
        <f t="shared" si="5"/>
        <v>-17.2</v>
      </c>
      <c r="R36">
        <f t="shared" si="6"/>
        <v>-26.933333333333334</v>
      </c>
      <c r="S36">
        <f t="shared" si="7"/>
        <v>29.333333333333332</v>
      </c>
      <c r="T36">
        <f t="shared" si="8"/>
        <v>64.819999999999979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03DF-BA8C-184B-A46E-2DFC189229F2}">
  <dimension ref="A1:J36"/>
  <sheetViews>
    <sheetView workbookViewId="0">
      <selection activeCell="J1" sqref="J1:J1048576"/>
    </sheetView>
  </sheetViews>
  <sheetFormatPr baseColWidth="10" defaultRowHeight="16" x14ac:dyDescent="0.2"/>
  <sheetData>
    <row r="1" spans="1:10" x14ac:dyDescent="0.2">
      <c r="A1" t="s">
        <v>349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350</v>
      </c>
    </row>
    <row r="2" spans="1:10" x14ac:dyDescent="0.2">
      <c r="A2" t="s">
        <v>11</v>
      </c>
      <c r="B2">
        <v>47.04</v>
      </c>
      <c r="C2">
        <v>27.6</v>
      </c>
      <c r="D2">
        <v>31.119999999999997</v>
      </c>
      <c r="E2">
        <v>-7.2299999999999995</v>
      </c>
      <c r="F2">
        <v>-5.6</v>
      </c>
      <c r="G2">
        <v>-17.350000000000001</v>
      </c>
      <c r="H2">
        <v>-16.133333333333333</v>
      </c>
      <c r="I2">
        <v>31.3</v>
      </c>
      <c r="J2">
        <v>90.746666666666655</v>
      </c>
    </row>
    <row r="3" spans="1:10" x14ac:dyDescent="0.2">
      <c r="A3" t="s">
        <v>12</v>
      </c>
      <c r="B3">
        <v>30.04</v>
      </c>
      <c r="C3">
        <v>36.6</v>
      </c>
      <c r="D3">
        <v>30.48</v>
      </c>
      <c r="E3">
        <v>-6.4099999999999993</v>
      </c>
      <c r="F3">
        <v>-10.9</v>
      </c>
      <c r="G3">
        <v>-12.7</v>
      </c>
      <c r="H3">
        <v>-14.799999999999999</v>
      </c>
      <c r="I3">
        <v>25.7</v>
      </c>
      <c r="J3">
        <v>78.010000000000005</v>
      </c>
    </row>
    <row r="4" spans="1:10" x14ac:dyDescent="0.2">
      <c r="A4" t="s">
        <v>13</v>
      </c>
      <c r="B4">
        <v>34.519999999999996</v>
      </c>
      <c r="C4">
        <v>26.65</v>
      </c>
      <c r="D4">
        <v>30.2</v>
      </c>
      <c r="E4">
        <v>-6.2799999999999994</v>
      </c>
      <c r="F4">
        <v>-6.6</v>
      </c>
      <c r="G4">
        <v>-18.2</v>
      </c>
      <c r="H4">
        <v>-33.199999999999996</v>
      </c>
      <c r="I4">
        <v>28.666666666666668</v>
      </c>
      <c r="J4">
        <v>55.756666666666661</v>
      </c>
    </row>
    <row r="5" spans="1:10" x14ac:dyDescent="0.2">
      <c r="A5" t="s">
        <v>14</v>
      </c>
      <c r="B5">
        <v>40.68</v>
      </c>
      <c r="C5">
        <v>28.2</v>
      </c>
      <c r="D5">
        <v>28.32</v>
      </c>
      <c r="E5">
        <v>-6.88</v>
      </c>
      <c r="F5">
        <v>-8.9</v>
      </c>
      <c r="G5">
        <v>-16.8</v>
      </c>
      <c r="H5">
        <v>-19.266666666666666</v>
      </c>
      <c r="I5">
        <v>18.433333333333334</v>
      </c>
      <c r="J5">
        <v>63.786666666666662</v>
      </c>
    </row>
    <row r="6" spans="1:10" x14ac:dyDescent="0.2">
      <c r="A6" t="s">
        <v>15</v>
      </c>
      <c r="B6">
        <v>14.319999999999999</v>
      </c>
      <c r="C6">
        <v>21.75</v>
      </c>
      <c r="D6">
        <v>25.68</v>
      </c>
      <c r="E6">
        <v>-3.72</v>
      </c>
      <c r="F6">
        <v>-15.1</v>
      </c>
      <c r="G6">
        <v>-17.899999999999999</v>
      </c>
      <c r="H6">
        <v>-52.199999999999996</v>
      </c>
      <c r="I6">
        <v>30.066666666666666</v>
      </c>
      <c r="J6">
        <v>2.8966666666666718</v>
      </c>
    </row>
    <row r="7" spans="1:10" x14ac:dyDescent="0.2">
      <c r="A7" t="s">
        <v>16</v>
      </c>
      <c r="B7">
        <v>11.32</v>
      </c>
      <c r="C7">
        <v>20.65</v>
      </c>
      <c r="D7">
        <v>27</v>
      </c>
      <c r="E7">
        <v>-2.52</v>
      </c>
      <c r="F7">
        <v>-16.899999999999999</v>
      </c>
      <c r="G7">
        <v>-23.95</v>
      </c>
      <c r="H7">
        <v>-42.06666666666667</v>
      </c>
      <c r="I7">
        <v>29.433333333333334</v>
      </c>
      <c r="J7">
        <v>2.9666666666666615</v>
      </c>
    </row>
    <row r="8" spans="1:10" x14ac:dyDescent="0.2">
      <c r="A8" t="s">
        <v>17</v>
      </c>
      <c r="B8">
        <v>15.440000000000001</v>
      </c>
      <c r="C8">
        <v>23.05</v>
      </c>
      <c r="D8">
        <v>25.2</v>
      </c>
      <c r="E8">
        <v>-4.3600000000000003</v>
      </c>
      <c r="F8">
        <v>-10</v>
      </c>
      <c r="G8">
        <v>-30.1</v>
      </c>
      <c r="H8">
        <v>-29.466666666666669</v>
      </c>
      <c r="I8">
        <v>33.166666666666664</v>
      </c>
      <c r="J8">
        <v>22.929999999999993</v>
      </c>
    </row>
    <row r="9" spans="1:10" x14ac:dyDescent="0.2">
      <c r="A9" t="s">
        <v>18</v>
      </c>
      <c r="B9">
        <v>27.96</v>
      </c>
      <c r="C9">
        <v>37.1</v>
      </c>
      <c r="D9">
        <v>30.2</v>
      </c>
      <c r="E9">
        <v>-4.43</v>
      </c>
      <c r="F9">
        <v>-14.9</v>
      </c>
      <c r="G9">
        <v>-14.7</v>
      </c>
      <c r="H9">
        <v>-23.533333333333331</v>
      </c>
      <c r="I9">
        <v>26.099999999999998</v>
      </c>
      <c r="J9">
        <v>63.796666666666667</v>
      </c>
    </row>
    <row r="10" spans="1:10" x14ac:dyDescent="0.2">
      <c r="A10" t="s">
        <v>19</v>
      </c>
      <c r="B10">
        <v>39.92</v>
      </c>
      <c r="C10">
        <v>36.85</v>
      </c>
      <c r="D10">
        <v>31.919999999999998</v>
      </c>
      <c r="E10">
        <v>-7.31</v>
      </c>
      <c r="F10">
        <v>-6.3</v>
      </c>
      <c r="G10">
        <v>-14.2</v>
      </c>
      <c r="H10">
        <v>-13.933333333333332</v>
      </c>
      <c r="I10">
        <v>27.266666666666666</v>
      </c>
      <c r="J10">
        <v>94.213333333333338</v>
      </c>
    </row>
    <row r="11" spans="1:10" x14ac:dyDescent="0.2">
      <c r="A11" t="s">
        <v>20</v>
      </c>
      <c r="B11">
        <v>24.16</v>
      </c>
      <c r="C11">
        <v>37.950000000000003</v>
      </c>
      <c r="D11">
        <v>29.560000000000002</v>
      </c>
      <c r="E11">
        <v>-4.95</v>
      </c>
      <c r="F11">
        <v>-10.1</v>
      </c>
      <c r="G11">
        <v>-12</v>
      </c>
      <c r="H11">
        <v>-12.266666666666666</v>
      </c>
      <c r="I11">
        <v>21.433333333333334</v>
      </c>
      <c r="J11">
        <v>73.786666666666676</v>
      </c>
    </row>
    <row r="12" spans="1:10" x14ac:dyDescent="0.2">
      <c r="A12" t="s">
        <v>21</v>
      </c>
      <c r="B12">
        <v>36.4</v>
      </c>
      <c r="C12">
        <v>36.6</v>
      </c>
      <c r="D12">
        <v>30.72</v>
      </c>
      <c r="E12">
        <v>-6.37</v>
      </c>
      <c r="F12">
        <v>-7.5</v>
      </c>
      <c r="G12">
        <v>-13.8</v>
      </c>
      <c r="H12">
        <v>-8</v>
      </c>
      <c r="I12">
        <v>18.866666666666667</v>
      </c>
      <c r="J12">
        <v>86.916666666666657</v>
      </c>
    </row>
    <row r="13" spans="1:10" x14ac:dyDescent="0.2">
      <c r="A13" t="s">
        <v>22</v>
      </c>
      <c r="B13">
        <v>31.839999999999996</v>
      </c>
      <c r="C13">
        <v>22.8</v>
      </c>
      <c r="D13">
        <v>32</v>
      </c>
      <c r="E13">
        <v>-6.56</v>
      </c>
      <c r="F13">
        <v>-11.8</v>
      </c>
      <c r="G13">
        <v>-17.350000000000001</v>
      </c>
      <c r="H13">
        <v>-28.133333333333336</v>
      </c>
      <c r="I13">
        <v>30</v>
      </c>
      <c r="J13">
        <v>52.796666666666667</v>
      </c>
    </row>
    <row r="14" spans="1:10" x14ac:dyDescent="0.2">
      <c r="A14" t="s">
        <v>23</v>
      </c>
      <c r="B14">
        <v>41.08</v>
      </c>
      <c r="C14">
        <v>31.5</v>
      </c>
      <c r="D14">
        <v>28.96</v>
      </c>
      <c r="E14">
        <v>-5.96</v>
      </c>
      <c r="F14">
        <v>-10.6</v>
      </c>
      <c r="G14">
        <v>-15.55</v>
      </c>
      <c r="H14">
        <v>-18.733333333333334</v>
      </c>
      <c r="I14">
        <v>27.633333333333336</v>
      </c>
      <c r="J14">
        <v>78.330000000000013</v>
      </c>
    </row>
    <row r="15" spans="1:10" x14ac:dyDescent="0.2">
      <c r="A15" t="s">
        <v>24</v>
      </c>
      <c r="B15">
        <v>15.36</v>
      </c>
      <c r="C15">
        <v>26</v>
      </c>
      <c r="D15">
        <v>22.880000000000003</v>
      </c>
      <c r="E15">
        <v>-5.0200000000000005</v>
      </c>
      <c r="F15">
        <v>-12.1</v>
      </c>
      <c r="G15">
        <v>-16.850000000000001</v>
      </c>
      <c r="H15">
        <v>-34.533333333333331</v>
      </c>
      <c r="I15">
        <v>31.266666666666666</v>
      </c>
      <c r="J15">
        <v>27.003333333333337</v>
      </c>
    </row>
    <row r="16" spans="1:10" x14ac:dyDescent="0.2">
      <c r="A16" t="s">
        <v>25</v>
      </c>
      <c r="B16">
        <v>21.28</v>
      </c>
      <c r="C16">
        <v>33.049999999999997</v>
      </c>
      <c r="D16">
        <v>21.72</v>
      </c>
      <c r="E16">
        <v>-3.46</v>
      </c>
      <c r="F16">
        <v>-13.2</v>
      </c>
      <c r="G16">
        <v>-17.8</v>
      </c>
      <c r="H16">
        <v>-31.866666666666664</v>
      </c>
      <c r="I16">
        <v>26.5</v>
      </c>
      <c r="J16">
        <v>36.223333333333343</v>
      </c>
    </row>
    <row r="17" spans="1:10" x14ac:dyDescent="0.2">
      <c r="A17" t="s">
        <v>26</v>
      </c>
      <c r="B17">
        <v>33.04</v>
      </c>
      <c r="C17">
        <v>37.85</v>
      </c>
      <c r="D17">
        <v>26.639999999999997</v>
      </c>
      <c r="E17">
        <v>-8.66</v>
      </c>
      <c r="F17">
        <v>-6.8</v>
      </c>
      <c r="G17">
        <v>-10</v>
      </c>
      <c r="H17">
        <v>-10.533333333333333</v>
      </c>
      <c r="I17">
        <v>22.933333333333334</v>
      </c>
      <c r="J17">
        <v>84.470000000000013</v>
      </c>
    </row>
    <row r="18" spans="1:10" x14ac:dyDescent="0.2">
      <c r="A18" t="s">
        <v>27</v>
      </c>
      <c r="B18">
        <v>30.080000000000002</v>
      </c>
      <c r="C18">
        <v>27.05</v>
      </c>
      <c r="D18">
        <v>20.8</v>
      </c>
      <c r="E18">
        <v>-6.67</v>
      </c>
      <c r="F18">
        <v>-7</v>
      </c>
      <c r="G18">
        <v>-18.95</v>
      </c>
      <c r="H18">
        <v>-23.333333333333332</v>
      </c>
      <c r="I18">
        <v>29.7</v>
      </c>
      <c r="J18">
        <v>51.676666666666669</v>
      </c>
    </row>
    <row r="19" spans="1:10" x14ac:dyDescent="0.2">
      <c r="A19" t="s">
        <v>28</v>
      </c>
      <c r="B19">
        <v>23.2</v>
      </c>
      <c r="C19">
        <v>26.9</v>
      </c>
      <c r="D19">
        <v>26.68</v>
      </c>
      <c r="E19">
        <v>-5.85</v>
      </c>
      <c r="F19">
        <v>-11.1</v>
      </c>
      <c r="G19">
        <v>-16.8</v>
      </c>
      <c r="H19">
        <v>-36.266666666666666</v>
      </c>
      <c r="I19">
        <v>30.566666666666666</v>
      </c>
      <c r="J19">
        <v>37.33</v>
      </c>
    </row>
    <row r="20" spans="1:10" x14ac:dyDescent="0.2">
      <c r="A20" t="s">
        <v>29</v>
      </c>
      <c r="B20">
        <v>36.44</v>
      </c>
      <c r="C20">
        <v>38.9</v>
      </c>
      <c r="D20">
        <v>32.200000000000003</v>
      </c>
      <c r="E20">
        <v>-6.2799999999999994</v>
      </c>
      <c r="F20">
        <v>-10.5</v>
      </c>
      <c r="G20">
        <v>-20.350000000000001</v>
      </c>
      <c r="H20">
        <v>-26.066666666666666</v>
      </c>
      <c r="I20">
        <v>28.266666666666666</v>
      </c>
      <c r="J20">
        <v>72.61</v>
      </c>
    </row>
    <row r="21" spans="1:10" x14ac:dyDescent="0.2">
      <c r="A21" t="s">
        <v>31</v>
      </c>
      <c r="B21">
        <v>19.919999999999998</v>
      </c>
      <c r="C21">
        <v>30.75</v>
      </c>
      <c r="D21">
        <v>25.28</v>
      </c>
      <c r="E21">
        <v>-4.5200000000000005</v>
      </c>
      <c r="F21">
        <v>-7.7</v>
      </c>
      <c r="G21">
        <v>-15.1</v>
      </c>
      <c r="H21">
        <v>-21.333333333333332</v>
      </c>
      <c r="I21">
        <v>24.900000000000002</v>
      </c>
      <c r="J21">
        <v>52.196666666666673</v>
      </c>
    </row>
    <row r="22" spans="1:10" x14ac:dyDescent="0.2">
      <c r="A22" t="s">
        <v>32</v>
      </c>
      <c r="B22">
        <v>22.28</v>
      </c>
      <c r="C22">
        <v>33.700000000000003</v>
      </c>
      <c r="D22">
        <v>29.360000000000003</v>
      </c>
      <c r="E22">
        <v>-4.3100000000000005</v>
      </c>
      <c r="F22">
        <v>-12.2</v>
      </c>
      <c r="G22">
        <v>-12.65</v>
      </c>
      <c r="H22">
        <v>-16.533333333333335</v>
      </c>
      <c r="I22">
        <v>23.3</v>
      </c>
      <c r="J22">
        <v>62.946666666666658</v>
      </c>
    </row>
    <row r="23" spans="1:10" x14ac:dyDescent="0.2">
      <c r="A23" t="s">
        <v>33</v>
      </c>
      <c r="B23">
        <v>38.44</v>
      </c>
      <c r="C23">
        <v>32.200000000000003</v>
      </c>
      <c r="D23">
        <v>28.6</v>
      </c>
      <c r="E23">
        <v>-7.2099999999999991</v>
      </c>
      <c r="F23">
        <v>-14</v>
      </c>
      <c r="G23">
        <v>-15.85</v>
      </c>
      <c r="H23">
        <v>-16.066666666666666</v>
      </c>
      <c r="I23">
        <v>27.533333333333331</v>
      </c>
      <c r="J23">
        <v>73.646666666666675</v>
      </c>
    </row>
    <row r="24" spans="1:10" x14ac:dyDescent="0.2">
      <c r="A24" t="s">
        <v>34</v>
      </c>
      <c r="B24">
        <v>16.440000000000001</v>
      </c>
      <c r="C24">
        <v>23.05</v>
      </c>
      <c r="D24">
        <v>29.119999999999997</v>
      </c>
      <c r="E24">
        <v>-3.5100000000000002</v>
      </c>
      <c r="F24">
        <v>-8.1999999999999993</v>
      </c>
      <c r="G24">
        <v>-19.600000000000001</v>
      </c>
      <c r="H24">
        <v>-38.866666666666667</v>
      </c>
      <c r="I24">
        <v>28.5</v>
      </c>
      <c r="J24">
        <v>26.933333333333323</v>
      </c>
    </row>
    <row r="25" spans="1:10" x14ac:dyDescent="0.2">
      <c r="A25" t="s">
        <v>35</v>
      </c>
      <c r="B25">
        <v>39.839999999999996</v>
      </c>
      <c r="C25">
        <v>36.200000000000003</v>
      </c>
      <c r="D25">
        <v>30.360000000000003</v>
      </c>
      <c r="E25">
        <v>-6.7700000000000005</v>
      </c>
      <c r="F25">
        <v>-7.4</v>
      </c>
      <c r="G25">
        <v>-13.3</v>
      </c>
      <c r="H25">
        <v>-16.466666666666665</v>
      </c>
      <c r="I25">
        <v>28.966666666666669</v>
      </c>
      <c r="J25">
        <v>91.429999999999993</v>
      </c>
    </row>
    <row r="26" spans="1:10" x14ac:dyDescent="0.2">
      <c r="A26" t="s">
        <v>36</v>
      </c>
      <c r="B26">
        <v>34</v>
      </c>
      <c r="C26">
        <v>27.7</v>
      </c>
      <c r="D26">
        <v>29.2</v>
      </c>
      <c r="E26">
        <v>-6.9</v>
      </c>
      <c r="F26">
        <v>-8</v>
      </c>
      <c r="G26">
        <v>-15.35</v>
      </c>
      <c r="H26">
        <v>-15.933333333333332</v>
      </c>
      <c r="I26">
        <v>32.133333333333333</v>
      </c>
      <c r="J26">
        <v>76.849999999999994</v>
      </c>
    </row>
    <row r="27" spans="1:10" x14ac:dyDescent="0.2">
      <c r="A27" t="s">
        <v>37</v>
      </c>
      <c r="B27">
        <v>34.519999999999996</v>
      </c>
      <c r="C27">
        <v>33.25</v>
      </c>
      <c r="D27">
        <v>30.839999999999996</v>
      </c>
      <c r="E27">
        <v>-8.59</v>
      </c>
      <c r="F27">
        <v>-7.8</v>
      </c>
      <c r="G27">
        <v>-13.45</v>
      </c>
      <c r="H27">
        <v>-12</v>
      </c>
      <c r="I27">
        <v>22.900000000000002</v>
      </c>
      <c r="J27">
        <v>79.669999999999987</v>
      </c>
    </row>
    <row r="28" spans="1:10" x14ac:dyDescent="0.2">
      <c r="A28" t="s">
        <v>38</v>
      </c>
      <c r="B28">
        <v>24.28</v>
      </c>
      <c r="C28">
        <v>33.950000000000003</v>
      </c>
      <c r="D28">
        <v>21.84</v>
      </c>
      <c r="E28">
        <v>-3.5100000000000002</v>
      </c>
      <c r="F28">
        <v>-13.5</v>
      </c>
      <c r="G28">
        <v>-16.149999999999999</v>
      </c>
      <c r="H28">
        <v>-40.06666666666667</v>
      </c>
      <c r="I28">
        <v>25.333333333333332</v>
      </c>
      <c r="J28">
        <v>32.176666666666662</v>
      </c>
    </row>
    <row r="29" spans="1:10" x14ac:dyDescent="0.2">
      <c r="A29" t="s">
        <v>39</v>
      </c>
      <c r="B29">
        <v>19.16</v>
      </c>
      <c r="C29">
        <v>34.25</v>
      </c>
      <c r="D29">
        <v>28.839999999999996</v>
      </c>
      <c r="E29">
        <v>-4.2200000000000006</v>
      </c>
      <c r="F29">
        <v>-13</v>
      </c>
      <c r="G29">
        <v>-14.8</v>
      </c>
      <c r="H29">
        <v>-20.666666666666668</v>
      </c>
      <c r="I29">
        <v>32.6</v>
      </c>
      <c r="J29">
        <v>62.163333333333341</v>
      </c>
    </row>
    <row r="30" spans="1:10" x14ac:dyDescent="0.2">
      <c r="A30" t="s">
        <v>280</v>
      </c>
      <c r="B30">
        <v>21.52</v>
      </c>
      <c r="C30">
        <v>34.75</v>
      </c>
      <c r="D30">
        <v>24.04</v>
      </c>
      <c r="E30">
        <v>-4.0999999999999996</v>
      </c>
      <c r="F30">
        <v>-12</v>
      </c>
      <c r="G30">
        <v>-14.05</v>
      </c>
      <c r="H30">
        <v>-25.733333333333334</v>
      </c>
      <c r="I30">
        <v>26.033333333333331</v>
      </c>
      <c r="J30">
        <v>50.460000000000008</v>
      </c>
    </row>
    <row r="31" spans="1:10" x14ac:dyDescent="0.2">
      <c r="A31" t="s">
        <v>41</v>
      </c>
      <c r="B31">
        <v>23.16</v>
      </c>
      <c r="C31">
        <v>38.4</v>
      </c>
      <c r="D31">
        <v>26.04</v>
      </c>
      <c r="E31">
        <v>-4.7299999999999995</v>
      </c>
      <c r="F31">
        <v>-11.7</v>
      </c>
      <c r="G31">
        <v>-13.15</v>
      </c>
      <c r="H31">
        <v>-15.200000000000001</v>
      </c>
      <c r="I31">
        <v>25.866666666666664</v>
      </c>
      <c r="J31">
        <v>68.686666666666653</v>
      </c>
    </row>
    <row r="32" spans="1:10" x14ac:dyDescent="0.2">
      <c r="A32" t="s">
        <v>42</v>
      </c>
      <c r="B32">
        <v>30.919999999999998</v>
      </c>
      <c r="C32">
        <v>32.5</v>
      </c>
      <c r="D32">
        <v>31.24</v>
      </c>
      <c r="E32">
        <v>-4.75</v>
      </c>
      <c r="F32">
        <v>-7.5</v>
      </c>
      <c r="G32">
        <v>-14.6</v>
      </c>
      <c r="H32">
        <v>-26.066666666666666</v>
      </c>
      <c r="I32">
        <v>31.2</v>
      </c>
      <c r="J32">
        <v>72.943333333333342</v>
      </c>
    </row>
    <row r="33" spans="1:10" x14ac:dyDescent="0.2">
      <c r="A33" t="s">
        <v>43</v>
      </c>
      <c r="B33">
        <v>37.96</v>
      </c>
      <c r="C33">
        <v>25.6</v>
      </c>
      <c r="D33">
        <v>27.52</v>
      </c>
      <c r="E33">
        <v>-6.18</v>
      </c>
      <c r="F33">
        <v>-9.5</v>
      </c>
      <c r="G33">
        <v>-14.7</v>
      </c>
      <c r="H33">
        <v>-12</v>
      </c>
      <c r="I33">
        <v>24.966666666666669</v>
      </c>
      <c r="J33">
        <v>73.666666666666671</v>
      </c>
    </row>
    <row r="34" spans="1:10" x14ac:dyDescent="0.2">
      <c r="A34" t="s">
        <v>44</v>
      </c>
      <c r="B34">
        <v>46.480000000000004</v>
      </c>
      <c r="C34">
        <v>38.950000000000003</v>
      </c>
      <c r="D34">
        <v>30.119999999999997</v>
      </c>
      <c r="E34">
        <v>-11.03</v>
      </c>
      <c r="F34">
        <v>-8.9</v>
      </c>
      <c r="G34">
        <v>-14.2</v>
      </c>
      <c r="H34">
        <v>-12.933333333333332</v>
      </c>
      <c r="I34">
        <v>26.533333333333331</v>
      </c>
      <c r="J34">
        <v>95.02</v>
      </c>
    </row>
    <row r="35" spans="1:10" x14ac:dyDescent="0.2">
      <c r="A35" t="s">
        <v>281</v>
      </c>
      <c r="B35">
        <v>11.2</v>
      </c>
      <c r="C35">
        <v>30.05</v>
      </c>
      <c r="D35">
        <v>28.28</v>
      </c>
      <c r="E35">
        <v>-2.84</v>
      </c>
      <c r="F35">
        <v>-11.9</v>
      </c>
      <c r="G35">
        <v>-22</v>
      </c>
      <c r="H35">
        <v>-43.4</v>
      </c>
      <c r="I35">
        <v>30.133333333333336</v>
      </c>
      <c r="J35">
        <v>19.523333333333337</v>
      </c>
    </row>
    <row r="36" spans="1:10" x14ac:dyDescent="0.2">
      <c r="A36" t="s">
        <v>46</v>
      </c>
      <c r="B36">
        <v>37.160000000000004</v>
      </c>
      <c r="C36">
        <v>26.7</v>
      </c>
      <c r="D36">
        <v>29.8</v>
      </c>
      <c r="E36">
        <v>-6.04</v>
      </c>
      <c r="F36">
        <v>-8</v>
      </c>
      <c r="G36">
        <v>-17.2</v>
      </c>
      <c r="H36">
        <v>-26.933333333333334</v>
      </c>
      <c r="I36">
        <v>29.333333333333332</v>
      </c>
      <c r="J36">
        <v>64.819999999999979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587-3B16-C34E-A18C-28C7EF25D7A0}">
  <dimension ref="A1:Y86"/>
  <sheetViews>
    <sheetView topLeftCell="D1" workbookViewId="0">
      <selection activeCell="H2" sqref="H2"/>
    </sheetView>
  </sheetViews>
  <sheetFormatPr baseColWidth="10" defaultRowHeight="16" x14ac:dyDescent="0.2"/>
  <sheetData>
    <row r="1" spans="1:25" ht="18" x14ac:dyDescent="0.2">
      <c r="A1" s="2" t="s">
        <v>9</v>
      </c>
      <c r="B1" s="16" t="s">
        <v>266</v>
      </c>
      <c r="C1" s="15" t="s">
        <v>271</v>
      </c>
      <c r="D1" s="14" t="s">
        <v>282</v>
      </c>
      <c r="E1" s="16" t="s">
        <v>272</v>
      </c>
      <c r="F1" s="16" t="s">
        <v>273</v>
      </c>
      <c r="G1" s="16" t="s">
        <v>274</v>
      </c>
      <c r="H1" s="16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351</v>
      </c>
      <c r="N1" t="s">
        <v>289</v>
      </c>
      <c r="O1" t="s">
        <v>291</v>
      </c>
      <c r="P1" t="s">
        <v>290</v>
      </c>
      <c r="Q1" t="s">
        <v>292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</row>
    <row r="2" spans="1:25" ht="18" x14ac:dyDescent="0.2">
      <c r="A2" s="4" t="s">
        <v>45</v>
      </c>
      <c r="B2" s="16">
        <v>1.6195887891515004</v>
      </c>
      <c r="C2" s="16">
        <v>119.5</v>
      </c>
      <c r="D2" s="16">
        <v>54</v>
      </c>
      <c r="E2" s="16">
        <v>11.2</v>
      </c>
      <c r="F2" s="16">
        <v>30.05</v>
      </c>
      <c r="G2" s="16">
        <v>28.28</v>
      </c>
      <c r="H2" s="16">
        <v>-2.84</v>
      </c>
      <c r="I2">
        <v>-11.9</v>
      </c>
      <c r="J2">
        <v>-22</v>
      </c>
      <c r="K2">
        <v>-43.4</v>
      </c>
      <c r="L2">
        <v>30.133333333333336</v>
      </c>
      <c r="M2">
        <v>19.523333333333337</v>
      </c>
      <c r="N2">
        <v>1.6195887891515004</v>
      </c>
      <c r="O2">
        <v>13.142857142857142</v>
      </c>
      <c r="P2">
        <v>11</v>
      </c>
      <c r="Q2">
        <v>15.068493150684931</v>
      </c>
      <c r="R2">
        <v>20.512820512820511</v>
      </c>
      <c r="S2">
        <v>10.9375</v>
      </c>
      <c r="T2" t="e">
        <v>#VALUE!</v>
      </c>
      <c r="U2">
        <v>25.520833333333332</v>
      </c>
      <c r="V2">
        <v>1.6226011036982129</v>
      </c>
      <c r="W2" t="e">
        <v>#VALUE!</v>
      </c>
      <c r="X2" t="e">
        <v>#VALUE!</v>
      </c>
      <c r="Y2">
        <v>0.43128513277767011</v>
      </c>
    </row>
    <row r="3" spans="1:25" ht="18" x14ac:dyDescent="0.2">
      <c r="A3" s="4" t="s">
        <v>16</v>
      </c>
      <c r="B3" s="16">
        <v>1.9319263208666293</v>
      </c>
      <c r="C3" s="16">
        <v>102.9</v>
      </c>
      <c r="D3" s="16">
        <v>71</v>
      </c>
      <c r="E3" s="16">
        <v>11.32</v>
      </c>
      <c r="F3" s="16">
        <v>20.65</v>
      </c>
      <c r="G3" s="16">
        <v>27</v>
      </c>
      <c r="H3" s="16">
        <v>-2.52</v>
      </c>
      <c r="I3">
        <v>-16.899999999999999</v>
      </c>
      <c r="J3">
        <v>-23.95</v>
      </c>
      <c r="K3">
        <v>-42.06666666666667</v>
      </c>
      <c r="L3">
        <v>29.433333333333334</v>
      </c>
      <c r="M3">
        <v>2.9666666666666615</v>
      </c>
      <c r="N3">
        <v>1.9319263208666293</v>
      </c>
      <c r="O3">
        <v>6.8139963167587485</v>
      </c>
      <c r="P3">
        <v>6.397134083930399</v>
      </c>
      <c r="Q3">
        <v>6.8965517241379306</v>
      </c>
      <c r="R3">
        <v>34.328358208955223</v>
      </c>
      <c r="S3">
        <v>2.5853889943074004</v>
      </c>
      <c r="T3">
        <v>0.46153846153846156</v>
      </c>
      <c r="U3">
        <v>3.1815346225826575</v>
      </c>
      <c r="V3">
        <v>1.743576297850026</v>
      </c>
      <c r="W3">
        <v>2.5609756097560976</v>
      </c>
      <c r="X3">
        <v>0</v>
      </c>
      <c r="Y3">
        <v>0.43086392613761271</v>
      </c>
    </row>
    <row r="4" spans="1:25" ht="18" x14ac:dyDescent="0.2">
      <c r="A4" s="4" t="s">
        <v>15</v>
      </c>
      <c r="B4" s="16">
        <v>3.3672833090833505</v>
      </c>
      <c r="C4" s="16">
        <v>102.9</v>
      </c>
      <c r="D4" s="16">
        <v>72</v>
      </c>
      <c r="E4" s="16">
        <v>14.319999999999999</v>
      </c>
      <c r="F4" s="16">
        <v>21.75</v>
      </c>
      <c r="G4" s="16">
        <v>25.68</v>
      </c>
      <c r="H4" s="16">
        <v>-3.72</v>
      </c>
      <c r="I4">
        <v>-15.1</v>
      </c>
      <c r="J4">
        <v>-17.899999999999999</v>
      </c>
      <c r="K4">
        <v>-52.199999999999996</v>
      </c>
      <c r="L4">
        <v>30.066666666666666</v>
      </c>
      <c r="M4">
        <v>2.8966666666666718</v>
      </c>
      <c r="N4">
        <v>3.3672833090833505</v>
      </c>
      <c r="O4">
        <v>19.45945945945946</v>
      </c>
      <c r="P4">
        <v>9.0196078431372548</v>
      </c>
      <c r="Q4">
        <v>37.142857142857146</v>
      </c>
      <c r="R4">
        <v>67.692307692307693</v>
      </c>
      <c r="S4">
        <v>2.9874213836477987</v>
      </c>
      <c r="T4">
        <v>8.4602368866328256E-2</v>
      </c>
      <c r="U4">
        <v>51.388888888888886</v>
      </c>
      <c r="V4">
        <v>6.9801736850729146</v>
      </c>
      <c r="W4">
        <v>0.97508125677139756</v>
      </c>
      <c r="X4">
        <v>0.14461315979754158</v>
      </c>
      <c r="Y4">
        <v>0.97381342062193132</v>
      </c>
    </row>
    <row r="5" spans="1:25" ht="18" x14ac:dyDescent="0.2">
      <c r="A5" s="4" t="s">
        <v>24</v>
      </c>
      <c r="B5" s="16">
        <v>6.2244376278118612</v>
      </c>
      <c r="C5" s="16">
        <v>127.1</v>
      </c>
      <c r="D5" s="16">
        <v>46</v>
      </c>
      <c r="E5" s="16">
        <v>15.36</v>
      </c>
      <c r="F5" s="16">
        <v>26</v>
      </c>
      <c r="G5" s="16">
        <v>22.880000000000003</v>
      </c>
      <c r="H5" s="16">
        <v>-5.0200000000000005</v>
      </c>
      <c r="I5">
        <v>-12.1</v>
      </c>
      <c r="J5">
        <v>-16.850000000000001</v>
      </c>
      <c r="K5">
        <v>-34.533333333333331</v>
      </c>
      <c r="L5">
        <v>31.266666666666666</v>
      </c>
      <c r="M5">
        <v>27.003333333333337</v>
      </c>
      <c r="N5">
        <v>6.2244376278118612</v>
      </c>
      <c r="O5">
        <v>25.217391304347824</v>
      </c>
      <c r="P5">
        <v>14.09090909090909</v>
      </c>
      <c r="Q5">
        <v>13.636363636363635</v>
      </c>
      <c r="R5">
        <v>26.086956521739129</v>
      </c>
      <c r="S5">
        <v>9.4736842105263168</v>
      </c>
      <c r="T5">
        <v>2.7397260273972601</v>
      </c>
      <c r="U5">
        <v>31.818181818181817</v>
      </c>
      <c r="V5">
        <v>4.3589743589743586</v>
      </c>
      <c r="W5" t="e">
        <v>#VALUE!</v>
      </c>
      <c r="X5" t="e">
        <v>#VALUE!</v>
      </c>
      <c r="Y5" t="e">
        <v>#VALUE!</v>
      </c>
    </row>
    <row r="6" spans="1:25" ht="18" x14ac:dyDescent="0.2">
      <c r="A6" s="4" t="s">
        <v>17</v>
      </c>
      <c r="B6" s="16">
        <v>7.1066846725185693</v>
      </c>
      <c r="C6" s="16">
        <v>122.9</v>
      </c>
      <c r="D6" s="16">
        <v>49</v>
      </c>
      <c r="E6" s="16">
        <v>15.440000000000001</v>
      </c>
      <c r="F6" s="16">
        <v>23.05</v>
      </c>
      <c r="G6" s="16">
        <v>25.2</v>
      </c>
      <c r="H6" s="16">
        <v>-4.3600000000000003</v>
      </c>
      <c r="I6">
        <v>-10</v>
      </c>
      <c r="J6">
        <v>-30.1</v>
      </c>
      <c r="K6">
        <v>-29.466666666666669</v>
      </c>
      <c r="L6">
        <v>33.166666666666664</v>
      </c>
      <c r="M6">
        <v>22.929999999999993</v>
      </c>
      <c r="N6">
        <v>7.1066846725185693</v>
      </c>
      <c r="O6">
        <v>8.7136929460580905</v>
      </c>
      <c r="P6">
        <v>3.3707865168539324</v>
      </c>
      <c r="Q6">
        <v>6.6326530612244898</v>
      </c>
      <c r="R6">
        <v>31.413612565445025</v>
      </c>
      <c r="S6">
        <v>5.2683896620278325</v>
      </c>
      <c r="T6" t="e">
        <v>#VALUE!</v>
      </c>
      <c r="U6" t="e">
        <v>#VALUE!</v>
      </c>
      <c r="V6">
        <v>8.1317550180133811</v>
      </c>
      <c r="W6">
        <v>50</v>
      </c>
      <c r="X6" t="e">
        <v>#VALUE!</v>
      </c>
      <c r="Y6">
        <v>6.9351230425055936</v>
      </c>
    </row>
    <row r="7" spans="1:25" ht="18" x14ac:dyDescent="0.2">
      <c r="A7" s="4" t="s">
        <v>34</v>
      </c>
      <c r="B7" s="16">
        <v>4.7906197654941378</v>
      </c>
      <c r="C7" s="16">
        <v>126.9</v>
      </c>
      <c r="D7" s="16">
        <v>47</v>
      </c>
      <c r="E7" s="16">
        <v>16.440000000000001</v>
      </c>
      <c r="F7" s="16">
        <v>23.05</v>
      </c>
      <c r="G7" s="16">
        <v>29.119999999999997</v>
      </c>
      <c r="H7" s="16">
        <v>-3.5100000000000002</v>
      </c>
      <c r="I7">
        <v>-8.1999999999999993</v>
      </c>
      <c r="J7">
        <v>-19.600000000000001</v>
      </c>
      <c r="K7">
        <v>-38.866666666666667</v>
      </c>
      <c r="L7">
        <v>28.5</v>
      </c>
      <c r="M7">
        <v>26.933333333333323</v>
      </c>
      <c r="N7">
        <v>4.7906197654941378</v>
      </c>
      <c r="O7">
        <v>26.24113475177305</v>
      </c>
      <c r="P7">
        <v>21.754700089525514</v>
      </c>
      <c r="Q7">
        <v>17.83840503672613</v>
      </c>
      <c r="R7">
        <v>14.043583535108958</v>
      </c>
      <c r="S7">
        <v>6.3336952587766921</v>
      </c>
      <c r="T7">
        <v>0.17985611510791369</v>
      </c>
      <c r="U7">
        <v>30.89108910891089</v>
      </c>
      <c r="V7">
        <v>2.4296016483516483</v>
      </c>
      <c r="W7">
        <v>0.2</v>
      </c>
      <c r="X7" t="e">
        <v>#VALUE!</v>
      </c>
      <c r="Y7" t="e">
        <v>#VALUE!</v>
      </c>
    </row>
    <row r="8" spans="1:25" ht="18" x14ac:dyDescent="0.2">
      <c r="A8" s="4" t="s">
        <v>39</v>
      </c>
      <c r="B8" s="16">
        <v>4.1006523765144456</v>
      </c>
      <c r="C8" s="16">
        <v>162.19999999999999</v>
      </c>
      <c r="D8" s="16">
        <v>25</v>
      </c>
      <c r="E8" s="16">
        <v>19.16</v>
      </c>
      <c r="F8" s="16">
        <v>34.25</v>
      </c>
      <c r="G8" s="16">
        <v>28.839999999999996</v>
      </c>
      <c r="H8" s="16">
        <v>-4.2200000000000006</v>
      </c>
      <c r="I8">
        <v>-13</v>
      </c>
      <c r="J8">
        <v>-14.8</v>
      </c>
      <c r="K8">
        <v>-20.666666666666668</v>
      </c>
      <c r="L8">
        <v>32.6</v>
      </c>
      <c r="M8">
        <v>62.163333333333341</v>
      </c>
      <c r="N8">
        <v>4.1006523765144456</v>
      </c>
      <c r="O8">
        <v>19.62025316455696</v>
      </c>
      <c r="P8">
        <v>28.244274809160309</v>
      </c>
      <c r="Q8">
        <v>20.408163265306122</v>
      </c>
      <c r="R8">
        <v>10</v>
      </c>
      <c r="S8">
        <v>33.846153846153847</v>
      </c>
      <c r="T8" t="e">
        <v>#VALUE!</v>
      </c>
      <c r="U8" t="e">
        <v>#VALUE!</v>
      </c>
      <c r="V8" t="e">
        <v>#VALUE!</v>
      </c>
      <c r="W8" t="e">
        <v>#VALUE!</v>
      </c>
      <c r="X8" t="e">
        <v>#VALUE!</v>
      </c>
      <c r="Y8" t="e">
        <v>#VALUE!</v>
      </c>
    </row>
    <row r="9" spans="1:25" ht="18" x14ac:dyDescent="0.2">
      <c r="A9" s="4" t="s">
        <v>31</v>
      </c>
      <c r="B9" s="16">
        <v>2.0555528811437922</v>
      </c>
      <c r="C9" s="16">
        <v>152.19999999999999</v>
      </c>
      <c r="D9" s="16">
        <v>30</v>
      </c>
      <c r="E9" s="16">
        <v>19.919999999999998</v>
      </c>
      <c r="F9" s="16">
        <v>30.75</v>
      </c>
      <c r="G9" s="16">
        <v>25.28</v>
      </c>
      <c r="H9" s="16">
        <v>-4.5200000000000005</v>
      </c>
      <c r="I9">
        <v>-7.7</v>
      </c>
      <c r="J9">
        <v>-15.1</v>
      </c>
      <c r="K9">
        <v>-21.333333333333332</v>
      </c>
      <c r="L9">
        <v>24.900000000000002</v>
      </c>
      <c r="M9">
        <v>52.196666666666673</v>
      </c>
      <c r="N9">
        <v>2.0555528811437922</v>
      </c>
      <c r="O9">
        <v>8.064516129032258</v>
      </c>
      <c r="P9">
        <v>16.738197424892704</v>
      </c>
      <c r="Q9">
        <v>28.571428571428569</v>
      </c>
      <c r="R9">
        <v>30.76923076923077</v>
      </c>
      <c r="S9">
        <v>2.2988505747126435</v>
      </c>
      <c r="T9">
        <v>2.3809523809523809</v>
      </c>
      <c r="U9">
        <v>2.2222222222222223</v>
      </c>
      <c r="V9">
        <v>10.789881259679918</v>
      </c>
      <c r="W9">
        <v>10.892857142857142</v>
      </c>
      <c r="X9">
        <v>3.4934497816593884</v>
      </c>
      <c r="Y9">
        <v>0.46198830409356723</v>
      </c>
    </row>
    <row r="10" spans="1:25" ht="18" customHeight="1" x14ac:dyDescent="0.2">
      <c r="A10" s="4" t="s">
        <v>25</v>
      </c>
      <c r="B10" s="16">
        <v>18.290089323692047</v>
      </c>
      <c r="C10" s="16">
        <v>136.19999999999999</v>
      </c>
      <c r="D10" s="16">
        <v>39</v>
      </c>
      <c r="E10" s="16">
        <v>21.28</v>
      </c>
      <c r="F10" s="16">
        <v>33.049999999999997</v>
      </c>
      <c r="G10" s="16">
        <v>21.72</v>
      </c>
      <c r="H10" s="16">
        <v>-3.46</v>
      </c>
      <c r="I10">
        <v>-13.2</v>
      </c>
      <c r="J10">
        <v>-17.8</v>
      </c>
      <c r="K10">
        <v>-31.866666666666664</v>
      </c>
      <c r="L10">
        <v>26.5</v>
      </c>
      <c r="M10">
        <v>36.223333333333343</v>
      </c>
      <c r="N10">
        <v>18.290089323692047</v>
      </c>
      <c r="O10">
        <v>16.091954022988507</v>
      </c>
      <c r="P10">
        <v>32.773109243697476</v>
      </c>
      <c r="Q10">
        <v>26.666666666666668</v>
      </c>
      <c r="R10">
        <v>11.111111111111111</v>
      </c>
      <c r="S10">
        <v>43.209876543209873</v>
      </c>
      <c r="T10" t="e">
        <v>#VALUE!</v>
      </c>
      <c r="U10">
        <v>43.209876543209873</v>
      </c>
      <c r="V10">
        <v>14.038956266078648</v>
      </c>
      <c r="W10">
        <v>26.251896813353564</v>
      </c>
      <c r="X10">
        <v>15.804195804195803</v>
      </c>
      <c r="Y10">
        <v>27.586206896551722</v>
      </c>
    </row>
    <row r="11" spans="1:25" ht="24" x14ac:dyDescent="0.2">
      <c r="A11" s="4" t="s">
        <v>40</v>
      </c>
      <c r="B11" s="16">
        <v>9.395175537211319</v>
      </c>
      <c r="C11" s="16">
        <v>150.5</v>
      </c>
      <c r="D11" s="16">
        <v>32</v>
      </c>
      <c r="E11" s="16">
        <v>21.52</v>
      </c>
      <c r="F11" s="16">
        <v>34.75</v>
      </c>
      <c r="G11" s="16">
        <v>24.04</v>
      </c>
      <c r="H11" s="16">
        <v>-4.0999999999999996</v>
      </c>
      <c r="I11">
        <v>-12</v>
      </c>
      <c r="J11">
        <v>-14.05</v>
      </c>
      <c r="K11">
        <v>-25.733333333333334</v>
      </c>
      <c r="L11">
        <v>26.033333333333331</v>
      </c>
      <c r="M11">
        <v>50.460000000000008</v>
      </c>
      <c r="N11">
        <v>9.395175537211319</v>
      </c>
      <c r="O11">
        <v>22.222222222222221</v>
      </c>
      <c r="P11">
        <v>24.170616113744074</v>
      </c>
      <c r="Q11">
        <v>41.666666666666671</v>
      </c>
      <c r="R11">
        <v>44.444444444444443</v>
      </c>
      <c r="S11">
        <v>15.18987341772152</v>
      </c>
      <c r="T11" t="e">
        <v>#VALUE!</v>
      </c>
      <c r="U11">
        <v>15.18987341772152</v>
      </c>
      <c r="V11">
        <v>14.562033710969882</v>
      </c>
      <c r="W11">
        <v>44.63519313304721</v>
      </c>
      <c r="X11">
        <v>23.673740053050398</v>
      </c>
      <c r="Y11">
        <v>6.5315496816826499</v>
      </c>
    </row>
    <row r="12" spans="1:25" ht="18" x14ac:dyDescent="0.2">
      <c r="A12" s="4" t="s">
        <v>32</v>
      </c>
      <c r="B12" s="16">
        <v>1.4022565877221442</v>
      </c>
      <c r="C12" s="16">
        <v>163</v>
      </c>
      <c r="D12" s="16">
        <v>23</v>
      </c>
      <c r="E12" s="16">
        <v>22.28</v>
      </c>
      <c r="F12" s="16">
        <v>33.700000000000003</v>
      </c>
      <c r="G12" s="16">
        <v>29.360000000000003</v>
      </c>
      <c r="H12" s="16">
        <v>-4.3100000000000005</v>
      </c>
      <c r="I12">
        <v>-12.2</v>
      </c>
      <c r="J12">
        <v>-12.65</v>
      </c>
      <c r="K12">
        <v>-16.533333333333335</v>
      </c>
      <c r="L12">
        <v>23.3</v>
      </c>
      <c r="M12">
        <v>62.946666666666658</v>
      </c>
      <c r="N12">
        <v>1.4022565877221442</v>
      </c>
      <c r="O12">
        <v>10.294117647058822</v>
      </c>
      <c r="P12">
        <v>14.395886889460154</v>
      </c>
      <c r="Q12">
        <v>28.571428571428569</v>
      </c>
      <c r="R12">
        <v>30.76923076923077</v>
      </c>
      <c r="S12">
        <v>4.7619047619047619</v>
      </c>
      <c r="T12">
        <v>1.9607843137254901</v>
      </c>
      <c r="U12">
        <v>7.4074074074074066</v>
      </c>
      <c r="V12">
        <v>9.7451274362818587</v>
      </c>
      <c r="W12">
        <v>10.212765957446807</v>
      </c>
      <c r="X12">
        <v>17.2</v>
      </c>
      <c r="Y12">
        <v>0.35599999999999998</v>
      </c>
    </row>
    <row r="13" spans="1:25" ht="18" x14ac:dyDescent="0.2">
      <c r="A13" s="4" t="s">
        <v>41</v>
      </c>
      <c r="B13" s="16">
        <v>13.475177304964539</v>
      </c>
      <c r="C13" s="16">
        <v>168.7</v>
      </c>
      <c r="D13" s="16">
        <v>18</v>
      </c>
      <c r="E13" s="16">
        <v>23.16</v>
      </c>
      <c r="F13" s="16">
        <v>38.4</v>
      </c>
      <c r="G13" s="16">
        <v>26.04</v>
      </c>
      <c r="H13" s="16">
        <v>-4.7299999999999995</v>
      </c>
      <c r="I13">
        <v>-11.7</v>
      </c>
      <c r="J13">
        <v>-13.15</v>
      </c>
      <c r="K13">
        <v>-15.200000000000001</v>
      </c>
      <c r="L13">
        <v>25.866666666666664</v>
      </c>
      <c r="M13">
        <v>68.686666666666653</v>
      </c>
      <c r="N13">
        <v>13.475177304964539</v>
      </c>
      <c r="O13">
        <v>38.202247191011232</v>
      </c>
      <c r="P13">
        <v>27.631578947368425</v>
      </c>
      <c r="Q13">
        <v>75</v>
      </c>
      <c r="R13">
        <v>80.952380952380949</v>
      </c>
      <c r="S13">
        <v>18.315018315018314</v>
      </c>
      <c r="T13">
        <v>5.3191489361702127</v>
      </c>
      <c r="U13">
        <v>47.058823529411761</v>
      </c>
      <c r="V13">
        <v>9.6755504055619923</v>
      </c>
      <c r="W13" t="e">
        <v>#VALUE!</v>
      </c>
      <c r="X13" t="e">
        <v>#VALUE!</v>
      </c>
      <c r="Y13" t="e">
        <v>#VALUE!</v>
      </c>
    </row>
    <row r="14" spans="1:25" ht="18" x14ac:dyDescent="0.2">
      <c r="A14" s="4" t="s">
        <v>28</v>
      </c>
      <c r="B14" s="16">
        <v>2.3229539818131717</v>
      </c>
      <c r="C14" s="16">
        <v>137.30000000000001</v>
      </c>
      <c r="D14" s="16">
        <v>37</v>
      </c>
      <c r="E14" s="16">
        <v>23.2</v>
      </c>
      <c r="F14" s="16">
        <v>26.9</v>
      </c>
      <c r="G14" s="16">
        <v>26.68</v>
      </c>
      <c r="H14" s="16">
        <v>-5.85</v>
      </c>
      <c r="I14">
        <v>-11.1</v>
      </c>
      <c r="J14">
        <v>-16.8</v>
      </c>
      <c r="K14">
        <v>-36.266666666666666</v>
      </c>
      <c r="L14">
        <v>30.566666666666666</v>
      </c>
      <c r="M14">
        <v>37.33</v>
      </c>
      <c r="N14">
        <v>2.3229539818131717</v>
      </c>
      <c r="O14">
        <v>18.253968253968253</v>
      </c>
      <c r="P14">
        <v>24.100719424460433</v>
      </c>
      <c r="Q14">
        <v>19.642857142857142</v>
      </c>
      <c r="R14">
        <v>31.818181818181817</v>
      </c>
      <c r="S14">
        <v>7.332293291731669</v>
      </c>
      <c r="T14">
        <v>4.0441176470588234</v>
      </c>
      <c r="U14">
        <v>25.773195876288657</v>
      </c>
      <c r="V14">
        <v>7.6494120499454477</v>
      </c>
      <c r="W14">
        <v>19.602977667493796</v>
      </c>
      <c r="X14">
        <v>5.6582840236686387</v>
      </c>
      <c r="Y14">
        <v>0.77773229635693819</v>
      </c>
    </row>
    <row r="15" spans="1:25" ht="18" x14ac:dyDescent="0.2">
      <c r="A15" s="4" t="s">
        <v>20</v>
      </c>
      <c r="B15" s="16">
        <v>5.725651772394686</v>
      </c>
      <c r="C15" s="16">
        <v>173.8</v>
      </c>
      <c r="D15" s="16">
        <v>12</v>
      </c>
      <c r="E15" s="16">
        <v>24.16</v>
      </c>
      <c r="F15" s="16">
        <v>37.950000000000003</v>
      </c>
      <c r="G15" s="16">
        <v>29.560000000000002</v>
      </c>
      <c r="H15" s="16">
        <v>-4.95</v>
      </c>
      <c r="I15">
        <v>-10.1</v>
      </c>
      <c r="J15">
        <v>-12</v>
      </c>
      <c r="K15">
        <v>-12.266666666666666</v>
      </c>
      <c r="L15">
        <v>21.433333333333334</v>
      </c>
      <c r="M15">
        <v>73.786666666666676</v>
      </c>
      <c r="N15">
        <v>5.725651772394686</v>
      </c>
      <c r="O15">
        <v>4.5454545454545459</v>
      </c>
      <c r="P15">
        <v>40.598290598290596</v>
      </c>
      <c r="Q15">
        <v>40</v>
      </c>
      <c r="R15">
        <v>27.27272727272727</v>
      </c>
      <c r="S15">
        <v>8.7378640776699026</v>
      </c>
      <c r="T15">
        <v>6.0606060606060606</v>
      </c>
      <c r="U15">
        <v>16.666666666666664</v>
      </c>
      <c r="V15">
        <v>10.134128166915051</v>
      </c>
      <c r="W15">
        <v>26.588628762541806</v>
      </c>
      <c r="X15">
        <v>32.553956834532372</v>
      </c>
      <c r="Y15">
        <v>1.3209912255327356</v>
      </c>
    </row>
    <row r="16" spans="1:25" ht="18" x14ac:dyDescent="0.2">
      <c r="A16" s="4" t="s">
        <v>38</v>
      </c>
      <c r="B16" s="16">
        <v>5.6782569765706619</v>
      </c>
      <c r="C16" s="16">
        <v>132.19999999999999</v>
      </c>
      <c r="D16" s="16">
        <v>40</v>
      </c>
      <c r="E16" s="16">
        <v>24.28</v>
      </c>
      <c r="F16" s="16">
        <v>33.950000000000003</v>
      </c>
      <c r="G16" s="16">
        <v>21.84</v>
      </c>
      <c r="H16" s="16">
        <v>-3.5100000000000002</v>
      </c>
      <c r="I16">
        <v>-13.5</v>
      </c>
      <c r="J16">
        <v>-16.149999999999999</v>
      </c>
      <c r="K16">
        <v>-40.06666666666667</v>
      </c>
      <c r="L16">
        <v>25.333333333333332</v>
      </c>
      <c r="M16">
        <v>32.176666666666662</v>
      </c>
      <c r="N16">
        <v>5.6782569765706619</v>
      </c>
      <c r="O16">
        <v>11.607142857142858</v>
      </c>
      <c r="P16">
        <v>7.4561403508771926</v>
      </c>
      <c r="Q16">
        <v>25</v>
      </c>
      <c r="R16" t="e">
        <v>#VALUE!</v>
      </c>
      <c r="S16">
        <v>19.841269841269842</v>
      </c>
      <c r="T16">
        <v>5.5555555555555554</v>
      </c>
      <c r="U16">
        <v>22.077922077922079</v>
      </c>
      <c r="V16">
        <v>15.281757402101242</v>
      </c>
      <c r="W16">
        <v>11.773049645390071</v>
      </c>
      <c r="X16">
        <v>33.030303030303031</v>
      </c>
      <c r="Y16">
        <v>3.1914265470004728</v>
      </c>
    </row>
    <row r="17" spans="1:25" ht="24" x14ac:dyDescent="0.2">
      <c r="A17" s="4" t="s">
        <v>18</v>
      </c>
      <c r="B17" s="16">
        <v>13.990585070611971</v>
      </c>
      <c r="C17" s="16">
        <v>163.80000000000001</v>
      </c>
      <c r="D17" s="16">
        <v>21</v>
      </c>
      <c r="E17" s="16">
        <v>27.96</v>
      </c>
      <c r="F17" s="16">
        <v>37.1</v>
      </c>
      <c r="G17" s="16">
        <v>30.2</v>
      </c>
      <c r="H17" s="16">
        <v>-4.43</v>
      </c>
      <c r="I17">
        <v>-14.9</v>
      </c>
      <c r="J17">
        <v>-14.7</v>
      </c>
      <c r="K17">
        <v>-23.533333333333331</v>
      </c>
      <c r="L17">
        <v>26.099999999999998</v>
      </c>
      <c r="M17">
        <v>63.796666666666667</v>
      </c>
      <c r="N17">
        <v>13.990585070611971</v>
      </c>
      <c r="O17">
        <v>16.304347826086957</v>
      </c>
      <c r="P17">
        <v>44.796380090497742</v>
      </c>
      <c r="Q17">
        <v>53.846153846153847</v>
      </c>
      <c r="R17">
        <v>76.19047619047619</v>
      </c>
      <c r="S17">
        <v>31.25</v>
      </c>
      <c r="T17" t="e">
        <v>#VALUE!</v>
      </c>
      <c r="U17">
        <v>31.25</v>
      </c>
      <c r="V17">
        <v>40.248226950354606</v>
      </c>
      <c r="W17">
        <v>25.282167042889391</v>
      </c>
      <c r="X17">
        <v>37.287024901703802</v>
      </c>
      <c r="Y17">
        <v>10.353125</v>
      </c>
    </row>
    <row r="18" spans="1:25" ht="18" x14ac:dyDescent="0.2">
      <c r="A18" s="4" t="s">
        <v>12</v>
      </c>
      <c r="B18" s="16">
        <v>4.8720930232558146</v>
      </c>
      <c r="C18" s="16">
        <v>178.1</v>
      </c>
      <c r="D18" s="16">
        <v>9</v>
      </c>
      <c r="E18" s="16">
        <v>30.04</v>
      </c>
      <c r="F18" s="16">
        <v>36.6</v>
      </c>
      <c r="G18" s="16">
        <v>30.48</v>
      </c>
      <c r="H18" s="16">
        <v>-6.4099999999999993</v>
      </c>
      <c r="I18">
        <v>-10.9</v>
      </c>
      <c r="J18">
        <v>-12.7</v>
      </c>
      <c r="K18">
        <v>-14.799999999999999</v>
      </c>
      <c r="L18">
        <v>25.7</v>
      </c>
      <c r="M18">
        <v>78.010000000000005</v>
      </c>
      <c r="N18">
        <v>4.8720930232558146</v>
      </c>
      <c r="O18">
        <v>25.961538461538463</v>
      </c>
      <c r="P18">
        <v>28.820960698689959</v>
      </c>
      <c r="Q18">
        <v>64.285714285714292</v>
      </c>
      <c r="R18">
        <v>57.142857142857139</v>
      </c>
      <c r="S18">
        <v>39.393939393939391</v>
      </c>
      <c r="T18" t="e">
        <v>#VALUE!</v>
      </c>
      <c r="U18">
        <v>39.393939393939391</v>
      </c>
      <c r="V18">
        <v>35.756385068762278</v>
      </c>
      <c r="W18">
        <v>23.4251968503937</v>
      </c>
      <c r="X18">
        <v>21.095238095238095</v>
      </c>
      <c r="Y18">
        <v>1.8105641179111176</v>
      </c>
    </row>
    <row r="19" spans="1:25" ht="18" x14ac:dyDescent="0.2">
      <c r="A19" s="4" t="s">
        <v>27</v>
      </c>
      <c r="B19" s="16">
        <v>12.983947119924458</v>
      </c>
      <c r="C19" s="16">
        <v>151.69999999999999</v>
      </c>
      <c r="D19" s="16">
        <v>31</v>
      </c>
      <c r="E19" s="16">
        <v>30.080000000000002</v>
      </c>
      <c r="F19" s="16">
        <v>27.05</v>
      </c>
      <c r="G19" s="16">
        <v>20.8</v>
      </c>
      <c r="H19" s="16">
        <v>-6.67</v>
      </c>
      <c r="I19">
        <v>-7</v>
      </c>
      <c r="J19">
        <v>-18.95</v>
      </c>
      <c r="K19">
        <v>-23.333333333333332</v>
      </c>
      <c r="L19">
        <v>29.7</v>
      </c>
      <c r="M19">
        <v>51.676666666666669</v>
      </c>
      <c r="N19">
        <v>12.983947119924458</v>
      </c>
      <c r="O19">
        <v>1.7543859649122806</v>
      </c>
      <c r="P19">
        <v>27.198364008179958</v>
      </c>
      <c r="Q19">
        <v>0</v>
      </c>
      <c r="R19">
        <v>33.333333333333329</v>
      </c>
      <c r="S19" t="e">
        <v>#VALUE!</v>
      </c>
      <c r="T19">
        <v>4.5212765957446814</v>
      </c>
      <c r="U19">
        <v>17.857142857142858</v>
      </c>
      <c r="V19">
        <v>9.6190476190476186</v>
      </c>
      <c r="W19">
        <v>18.959731543624162</v>
      </c>
      <c r="X19" t="e">
        <v>#VALUE!</v>
      </c>
      <c r="Y19">
        <v>14.552845528455286</v>
      </c>
    </row>
    <row r="20" spans="1:25" ht="18" x14ac:dyDescent="0.2">
      <c r="A20" s="4" t="s">
        <v>42</v>
      </c>
      <c r="B20" s="16">
        <v>2.7739502501994346</v>
      </c>
      <c r="C20" s="16">
        <v>173</v>
      </c>
      <c r="D20" s="16">
        <v>15</v>
      </c>
      <c r="E20" s="16">
        <v>30.919999999999998</v>
      </c>
      <c r="F20" s="16">
        <v>32.5</v>
      </c>
      <c r="G20" s="16">
        <v>31.24</v>
      </c>
      <c r="H20" s="16">
        <v>-4.75</v>
      </c>
      <c r="I20">
        <v>-7.5</v>
      </c>
      <c r="J20">
        <v>-14.6</v>
      </c>
      <c r="K20">
        <v>-26.066666666666666</v>
      </c>
      <c r="L20">
        <v>31.2</v>
      </c>
      <c r="M20">
        <v>72.943333333333342</v>
      </c>
      <c r="N20">
        <v>2.7739502501994346</v>
      </c>
      <c r="O20">
        <v>15.11627906976744</v>
      </c>
      <c r="P20">
        <v>10.625</v>
      </c>
      <c r="Q20">
        <v>18.095238095238095</v>
      </c>
      <c r="R20">
        <v>23.076923076923077</v>
      </c>
      <c r="S20">
        <v>3.6617262423714032</v>
      </c>
      <c r="T20">
        <v>0.56497175141242939</v>
      </c>
      <c r="U20">
        <v>42.352941176470587</v>
      </c>
      <c r="V20">
        <v>13.722646981281308</v>
      </c>
      <c r="W20">
        <v>5.0847457627118651</v>
      </c>
      <c r="X20" t="e">
        <v>#VALUE!</v>
      </c>
      <c r="Y20">
        <v>0.55388768647164233</v>
      </c>
    </row>
    <row r="21" spans="1:25" ht="18" x14ac:dyDescent="0.2">
      <c r="A21" s="4" t="s">
        <v>22</v>
      </c>
      <c r="B21" s="16">
        <v>11.964952599827635</v>
      </c>
      <c r="C21" s="16">
        <v>152.69999999999999</v>
      </c>
      <c r="D21" s="16">
        <v>29</v>
      </c>
      <c r="E21" s="16">
        <v>31.839999999999996</v>
      </c>
      <c r="F21" s="16">
        <v>22.8</v>
      </c>
      <c r="G21" s="16">
        <v>32</v>
      </c>
      <c r="H21" s="16">
        <v>-6.56</v>
      </c>
      <c r="I21">
        <v>-11.8</v>
      </c>
      <c r="J21">
        <v>-17.350000000000001</v>
      </c>
      <c r="K21">
        <v>-28.133333333333336</v>
      </c>
      <c r="L21">
        <v>30</v>
      </c>
      <c r="M21">
        <v>52.796666666666667</v>
      </c>
      <c r="N21">
        <v>11.964952599827635</v>
      </c>
      <c r="O21">
        <v>13.600000000000001</v>
      </c>
      <c r="P21">
        <v>27.020202020202021</v>
      </c>
      <c r="Q21">
        <v>23.684210526315788</v>
      </c>
      <c r="R21">
        <v>22.857142857142858</v>
      </c>
      <c r="S21">
        <v>15.950920245398773</v>
      </c>
      <c r="T21">
        <v>13.253012048192772</v>
      </c>
      <c r="U21">
        <v>18.75</v>
      </c>
      <c r="V21">
        <v>8.4504215174628659</v>
      </c>
      <c r="W21" t="e">
        <v>#VALUE!</v>
      </c>
      <c r="X21" t="e">
        <v>#VALUE!</v>
      </c>
      <c r="Y21">
        <v>20.660377358490567</v>
      </c>
    </row>
    <row r="22" spans="1:25" ht="18" x14ac:dyDescent="0.2">
      <c r="A22" s="4" t="s">
        <v>26</v>
      </c>
      <c r="B22" s="16">
        <v>16.129032258064516</v>
      </c>
      <c r="C22" s="16">
        <v>184.5</v>
      </c>
      <c r="D22" s="16">
        <v>6</v>
      </c>
      <c r="E22" s="16">
        <v>33.04</v>
      </c>
      <c r="F22" s="16">
        <v>37.85</v>
      </c>
      <c r="G22" s="16">
        <v>26.639999999999997</v>
      </c>
      <c r="H22" s="16">
        <v>-8.66</v>
      </c>
      <c r="I22">
        <v>-6.8</v>
      </c>
      <c r="J22">
        <v>-10</v>
      </c>
      <c r="K22">
        <v>-10.533333333333333</v>
      </c>
      <c r="L22">
        <v>22.933333333333334</v>
      </c>
      <c r="M22">
        <v>84.470000000000013</v>
      </c>
      <c r="N22">
        <v>16.129032258064516</v>
      </c>
      <c r="O22" t="e">
        <v>#VALUE!</v>
      </c>
      <c r="P22">
        <v>44</v>
      </c>
      <c r="Q22" t="e">
        <v>#VALUE!</v>
      </c>
      <c r="R22" t="e">
        <v>#VALUE!</v>
      </c>
      <c r="S22" t="e">
        <v>#VALUE!</v>
      </c>
      <c r="T22" t="e">
        <v>#VALUE!</v>
      </c>
      <c r="U22" t="e">
        <v>#VALUE!</v>
      </c>
      <c r="V22">
        <v>11.87214611872146</v>
      </c>
      <c r="W22" t="e">
        <v>#VALUE!</v>
      </c>
      <c r="X22" t="e">
        <v>#VALUE!</v>
      </c>
      <c r="Y22" t="e">
        <v>#VALUE!</v>
      </c>
    </row>
    <row r="23" spans="1:25" ht="18" x14ac:dyDescent="0.2">
      <c r="A23" s="4" t="s">
        <v>36</v>
      </c>
      <c r="B23" s="16">
        <v>1.8222409943884632</v>
      </c>
      <c r="C23" s="16">
        <v>176.8</v>
      </c>
      <c r="D23" s="16">
        <v>10</v>
      </c>
      <c r="E23" s="16">
        <v>34</v>
      </c>
      <c r="F23" s="16">
        <v>27.7</v>
      </c>
      <c r="G23" s="16">
        <v>29.2</v>
      </c>
      <c r="H23" s="16">
        <v>-6.9</v>
      </c>
      <c r="I23">
        <v>-8</v>
      </c>
      <c r="J23">
        <v>-15.35</v>
      </c>
      <c r="K23">
        <v>-15.933333333333332</v>
      </c>
      <c r="L23">
        <v>32.133333333333333</v>
      </c>
      <c r="M23">
        <v>76.849999999999994</v>
      </c>
      <c r="N23">
        <v>1.8222409943884632</v>
      </c>
      <c r="O23" t="e">
        <v>#VALUE!</v>
      </c>
      <c r="P23" t="e">
        <v>#VALUE!</v>
      </c>
      <c r="Q23" t="e">
        <v>#VALUE!</v>
      </c>
      <c r="R23" t="e">
        <v>#VALUE!</v>
      </c>
      <c r="S23" t="e">
        <v>#VALUE!</v>
      </c>
      <c r="T23" t="e">
        <v>#VALUE!</v>
      </c>
      <c r="U23" t="e">
        <v>#VALUE!</v>
      </c>
      <c r="V23" t="e">
        <v>#VALUE!</v>
      </c>
      <c r="W23">
        <v>1.4684287812041115</v>
      </c>
      <c r="X23">
        <v>0.78973346495557739</v>
      </c>
      <c r="Y23">
        <v>4.6285018270401945</v>
      </c>
    </row>
    <row r="24" spans="1:25" ht="18" x14ac:dyDescent="0.2">
      <c r="A24" s="4" t="s">
        <v>13</v>
      </c>
      <c r="B24" s="16">
        <v>19.589345172031077</v>
      </c>
      <c r="C24" s="16">
        <v>155.80000000000001</v>
      </c>
      <c r="D24" s="16">
        <v>26</v>
      </c>
      <c r="E24" s="16">
        <v>34.519999999999996</v>
      </c>
      <c r="F24" s="16">
        <v>26.65</v>
      </c>
      <c r="G24" s="16">
        <v>30.2</v>
      </c>
      <c r="H24" s="16">
        <v>-6.2799999999999994</v>
      </c>
      <c r="I24">
        <v>-6.6</v>
      </c>
      <c r="J24">
        <v>-18.2</v>
      </c>
      <c r="K24">
        <v>-33.199999999999996</v>
      </c>
      <c r="L24">
        <v>28.666666666666668</v>
      </c>
      <c r="M24">
        <v>55.756666666666661</v>
      </c>
      <c r="N24">
        <v>19.589345172031077</v>
      </c>
      <c r="O24">
        <v>21.428571428571427</v>
      </c>
      <c r="P24">
        <v>27.777777777777779</v>
      </c>
      <c r="Q24">
        <v>40</v>
      </c>
      <c r="R24">
        <v>31.578947368421051</v>
      </c>
      <c r="S24">
        <v>20.422535211267608</v>
      </c>
      <c r="T24">
        <v>14.14141414141414</v>
      </c>
      <c r="U24">
        <v>34.883720930232556</v>
      </c>
      <c r="V24">
        <v>23.267326732673268</v>
      </c>
      <c r="W24">
        <v>26.871401151631481</v>
      </c>
      <c r="X24">
        <v>59.069212410501194</v>
      </c>
      <c r="Y24">
        <v>10.805651011836579</v>
      </c>
    </row>
    <row r="25" spans="1:25" ht="18" x14ac:dyDescent="0.2">
      <c r="A25" s="4" t="s">
        <v>37</v>
      </c>
      <c r="B25" s="16">
        <v>11.424832653882932</v>
      </c>
      <c r="C25" s="16">
        <v>179.6</v>
      </c>
      <c r="D25" s="16">
        <v>7</v>
      </c>
      <c r="E25" s="16">
        <v>34.519999999999996</v>
      </c>
      <c r="F25" s="16">
        <v>33.25</v>
      </c>
      <c r="G25" s="16">
        <v>30.839999999999996</v>
      </c>
      <c r="H25" s="16">
        <v>-8.59</v>
      </c>
      <c r="I25">
        <v>-7.8</v>
      </c>
      <c r="J25">
        <v>-13.45</v>
      </c>
      <c r="K25">
        <v>-12</v>
      </c>
      <c r="L25">
        <v>22.900000000000002</v>
      </c>
      <c r="M25">
        <v>79.669999999999987</v>
      </c>
      <c r="N25">
        <v>11.424832653882932</v>
      </c>
      <c r="O25">
        <v>23.943661971830984</v>
      </c>
      <c r="P25">
        <v>26.495726495726498</v>
      </c>
      <c r="Q25" t="e">
        <v>#VALUE!</v>
      </c>
      <c r="R25">
        <v>33.333333333333329</v>
      </c>
      <c r="S25">
        <v>5.8536585365853666</v>
      </c>
      <c r="T25">
        <v>6.3583815028901727</v>
      </c>
      <c r="U25">
        <v>3.125</v>
      </c>
      <c r="V25">
        <v>21.584302325581394</v>
      </c>
      <c r="W25">
        <v>22.111010009099179</v>
      </c>
      <c r="X25">
        <v>19.186875891583451</v>
      </c>
      <c r="Y25">
        <v>8.8824839512642466</v>
      </c>
    </row>
    <row r="26" spans="1:25" ht="18" x14ac:dyDescent="0.2">
      <c r="A26" s="4" t="s">
        <v>21</v>
      </c>
      <c r="B26" s="16">
        <v>11.732466776602967</v>
      </c>
      <c r="C26" s="16">
        <v>186.8</v>
      </c>
      <c r="D26" s="16">
        <v>5</v>
      </c>
      <c r="E26" s="16">
        <v>36.4</v>
      </c>
      <c r="F26" s="16">
        <v>36.6</v>
      </c>
      <c r="G26" s="16">
        <v>30.72</v>
      </c>
      <c r="H26" s="16">
        <v>-6.37</v>
      </c>
      <c r="I26">
        <v>-7.5</v>
      </c>
      <c r="J26">
        <v>-13.8</v>
      </c>
      <c r="K26">
        <v>-8</v>
      </c>
      <c r="L26">
        <v>18.866666666666667</v>
      </c>
      <c r="M26">
        <v>86.916666666666657</v>
      </c>
      <c r="N26">
        <v>11.732466776602967</v>
      </c>
      <c r="O26">
        <v>11.267605633802818</v>
      </c>
      <c r="P26">
        <v>33.992094861660078</v>
      </c>
      <c r="Q26">
        <v>16.666666666666664</v>
      </c>
      <c r="R26">
        <v>10</v>
      </c>
      <c r="S26">
        <v>13.636363636363635</v>
      </c>
      <c r="T26">
        <v>8</v>
      </c>
      <c r="U26">
        <v>15.873015873015872</v>
      </c>
      <c r="V26">
        <v>8.0669710806697097</v>
      </c>
      <c r="W26">
        <v>33.584499461786862</v>
      </c>
      <c r="X26">
        <v>25.13171759747102</v>
      </c>
      <c r="Y26">
        <v>8.8618829794497174</v>
      </c>
    </row>
    <row r="27" spans="1:25" ht="18" x14ac:dyDescent="0.2">
      <c r="A27" s="4" t="s">
        <v>29</v>
      </c>
      <c r="B27" s="16">
        <v>10.824030610232338</v>
      </c>
      <c r="C27" s="16">
        <v>172.6</v>
      </c>
      <c r="D27" s="16">
        <v>16</v>
      </c>
      <c r="E27" s="16">
        <v>36.44</v>
      </c>
      <c r="F27" s="16">
        <v>38.9</v>
      </c>
      <c r="G27" s="16">
        <v>32.200000000000003</v>
      </c>
      <c r="H27" s="16">
        <v>-6.2799999999999994</v>
      </c>
      <c r="I27">
        <v>-10.5</v>
      </c>
      <c r="J27">
        <v>-20.350000000000001</v>
      </c>
      <c r="K27">
        <v>-26.066666666666666</v>
      </c>
      <c r="L27">
        <v>28.266666666666666</v>
      </c>
      <c r="M27">
        <v>72.61</v>
      </c>
      <c r="N27">
        <v>10.824030610232338</v>
      </c>
      <c r="O27">
        <v>21.25</v>
      </c>
      <c r="P27">
        <v>14.000000000000002</v>
      </c>
      <c r="Q27">
        <v>37</v>
      </c>
      <c r="R27">
        <v>51.648351648351657</v>
      </c>
      <c r="S27">
        <v>4.3023255813953494</v>
      </c>
      <c r="T27">
        <v>0.41025641025641024</v>
      </c>
      <c r="U27">
        <v>42.25</v>
      </c>
      <c r="V27">
        <v>25.571428571428573</v>
      </c>
      <c r="W27">
        <v>13.333333333333334</v>
      </c>
      <c r="X27">
        <v>3.9375</v>
      </c>
      <c r="Y27">
        <v>1.2264150943396228</v>
      </c>
    </row>
    <row r="28" spans="1:25" ht="24" x14ac:dyDescent="0.2">
      <c r="A28" s="4" t="s">
        <v>46</v>
      </c>
      <c r="B28" s="16">
        <v>2.8952937839547923</v>
      </c>
      <c r="C28" s="16">
        <v>164.8</v>
      </c>
      <c r="D28" s="16">
        <v>20</v>
      </c>
      <c r="E28" s="16">
        <v>37.160000000000004</v>
      </c>
      <c r="F28" s="16">
        <v>26.7</v>
      </c>
      <c r="G28" s="16">
        <v>29.8</v>
      </c>
      <c r="H28" s="16">
        <v>-6.04</v>
      </c>
      <c r="I28">
        <v>-8</v>
      </c>
      <c r="J28">
        <v>-17.2</v>
      </c>
      <c r="K28">
        <v>-26.933333333333334</v>
      </c>
      <c r="L28">
        <v>29.333333333333332</v>
      </c>
      <c r="M28">
        <v>64.819999999999979</v>
      </c>
      <c r="N28">
        <v>2.8952937839547923</v>
      </c>
      <c r="O28">
        <v>10.2803738317757</v>
      </c>
      <c r="P28">
        <v>17.118644067796609</v>
      </c>
      <c r="Q28">
        <v>13.333333333333334</v>
      </c>
      <c r="R28">
        <v>13.333333333333334</v>
      </c>
      <c r="S28" t="e">
        <v>#VALUE!</v>
      </c>
      <c r="T28" t="e">
        <v>#VALUE!</v>
      </c>
      <c r="U28" t="e">
        <v>#VALUE!</v>
      </c>
      <c r="V28">
        <v>8.6146427005699255</v>
      </c>
      <c r="W28">
        <v>13.41614906832298</v>
      </c>
      <c r="X28">
        <v>6.6086956521739122</v>
      </c>
      <c r="Y28">
        <v>1.4127255670216876</v>
      </c>
    </row>
    <row r="29" spans="1:25" ht="18" x14ac:dyDescent="0.2">
      <c r="A29" s="4" t="s">
        <v>43</v>
      </c>
      <c r="B29" s="16">
        <v>3.6259154929577466</v>
      </c>
      <c r="C29" s="16">
        <v>173.7</v>
      </c>
      <c r="D29" s="16">
        <v>14</v>
      </c>
      <c r="E29" s="16">
        <v>37.96</v>
      </c>
      <c r="F29" s="16">
        <v>25.6</v>
      </c>
      <c r="G29" s="16">
        <v>27.52</v>
      </c>
      <c r="H29" s="16">
        <v>-6.18</v>
      </c>
      <c r="I29">
        <v>-9.5</v>
      </c>
      <c r="J29">
        <v>-14.7</v>
      </c>
      <c r="K29">
        <v>-12</v>
      </c>
      <c r="L29">
        <v>24.966666666666669</v>
      </c>
      <c r="M29">
        <v>73.666666666666671</v>
      </c>
      <c r="N29">
        <v>3.6259154929577466</v>
      </c>
      <c r="O29">
        <v>13.846153846153847</v>
      </c>
      <c r="P29">
        <v>21.343873517786559</v>
      </c>
      <c r="Q29">
        <v>33.333333333333329</v>
      </c>
      <c r="R29">
        <v>23.076923076923077</v>
      </c>
      <c r="S29">
        <v>15.151515151515152</v>
      </c>
      <c r="T29">
        <v>17.525773195876287</v>
      </c>
      <c r="U29">
        <v>7.1428571428571423</v>
      </c>
      <c r="V29">
        <v>16.718652526512791</v>
      </c>
      <c r="W29">
        <v>14.807692307692308</v>
      </c>
      <c r="X29" t="e">
        <v>#VALUE!</v>
      </c>
      <c r="Y29">
        <v>2.8035440538363603</v>
      </c>
    </row>
    <row r="30" spans="1:25" ht="18" x14ac:dyDescent="0.2">
      <c r="A30" s="4" t="s">
        <v>33</v>
      </c>
      <c r="B30" s="16">
        <v>25.336454066705677</v>
      </c>
      <c r="C30" s="16">
        <v>173.8</v>
      </c>
      <c r="D30" s="16">
        <v>13</v>
      </c>
      <c r="E30" s="16">
        <v>38.44</v>
      </c>
      <c r="F30" s="16">
        <v>32.200000000000003</v>
      </c>
      <c r="G30" s="16">
        <v>28.6</v>
      </c>
      <c r="H30" s="16">
        <v>-7.2099999999999991</v>
      </c>
      <c r="I30">
        <v>-14</v>
      </c>
      <c r="J30">
        <v>-15.85</v>
      </c>
      <c r="K30">
        <v>-16.066666666666666</v>
      </c>
      <c r="L30">
        <v>27.533333333333331</v>
      </c>
      <c r="M30">
        <v>73.646666666666675</v>
      </c>
      <c r="N30">
        <v>25.336454066705677</v>
      </c>
      <c r="O30" t="e">
        <v>#VALUE!</v>
      </c>
      <c r="P30">
        <v>19.847328244274809</v>
      </c>
      <c r="Q30">
        <v>33.333333333333329</v>
      </c>
      <c r="R30">
        <v>28.571428571428569</v>
      </c>
      <c r="S30">
        <v>27.906976744186046</v>
      </c>
      <c r="T30" t="e">
        <v>#VALUE!</v>
      </c>
      <c r="U30">
        <v>27.906976744186046</v>
      </c>
      <c r="V30">
        <v>26.75736961451247</v>
      </c>
      <c r="W30" t="e">
        <v>#VALUE!</v>
      </c>
      <c r="X30" t="e">
        <v>#VALUE!</v>
      </c>
      <c r="Y30">
        <v>15.436241610738255</v>
      </c>
    </row>
    <row r="31" spans="1:25" ht="18" x14ac:dyDescent="0.2">
      <c r="A31" s="4" t="s">
        <v>35</v>
      </c>
      <c r="B31" s="16">
        <v>25.564971751412429</v>
      </c>
      <c r="C31" s="16">
        <v>191.5</v>
      </c>
      <c r="D31" s="16">
        <v>3</v>
      </c>
      <c r="E31" s="16">
        <v>39.839999999999996</v>
      </c>
      <c r="F31" s="16">
        <v>36.200000000000003</v>
      </c>
      <c r="G31" s="16">
        <v>30.360000000000003</v>
      </c>
      <c r="H31" s="16">
        <v>-6.7700000000000005</v>
      </c>
      <c r="I31">
        <v>-7.4</v>
      </c>
      <c r="J31">
        <v>-13.3</v>
      </c>
      <c r="K31">
        <v>-16.466666666666665</v>
      </c>
      <c r="L31">
        <v>28.966666666666669</v>
      </c>
      <c r="M31">
        <v>91.429999999999993</v>
      </c>
      <c r="N31">
        <v>25.564971751412429</v>
      </c>
      <c r="O31">
        <v>18.867924528301888</v>
      </c>
      <c r="P31">
        <v>24.404761904761905</v>
      </c>
      <c r="Q31">
        <v>71.428571428571431</v>
      </c>
      <c r="R31">
        <v>43.75</v>
      </c>
      <c r="S31">
        <v>23.711340206185564</v>
      </c>
      <c r="T31">
        <v>17.543859649122805</v>
      </c>
      <c r="U31">
        <v>32.5</v>
      </c>
      <c r="V31">
        <v>25.519713261648747</v>
      </c>
      <c r="W31">
        <v>23.597678916827853</v>
      </c>
      <c r="X31">
        <v>22.840409956076137</v>
      </c>
      <c r="Y31">
        <v>31.952662721893493</v>
      </c>
    </row>
    <row r="32" spans="1:25" ht="18" x14ac:dyDescent="0.2">
      <c r="A32" s="4" t="s">
        <v>19</v>
      </c>
      <c r="B32" s="16">
        <v>12.416396979503777</v>
      </c>
      <c r="C32" s="16">
        <v>194.2</v>
      </c>
      <c r="D32" s="16">
        <v>2</v>
      </c>
      <c r="E32" s="16">
        <v>39.92</v>
      </c>
      <c r="F32" s="16">
        <v>36.85</v>
      </c>
      <c r="G32" s="16">
        <v>31.919999999999998</v>
      </c>
      <c r="H32" s="16">
        <v>-7.31</v>
      </c>
      <c r="I32">
        <v>-6.3</v>
      </c>
      <c r="J32">
        <v>-14.2</v>
      </c>
      <c r="K32">
        <v>-13.933333333333332</v>
      </c>
      <c r="L32">
        <v>27.266666666666666</v>
      </c>
      <c r="M32">
        <v>94.213333333333338</v>
      </c>
      <c r="N32">
        <v>12.416396979503777</v>
      </c>
      <c r="O32">
        <v>12.676056338028168</v>
      </c>
      <c r="P32">
        <v>34.854771784232362</v>
      </c>
      <c r="Q32">
        <v>12.5</v>
      </c>
      <c r="R32">
        <v>33.333333333333329</v>
      </c>
      <c r="S32">
        <v>3.3613445378151261</v>
      </c>
      <c r="T32" t="e">
        <v>#VALUE!</v>
      </c>
      <c r="U32">
        <v>14.545454545454545</v>
      </c>
      <c r="V32">
        <v>5.5517477724468813</v>
      </c>
      <c r="W32">
        <v>11.283185840707963</v>
      </c>
      <c r="X32">
        <v>22.055888223552895</v>
      </c>
      <c r="Y32">
        <v>14.098360655737704</v>
      </c>
    </row>
    <row r="33" spans="1:25" ht="18" x14ac:dyDescent="0.2">
      <c r="A33" s="4" t="s">
        <v>14</v>
      </c>
      <c r="B33" s="16">
        <v>9.8420875797961695</v>
      </c>
      <c r="C33" s="16">
        <v>163.80000000000001</v>
      </c>
      <c r="D33" s="16">
        <v>22</v>
      </c>
      <c r="E33" s="16">
        <v>40.68</v>
      </c>
      <c r="F33" s="16">
        <v>28.2</v>
      </c>
      <c r="G33" s="16">
        <v>28.32</v>
      </c>
      <c r="H33" s="16">
        <v>-6.88</v>
      </c>
      <c r="I33">
        <v>-8.9</v>
      </c>
      <c r="J33">
        <v>-16.8</v>
      </c>
      <c r="K33">
        <v>-19.266666666666666</v>
      </c>
      <c r="L33">
        <v>18.433333333333334</v>
      </c>
      <c r="M33">
        <v>63.786666666666662</v>
      </c>
      <c r="N33">
        <v>9.8420875797961695</v>
      </c>
      <c r="O33">
        <v>24.774774774774773</v>
      </c>
      <c r="P33">
        <v>14.037626628075254</v>
      </c>
      <c r="Q33">
        <v>64.444444444444443</v>
      </c>
      <c r="R33">
        <v>39.130434782608695</v>
      </c>
      <c r="S33">
        <v>6.4655172413793105</v>
      </c>
      <c r="T33">
        <v>4.3938161106590723</v>
      </c>
      <c r="U33">
        <v>22.085889570552148</v>
      </c>
      <c r="V33">
        <v>18.193815987933633</v>
      </c>
      <c r="W33">
        <v>28.825622775800714</v>
      </c>
      <c r="X33">
        <v>12.252521479267838</v>
      </c>
      <c r="Y33">
        <v>7.3623335769438523</v>
      </c>
    </row>
    <row r="34" spans="1:25" ht="18" x14ac:dyDescent="0.2">
      <c r="A34" s="8" t="s">
        <v>23</v>
      </c>
      <c r="B34" s="16">
        <v>35.92974018505933</v>
      </c>
      <c r="C34" s="16">
        <v>178.3</v>
      </c>
      <c r="D34" s="16">
        <v>8</v>
      </c>
      <c r="E34" s="16">
        <v>41.08</v>
      </c>
      <c r="F34" s="16">
        <v>31.5</v>
      </c>
      <c r="G34" s="16">
        <v>28.96</v>
      </c>
      <c r="H34" s="16">
        <v>-5.96</v>
      </c>
      <c r="I34">
        <v>-10.6</v>
      </c>
      <c r="J34">
        <v>-15.55</v>
      </c>
      <c r="K34">
        <v>-18.733333333333334</v>
      </c>
      <c r="L34">
        <v>27.633333333333336</v>
      </c>
      <c r="M34">
        <v>78.330000000000013</v>
      </c>
      <c r="N34">
        <v>35.92974018505933</v>
      </c>
      <c r="O34">
        <v>36.44859813084112</v>
      </c>
      <c r="P34">
        <v>33.571428571428569</v>
      </c>
      <c r="Q34">
        <v>69.230769230769226</v>
      </c>
      <c r="R34">
        <v>47.619047619047613</v>
      </c>
      <c r="S34">
        <v>24.873096446700508</v>
      </c>
      <c r="T34">
        <v>22.340425531914892</v>
      </c>
      <c r="U34">
        <v>27.184466019417474</v>
      </c>
      <c r="V34">
        <v>32.752613240418114</v>
      </c>
      <c r="W34">
        <v>34.22594142259414</v>
      </c>
      <c r="X34">
        <v>44.201680672268907</v>
      </c>
      <c r="Y34">
        <v>35.959363618938092</v>
      </c>
    </row>
    <row r="35" spans="1:25" ht="18" x14ac:dyDescent="0.2">
      <c r="A35" s="4" t="s">
        <v>44</v>
      </c>
      <c r="B35" s="16">
        <v>32.014686722728882</v>
      </c>
      <c r="C35" s="16">
        <v>195.1</v>
      </c>
      <c r="D35" s="16">
        <v>1</v>
      </c>
      <c r="E35" s="16">
        <v>46.480000000000004</v>
      </c>
      <c r="F35" s="16">
        <v>38.950000000000003</v>
      </c>
      <c r="G35" s="16">
        <v>30.119999999999997</v>
      </c>
      <c r="H35" s="16">
        <v>-11.03</v>
      </c>
      <c r="I35">
        <v>-8.9</v>
      </c>
      <c r="J35">
        <v>-14.2</v>
      </c>
      <c r="K35">
        <v>-12.933333333333332</v>
      </c>
      <c r="L35">
        <v>26.533333333333331</v>
      </c>
      <c r="M35">
        <v>95.02</v>
      </c>
      <c r="N35">
        <v>32.014686722728882</v>
      </c>
      <c r="O35">
        <v>34.020618556701031</v>
      </c>
      <c r="P35">
        <v>37.073170731707314</v>
      </c>
      <c r="Q35">
        <v>68.421052631578945</v>
      </c>
      <c r="R35">
        <v>73.68421052631578</v>
      </c>
      <c r="S35">
        <v>37.777777777777779</v>
      </c>
      <c r="T35" t="e">
        <v>#VALUE!</v>
      </c>
      <c r="U35">
        <v>37.777777777777779</v>
      </c>
      <c r="V35">
        <v>27.215631542219121</v>
      </c>
      <c r="W35">
        <v>33.564614050303554</v>
      </c>
      <c r="X35">
        <v>32.697201017811707</v>
      </c>
      <c r="Y35">
        <v>34.477228992944198</v>
      </c>
    </row>
    <row r="36" spans="1:25" ht="18" x14ac:dyDescent="0.2">
      <c r="A36" s="4" t="s">
        <v>11</v>
      </c>
      <c r="B36" s="16">
        <v>1.1904231129341478</v>
      </c>
      <c r="C36" s="16">
        <v>190.7</v>
      </c>
      <c r="D36" s="16">
        <v>4</v>
      </c>
      <c r="E36" s="16">
        <v>47.04</v>
      </c>
      <c r="F36" s="16">
        <v>27.6</v>
      </c>
      <c r="G36" s="16">
        <v>31.119999999999997</v>
      </c>
      <c r="H36" s="16">
        <v>-7.2299999999999995</v>
      </c>
      <c r="I36">
        <v>-5.6</v>
      </c>
      <c r="J36">
        <v>-17.350000000000001</v>
      </c>
      <c r="K36">
        <v>-16.133333333333333</v>
      </c>
      <c r="L36">
        <v>31.3</v>
      </c>
      <c r="M36">
        <v>90.746666666666655</v>
      </c>
      <c r="N36">
        <v>1.1904231129341478</v>
      </c>
      <c r="O36">
        <v>28.381962864721483</v>
      </c>
      <c r="P36">
        <v>16.917293233082706</v>
      </c>
      <c r="Q36">
        <v>5.5299539170506913</v>
      </c>
      <c r="R36">
        <v>16.317991631799163</v>
      </c>
      <c r="S36">
        <v>0.99213777611381515</v>
      </c>
      <c r="T36">
        <v>0.29655990510083036</v>
      </c>
      <c r="U36">
        <v>12.063492063492063</v>
      </c>
      <c r="V36">
        <v>5.8826092640202186</v>
      </c>
      <c r="W36">
        <v>4.9504950495049507E-2</v>
      </c>
      <c r="X36" t="e">
        <v>#VALUE!</v>
      </c>
      <c r="Y36">
        <v>6.1771358969897334E-2</v>
      </c>
    </row>
    <row r="37" spans="1:25" ht="18" x14ac:dyDescent="0.2">
      <c r="B37" s="16"/>
      <c r="C37" s="16"/>
      <c r="D37" s="16"/>
      <c r="E37" s="16"/>
      <c r="F37" s="16"/>
      <c r="G37" s="16"/>
      <c r="H37" s="16"/>
    </row>
    <row r="38" spans="1:25" ht="18" x14ac:dyDescent="0.2">
      <c r="A38" s="16"/>
      <c r="B38" s="16"/>
      <c r="C38" s="16"/>
      <c r="D38" s="16"/>
      <c r="E38" s="16"/>
      <c r="F38" s="16"/>
      <c r="G38" s="16"/>
      <c r="H38" s="16"/>
    </row>
    <row r="39" spans="1:25" ht="18" x14ac:dyDescent="0.2">
      <c r="A39" s="16"/>
      <c r="B39" s="16"/>
      <c r="C39" s="16"/>
      <c r="D39" s="16"/>
      <c r="E39" s="16"/>
      <c r="F39" s="16"/>
      <c r="G39" s="16"/>
      <c r="H39" s="16"/>
    </row>
    <row r="40" spans="1:25" ht="18" x14ac:dyDescent="0.2">
      <c r="A40" s="16"/>
      <c r="B40" s="16"/>
      <c r="C40" s="16"/>
      <c r="D40" s="16"/>
      <c r="E40" s="16"/>
      <c r="F40" s="16"/>
      <c r="G40" s="16"/>
      <c r="H40" s="16"/>
    </row>
    <row r="41" spans="1:25" ht="18" x14ac:dyDescent="0.2">
      <c r="A41" s="16"/>
      <c r="B41" s="16"/>
      <c r="C41" s="16"/>
      <c r="D41" s="16"/>
      <c r="E41" s="16"/>
      <c r="F41" s="16"/>
      <c r="G41" s="16"/>
      <c r="H41" s="16"/>
    </row>
    <row r="42" spans="1:25" ht="18" x14ac:dyDescent="0.2">
      <c r="A42" s="16"/>
      <c r="B42" s="16"/>
      <c r="C42" s="16"/>
      <c r="D42" s="16"/>
      <c r="E42" s="16"/>
      <c r="F42" s="16"/>
      <c r="G42" s="16"/>
      <c r="H42" s="16"/>
    </row>
    <row r="43" spans="1:25" ht="18" x14ac:dyDescent="0.2">
      <c r="A43" s="16"/>
      <c r="B43" s="16"/>
      <c r="C43" s="16"/>
      <c r="D43" s="16"/>
      <c r="E43" s="16"/>
      <c r="F43" s="16"/>
      <c r="G43" s="16"/>
      <c r="H43" s="16"/>
    </row>
    <row r="44" spans="1:25" ht="18" x14ac:dyDescent="0.2">
      <c r="A44" s="16"/>
      <c r="B44" s="16"/>
      <c r="C44" s="16"/>
      <c r="D44" s="16"/>
      <c r="E44" s="16"/>
      <c r="F44" s="16"/>
      <c r="G44" s="16"/>
      <c r="H44" s="16"/>
    </row>
    <row r="45" spans="1:25" ht="18" x14ac:dyDescent="0.2">
      <c r="A45" s="16"/>
      <c r="B45" s="16"/>
      <c r="C45" s="16"/>
      <c r="D45" s="16"/>
      <c r="E45" s="16"/>
      <c r="F45" s="16"/>
      <c r="G45" s="16"/>
      <c r="H45" s="16"/>
    </row>
    <row r="46" spans="1:25" ht="18" x14ac:dyDescent="0.2">
      <c r="A46" s="16"/>
      <c r="B46" s="16"/>
      <c r="C46" s="16"/>
      <c r="D46" s="16"/>
      <c r="E46" s="16"/>
      <c r="F46" s="16"/>
      <c r="G46" s="16"/>
      <c r="H46" s="16"/>
    </row>
    <row r="47" spans="1:25" ht="18" x14ac:dyDescent="0.2">
      <c r="A47" s="16"/>
      <c r="B47" s="16"/>
      <c r="C47" s="16"/>
      <c r="D47" s="16"/>
      <c r="E47" s="16"/>
      <c r="F47" s="16"/>
      <c r="G47" s="16"/>
      <c r="H47" s="16"/>
    </row>
    <row r="48" spans="1:25" ht="18" x14ac:dyDescent="0.2">
      <c r="A48" s="16"/>
      <c r="B48" s="16"/>
      <c r="C48" s="16"/>
      <c r="D48" s="16"/>
      <c r="E48" s="16"/>
      <c r="F48" s="16"/>
      <c r="G48" s="16"/>
      <c r="H48" s="16"/>
    </row>
    <row r="49" spans="1:8" ht="18" x14ac:dyDescent="0.2">
      <c r="A49" s="16"/>
      <c r="B49" s="16"/>
      <c r="C49" s="16"/>
      <c r="D49" s="16"/>
      <c r="E49" s="16"/>
      <c r="F49" s="16"/>
      <c r="G49" s="16"/>
      <c r="H49" s="16"/>
    </row>
    <row r="50" spans="1:8" ht="18" x14ac:dyDescent="0.2">
      <c r="A50" s="16"/>
      <c r="B50" s="16"/>
      <c r="C50" s="16"/>
      <c r="D50" s="16"/>
      <c r="E50" s="16"/>
      <c r="F50" s="16"/>
      <c r="G50" s="16"/>
      <c r="H50" s="16"/>
    </row>
    <row r="51" spans="1:8" ht="18" x14ac:dyDescent="0.2">
      <c r="A51" s="16"/>
      <c r="B51" s="16"/>
      <c r="C51" s="16"/>
      <c r="D51" s="16"/>
      <c r="E51" s="16"/>
      <c r="F51" s="16"/>
      <c r="G51" s="16"/>
      <c r="H51" s="16"/>
    </row>
    <row r="52" spans="1:8" ht="18" x14ac:dyDescent="0.2">
      <c r="A52" s="16"/>
      <c r="B52" s="16"/>
      <c r="C52" s="16"/>
      <c r="D52" s="16"/>
      <c r="E52" s="16"/>
      <c r="F52" s="16"/>
      <c r="G52" s="16"/>
      <c r="H52" s="16"/>
    </row>
    <row r="53" spans="1:8" ht="18" x14ac:dyDescent="0.2">
      <c r="A53" s="16"/>
      <c r="B53" s="16"/>
      <c r="C53" s="16"/>
      <c r="D53" s="16"/>
      <c r="E53" s="16"/>
      <c r="F53" s="16"/>
      <c r="G53" s="16"/>
      <c r="H53" s="16"/>
    </row>
    <row r="54" spans="1:8" ht="18" x14ac:dyDescent="0.2">
      <c r="A54" s="16"/>
      <c r="B54" s="16"/>
      <c r="C54" s="16"/>
      <c r="D54" s="16"/>
      <c r="E54" s="16"/>
      <c r="F54" s="16"/>
      <c r="G54" s="16"/>
      <c r="H54" s="16"/>
    </row>
    <row r="55" spans="1:8" ht="18" x14ac:dyDescent="0.2">
      <c r="A55" s="16"/>
      <c r="B55" s="16"/>
      <c r="C55" s="16"/>
      <c r="D55" s="16"/>
      <c r="E55" s="16"/>
      <c r="F55" s="16"/>
      <c r="G55" s="16"/>
      <c r="H55" s="16"/>
    </row>
    <row r="56" spans="1:8" ht="18" x14ac:dyDescent="0.2">
      <c r="A56" s="16"/>
      <c r="B56" s="16"/>
      <c r="C56" s="16"/>
      <c r="D56" s="16"/>
      <c r="E56" s="16"/>
      <c r="F56" s="16"/>
      <c r="G56" s="16"/>
      <c r="H56" s="16"/>
    </row>
    <row r="57" spans="1:8" ht="18" x14ac:dyDescent="0.2">
      <c r="A57" s="16"/>
      <c r="B57" s="16"/>
      <c r="C57" s="16"/>
      <c r="D57" s="16"/>
      <c r="E57" s="16"/>
      <c r="F57" s="16"/>
      <c r="G57" s="16"/>
      <c r="H57" s="16"/>
    </row>
    <row r="58" spans="1:8" ht="18" x14ac:dyDescent="0.2">
      <c r="A58" s="16"/>
      <c r="B58" s="16"/>
      <c r="C58" s="16"/>
      <c r="D58" s="16"/>
      <c r="E58" s="16"/>
      <c r="F58" s="16"/>
      <c r="G58" s="16"/>
      <c r="H58" s="16"/>
    </row>
    <row r="59" spans="1:8" ht="18" x14ac:dyDescent="0.2">
      <c r="A59" s="16"/>
      <c r="B59" s="16"/>
      <c r="C59" s="16"/>
      <c r="D59" s="16"/>
      <c r="E59" s="16"/>
      <c r="F59" s="16"/>
      <c r="G59" s="16"/>
      <c r="H59" s="16"/>
    </row>
    <row r="60" spans="1:8" ht="18" x14ac:dyDescent="0.2">
      <c r="A60" s="16"/>
      <c r="B60" s="16"/>
      <c r="C60" s="16"/>
      <c r="D60" s="16"/>
      <c r="E60" s="16"/>
      <c r="F60" s="16"/>
      <c r="G60" s="16"/>
      <c r="H60" s="16"/>
    </row>
    <row r="61" spans="1:8" ht="18" x14ac:dyDescent="0.2">
      <c r="A61" s="16"/>
      <c r="B61" s="16"/>
      <c r="C61" s="16"/>
      <c r="D61" s="16"/>
      <c r="E61" s="16"/>
      <c r="F61" s="16"/>
      <c r="G61" s="16"/>
      <c r="H61" s="16"/>
    </row>
    <row r="62" spans="1:8" ht="18" x14ac:dyDescent="0.2">
      <c r="A62" s="16"/>
      <c r="B62" s="16"/>
      <c r="C62" s="16"/>
      <c r="D62" s="16"/>
      <c r="E62" s="16"/>
      <c r="F62" s="16"/>
      <c r="G62" s="16"/>
      <c r="H62" s="16"/>
    </row>
    <row r="63" spans="1:8" ht="18" x14ac:dyDescent="0.2">
      <c r="A63" s="16"/>
      <c r="B63" s="16"/>
      <c r="C63" s="16"/>
      <c r="D63" s="16"/>
      <c r="E63" s="16"/>
      <c r="F63" s="16"/>
      <c r="G63" s="16"/>
      <c r="H63" s="16"/>
    </row>
    <row r="64" spans="1:8" ht="18" x14ac:dyDescent="0.2">
      <c r="A64" s="16"/>
      <c r="B64" s="16"/>
      <c r="C64" s="16"/>
      <c r="D64" s="16"/>
      <c r="E64" s="16"/>
      <c r="F64" s="16"/>
      <c r="G64" s="16"/>
      <c r="H64" s="16"/>
    </row>
    <row r="65" spans="1:8" ht="18" x14ac:dyDescent="0.2">
      <c r="A65" s="16"/>
      <c r="B65" s="16"/>
      <c r="C65" s="16"/>
      <c r="D65" s="16"/>
      <c r="E65" s="16"/>
      <c r="F65" s="16"/>
      <c r="G65" s="16"/>
      <c r="H65" s="16"/>
    </row>
    <row r="66" spans="1:8" ht="18" x14ac:dyDescent="0.2">
      <c r="A66" s="16"/>
      <c r="B66" s="16"/>
      <c r="C66" s="16"/>
      <c r="D66" s="16"/>
      <c r="E66" s="16"/>
      <c r="F66" s="16"/>
      <c r="G66" s="16"/>
      <c r="H66" s="16"/>
    </row>
    <row r="67" spans="1:8" ht="18" x14ac:dyDescent="0.2">
      <c r="A67" s="16"/>
      <c r="B67" s="16"/>
      <c r="C67" s="16"/>
      <c r="D67" s="16"/>
      <c r="E67" s="16"/>
      <c r="F67" s="16"/>
      <c r="G67" s="16"/>
      <c r="H67" s="16"/>
    </row>
    <row r="68" spans="1:8" ht="18" x14ac:dyDescent="0.2">
      <c r="A68" s="16"/>
      <c r="B68" s="16"/>
      <c r="C68" s="16"/>
      <c r="D68" s="16"/>
      <c r="E68" s="16"/>
      <c r="F68" s="16"/>
      <c r="G68" s="16"/>
      <c r="H68" s="16"/>
    </row>
    <row r="69" spans="1:8" ht="18" x14ac:dyDescent="0.2">
      <c r="A69" s="16"/>
      <c r="B69" s="16"/>
      <c r="C69" s="16"/>
      <c r="D69" s="16"/>
      <c r="E69" s="16"/>
      <c r="F69" s="16"/>
      <c r="G69" s="16"/>
      <c r="H69" s="16"/>
    </row>
    <row r="70" spans="1:8" ht="18" x14ac:dyDescent="0.2">
      <c r="A70" s="16"/>
      <c r="B70" s="16"/>
      <c r="C70" s="16"/>
      <c r="D70" s="16"/>
      <c r="E70" s="16"/>
      <c r="F70" s="16"/>
      <c r="G70" s="16"/>
      <c r="H70" s="16"/>
    </row>
    <row r="71" spans="1:8" ht="18" x14ac:dyDescent="0.2">
      <c r="A71" s="16"/>
      <c r="B71" s="16"/>
      <c r="C71" s="16"/>
      <c r="D71" s="16"/>
      <c r="E71" s="16"/>
      <c r="F71" s="16"/>
      <c r="G71" s="16"/>
      <c r="H71" s="16"/>
    </row>
    <row r="72" spans="1:8" ht="18" x14ac:dyDescent="0.2">
      <c r="A72" s="16"/>
      <c r="B72" s="16"/>
      <c r="C72" s="16"/>
      <c r="D72" s="16"/>
      <c r="E72" s="16"/>
      <c r="F72" s="16"/>
      <c r="G72" s="16"/>
      <c r="H72" s="16"/>
    </row>
    <row r="73" spans="1:8" ht="18" x14ac:dyDescent="0.2">
      <c r="A73" s="16"/>
      <c r="B73" s="16"/>
      <c r="C73" s="16"/>
      <c r="D73" s="16"/>
      <c r="E73" s="16"/>
      <c r="F73" s="16"/>
      <c r="G73" s="16"/>
      <c r="H73" s="16"/>
    </row>
    <row r="74" spans="1:8" ht="18" x14ac:dyDescent="0.2">
      <c r="A74" s="16"/>
      <c r="B74" s="16"/>
      <c r="C74" s="16"/>
      <c r="D74" s="16"/>
      <c r="E74" s="16"/>
      <c r="F74" s="16"/>
      <c r="G74" s="16"/>
      <c r="H74" s="16"/>
    </row>
    <row r="75" spans="1:8" ht="18" x14ac:dyDescent="0.2">
      <c r="A75" s="16"/>
      <c r="B75" s="16"/>
      <c r="C75" s="16"/>
      <c r="D75" s="16"/>
      <c r="E75" s="16"/>
      <c r="F75" s="16"/>
      <c r="G75" s="16"/>
      <c r="H75" s="16"/>
    </row>
    <row r="76" spans="1:8" ht="18" x14ac:dyDescent="0.2">
      <c r="A76" s="16"/>
      <c r="B76" s="16"/>
      <c r="C76" s="16"/>
      <c r="D76" s="16"/>
      <c r="E76" s="16"/>
      <c r="F76" s="16"/>
      <c r="G76" s="16"/>
      <c r="H76" s="16"/>
    </row>
    <row r="77" spans="1:8" ht="18" x14ac:dyDescent="0.2">
      <c r="A77" s="16"/>
      <c r="B77" s="16"/>
      <c r="C77" s="16"/>
      <c r="D77" s="16"/>
      <c r="E77" s="16"/>
      <c r="F77" s="16"/>
      <c r="G77" s="16"/>
      <c r="H77" s="16"/>
    </row>
    <row r="78" spans="1:8" ht="18" x14ac:dyDescent="0.2">
      <c r="A78" s="16"/>
      <c r="B78" s="16"/>
      <c r="C78" s="16"/>
      <c r="D78" s="16"/>
      <c r="E78" s="16"/>
      <c r="F78" s="16"/>
      <c r="G78" s="16"/>
      <c r="H78" s="16"/>
    </row>
    <row r="79" spans="1:8" ht="18" x14ac:dyDescent="0.2">
      <c r="A79" s="16"/>
      <c r="B79" s="16"/>
      <c r="C79" s="16"/>
      <c r="D79" s="16"/>
      <c r="E79" s="16"/>
      <c r="F79" s="16"/>
      <c r="G79" s="16"/>
      <c r="H79" s="16"/>
    </row>
    <row r="80" spans="1:8" ht="18" x14ac:dyDescent="0.2">
      <c r="A80" s="16"/>
      <c r="B80" s="16"/>
      <c r="C80" s="16"/>
      <c r="D80" s="16"/>
      <c r="E80" s="16"/>
      <c r="F80" s="16"/>
      <c r="G80" s="16"/>
      <c r="H80" s="16"/>
    </row>
    <row r="81" spans="1:8" ht="18" x14ac:dyDescent="0.2">
      <c r="A81" s="16"/>
      <c r="B81" s="16"/>
      <c r="C81" s="16"/>
      <c r="D81" s="16"/>
      <c r="E81" s="16"/>
      <c r="F81" s="16"/>
      <c r="G81" s="16"/>
      <c r="H81" s="16"/>
    </row>
    <row r="82" spans="1:8" ht="18" x14ac:dyDescent="0.2">
      <c r="A82" s="16"/>
      <c r="B82" s="16"/>
      <c r="C82" s="16"/>
      <c r="D82" s="16"/>
      <c r="E82" s="16"/>
      <c r="F82" s="16"/>
      <c r="G82" s="16"/>
      <c r="H82" s="16"/>
    </row>
    <row r="83" spans="1:8" ht="18" x14ac:dyDescent="0.2">
      <c r="A83" s="16"/>
      <c r="B83" s="16"/>
      <c r="C83" s="16"/>
      <c r="D83" s="16"/>
      <c r="E83" s="16"/>
      <c r="F83" s="16"/>
      <c r="G83" s="16"/>
      <c r="H83" s="16"/>
    </row>
    <row r="84" spans="1:8" ht="18" x14ac:dyDescent="0.2">
      <c r="A84" s="16"/>
      <c r="B84" s="16"/>
      <c r="C84" s="16"/>
      <c r="D84" s="16"/>
      <c r="E84" s="16"/>
      <c r="F84" s="16"/>
      <c r="G84" s="16"/>
      <c r="H84" s="16"/>
    </row>
    <row r="85" spans="1:8" ht="18" x14ac:dyDescent="0.2">
      <c r="A85" s="16"/>
      <c r="B85" s="16"/>
      <c r="C85" s="16"/>
      <c r="D85" s="16"/>
      <c r="E85" s="16"/>
      <c r="F85" s="16"/>
      <c r="G85" s="16"/>
      <c r="H85" s="16"/>
    </row>
    <row r="86" spans="1:8" ht="18" x14ac:dyDescent="0.2">
      <c r="A86" s="16"/>
      <c r="B86" s="16"/>
      <c r="C86" s="16"/>
      <c r="D86" s="16"/>
      <c r="E86" s="16"/>
      <c r="F86" s="16"/>
      <c r="G86" s="16"/>
      <c r="H86" s="16"/>
    </row>
  </sheetData>
  <sortState xmlns:xlrd2="http://schemas.microsoft.com/office/spreadsheetml/2017/richdata2" ref="A2:Y86">
    <sortCondition ref="E1:E86"/>
  </sortState>
  <hyperlinks>
    <hyperlink ref="A34" r:id="rId1" display="http://localhost/OECDStat_Metadata/ShowMetadata.ashx?Dataset=WILD_LIFE&amp;Coords=[COU].[DEU]&amp;ShowOnWeb=true&amp;Lang=en" xr:uid="{6DE273BA-EF0C-8D4E-BAE9-23870DE5791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52B2-06A9-E34E-A0E1-58BBD5827602}">
  <dimension ref="A1:D37"/>
  <sheetViews>
    <sheetView workbookViewId="0">
      <selection sqref="A1:D36"/>
    </sheetView>
  </sheetViews>
  <sheetFormatPr baseColWidth="10" defaultRowHeight="16" x14ac:dyDescent="0.2"/>
  <sheetData>
    <row r="1" spans="1:4" ht="18" x14ac:dyDescent="0.2">
      <c r="A1" s="2" t="s">
        <v>9</v>
      </c>
      <c r="B1" s="16" t="s">
        <v>283</v>
      </c>
      <c r="C1" s="15" t="s">
        <v>271</v>
      </c>
    </row>
    <row r="2" spans="1:4" ht="18" x14ac:dyDescent="0.2">
      <c r="A2" s="4" t="s">
        <v>11</v>
      </c>
      <c r="B2" s="16">
        <v>1.1904231129341478</v>
      </c>
      <c r="C2" s="16">
        <v>190.7</v>
      </c>
      <c r="D2">
        <f>C2-100</f>
        <v>90.699999999999989</v>
      </c>
    </row>
    <row r="3" spans="1:4" ht="18" x14ac:dyDescent="0.2">
      <c r="A3" s="4" t="s">
        <v>32</v>
      </c>
      <c r="B3" s="16">
        <v>1.4022565877221442</v>
      </c>
      <c r="C3" s="16">
        <v>163</v>
      </c>
      <c r="D3">
        <f t="shared" ref="D3:D36" si="0">C3-100</f>
        <v>63</v>
      </c>
    </row>
    <row r="4" spans="1:4" ht="18" x14ac:dyDescent="0.2">
      <c r="A4" s="4" t="s">
        <v>45</v>
      </c>
      <c r="B4" s="16">
        <v>1.6195887891515004</v>
      </c>
      <c r="C4" s="16">
        <v>119.5</v>
      </c>
      <c r="D4">
        <f t="shared" si="0"/>
        <v>19.5</v>
      </c>
    </row>
    <row r="5" spans="1:4" ht="18" x14ac:dyDescent="0.2">
      <c r="A5" s="4" t="s">
        <v>36</v>
      </c>
      <c r="B5" s="16">
        <v>1.8222409943884632</v>
      </c>
      <c r="C5" s="16">
        <v>176.8</v>
      </c>
      <c r="D5">
        <f t="shared" si="0"/>
        <v>76.800000000000011</v>
      </c>
    </row>
    <row r="6" spans="1:4" ht="18" x14ac:dyDescent="0.2">
      <c r="A6" s="4" t="s">
        <v>16</v>
      </c>
      <c r="B6" s="16">
        <v>1.9319263208666293</v>
      </c>
      <c r="C6" s="16">
        <v>102.9</v>
      </c>
      <c r="D6">
        <f t="shared" si="0"/>
        <v>2.9000000000000057</v>
      </c>
    </row>
    <row r="7" spans="1:4" ht="18" x14ac:dyDescent="0.2">
      <c r="A7" s="4" t="s">
        <v>31</v>
      </c>
      <c r="B7" s="16">
        <v>2.0555528811437922</v>
      </c>
      <c r="C7" s="16">
        <v>152.19999999999999</v>
      </c>
      <c r="D7">
        <f t="shared" si="0"/>
        <v>52.199999999999989</v>
      </c>
    </row>
    <row r="8" spans="1:4" ht="18" x14ac:dyDescent="0.2">
      <c r="A8" s="4" t="s">
        <v>28</v>
      </c>
      <c r="B8" s="16">
        <v>2.3229539818131717</v>
      </c>
      <c r="C8" s="16">
        <v>137.30000000000001</v>
      </c>
      <c r="D8">
        <f t="shared" si="0"/>
        <v>37.300000000000011</v>
      </c>
    </row>
    <row r="9" spans="1:4" ht="18" x14ac:dyDescent="0.2">
      <c r="A9" s="4" t="s">
        <v>42</v>
      </c>
      <c r="B9" s="16">
        <v>2.7739502501994346</v>
      </c>
      <c r="C9" s="16">
        <v>173</v>
      </c>
      <c r="D9">
        <f t="shared" si="0"/>
        <v>73</v>
      </c>
    </row>
    <row r="10" spans="1:4" ht="24" x14ac:dyDescent="0.2">
      <c r="A10" s="4" t="s">
        <v>46</v>
      </c>
      <c r="B10" s="16">
        <v>2.8952937839547923</v>
      </c>
      <c r="C10" s="16">
        <v>164.8</v>
      </c>
      <c r="D10">
        <f t="shared" si="0"/>
        <v>64.800000000000011</v>
      </c>
    </row>
    <row r="11" spans="1:4" ht="18" x14ac:dyDescent="0.2">
      <c r="A11" s="4" t="s">
        <v>15</v>
      </c>
      <c r="B11" s="16">
        <v>3.3672833090833505</v>
      </c>
      <c r="C11" s="16">
        <v>102.9</v>
      </c>
      <c r="D11">
        <f t="shared" si="0"/>
        <v>2.9000000000000057</v>
      </c>
    </row>
    <row r="12" spans="1:4" ht="18" x14ac:dyDescent="0.2">
      <c r="A12" s="4" t="s">
        <v>43</v>
      </c>
      <c r="B12" s="16">
        <v>3.6259154929577466</v>
      </c>
      <c r="C12" s="16">
        <v>173.7</v>
      </c>
      <c r="D12">
        <f t="shared" si="0"/>
        <v>73.699999999999989</v>
      </c>
    </row>
    <row r="13" spans="1:4" ht="18" x14ac:dyDescent="0.2">
      <c r="A13" s="4" t="s">
        <v>39</v>
      </c>
      <c r="B13" s="16">
        <v>4.1006523765144456</v>
      </c>
      <c r="C13" s="16">
        <v>162.19999999999999</v>
      </c>
      <c r="D13">
        <f t="shared" si="0"/>
        <v>62.199999999999989</v>
      </c>
    </row>
    <row r="14" spans="1:4" ht="18" x14ac:dyDescent="0.2">
      <c r="A14" s="4" t="s">
        <v>34</v>
      </c>
      <c r="B14" s="16">
        <v>4.7906197654941378</v>
      </c>
      <c r="C14" s="16">
        <v>126.9</v>
      </c>
      <c r="D14">
        <f t="shared" si="0"/>
        <v>26.900000000000006</v>
      </c>
    </row>
    <row r="15" spans="1:4" ht="18" x14ac:dyDescent="0.2">
      <c r="A15" s="4" t="s">
        <v>12</v>
      </c>
      <c r="B15" s="16">
        <v>4.8720930232558146</v>
      </c>
      <c r="C15" s="16">
        <v>178.1</v>
      </c>
      <c r="D15">
        <f t="shared" si="0"/>
        <v>78.099999999999994</v>
      </c>
    </row>
    <row r="16" spans="1:4" ht="18" x14ac:dyDescent="0.2">
      <c r="A16" s="4" t="s">
        <v>38</v>
      </c>
      <c r="B16" s="16">
        <v>5.6782569765706619</v>
      </c>
      <c r="C16" s="16">
        <v>132.19999999999999</v>
      </c>
      <c r="D16">
        <f t="shared" si="0"/>
        <v>32.199999999999989</v>
      </c>
    </row>
    <row r="17" spans="1:4" ht="18" x14ac:dyDescent="0.2">
      <c r="A17" s="4" t="s">
        <v>20</v>
      </c>
      <c r="B17" s="16">
        <v>5.725651772394686</v>
      </c>
      <c r="C17" s="16">
        <v>173.8</v>
      </c>
      <c r="D17">
        <f t="shared" si="0"/>
        <v>73.800000000000011</v>
      </c>
    </row>
    <row r="18" spans="1:4" ht="18" x14ac:dyDescent="0.2">
      <c r="A18" s="4" t="s">
        <v>24</v>
      </c>
      <c r="B18" s="16">
        <v>6.2244376278118612</v>
      </c>
      <c r="C18" s="16">
        <v>127.1</v>
      </c>
      <c r="D18">
        <f t="shared" si="0"/>
        <v>27.099999999999994</v>
      </c>
    </row>
    <row r="19" spans="1:4" ht="18" x14ac:dyDescent="0.2">
      <c r="A19" s="4" t="s">
        <v>17</v>
      </c>
      <c r="B19" s="16">
        <v>7.1066846725185693</v>
      </c>
      <c r="C19" s="16">
        <v>122.9</v>
      </c>
      <c r="D19">
        <f t="shared" si="0"/>
        <v>22.900000000000006</v>
      </c>
    </row>
    <row r="20" spans="1:4" ht="24" x14ac:dyDescent="0.2">
      <c r="A20" s="4" t="s">
        <v>40</v>
      </c>
      <c r="B20" s="16">
        <v>9.395175537211319</v>
      </c>
      <c r="C20" s="16">
        <v>150.5</v>
      </c>
      <c r="D20">
        <f t="shared" si="0"/>
        <v>50.5</v>
      </c>
    </row>
    <row r="21" spans="1:4" ht="18" x14ac:dyDescent="0.2">
      <c r="A21" s="4" t="s">
        <v>14</v>
      </c>
      <c r="B21" s="16">
        <v>9.8420875797961695</v>
      </c>
      <c r="C21" s="16">
        <v>163.80000000000001</v>
      </c>
      <c r="D21">
        <f t="shared" si="0"/>
        <v>63.800000000000011</v>
      </c>
    </row>
    <row r="22" spans="1:4" ht="18" x14ac:dyDescent="0.2">
      <c r="A22" s="4" t="s">
        <v>29</v>
      </c>
      <c r="B22" s="16">
        <v>10.824030610232338</v>
      </c>
      <c r="C22" s="16">
        <v>172.6</v>
      </c>
      <c r="D22">
        <f t="shared" si="0"/>
        <v>72.599999999999994</v>
      </c>
    </row>
    <row r="23" spans="1:4" ht="18" x14ac:dyDescent="0.2">
      <c r="A23" s="4" t="s">
        <v>37</v>
      </c>
      <c r="B23" s="16">
        <v>11.424832653882932</v>
      </c>
      <c r="C23" s="16">
        <v>179.6</v>
      </c>
      <c r="D23">
        <f t="shared" si="0"/>
        <v>79.599999999999994</v>
      </c>
    </row>
    <row r="24" spans="1:4" ht="18" x14ac:dyDescent="0.2">
      <c r="A24" s="4" t="s">
        <v>21</v>
      </c>
      <c r="B24" s="16">
        <v>11.732466776602967</v>
      </c>
      <c r="C24" s="16">
        <v>186.8</v>
      </c>
      <c r="D24">
        <f t="shared" si="0"/>
        <v>86.800000000000011</v>
      </c>
    </row>
    <row r="25" spans="1:4" ht="18" x14ac:dyDescent="0.2">
      <c r="A25" s="4" t="s">
        <v>22</v>
      </c>
      <c r="B25" s="16">
        <v>11.964952599827635</v>
      </c>
      <c r="C25" s="16">
        <v>152.69999999999999</v>
      </c>
      <c r="D25">
        <f t="shared" si="0"/>
        <v>52.699999999999989</v>
      </c>
    </row>
    <row r="26" spans="1:4" ht="18" x14ac:dyDescent="0.2">
      <c r="A26" s="4" t="s">
        <v>19</v>
      </c>
      <c r="B26" s="16">
        <v>12.416396979503777</v>
      </c>
      <c r="C26" s="16">
        <v>194.2</v>
      </c>
      <c r="D26">
        <f t="shared" si="0"/>
        <v>94.199999999999989</v>
      </c>
    </row>
    <row r="27" spans="1:4" ht="18" x14ac:dyDescent="0.2">
      <c r="A27" s="4" t="s">
        <v>27</v>
      </c>
      <c r="B27" s="16">
        <v>12.983947119924458</v>
      </c>
      <c r="C27" s="16">
        <v>151.69999999999999</v>
      </c>
      <c r="D27">
        <f t="shared" si="0"/>
        <v>51.699999999999989</v>
      </c>
    </row>
    <row r="28" spans="1:4" ht="18" x14ac:dyDescent="0.2">
      <c r="A28" s="4" t="s">
        <v>41</v>
      </c>
      <c r="B28" s="16">
        <v>13.475177304964539</v>
      </c>
      <c r="C28" s="16">
        <v>168.7</v>
      </c>
      <c r="D28">
        <f t="shared" si="0"/>
        <v>68.699999999999989</v>
      </c>
    </row>
    <row r="29" spans="1:4" ht="24" x14ac:dyDescent="0.2">
      <c r="A29" s="4" t="s">
        <v>18</v>
      </c>
      <c r="B29" s="16">
        <v>13.990585070611971</v>
      </c>
      <c r="C29" s="16">
        <v>163.80000000000001</v>
      </c>
      <c r="D29">
        <f t="shared" si="0"/>
        <v>63.800000000000011</v>
      </c>
    </row>
    <row r="30" spans="1:4" ht="18" x14ac:dyDescent="0.2">
      <c r="A30" s="4" t="s">
        <v>26</v>
      </c>
      <c r="B30" s="16">
        <v>16.129032258064516</v>
      </c>
      <c r="C30" s="16">
        <v>184.5</v>
      </c>
      <c r="D30">
        <f t="shared" si="0"/>
        <v>84.5</v>
      </c>
    </row>
    <row r="31" spans="1:4" ht="18" x14ac:dyDescent="0.2">
      <c r="A31" s="4" t="s">
        <v>25</v>
      </c>
      <c r="B31" s="16">
        <v>18.290089323692047</v>
      </c>
      <c r="C31" s="16">
        <v>136.19999999999999</v>
      </c>
      <c r="D31">
        <f t="shared" si="0"/>
        <v>36.199999999999989</v>
      </c>
    </row>
    <row r="32" spans="1:4" ht="18" x14ac:dyDescent="0.2">
      <c r="A32" s="4" t="s">
        <v>13</v>
      </c>
      <c r="B32" s="16">
        <v>19.589345172031077</v>
      </c>
      <c r="C32" s="16">
        <v>155.80000000000001</v>
      </c>
      <c r="D32">
        <f t="shared" si="0"/>
        <v>55.800000000000011</v>
      </c>
    </row>
    <row r="33" spans="1:4" ht="18" x14ac:dyDescent="0.2">
      <c r="A33" s="4" t="s">
        <v>33</v>
      </c>
      <c r="B33" s="16">
        <v>25.336454066705677</v>
      </c>
      <c r="C33" s="16">
        <v>173.8</v>
      </c>
      <c r="D33">
        <f t="shared" si="0"/>
        <v>73.800000000000011</v>
      </c>
    </row>
    <row r="34" spans="1:4" ht="18" x14ac:dyDescent="0.2">
      <c r="A34" s="4" t="s">
        <v>35</v>
      </c>
      <c r="B34" s="16">
        <v>25.564971751412429</v>
      </c>
      <c r="C34" s="16">
        <v>191.5</v>
      </c>
      <c r="D34">
        <f t="shared" si="0"/>
        <v>91.5</v>
      </c>
    </row>
    <row r="35" spans="1:4" ht="18" x14ac:dyDescent="0.2">
      <c r="A35" s="4" t="s">
        <v>44</v>
      </c>
      <c r="B35" s="16">
        <v>32.014686722728882</v>
      </c>
      <c r="C35" s="16">
        <v>195.1</v>
      </c>
      <c r="D35">
        <f t="shared" si="0"/>
        <v>95.1</v>
      </c>
    </row>
    <row r="36" spans="1:4" ht="18" x14ac:dyDescent="0.2">
      <c r="A36" s="8" t="s">
        <v>23</v>
      </c>
      <c r="B36" s="16">
        <v>35.92974018505933</v>
      </c>
      <c r="C36" s="16">
        <v>178.3</v>
      </c>
      <c r="D36">
        <f t="shared" si="0"/>
        <v>78.300000000000011</v>
      </c>
    </row>
    <row r="37" spans="1:4" ht="18" x14ac:dyDescent="0.2">
      <c r="A37" s="16"/>
      <c r="B37" s="16"/>
    </row>
  </sheetData>
  <sortState xmlns:xlrd2="http://schemas.microsoft.com/office/spreadsheetml/2017/richdata2" ref="A2:C36">
    <sortCondition ref="B2:B36"/>
  </sortState>
  <hyperlinks>
    <hyperlink ref="A36" r:id="rId1" display="http://localhost/OECDStat_Metadata/ShowMetadata.ashx?Dataset=WILD_LIFE&amp;Coords=[COU].[DEU]&amp;ShowOnWeb=true&amp;Lang=en" xr:uid="{9FF4CE62-4E83-D647-AE0A-DF3B6D2BFAA0}"/>
  </hyperlink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0DB2-50F5-3648-995E-5DF70A198687}">
  <dimension ref="A1:D36"/>
  <sheetViews>
    <sheetView topLeftCell="A15" workbookViewId="0">
      <selection activeCell="B1" sqref="B1"/>
    </sheetView>
  </sheetViews>
  <sheetFormatPr baseColWidth="10" defaultRowHeight="16" x14ac:dyDescent="0.2"/>
  <sheetData>
    <row r="1" spans="1:4" ht="18" x14ac:dyDescent="0.2">
      <c r="A1" s="2" t="s">
        <v>9</v>
      </c>
      <c r="B1" s="15" t="s">
        <v>271</v>
      </c>
      <c r="C1" s="14" t="s">
        <v>284</v>
      </c>
      <c r="D1" t="s">
        <v>285</v>
      </c>
    </row>
    <row r="2" spans="1:4" ht="18" x14ac:dyDescent="0.2">
      <c r="A2" s="4" t="s">
        <v>44</v>
      </c>
      <c r="B2" s="16">
        <v>195.1</v>
      </c>
      <c r="C2" s="16">
        <v>1</v>
      </c>
      <c r="D2" s="16">
        <v>1</v>
      </c>
    </row>
    <row r="3" spans="1:4" ht="18" x14ac:dyDescent="0.2">
      <c r="A3" s="4" t="s">
        <v>19</v>
      </c>
      <c r="B3" s="16">
        <v>194.2</v>
      </c>
      <c r="C3" s="16">
        <v>2</v>
      </c>
      <c r="D3" s="16">
        <v>2</v>
      </c>
    </row>
    <row r="4" spans="1:4" ht="18" x14ac:dyDescent="0.2">
      <c r="A4" s="4" t="s">
        <v>35</v>
      </c>
      <c r="B4" s="16">
        <v>191.5</v>
      </c>
      <c r="C4" s="16">
        <v>3</v>
      </c>
      <c r="D4" s="16">
        <v>3</v>
      </c>
    </row>
    <row r="5" spans="1:4" ht="18" x14ac:dyDescent="0.2">
      <c r="A5" s="4" t="s">
        <v>11</v>
      </c>
      <c r="B5" s="16">
        <v>190.7</v>
      </c>
      <c r="C5" s="16">
        <v>4</v>
      </c>
      <c r="D5" s="16">
        <v>4</v>
      </c>
    </row>
    <row r="6" spans="1:4" ht="18" x14ac:dyDescent="0.2">
      <c r="A6" s="4" t="s">
        <v>21</v>
      </c>
      <c r="B6" s="16">
        <v>186.8</v>
      </c>
      <c r="C6" s="16">
        <v>5</v>
      </c>
      <c r="D6" s="16">
        <v>5</v>
      </c>
    </row>
    <row r="7" spans="1:4" ht="18" x14ac:dyDescent="0.2">
      <c r="A7" s="4" t="s">
        <v>26</v>
      </c>
      <c r="B7" s="16">
        <v>184.5</v>
      </c>
      <c r="C7" s="16">
        <v>6</v>
      </c>
      <c r="D7" s="16">
        <v>6</v>
      </c>
    </row>
    <row r="8" spans="1:4" ht="18" x14ac:dyDescent="0.2">
      <c r="A8" s="4" t="s">
        <v>37</v>
      </c>
      <c r="B8" s="16">
        <v>179.6</v>
      </c>
      <c r="C8" s="16">
        <v>7</v>
      </c>
      <c r="D8" s="16">
        <v>7</v>
      </c>
    </row>
    <row r="9" spans="1:4" ht="18" x14ac:dyDescent="0.2">
      <c r="A9" s="8" t="s">
        <v>23</v>
      </c>
      <c r="B9" s="16">
        <v>178.3</v>
      </c>
      <c r="C9" s="16">
        <v>8</v>
      </c>
      <c r="D9" s="16">
        <v>8</v>
      </c>
    </row>
    <row r="10" spans="1:4" ht="18" x14ac:dyDescent="0.2">
      <c r="A10" s="4" t="s">
        <v>12</v>
      </c>
      <c r="B10" s="16">
        <v>178.1</v>
      </c>
      <c r="C10" s="16">
        <v>9</v>
      </c>
      <c r="D10" s="16">
        <v>9</v>
      </c>
    </row>
    <row r="11" spans="1:4" ht="18" x14ac:dyDescent="0.2">
      <c r="A11" s="4" t="s">
        <v>36</v>
      </c>
      <c r="B11" s="16">
        <v>176.8</v>
      </c>
      <c r="C11" s="16">
        <v>10</v>
      </c>
      <c r="D11" s="16">
        <v>10</v>
      </c>
    </row>
    <row r="12" spans="1:4" ht="18" x14ac:dyDescent="0.2">
      <c r="A12" s="4" t="s">
        <v>20</v>
      </c>
      <c r="B12" s="16">
        <v>173.8</v>
      </c>
      <c r="C12" s="16">
        <v>12</v>
      </c>
      <c r="D12" s="16">
        <v>11</v>
      </c>
    </row>
    <row r="13" spans="1:4" ht="18" x14ac:dyDescent="0.2">
      <c r="A13" s="4" t="s">
        <v>33</v>
      </c>
      <c r="B13" s="16">
        <v>173.8</v>
      </c>
      <c r="C13" s="16">
        <v>13</v>
      </c>
      <c r="D13" s="16">
        <v>12</v>
      </c>
    </row>
    <row r="14" spans="1:4" ht="18" x14ac:dyDescent="0.2">
      <c r="A14" s="4" t="s">
        <v>43</v>
      </c>
      <c r="B14" s="16">
        <v>173.7</v>
      </c>
      <c r="C14" s="16">
        <v>14</v>
      </c>
      <c r="D14" s="16">
        <v>13</v>
      </c>
    </row>
    <row r="15" spans="1:4" ht="18" x14ac:dyDescent="0.2">
      <c r="A15" s="4" t="s">
        <v>42</v>
      </c>
      <c r="B15" s="16">
        <v>173</v>
      </c>
      <c r="C15" s="16">
        <v>15</v>
      </c>
      <c r="D15" s="16">
        <v>14</v>
      </c>
    </row>
    <row r="16" spans="1:4" ht="18" x14ac:dyDescent="0.2">
      <c r="A16" s="4" t="s">
        <v>29</v>
      </c>
      <c r="B16" s="16">
        <v>172.6</v>
      </c>
      <c r="C16" s="16">
        <v>16</v>
      </c>
      <c r="D16" s="16">
        <v>15</v>
      </c>
    </row>
    <row r="17" spans="1:4" ht="18" x14ac:dyDescent="0.2">
      <c r="A17" s="4" t="s">
        <v>41</v>
      </c>
      <c r="B17" s="16">
        <v>168.7</v>
      </c>
      <c r="C17" s="16">
        <v>18</v>
      </c>
      <c r="D17" s="16">
        <v>16</v>
      </c>
    </row>
    <row r="18" spans="1:4" ht="24" x14ac:dyDescent="0.2">
      <c r="A18" s="4" t="s">
        <v>46</v>
      </c>
      <c r="B18" s="16">
        <v>164.8</v>
      </c>
      <c r="C18" s="16">
        <v>20</v>
      </c>
      <c r="D18" s="16">
        <v>17</v>
      </c>
    </row>
    <row r="19" spans="1:4" ht="24" x14ac:dyDescent="0.2">
      <c r="A19" s="4" t="s">
        <v>18</v>
      </c>
      <c r="B19" s="16">
        <v>163.80000000000001</v>
      </c>
      <c r="C19" s="16">
        <v>21</v>
      </c>
      <c r="D19" s="16">
        <v>18</v>
      </c>
    </row>
    <row r="20" spans="1:4" ht="18" x14ac:dyDescent="0.2">
      <c r="A20" s="4" t="s">
        <v>14</v>
      </c>
      <c r="B20" s="16">
        <v>163.80000000000001</v>
      </c>
      <c r="C20" s="16">
        <v>22</v>
      </c>
      <c r="D20" s="16">
        <v>19</v>
      </c>
    </row>
    <row r="21" spans="1:4" ht="18" x14ac:dyDescent="0.2">
      <c r="A21" s="4" t="s">
        <v>32</v>
      </c>
      <c r="B21" s="16">
        <v>163</v>
      </c>
      <c r="C21" s="16">
        <v>23</v>
      </c>
      <c r="D21" s="16">
        <v>20</v>
      </c>
    </row>
    <row r="22" spans="1:4" ht="18" x14ac:dyDescent="0.2">
      <c r="A22" s="4" t="s">
        <v>39</v>
      </c>
      <c r="B22" s="16">
        <v>162.19999999999999</v>
      </c>
      <c r="C22" s="16">
        <v>25</v>
      </c>
      <c r="D22" s="16">
        <v>21</v>
      </c>
    </row>
    <row r="23" spans="1:4" ht="18" x14ac:dyDescent="0.2">
      <c r="A23" s="4" t="s">
        <v>13</v>
      </c>
      <c r="B23" s="16">
        <v>155.80000000000001</v>
      </c>
      <c r="C23" s="16">
        <v>26</v>
      </c>
      <c r="D23" s="16">
        <v>22</v>
      </c>
    </row>
    <row r="24" spans="1:4" ht="18" x14ac:dyDescent="0.2">
      <c r="A24" s="4" t="s">
        <v>22</v>
      </c>
      <c r="B24" s="16">
        <v>152.69999999999999</v>
      </c>
      <c r="C24" s="16">
        <v>29</v>
      </c>
      <c r="D24" s="16">
        <v>23</v>
      </c>
    </row>
    <row r="25" spans="1:4" ht="18" x14ac:dyDescent="0.2">
      <c r="A25" s="4" t="s">
        <v>31</v>
      </c>
      <c r="B25" s="16">
        <v>152.19999999999999</v>
      </c>
      <c r="C25" s="16">
        <v>30</v>
      </c>
      <c r="D25" s="16">
        <v>24</v>
      </c>
    </row>
    <row r="26" spans="1:4" ht="18" x14ac:dyDescent="0.2">
      <c r="A26" s="4" t="s">
        <v>27</v>
      </c>
      <c r="B26" s="16">
        <v>151.69999999999999</v>
      </c>
      <c r="C26" s="16">
        <v>31</v>
      </c>
      <c r="D26" s="16">
        <v>25</v>
      </c>
    </row>
    <row r="27" spans="1:4" ht="24" x14ac:dyDescent="0.2">
      <c r="A27" s="4" t="s">
        <v>40</v>
      </c>
      <c r="B27" s="16">
        <v>150.5</v>
      </c>
      <c r="C27" s="16">
        <v>32</v>
      </c>
      <c r="D27" s="16">
        <v>26</v>
      </c>
    </row>
    <row r="28" spans="1:4" ht="18" x14ac:dyDescent="0.2">
      <c r="A28" s="4" t="s">
        <v>28</v>
      </c>
      <c r="B28" s="16">
        <v>137.30000000000001</v>
      </c>
      <c r="C28" s="16">
        <v>37</v>
      </c>
      <c r="D28" s="16">
        <v>27</v>
      </c>
    </row>
    <row r="29" spans="1:4" ht="18" x14ac:dyDescent="0.2">
      <c r="A29" s="4" t="s">
        <v>25</v>
      </c>
      <c r="B29" s="16">
        <v>136.19999999999999</v>
      </c>
      <c r="C29" s="16">
        <v>39</v>
      </c>
      <c r="D29" s="16">
        <v>28</v>
      </c>
    </row>
    <row r="30" spans="1:4" ht="18" x14ac:dyDescent="0.2">
      <c r="A30" s="4" t="s">
        <v>38</v>
      </c>
      <c r="B30" s="16">
        <v>132.19999999999999</v>
      </c>
      <c r="C30" s="16">
        <v>40</v>
      </c>
      <c r="D30" s="16">
        <v>29</v>
      </c>
    </row>
    <row r="31" spans="1:4" ht="18" x14ac:dyDescent="0.2">
      <c r="A31" s="4" t="s">
        <v>24</v>
      </c>
      <c r="B31" s="16">
        <v>127.1</v>
      </c>
      <c r="C31" s="16">
        <v>46</v>
      </c>
      <c r="D31" s="16">
        <v>30</v>
      </c>
    </row>
    <row r="32" spans="1:4" ht="18" x14ac:dyDescent="0.2">
      <c r="A32" s="4" t="s">
        <v>34</v>
      </c>
      <c r="B32" s="16">
        <v>126.9</v>
      </c>
      <c r="C32" s="16">
        <v>47</v>
      </c>
      <c r="D32" s="16">
        <v>31</v>
      </c>
    </row>
    <row r="33" spans="1:4" ht="18" x14ac:dyDescent="0.2">
      <c r="A33" s="4" t="s">
        <v>17</v>
      </c>
      <c r="B33" s="16">
        <v>122.9</v>
      </c>
      <c r="C33" s="16">
        <v>49</v>
      </c>
      <c r="D33" s="16">
        <v>32</v>
      </c>
    </row>
    <row r="34" spans="1:4" ht="18" x14ac:dyDescent="0.2">
      <c r="A34" s="4" t="s">
        <v>45</v>
      </c>
      <c r="B34" s="16">
        <v>119.5</v>
      </c>
      <c r="C34" s="16">
        <v>54</v>
      </c>
      <c r="D34" s="16">
        <v>33</v>
      </c>
    </row>
    <row r="35" spans="1:4" ht="18" x14ac:dyDescent="0.2">
      <c r="A35" s="4" t="s">
        <v>16</v>
      </c>
      <c r="B35" s="16">
        <v>102.9</v>
      </c>
      <c r="C35" s="16">
        <v>71</v>
      </c>
      <c r="D35" s="16">
        <v>34</v>
      </c>
    </row>
    <row r="36" spans="1:4" ht="18" x14ac:dyDescent="0.2">
      <c r="A36" s="4" t="s">
        <v>15</v>
      </c>
      <c r="B36" s="16">
        <v>102.9</v>
      </c>
      <c r="C36" s="16">
        <v>72</v>
      </c>
      <c r="D36" s="16">
        <v>35</v>
      </c>
    </row>
  </sheetData>
  <sortState xmlns:xlrd2="http://schemas.microsoft.com/office/spreadsheetml/2017/richdata2" ref="A2:C36">
    <sortCondition ref="C2:C36"/>
  </sortState>
  <hyperlinks>
    <hyperlink ref="A9" r:id="rId1" display="http://localhost/OECDStat_Metadata/ShowMetadata.ashx?Dataset=WILD_LIFE&amp;Coords=[COU].[DEU]&amp;ShowOnWeb=true&amp;Lang=en" xr:uid="{96CEBFA4-8E4E-B44E-B34D-A4A8E12E7F5B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alle_Daten&amp;ersteBerechnungen</vt:lpstr>
      <vt:lpstr>Living_Quality_Calculation</vt:lpstr>
      <vt:lpstr>Tabelle3</vt:lpstr>
      <vt:lpstr>Unsorted_bedrohteTi_Lebensqual</vt:lpstr>
      <vt:lpstr>Sorted_BedrohteTiere</vt:lpstr>
      <vt:lpstr>Sorted_Lebensqualität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2023-03-03T15:50:29Z</dcterms:created>
  <dcterms:modified xsi:type="dcterms:W3CDTF">2023-04-21T17:33:37Z</dcterms:modified>
</cp:coreProperties>
</file>