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Latitude E5285\Documents\"/>
    </mc:Choice>
  </mc:AlternateContent>
  <xr:revisionPtr revIDLastSave="0" documentId="8_{45D1E689-2975-46A5-8ACD-CD07C6B06EA3}" xr6:coauthVersionLast="47" xr6:coauthVersionMax="47" xr10:uidLastSave="{00000000-0000-0000-0000-000000000000}"/>
  <bookViews>
    <workbookView xWindow="-110" yWindow="-110" windowWidth="19420" windowHeight="12420" firstSheet="4" activeTab="6" xr2:uid="{00000000-000D-0000-FFFF-FFFF00000000}"/>
  </bookViews>
  <sheets>
    <sheet name="Kaboswa" sheetId="11" state="hidden" r:id="rId1"/>
    <sheet name="Septon" sheetId="13" state="hidden" r:id="rId2"/>
    <sheet name="Septon." sheetId="14" state="hidden" r:id="rId3"/>
    <sheet name="Kaboswa." sheetId="16" state="hidden" r:id="rId4"/>
    <sheet name="KBS" sheetId="18" r:id="rId5"/>
    <sheet name="SPT" sheetId="19" r:id="rId6"/>
    <sheet name="Sheet3" sheetId="22" r:id="rId7"/>
    <sheet name="Sheet1" sheetId="20" r:id="rId8"/>
    <sheet name="Sheet2" sheetId="21" r:id="rId9"/>
  </sheets>
  <definedNames>
    <definedName name="_xlnm._FilterDatabase" localSheetId="4" hidden="1">KBS!$A$11:$G$11</definedName>
    <definedName name="_xlnm.Print_Area" localSheetId="0">Kaboswa!$A$1:$AL$46</definedName>
    <definedName name="_xlnm.Print_Area" localSheetId="3">Kaboswa.!$A$1:$AL$52</definedName>
    <definedName name="_xlnm.Print_Area" localSheetId="4">KBS!$A$1:$AL$39</definedName>
    <definedName name="_xlnm.Print_Area" localSheetId="1">Septon!$A$1:$AL$43</definedName>
    <definedName name="_xlnm.Print_Area" localSheetId="2">Septon.!$A$1:$AM$43</definedName>
    <definedName name="_xlnm.Print_Area" localSheetId="5">SPT!$A$1:$AL$40</definedName>
  </definedNames>
  <calcPr calcId="191029"/>
</workbook>
</file>

<file path=xl/calcChain.xml><?xml version="1.0" encoding="utf-8"?>
<calcChain xmlns="http://schemas.openxmlformats.org/spreadsheetml/2006/main">
  <c r="C39" i="22" l="1"/>
  <c r="C40" i="22" s="1"/>
  <c r="F38" i="22"/>
  <c r="F37" i="22"/>
  <c r="F36" i="22"/>
  <c r="F35" i="22"/>
  <c r="F34" i="22"/>
  <c r="F33" i="22"/>
  <c r="F39" i="22" s="1"/>
  <c r="F40" i="22" s="1"/>
  <c r="C29" i="22"/>
  <c r="C28" i="22"/>
  <c r="F27" i="22"/>
  <c r="D27" i="22"/>
  <c r="F26" i="22"/>
  <c r="F25" i="22"/>
  <c r="D25" i="22"/>
  <c r="F24" i="22"/>
  <c r="D24" i="22"/>
  <c r="F23" i="22"/>
  <c r="D23" i="22"/>
  <c r="F22" i="22"/>
  <c r="F28" i="22" s="1"/>
  <c r="F29" i="22" s="1"/>
  <c r="C17" i="22"/>
  <c r="C18" i="22" s="1"/>
  <c r="F16" i="22"/>
  <c r="F15" i="22"/>
  <c r="F14" i="22"/>
  <c r="F13" i="22"/>
  <c r="F12" i="22"/>
  <c r="F11" i="22"/>
  <c r="F17" i="22" s="1"/>
  <c r="F18" i="22" s="1"/>
  <c r="Z5" i="22"/>
  <c r="Z6" i="22" s="1"/>
  <c r="X5" i="22"/>
  <c r="X6" i="22" s="1"/>
  <c r="V5" i="22"/>
  <c r="V6" i="22" s="1"/>
  <c r="AB4" i="22"/>
  <c r="AB5" i="22" s="1"/>
  <c r="Z3" i="22"/>
  <c r="X3" i="22"/>
  <c r="V3" i="22"/>
  <c r="C28" i="19"/>
  <c r="C17" i="19"/>
  <c r="D15" i="22" l="1"/>
  <c r="D13" i="22"/>
  <c r="D11" i="22"/>
  <c r="D16" i="22"/>
  <c r="D14" i="22"/>
  <c r="D12" i="22"/>
  <c r="AB6" i="22"/>
  <c r="D38" i="22"/>
  <c r="D36" i="22"/>
  <c r="D34" i="22"/>
  <c r="D37" i="22"/>
  <c r="D35" i="22"/>
  <c r="D33" i="22"/>
  <c r="Z5" i="18"/>
  <c r="X5" i="18"/>
  <c r="V5" i="18"/>
  <c r="Z5" i="19"/>
  <c r="X5" i="19"/>
  <c r="V5" i="19"/>
  <c r="C39" i="19" l="1"/>
  <c r="C29" i="18"/>
  <c r="C18" i="18"/>
  <c r="F37" i="19" l="1"/>
  <c r="C38" i="18" l="1"/>
  <c r="F12" i="18" l="1"/>
  <c r="C39" i="18"/>
  <c r="F36" i="18"/>
  <c r="F33" i="18"/>
  <c r="F32" i="18"/>
  <c r="F37" i="18"/>
  <c r="F35" i="18"/>
  <c r="F34" i="18"/>
  <c r="B30" i="18"/>
  <c r="C30" i="18"/>
  <c r="F26" i="18"/>
  <c r="F25" i="18"/>
  <c r="F27" i="18"/>
  <c r="F24" i="18"/>
  <c r="F23" i="18"/>
  <c r="F28" i="18"/>
  <c r="C19" i="18"/>
  <c r="F17" i="18"/>
  <c r="F11" i="18"/>
  <c r="F10" i="18"/>
  <c r="F16" i="18"/>
  <c r="F9" i="18"/>
  <c r="F13" i="18"/>
  <c r="F15" i="18"/>
  <c r="F14" i="18"/>
  <c r="Z6" i="18"/>
  <c r="X6" i="18"/>
  <c r="V6" i="18"/>
  <c r="AB4" i="18"/>
  <c r="AB5" i="18" s="1"/>
  <c r="Z3" i="18"/>
  <c r="X3" i="18"/>
  <c r="V3" i="18"/>
  <c r="F29" i="18" l="1"/>
  <c r="F18" i="18"/>
  <c r="F38" i="18"/>
  <c r="F30" i="18"/>
  <c r="D11" i="18"/>
  <c r="D12" i="18"/>
  <c r="D14" i="18"/>
  <c r="D16" i="18"/>
  <c r="D17" i="18"/>
  <c r="D13" i="18"/>
  <c r="AB6" i="18"/>
  <c r="D25" i="18"/>
  <c r="D24" i="18"/>
  <c r="D28" i="18"/>
  <c r="D26" i="18"/>
  <c r="D27" i="18"/>
  <c r="D23" i="18"/>
  <c r="F39" i="18"/>
  <c r="D36" i="18"/>
  <c r="D32" i="18"/>
  <c r="D35" i="18"/>
  <c r="D33" i="18"/>
  <c r="D37" i="18"/>
  <c r="D34" i="18"/>
  <c r="F19" i="18"/>
  <c r="D15" i="18"/>
  <c r="D9" i="18"/>
  <c r="D10" i="18"/>
  <c r="C40" i="19" l="1"/>
  <c r="D37" i="19" s="1"/>
  <c r="Z6" i="19"/>
  <c r="X6" i="19"/>
  <c r="V6" i="19"/>
  <c r="F34" i="19"/>
  <c r="F38" i="19"/>
  <c r="F36" i="19"/>
  <c r="F35" i="19"/>
  <c r="F33" i="19"/>
  <c r="C29" i="19"/>
  <c r="F25" i="19"/>
  <c r="F24" i="19"/>
  <c r="F26" i="19"/>
  <c r="F27" i="19"/>
  <c r="F23" i="19"/>
  <c r="F22" i="19"/>
  <c r="C18" i="19"/>
  <c r="F12" i="19"/>
  <c r="F16" i="19"/>
  <c r="F15" i="19"/>
  <c r="F14" i="19"/>
  <c r="F13" i="19"/>
  <c r="F11" i="19"/>
  <c r="AB4" i="19"/>
  <c r="AB5" i="19" s="1"/>
  <c r="Z3" i="19"/>
  <c r="X3" i="19"/>
  <c r="V3" i="19"/>
  <c r="F28" i="19" l="1"/>
  <c r="F17" i="19"/>
  <c r="F39" i="19"/>
  <c r="F40" i="19" s="1"/>
  <c r="F18" i="19"/>
  <c r="F29" i="19"/>
  <c r="D38" i="19"/>
  <c r="D35" i="19"/>
  <c r="D36" i="19"/>
  <c r="D33" i="19"/>
  <c r="D34" i="19"/>
  <c r="AB6" i="19"/>
  <c r="D23" i="19"/>
  <c r="D25" i="19"/>
  <c r="D27" i="19"/>
  <c r="D24" i="19"/>
  <c r="D16" i="19"/>
  <c r="D14" i="19"/>
  <c r="D11" i="19"/>
  <c r="D12" i="19"/>
  <c r="D15" i="19"/>
  <c r="D13" i="19"/>
  <c r="C50" i="16" l="1"/>
  <c r="C51" i="16" s="1"/>
  <c r="D41" i="16" s="1"/>
  <c r="F49" i="16"/>
  <c r="F48" i="16"/>
  <c r="F47" i="16"/>
  <c r="F46" i="16"/>
  <c r="F45" i="16"/>
  <c r="F44" i="16"/>
  <c r="F43" i="16"/>
  <c r="F42" i="16"/>
  <c r="F41" i="16"/>
  <c r="C35" i="16"/>
  <c r="C36" i="16" s="1"/>
  <c r="B35" i="16"/>
  <c r="B50" i="16" s="1"/>
  <c r="F34" i="16"/>
  <c r="F33" i="16"/>
  <c r="F32" i="16"/>
  <c r="F31" i="16"/>
  <c r="F30" i="16"/>
  <c r="F29" i="16"/>
  <c r="F28" i="16"/>
  <c r="F27" i="16"/>
  <c r="C21" i="16"/>
  <c r="C22" i="16" s="1"/>
  <c r="F20" i="16"/>
  <c r="F19" i="16"/>
  <c r="F18" i="16"/>
  <c r="F17" i="16"/>
  <c r="F16" i="16"/>
  <c r="F15" i="16"/>
  <c r="F14" i="16"/>
  <c r="F12" i="16"/>
  <c r="F11" i="16"/>
  <c r="AB4" i="16"/>
  <c r="Z3" i="16"/>
  <c r="X3" i="16"/>
  <c r="V3" i="16"/>
  <c r="F35" i="16" l="1"/>
  <c r="F50" i="16"/>
  <c r="F51" i="16" s="1"/>
  <c r="Z5" i="16" s="1"/>
  <c r="Z6" i="16" s="1"/>
  <c r="F21" i="16"/>
  <c r="D29" i="16"/>
  <c r="D34" i="16"/>
  <c r="D32" i="16"/>
  <c r="D30" i="16"/>
  <c r="D28" i="16"/>
  <c r="D33" i="16"/>
  <c r="D31" i="16"/>
  <c r="D27" i="16"/>
  <c r="F36" i="16"/>
  <c r="X5" i="16" s="1"/>
  <c r="X6" i="16" s="1"/>
  <c r="D48" i="16"/>
  <c r="D46" i="16"/>
  <c r="D44" i="16"/>
  <c r="D42" i="16"/>
  <c r="F22" i="16"/>
  <c r="V5" i="16" s="1"/>
  <c r="D12" i="16"/>
  <c r="D18" i="16"/>
  <c r="D16" i="16"/>
  <c r="D17" i="16"/>
  <c r="D20" i="16"/>
  <c r="D14" i="16"/>
  <c r="D49" i="16"/>
  <c r="D47" i="16"/>
  <c r="D45" i="16"/>
  <c r="D43" i="16"/>
  <c r="D13" i="16"/>
  <c r="D11" i="16"/>
  <c r="D19" i="16"/>
  <c r="D15" i="16"/>
  <c r="V6" i="16" l="1"/>
  <c r="AB6" i="16" s="1"/>
  <c r="AB5" i="16"/>
  <c r="F28" i="14"/>
  <c r="C41" i="14" l="1"/>
  <c r="C42" i="14" s="1"/>
  <c r="F40" i="14"/>
  <c r="F39" i="14"/>
  <c r="F38" i="14"/>
  <c r="F37" i="14"/>
  <c r="F36" i="14"/>
  <c r="F35" i="14"/>
  <c r="C29" i="14"/>
  <c r="C30" i="14" s="1"/>
  <c r="D28" i="14" s="1"/>
  <c r="F27" i="14"/>
  <c r="F26" i="14"/>
  <c r="F25" i="14"/>
  <c r="F24" i="14"/>
  <c r="F23" i="14"/>
  <c r="C17" i="14"/>
  <c r="C18" i="14" s="1"/>
  <c r="F16" i="14"/>
  <c r="F15" i="14"/>
  <c r="F14" i="14"/>
  <c r="F13" i="14"/>
  <c r="F12" i="14"/>
  <c r="AB4" i="14"/>
  <c r="Z3" i="14"/>
  <c r="X3" i="14"/>
  <c r="V3" i="14"/>
  <c r="D40" i="14" l="1"/>
  <c r="D35" i="14"/>
  <c r="D37" i="14"/>
  <c r="F29" i="14"/>
  <c r="F30" i="14" s="1"/>
  <c r="X5" i="14" s="1"/>
  <c r="X6" i="14" s="1"/>
  <c r="D15" i="14"/>
  <c r="D16" i="14"/>
  <c r="D12" i="14"/>
  <c r="D14" i="14"/>
  <c r="F17" i="14"/>
  <c r="F18" i="14" s="1"/>
  <c r="V5" i="14" s="1"/>
  <c r="V6" i="14" s="1"/>
  <c r="F41" i="14"/>
  <c r="F42" i="14" s="1"/>
  <c r="Z5" i="14" s="1"/>
  <c r="Z6" i="14" s="1"/>
  <c r="D39" i="14"/>
  <c r="D24" i="14"/>
  <c r="D27" i="14"/>
  <c r="D25" i="14"/>
  <c r="D23" i="14"/>
  <c r="D26" i="14"/>
  <c r="D13" i="14"/>
  <c r="D36" i="14"/>
  <c r="D38" i="14"/>
  <c r="C41" i="13"/>
  <c r="AB6" i="14" l="1"/>
  <c r="AB5" i="14"/>
  <c r="C28" i="13"/>
  <c r="F26" i="13"/>
  <c r="F29" i="11"/>
  <c r="F30" i="11"/>
  <c r="F31" i="11"/>
  <c r="C32" i="11"/>
  <c r="C44" i="11" l="1"/>
  <c r="F41" i="11"/>
  <c r="F42" i="11"/>
  <c r="F43" i="11"/>
  <c r="F40" i="11"/>
  <c r="C19" i="11" l="1"/>
  <c r="AB4" i="11" l="1"/>
  <c r="F12" i="13"/>
  <c r="F18" i="11" l="1"/>
  <c r="F17" i="11"/>
  <c r="F16" i="11"/>
  <c r="F15" i="11"/>
  <c r="F14" i="13" l="1"/>
  <c r="C17" i="13" l="1"/>
  <c r="AB4" i="13"/>
  <c r="F35" i="13" l="1"/>
  <c r="F24" i="13" l="1"/>
  <c r="F25" i="13"/>
  <c r="F23" i="13"/>
  <c r="F11" i="11"/>
  <c r="F14" i="11"/>
  <c r="F12" i="11"/>
  <c r="F19" i="11" l="1"/>
  <c r="F40" i="13"/>
  <c r="F16" i="13" l="1"/>
  <c r="C45" i="11" l="1"/>
  <c r="D38" i="11" s="1"/>
  <c r="V3" i="13" l="1"/>
  <c r="F39" i="13" l="1"/>
  <c r="F37" i="13"/>
  <c r="F13" i="13" l="1"/>
  <c r="F25" i="11" l="1"/>
  <c r="F39" i="11" l="1"/>
  <c r="F38" i="11"/>
  <c r="F26" i="11" l="1"/>
  <c r="F38" i="13" l="1"/>
  <c r="X3" i="13" l="1"/>
  <c r="Z3" i="13"/>
  <c r="F15" i="13"/>
  <c r="C18" i="13"/>
  <c r="F27" i="13"/>
  <c r="F28" i="13" s="1"/>
  <c r="F36" i="13"/>
  <c r="F34" i="13"/>
  <c r="C42" i="13"/>
  <c r="F17" i="13" l="1"/>
  <c r="D14" i="13"/>
  <c r="F41" i="13"/>
  <c r="F42" i="13" s="1"/>
  <c r="Z5" i="13" s="1"/>
  <c r="Z6" i="13" s="1"/>
  <c r="D40" i="13"/>
  <c r="D35" i="13"/>
  <c r="D16" i="13"/>
  <c r="D12" i="13"/>
  <c r="D15" i="13"/>
  <c r="D13" i="13"/>
  <c r="F29" i="13"/>
  <c r="X5" i="13" s="1"/>
  <c r="X6" i="13" s="1"/>
  <c r="D37" i="13"/>
  <c r="D39" i="13"/>
  <c r="D38" i="13"/>
  <c r="D36" i="13"/>
  <c r="D34" i="13"/>
  <c r="B32" i="11" l="1"/>
  <c r="F28" i="11"/>
  <c r="F27" i="11"/>
  <c r="Z3" i="11"/>
  <c r="X3" i="11"/>
  <c r="V3" i="11"/>
  <c r="F32" i="11" l="1"/>
  <c r="B44" i="11"/>
  <c r="F44" i="11" s="1"/>
  <c r="C20" i="11"/>
  <c r="D15" i="11" l="1"/>
  <c r="D11" i="11"/>
  <c r="D13" i="11"/>
  <c r="D16" i="11"/>
  <c r="D12" i="11"/>
  <c r="D17" i="11"/>
  <c r="D14" i="11"/>
  <c r="D18" i="11"/>
  <c r="D42" i="11"/>
  <c r="D43" i="11"/>
  <c r="D39" i="11"/>
  <c r="D40" i="11"/>
  <c r="D41" i="11"/>
  <c r="F45" i="11"/>
  <c r="Z5" i="11" s="1"/>
  <c r="Z6" i="11" s="1"/>
  <c r="F20" i="11"/>
  <c r="V5" i="11" s="1"/>
  <c r="V6" i="11" l="1"/>
  <c r="F18" i="13"/>
  <c r="V5" i="13" s="1"/>
  <c r="AB5" i="13" s="1"/>
  <c r="V6" i="13" l="1"/>
  <c r="AB6" i="13" s="1"/>
  <c r="C33" i="11"/>
  <c r="D29" i="11" s="1"/>
  <c r="F33" i="11"/>
  <c r="X5" i="11" s="1"/>
  <c r="D30" i="11" l="1"/>
  <c r="D31" i="11"/>
  <c r="D26" i="11"/>
  <c r="AB5" i="11"/>
  <c r="X6" i="11"/>
  <c r="AB6" i="11" s="1"/>
  <c r="D28" i="11"/>
  <c r="D25" i="11"/>
  <c r="D27" i="11"/>
  <c r="C29" i="13"/>
  <c r="D26" i="13" s="1"/>
  <c r="D25" i="13" l="1"/>
  <c r="D27" i="13"/>
  <c r="D23" i="13"/>
  <c r="D24" i="13"/>
</calcChain>
</file>

<file path=xl/sharedStrings.xml><?xml version="1.0" encoding="utf-8"?>
<sst xmlns="http://schemas.openxmlformats.org/spreadsheetml/2006/main" count="901" uniqueCount="47">
  <si>
    <t xml:space="preserve">PROGRAM SCHEME  PLUCKING . </t>
  </si>
  <si>
    <t>SD</t>
  </si>
  <si>
    <t xml:space="preserve"> </t>
  </si>
  <si>
    <t>DIVISION</t>
  </si>
  <si>
    <t>Annual GL Budget</t>
  </si>
  <si>
    <t>Months GL Target</t>
  </si>
  <si>
    <t>Daily GL Target</t>
  </si>
  <si>
    <t>Prune Age</t>
  </si>
  <si>
    <t>Ha.</t>
  </si>
  <si>
    <t>Total</t>
  </si>
  <si>
    <t>Zone  / Fields</t>
  </si>
  <si>
    <t>Type (VP/SD)</t>
  </si>
  <si>
    <t xml:space="preserve">ESTATE </t>
  </si>
  <si>
    <t xml:space="preserve">MONTH </t>
  </si>
  <si>
    <t>VP</t>
  </si>
  <si>
    <t>Green Leaf Targets</t>
  </si>
  <si>
    <t>Fixed formula</t>
  </si>
  <si>
    <t>Variable data</t>
  </si>
  <si>
    <t>Pluck days</t>
  </si>
  <si>
    <t>Grow days</t>
  </si>
  <si>
    <t># of Schemes</t>
  </si>
  <si>
    <t>Daily Actual »</t>
  </si>
  <si>
    <t>Ha/Day Tgt</t>
  </si>
  <si>
    <t>Pluckers req</t>
  </si>
  <si>
    <t xml:space="preserve">Growing Days C/f </t>
  </si>
  <si>
    <t>Days to Plk</t>
  </si>
  <si>
    <t>ZONE A</t>
  </si>
  <si>
    <t>ZONE C</t>
  </si>
  <si>
    <t>NOTES:</t>
  </si>
  <si>
    <t>Kg/Plk</t>
  </si>
  <si>
    <t>Day/Mth</t>
  </si>
  <si>
    <t>ZONE G</t>
  </si>
  <si>
    <t>ZONE B</t>
  </si>
  <si>
    <t>KAKUZI LIMITED KABOSWA ESTATE</t>
  </si>
  <si>
    <t>ZONE F</t>
  </si>
  <si>
    <t>ZONE E</t>
  </si>
  <si>
    <t>s</t>
  </si>
  <si>
    <t>PR</t>
  </si>
  <si>
    <t>SEPTON DIVISION PSP APRIL 2016</t>
  </si>
  <si>
    <t>TP</t>
  </si>
  <si>
    <t>KABOSWA DIVISION PSP APRIL 2016</t>
  </si>
  <si>
    <t xml:space="preserve">ESTATE: KABOSWA </t>
  </si>
  <si>
    <t>DIVISION: SEPTON</t>
  </si>
  <si>
    <t>KAKUZI PLC- KABOSWA ESTATE</t>
  </si>
  <si>
    <t>KAKUZI PLC - KABOSWA ESTATE</t>
  </si>
  <si>
    <t>KABOSWA DIVISION PSP AUGUST,2022</t>
  </si>
  <si>
    <t>MONTH: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</si>
</sst>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</numFmts>
  <fonts count="25" x14ac:knownFonts="1">
    <font>
      <sz val="12"/>
      <name val="Arial"/>
    </font>
    <font>
      <sz val="1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sz val="14"/>
      <color theme="7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sz val="10"/>
      <name val="Arial Nova"/>
      <family val="2"/>
    </font>
    <font>
      <b/>
      <u/>
      <sz val="16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7"/>
      <name val="Arial Nova"/>
      <family val="2"/>
    </font>
    <font>
      <b/>
      <sz val="10"/>
      <color theme="5"/>
      <name val="Arial Nova"/>
      <family val="2"/>
    </font>
    <font>
      <b/>
      <sz val="10"/>
      <name val="Arial Nova"/>
      <family val="2"/>
    </font>
    <font>
      <b/>
      <u/>
      <sz val="10"/>
      <name val="Arial Nova"/>
      <family val="2"/>
    </font>
    <font>
      <sz val="10"/>
      <color rgb="FF7030A0"/>
      <name val="Arial Nova"/>
      <family val="2"/>
    </font>
    <font>
      <b/>
      <sz val="10"/>
      <color rgb="FF7030A0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2" borderId="0"/>
    <xf numFmtId="0" fontId="2" fillId="0" borderId="0"/>
    <xf numFmtId="0" fontId="3" fillId="0" borderId="0"/>
    <xf numFmtId="0" fontId="2" fillId="0" borderId="0"/>
    <xf numFmtId="43" fontId="10" fillId="0" borderId="0" applyFont="0" applyFill="0" applyBorder="0" applyAlignment="0" applyProtection="0"/>
  </cellStyleXfs>
  <cellXfs count="528">
    <xf numFmtId="0" fontId="0" fillId="2" borderId="0" xfId="0"/>
    <xf numFmtId="0" fontId="4" fillId="0" borderId="0" xfId="0" applyFont="1" applyFill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65" fontId="1" fillId="5" borderId="7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top" wrapText="1"/>
    </xf>
    <xf numFmtId="0" fontId="1" fillId="0" borderId="12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top"/>
    </xf>
    <xf numFmtId="3" fontId="4" fillId="5" borderId="3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Alignment="1">
      <alignment horizontal="left" vertical="center" wrapText="1"/>
    </xf>
    <xf numFmtId="0" fontId="1" fillId="0" borderId="7" xfId="3" applyFont="1" applyBorder="1"/>
    <xf numFmtId="0" fontId="1" fillId="0" borderId="7" xfId="3" applyFont="1" applyBorder="1" applyAlignment="1">
      <alignment horizontal="center"/>
    </xf>
    <xf numFmtId="0" fontId="1" fillId="0" borderId="7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 wrapText="1"/>
    </xf>
    <xf numFmtId="3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2" xfId="0" applyNumberFormat="1" applyFont="1" applyFill="1" applyBorder="1" applyAlignment="1">
      <alignment horizontal="center" vertical="center" wrapText="1"/>
    </xf>
    <xf numFmtId="1" fontId="5" fillId="6" borderId="0" xfId="1" applyNumberFormat="1" applyFont="1" applyFill="1" applyAlignment="1">
      <alignment horizontal="center"/>
    </xf>
    <xf numFmtId="2" fontId="1" fillId="0" borderId="7" xfId="3" applyNumberFormat="1" applyFont="1" applyBorder="1"/>
    <xf numFmtId="4" fontId="4" fillId="5" borderId="7" xfId="0" applyNumberFormat="1" applyFont="1" applyFill="1" applyBorder="1" applyAlignment="1">
      <alignment horizontal="center" vertical="center"/>
    </xf>
    <xf numFmtId="4" fontId="1" fillId="0" borderId="7" xfId="0" applyNumberFormat="1" applyFont="1" applyFill="1" applyBorder="1" applyAlignment="1">
      <alignment horizontal="center" vertical="center"/>
    </xf>
    <xf numFmtId="4" fontId="1" fillId="0" borderId="7" xfId="3" applyNumberFormat="1" applyFont="1" applyBorder="1"/>
    <xf numFmtId="0" fontId="1" fillId="6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center" vertical="center" wrapText="1"/>
    </xf>
    <xf numFmtId="3" fontId="4" fillId="0" borderId="31" xfId="0" applyNumberFormat="1" applyFont="1" applyFill="1" applyBorder="1" applyAlignment="1">
      <alignment horizontal="center" vertical="center"/>
    </xf>
    <xf numFmtId="3" fontId="1" fillId="0" borderId="31" xfId="0" applyNumberFormat="1" applyFont="1" applyFill="1" applyBorder="1" applyAlignment="1">
      <alignment horizontal="center" vertical="center"/>
    </xf>
    <xf numFmtId="3" fontId="1" fillId="0" borderId="31" xfId="0" applyNumberFormat="1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/>
    </xf>
    <xf numFmtId="3" fontId="1" fillId="4" borderId="32" xfId="0" applyNumberFormat="1" applyFont="1" applyFill="1" applyBorder="1" applyAlignment="1" applyProtection="1">
      <alignment horizontal="center" vertical="center"/>
      <protection locked="0"/>
    </xf>
    <xf numFmtId="3" fontId="1" fillId="4" borderId="33" xfId="0" applyNumberFormat="1" applyFont="1" applyFill="1" applyBorder="1" applyAlignment="1" applyProtection="1">
      <alignment horizontal="center" vertical="center"/>
      <protection locked="0"/>
    </xf>
    <xf numFmtId="0" fontId="1" fillId="0" borderId="34" xfId="0" applyFont="1" applyFill="1" applyBorder="1" applyAlignment="1">
      <alignment horizontal="left" vertical="center"/>
    </xf>
    <xf numFmtId="0" fontId="1" fillId="4" borderId="35" xfId="0" applyFont="1" applyFill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center" vertical="center"/>
      <protection locked="0"/>
    </xf>
    <xf numFmtId="0" fontId="1" fillId="4" borderId="38" xfId="0" applyFont="1" applyFill="1" applyBorder="1" applyAlignment="1" applyProtection="1">
      <alignment horizontal="center" vertical="center"/>
      <protection locked="0"/>
    </xf>
    <xf numFmtId="0" fontId="1" fillId="4" borderId="39" xfId="0" applyFont="1" applyFill="1" applyBorder="1" applyAlignment="1" applyProtection="1">
      <alignment horizontal="center" vertical="center"/>
      <protection locked="0"/>
    </xf>
    <xf numFmtId="0" fontId="4" fillId="6" borderId="40" xfId="1" applyFont="1" applyFill="1" applyBorder="1"/>
    <xf numFmtId="0" fontId="1" fillId="6" borderId="41" xfId="1" applyFont="1" applyFill="1" applyBorder="1"/>
    <xf numFmtId="3" fontId="1" fillId="6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/>
    </xf>
    <xf numFmtId="0" fontId="1" fillId="0" borderId="25" xfId="3" applyFont="1" applyBorder="1" applyAlignment="1">
      <alignment horizontal="center"/>
    </xf>
    <xf numFmtId="0" fontId="8" fillId="0" borderId="25" xfId="3" applyFont="1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164" fontId="1" fillId="0" borderId="25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top" wrapText="1"/>
    </xf>
    <xf numFmtId="0" fontId="1" fillId="6" borderId="23" xfId="0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3" fontId="1" fillId="5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0" borderId="10" xfId="0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center" vertical="center" wrapText="1"/>
    </xf>
    <xf numFmtId="0" fontId="1" fillId="6" borderId="36" xfId="0" quotePrefix="1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 wrapText="1"/>
    </xf>
    <xf numFmtId="3" fontId="1" fillId="6" borderId="0" xfId="0" quotePrefix="1" applyNumberFormat="1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top" wrapText="1"/>
    </xf>
    <xf numFmtId="0" fontId="1" fillId="6" borderId="25" xfId="3" applyFont="1" applyFill="1" applyBorder="1" applyAlignment="1">
      <alignment horizontal="center"/>
    </xf>
    <xf numFmtId="0" fontId="1" fillId="6" borderId="7" xfId="3" applyFont="1" applyFill="1" applyBorder="1" applyAlignment="1">
      <alignment horizontal="center"/>
    </xf>
    <xf numFmtId="4" fontId="1" fillId="6" borderId="7" xfId="3" applyNumberFormat="1" applyFont="1" applyFill="1" applyBorder="1"/>
    <xf numFmtId="165" fontId="1" fillId="6" borderId="7" xfId="0" applyNumberFormat="1" applyFont="1" applyFill="1" applyBorder="1" applyAlignment="1">
      <alignment horizontal="center" vertical="center"/>
    </xf>
    <xf numFmtId="0" fontId="1" fillId="6" borderId="7" xfId="3" applyFont="1" applyFill="1" applyBorder="1"/>
    <xf numFmtId="0" fontId="1" fillId="6" borderId="0" xfId="0" applyFont="1" applyFill="1" applyAlignment="1">
      <alignment vertical="top" wrapText="1"/>
    </xf>
    <xf numFmtId="2" fontId="1" fillId="6" borderId="7" xfId="3" applyNumberFormat="1" applyFont="1" applyFill="1" applyBorder="1"/>
    <xf numFmtId="0" fontId="1" fillId="6" borderId="0" xfId="0" applyFont="1" applyFill="1" applyAlignment="1">
      <alignment horizontal="left" vertical="top" wrapText="1"/>
    </xf>
    <xf numFmtId="0" fontId="1" fillId="6" borderId="1" xfId="0" quotePrefix="1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 wrapText="1"/>
    </xf>
    <xf numFmtId="0" fontId="8" fillId="0" borderId="46" xfId="0" applyFont="1" applyFill="1" applyBorder="1" applyAlignment="1">
      <alignment horizontal="center" vertical="center" wrapText="1"/>
    </xf>
    <xf numFmtId="3" fontId="8" fillId="0" borderId="46" xfId="0" applyNumberFormat="1" applyFont="1" applyFill="1" applyBorder="1" applyAlignment="1">
      <alignment horizontal="center" vertical="center"/>
    </xf>
    <xf numFmtId="3" fontId="8" fillId="0" borderId="46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horizontal="center" vertical="center" wrapText="1"/>
    </xf>
    <xf numFmtId="1" fontId="8" fillId="6" borderId="3" xfId="0" applyNumberFormat="1" applyFont="1" applyFill="1" applyBorder="1" applyAlignment="1">
      <alignment horizontal="center" vertical="center"/>
    </xf>
    <xf numFmtId="1" fontId="8" fillId="6" borderId="47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1" fontId="9" fillId="6" borderId="7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0" xfId="0" applyFont="1" applyFill="1" applyAlignment="1">
      <alignment horizontal="left" vertical="center"/>
    </xf>
    <xf numFmtId="3" fontId="1" fillId="6" borderId="7" xfId="0" applyNumberFormat="1" applyFont="1" applyFill="1" applyBorder="1" applyAlignment="1" applyProtection="1">
      <alignment horizontal="center" vertical="center" wrapText="1"/>
      <protection locked="0"/>
    </xf>
    <xf numFmtId="1" fontId="1" fillId="6" borderId="3" xfId="0" applyNumberFormat="1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center" wrapText="1"/>
    </xf>
    <xf numFmtId="3" fontId="1" fillId="6" borderId="7" xfId="0" applyNumberFormat="1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3" fontId="1" fillId="6" borderId="33" xfId="0" applyNumberFormat="1" applyFont="1" applyFill="1" applyBorder="1" applyAlignment="1" applyProtection="1">
      <alignment horizontal="center" vertical="center"/>
      <protection locked="0"/>
    </xf>
    <xf numFmtId="0" fontId="1" fillId="6" borderId="11" xfId="0" applyFont="1" applyFill="1" applyBorder="1" applyAlignment="1" applyProtection="1">
      <alignment horizontal="center" vertical="center"/>
      <protection locked="0"/>
    </xf>
    <xf numFmtId="0" fontId="1" fillId="6" borderId="0" xfId="0" quotePrefix="1" applyFont="1" applyFill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8" fillId="6" borderId="24" xfId="3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center" wrapText="1"/>
    </xf>
    <xf numFmtId="164" fontId="1" fillId="6" borderId="8" xfId="0" applyNumberFormat="1" applyFont="1" applyFill="1" applyBorder="1" applyAlignment="1">
      <alignment horizontal="center" vertical="center"/>
    </xf>
    <xf numFmtId="2" fontId="1" fillId="6" borderId="6" xfId="3" applyNumberFormat="1" applyFont="1" applyFill="1" applyBorder="1"/>
    <xf numFmtId="0" fontId="4" fillId="6" borderId="27" xfId="0" applyFont="1" applyFill="1" applyBorder="1" applyAlignment="1">
      <alignment horizontal="left" vertical="center"/>
    </xf>
    <xf numFmtId="4" fontId="4" fillId="6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left" vertical="center"/>
    </xf>
    <xf numFmtId="164" fontId="1" fillId="6" borderId="7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center" vertical="center" wrapText="1"/>
    </xf>
    <xf numFmtId="3" fontId="4" fillId="6" borderId="10" xfId="0" applyNumberFormat="1" applyFont="1" applyFill="1" applyBorder="1" applyAlignment="1">
      <alignment horizontal="center" vertical="center"/>
    </xf>
    <xf numFmtId="3" fontId="1" fillId="6" borderId="10" xfId="0" applyNumberFormat="1" applyFont="1" applyFill="1" applyBorder="1" applyAlignment="1">
      <alignment horizontal="center" vertical="center" wrapText="1"/>
    </xf>
    <xf numFmtId="164" fontId="1" fillId="6" borderId="3" xfId="0" applyNumberFormat="1" applyFont="1" applyFill="1" applyBorder="1" applyAlignment="1">
      <alignment horizontal="center" vertical="center"/>
    </xf>
    <xf numFmtId="0" fontId="8" fillId="6" borderId="0" xfId="3" applyFont="1" applyFill="1" applyAlignment="1">
      <alignment horizontal="center"/>
    </xf>
    <xf numFmtId="164" fontId="1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vertical="top"/>
    </xf>
    <xf numFmtId="0" fontId="1" fillId="6" borderId="24" xfId="3" applyFont="1" applyFill="1" applyBorder="1" applyAlignment="1">
      <alignment horizontal="center"/>
    </xf>
    <xf numFmtId="2" fontId="1" fillId="6" borderId="8" xfId="3" applyNumberFormat="1" applyFont="1" applyFill="1" applyBorder="1"/>
    <xf numFmtId="0" fontId="1" fillId="6" borderId="8" xfId="3" applyFont="1" applyFill="1" applyBorder="1" applyAlignment="1">
      <alignment horizontal="center"/>
    </xf>
    <xf numFmtId="3" fontId="1" fillId="6" borderId="8" xfId="0" applyNumberFormat="1" applyFont="1" applyFill="1" applyBorder="1" applyAlignment="1">
      <alignment horizontal="center" vertical="center"/>
    </xf>
    <xf numFmtId="3" fontId="1" fillId="6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25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 wrapText="1"/>
    </xf>
    <xf numFmtId="3" fontId="4" fillId="6" borderId="3" xfId="0" applyNumberFormat="1" applyFont="1" applyFill="1" applyBorder="1" applyAlignment="1">
      <alignment horizontal="center" vertical="center"/>
    </xf>
    <xf numFmtId="3" fontId="1" fillId="6" borderId="2" xfId="0" applyNumberFormat="1" applyFont="1" applyFill="1" applyBorder="1" applyAlignment="1">
      <alignment horizontal="center" vertical="center" wrapText="1"/>
    </xf>
    <xf numFmtId="0" fontId="8" fillId="6" borderId="25" xfId="3" applyFont="1" applyFill="1" applyBorder="1" applyAlignment="1">
      <alignment horizontal="center"/>
    </xf>
    <xf numFmtId="4" fontId="1" fillId="6" borderId="7" xfId="0" applyNumberFormat="1" applyFont="1" applyFill="1" applyBorder="1" applyAlignment="1">
      <alignment horizontal="center" vertical="center"/>
    </xf>
    <xf numFmtId="164" fontId="1" fillId="6" borderId="25" xfId="0" applyNumberFormat="1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center" vertical="center" wrapText="1"/>
    </xf>
    <xf numFmtId="3" fontId="4" fillId="6" borderId="31" xfId="0" applyNumberFormat="1" applyFont="1" applyFill="1" applyBorder="1" applyAlignment="1">
      <alignment horizontal="center" vertical="center"/>
    </xf>
    <xf numFmtId="3" fontId="1" fillId="6" borderId="31" xfId="0" applyNumberFormat="1" applyFont="1" applyFill="1" applyBorder="1" applyAlignment="1">
      <alignment horizontal="center" vertical="center"/>
    </xf>
    <xf numFmtId="3" fontId="1" fillId="6" borderId="31" xfId="0" applyNumberFormat="1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3" fontId="1" fillId="8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22" xfId="0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" fontId="8" fillId="6" borderId="46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3" fontId="1" fillId="8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8" borderId="1" xfId="0" applyNumberFormat="1" applyFont="1" applyFill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/>
    </xf>
    <xf numFmtId="1" fontId="9" fillId="8" borderId="3" xfId="0" applyNumberFormat="1" applyFont="1" applyFill="1" applyBorder="1" applyAlignment="1">
      <alignment horizontal="center" vertical="center"/>
    </xf>
    <xf numFmtId="1" fontId="8" fillId="8" borderId="3" xfId="0" applyNumberFormat="1" applyFont="1" applyFill="1" applyBorder="1" applyAlignment="1">
      <alignment horizontal="center" vertical="center"/>
    </xf>
    <xf numFmtId="1" fontId="8" fillId="8" borderId="46" xfId="0" applyNumberFormat="1" applyFont="1" applyFill="1" applyBorder="1" applyAlignment="1">
      <alignment horizontal="center" vertical="center"/>
    </xf>
    <xf numFmtId="1" fontId="8" fillId="6" borderId="7" xfId="0" applyNumberFormat="1" applyFont="1" applyFill="1" applyBorder="1" applyAlignment="1">
      <alignment horizontal="center" vertical="center"/>
    </xf>
    <xf numFmtId="0" fontId="8" fillId="0" borderId="29" xfId="3" applyFont="1" applyBorder="1" applyAlignment="1">
      <alignment horizontal="center"/>
    </xf>
    <xf numFmtId="0" fontId="1" fillId="6" borderId="3" xfId="0" applyFont="1" applyFill="1" applyBorder="1" applyAlignment="1">
      <alignment horizontal="left" vertical="center"/>
    </xf>
    <xf numFmtId="0" fontId="8" fillId="0" borderId="7" xfId="3" applyFont="1" applyBorder="1" applyAlignment="1">
      <alignment horizontal="center"/>
    </xf>
    <xf numFmtId="0" fontId="8" fillId="0" borderId="7" xfId="0" applyFont="1" applyFill="1" applyBorder="1" applyAlignment="1">
      <alignment horizontal="center" vertical="center" wrapText="1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left" vertical="center"/>
    </xf>
    <xf numFmtId="1" fontId="8" fillId="8" borderId="7" xfId="0" applyNumberFormat="1" applyFont="1" applyFill="1" applyBorder="1" applyAlignment="1">
      <alignment horizontal="center" vertical="center"/>
    </xf>
    <xf numFmtId="0" fontId="1" fillId="6" borderId="0" xfId="3" applyFont="1" applyFill="1" applyAlignment="1">
      <alignment horizontal="center"/>
    </xf>
    <xf numFmtId="3" fontId="8" fillId="4" borderId="7" xfId="0" applyNumberFormat="1" applyFont="1" applyFill="1" applyBorder="1" applyAlignment="1">
      <alignment horizontal="center" vertical="center" wrapText="1"/>
    </xf>
    <xf numFmtId="0" fontId="1" fillId="7" borderId="25" xfId="3" applyFont="1" applyFill="1" applyBorder="1" applyAlignment="1">
      <alignment horizontal="center"/>
    </xf>
    <xf numFmtId="0" fontId="1" fillId="7" borderId="7" xfId="3" applyFont="1" applyFill="1" applyBorder="1" applyAlignment="1">
      <alignment horizontal="center"/>
    </xf>
    <xf numFmtId="4" fontId="1" fillId="7" borderId="7" xfId="3" applyNumberFormat="1" applyFont="1" applyFill="1" applyBorder="1"/>
    <xf numFmtId="165" fontId="1" fillId="7" borderId="7" xfId="0" applyNumberFormat="1" applyFont="1" applyFill="1" applyBorder="1" applyAlignment="1">
      <alignment horizontal="center" vertical="center"/>
    </xf>
    <xf numFmtId="3" fontId="1" fillId="7" borderId="7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7" xfId="0" applyFont="1" applyFill="1" applyBorder="1" applyAlignment="1">
      <alignment horizontal="center" vertical="center"/>
    </xf>
    <xf numFmtId="164" fontId="1" fillId="7" borderId="7" xfId="0" applyNumberFormat="1" applyFont="1" applyFill="1" applyBorder="1" applyAlignment="1">
      <alignment horizontal="center" vertical="center"/>
    </xf>
    <xf numFmtId="0" fontId="1" fillId="6" borderId="27" xfId="3" applyFont="1" applyFill="1" applyBorder="1" applyAlignment="1">
      <alignment horizontal="center"/>
    </xf>
    <xf numFmtId="2" fontId="1" fillId="8" borderId="8" xfId="3" applyNumberFormat="1" applyFont="1" applyFill="1" applyBorder="1"/>
    <xf numFmtId="0" fontId="1" fillId="6" borderId="48" xfId="0" applyFont="1" applyFill="1" applyBorder="1" applyAlignment="1">
      <alignment horizontal="left" vertical="center"/>
    </xf>
    <xf numFmtId="0" fontId="1" fillId="6" borderId="56" xfId="0" applyFont="1" applyFill="1" applyBorder="1" applyAlignment="1">
      <alignment horizontal="left" vertical="center"/>
    </xf>
    <xf numFmtId="3" fontId="1" fillId="6" borderId="32" xfId="0" applyNumberFormat="1" applyFont="1" applyFill="1" applyBorder="1" applyAlignment="1" applyProtection="1">
      <alignment horizontal="center" vertical="center"/>
      <protection locked="0"/>
    </xf>
    <xf numFmtId="0" fontId="1" fillId="6" borderId="34" xfId="0" applyFont="1" applyFill="1" applyBorder="1" applyAlignment="1">
      <alignment horizontal="left" vertical="center"/>
    </xf>
    <xf numFmtId="0" fontId="1" fillId="6" borderId="35" xfId="0" applyFont="1" applyFill="1" applyBorder="1" applyAlignment="1" applyProtection="1">
      <alignment horizontal="center" vertical="center"/>
      <protection locked="0"/>
    </xf>
    <xf numFmtId="0" fontId="1" fillId="6" borderId="37" xfId="0" applyFont="1" applyFill="1" applyBorder="1" applyAlignment="1" applyProtection="1">
      <alignment horizontal="center" vertical="center"/>
      <protection locked="0"/>
    </xf>
    <xf numFmtId="0" fontId="1" fillId="6" borderId="38" xfId="0" applyFont="1" applyFill="1" applyBorder="1" applyAlignment="1" applyProtection="1">
      <alignment horizontal="center" vertical="center"/>
      <protection locked="0"/>
    </xf>
    <xf numFmtId="0" fontId="1" fillId="6" borderId="39" xfId="0" applyFont="1" applyFill="1" applyBorder="1" applyAlignment="1" applyProtection="1">
      <alignment horizontal="center" vertical="center"/>
      <protection locked="0"/>
    </xf>
    <xf numFmtId="3" fontId="11" fillId="6" borderId="7" xfId="0" applyNumberFormat="1" applyFont="1" applyFill="1" applyBorder="1" applyAlignment="1" applyProtection="1">
      <alignment horizontal="center" vertical="center" wrapText="1"/>
      <protection locked="0"/>
    </xf>
    <xf numFmtId="3" fontId="15" fillId="6" borderId="0" xfId="0" applyNumberFormat="1" applyFont="1" applyFill="1" applyAlignment="1">
      <alignment horizontal="center" vertical="center"/>
    </xf>
    <xf numFmtId="0" fontId="1" fillId="6" borderId="22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4" fillId="6" borderId="7" xfId="0" applyNumberFormat="1" applyFont="1" applyFill="1" applyBorder="1" applyAlignment="1" applyProtection="1">
      <alignment horizontal="center" vertical="center" wrapText="1"/>
      <protection locked="0"/>
    </xf>
    <xf numFmtId="3" fontId="4" fillId="6" borderId="22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left" vertical="center"/>
    </xf>
    <xf numFmtId="3" fontId="16" fillId="6" borderId="7" xfId="0" applyNumberFormat="1" applyFont="1" applyFill="1" applyBorder="1" applyAlignment="1">
      <alignment horizontal="center" vertical="center"/>
    </xf>
    <xf numFmtId="3" fontId="16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6" borderId="7" xfId="0" applyFont="1" applyFill="1" applyBorder="1" applyAlignment="1">
      <alignment horizontal="center" vertical="center"/>
    </xf>
    <xf numFmtId="3" fontId="16" fillId="6" borderId="26" xfId="0" applyNumberFormat="1" applyFont="1" applyFill="1" applyBorder="1" applyAlignment="1">
      <alignment horizontal="center" vertical="center"/>
    </xf>
    <xf numFmtId="0" fontId="1" fillId="6" borderId="57" xfId="1" applyFont="1" applyFill="1" applyBorder="1"/>
    <xf numFmtId="0" fontId="1" fillId="6" borderId="58" xfId="1" applyFont="1" applyFill="1" applyBorder="1"/>
    <xf numFmtId="166" fontId="1" fillId="6" borderId="0" xfId="0" applyNumberFormat="1" applyFont="1" applyFill="1" applyAlignment="1">
      <alignment horizontal="left" vertical="center"/>
    </xf>
    <xf numFmtId="3" fontId="16" fillId="9" borderId="7" xfId="0" applyNumberFormat="1" applyFont="1" applyFill="1" applyBorder="1" applyAlignment="1">
      <alignment horizontal="center" vertical="center"/>
    </xf>
    <xf numFmtId="1" fontId="16" fillId="9" borderId="7" xfId="0" applyNumberFormat="1" applyFont="1" applyFill="1" applyBorder="1" applyAlignment="1">
      <alignment horizontal="center" vertical="center"/>
    </xf>
    <xf numFmtId="3" fontId="1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9" borderId="22" xfId="0" applyFont="1" applyFill="1" applyBorder="1" applyAlignment="1">
      <alignment horizontal="center" vertical="center"/>
    </xf>
    <xf numFmtId="3" fontId="1" fillId="9" borderId="7" xfId="0" applyNumberFormat="1" applyFont="1" applyFill="1" applyBorder="1" applyAlignment="1">
      <alignment horizontal="center" vertical="center"/>
    </xf>
    <xf numFmtId="1" fontId="1" fillId="9" borderId="7" xfId="0" applyNumberFormat="1" applyFont="1" applyFill="1" applyBorder="1" applyAlignment="1">
      <alignment horizontal="center" vertical="center"/>
    </xf>
    <xf numFmtId="0" fontId="14" fillId="6" borderId="65" xfId="3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 vertical="center" wrapText="1"/>
    </xf>
    <xf numFmtId="3" fontId="14" fillId="6" borderId="17" xfId="0" applyNumberFormat="1" applyFont="1" applyFill="1" applyBorder="1" applyAlignment="1">
      <alignment horizontal="center" vertical="center"/>
    </xf>
    <xf numFmtId="3" fontId="14" fillId="6" borderId="17" xfId="0" applyNumberFormat="1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left" vertical="center"/>
    </xf>
    <xf numFmtId="1" fontId="14" fillId="9" borderId="17" xfId="0" applyNumberFormat="1" applyFont="1" applyFill="1" applyBorder="1" applyAlignment="1">
      <alignment horizontal="center" vertical="center"/>
    </xf>
    <xf numFmtId="1" fontId="14" fillId="6" borderId="17" xfId="0" applyNumberFormat="1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2" fontId="1" fillId="6" borderId="7" xfId="3" applyNumberFormat="1" applyFont="1" applyFill="1" applyBorder="1" applyAlignment="1">
      <alignment horizontal="center"/>
    </xf>
    <xf numFmtId="0" fontId="4" fillId="6" borderId="25" xfId="0" applyFont="1" applyFill="1" applyBorder="1" applyAlignment="1">
      <alignment horizontal="left" vertical="center"/>
    </xf>
    <xf numFmtId="0" fontId="4" fillId="6" borderId="43" xfId="0" applyFont="1" applyFill="1" applyBorder="1" applyAlignment="1">
      <alignment horizontal="left" vertical="center"/>
    </xf>
    <xf numFmtId="0" fontId="4" fillId="6" borderId="22" xfId="0" applyFont="1" applyFill="1" applyBorder="1" applyAlignment="1">
      <alignment horizontal="center" vertical="center" wrapText="1"/>
    </xf>
    <xf numFmtId="3" fontId="4" fillId="6" borderId="22" xfId="0" applyNumberFormat="1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3" fontId="1" fillId="6" borderId="17" xfId="0" applyNumberFormat="1" applyFont="1" applyFill="1" applyBorder="1" applyAlignment="1" applyProtection="1">
      <alignment horizontal="center" vertical="center" wrapText="1"/>
      <protection locked="0"/>
    </xf>
    <xf numFmtId="3" fontId="1" fillId="9" borderId="17" xfId="0" applyNumberFormat="1" applyFont="1" applyFill="1" applyBorder="1" applyAlignment="1" applyProtection="1">
      <alignment horizontal="center" vertical="center" wrapText="1"/>
      <protection locked="0"/>
    </xf>
    <xf numFmtId="4" fontId="1" fillId="6" borderId="7" xfId="3" applyNumberFormat="1" applyFont="1" applyFill="1" applyBorder="1" applyAlignment="1">
      <alignment horizontal="center"/>
    </xf>
    <xf numFmtId="0" fontId="1" fillId="6" borderId="43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center" vertical="center" wrapText="1"/>
    </xf>
    <xf numFmtId="3" fontId="1" fillId="6" borderId="22" xfId="0" applyNumberFormat="1" applyFont="1" applyFill="1" applyBorder="1" applyAlignment="1">
      <alignment horizontal="center" vertical="center" wrapText="1"/>
    </xf>
    <xf numFmtId="0" fontId="1" fillId="6" borderId="67" xfId="0" applyFont="1" applyFill="1" applyBorder="1" applyAlignment="1">
      <alignment horizontal="left" vertical="center"/>
    </xf>
    <xf numFmtId="0" fontId="1" fillId="6" borderId="46" xfId="0" applyFont="1" applyFill="1" applyBorder="1" applyAlignment="1">
      <alignment horizontal="center" vertical="center" wrapText="1"/>
    </xf>
    <xf numFmtId="3" fontId="1" fillId="6" borderId="46" xfId="0" applyNumberFormat="1" applyFont="1" applyFill="1" applyBorder="1" applyAlignment="1">
      <alignment horizontal="center" vertical="center"/>
    </xf>
    <xf numFmtId="3" fontId="1" fillId="6" borderId="46" xfId="0" applyNumberFormat="1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/>
    </xf>
    <xf numFmtId="0" fontId="1" fillId="9" borderId="46" xfId="0" applyFont="1" applyFill="1" applyBorder="1" applyAlignment="1">
      <alignment horizontal="center" vertical="center"/>
    </xf>
    <xf numFmtId="0" fontId="14" fillId="6" borderId="25" xfId="3" applyFont="1" applyFill="1" applyBorder="1" applyAlignment="1">
      <alignment horizontal="center"/>
    </xf>
    <xf numFmtId="0" fontId="14" fillId="6" borderId="24" xfId="0" applyFont="1" applyFill="1" applyBorder="1" applyAlignment="1">
      <alignment horizontal="left" vertical="center" wrapText="1"/>
    </xf>
    <xf numFmtId="0" fontId="14" fillId="6" borderId="8" xfId="0" applyFont="1" applyFill="1" applyBorder="1" applyAlignment="1">
      <alignment horizontal="center" vertical="center" wrapText="1"/>
    </xf>
    <xf numFmtId="3" fontId="14" fillId="6" borderId="8" xfId="0" applyNumberFormat="1" applyFont="1" applyFill="1" applyBorder="1" applyAlignment="1">
      <alignment horizontal="center" vertical="center"/>
    </xf>
    <xf numFmtId="3" fontId="14" fillId="6" borderId="8" xfId="0" applyNumberFormat="1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/>
    </xf>
    <xf numFmtId="164" fontId="1" fillId="6" borderId="43" xfId="0" applyNumberFormat="1" applyFont="1" applyFill="1" applyBorder="1" applyAlignment="1">
      <alignment horizontal="center" vertical="center"/>
    </xf>
    <xf numFmtId="4" fontId="4" fillId="6" borderId="22" xfId="0" applyNumberFormat="1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0" xfId="0" applyFont="1" applyFill="1" applyBorder="1" applyAlignment="1">
      <alignment horizontal="center" vertical="center" wrapText="1"/>
    </xf>
    <xf numFmtId="3" fontId="1" fillId="6" borderId="20" xfId="0" applyNumberFormat="1" applyFont="1" applyFill="1" applyBorder="1" applyAlignment="1">
      <alignment horizontal="center" vertical="center"/>
    </xf>
    <xf numFmtId="3" fontId="1" fillId="6" borderId="20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6" fillId="6" borderId="56" xfId="0" applyFont="1" applyFill="1" applyBorder="1" applyAlignment="1">
      <alignment horizontal="left" vertical="center"/>
    </xf>
    <xf numFmtId="0" fontId="16" fillId="6" borderId="63" xfId="0" applyFont="1" applyFill="1" applyBorder="1" applyAlignment="1">
      <alignment horizontal="left" vertical="center"/>
    </xf>
    <xf numFmtId="0" fontId="16" fillId="6" borderId="64" xfId="0" applyFont="1" applyFill="1" applyBorder="1" applyAlignment="1">
      <alignment horizontal="left" vertical="center"/>
    </xf>
    <xf numFmtId="0" fontId="21" fillId="6" borderId="48" xfId="0" applyFont="1" applyFill="1" applyBorder="1" applyAlignment="1">
      <alignment horizontal="left" vertical="center"/>
    </xf>
    <xf numFmtId="3" fontId="16" fillId="6" borderId="0" xfId="0" applyNumberFormat="1" applyFont="1" applyFill="1" applyAlignment="1">
      <alignment horizontal="left" vertical="center" wrapText="1"/>
    </xf>
    <xf numFmtId="3" fontId="16" fillId="6" borderId="32" xfId="0" applyNumberFormat="1" applyFont="1" applyFill="1" applyBorder="1" applyAlignment="1" applyProtection="1">
      <alignment horizontal="center" vertical="center"/>
      <protection locked="0"/>
    </xf>
    <xf numFmtId="3" fontId="16" fillId="6" borderId="0" xfId="0" applyNumberFormat="1" applyFont="1" applyFill="1" applyAlignment="1">
      <alignment horizontal="center" vertical="center" wrapText="1"/>
    </xf>
    <xf numFmtId="0" fontId="16" fillId="6" borderId="34" xfId="0" applyFont="1" applyFill="1" applyBorder="1" applyAlignment="1">
      <alignment horizontal="left" vertical="center"/>
    </xf>
    <xf numFmtId="0" fontId="16" fillId="6" borderId="35" xfId="0" applyFont="1" applyFill="1" applyBorder="1" applyAlignment="1" applyProtection="1">
      <alignment horizontal="center" vertical="center"/>
      <protection locked="0"/>
    </xf>
    <xf numFmtId="0" fontId="16" fillId="6" borderId="36" xfId="0" quotePrefix="1" applyFont="1" applyFill="1" applyBorder="1" applyAlignment="1">
      <alignment horizontal="left" vertical="center"/>
    </xf>
    <xf numFmtId="0" fontId="16" fillId="6" borderId="37" xfId="0" applyFont="1" applyFill="1" applyBorder="1" applyAlignment="1" applyProtection="1">
      <alignment horizontal="center" vertical="center"/>
      <protection locked="0"/>
    </xf>
    <xf numFmtId="0" fontId="16" fillId="6" borderId="40" xfId="1" applyFont="1" applyFill="1" applyBorder="1"/>
    <xf numFmtId="0" fontId="16" fillId="6" borderId="41" xfId="1" applyFont="1" applyFill="1" applyBorder="1"/>
    <xf numFmtId="0" fontId="22" fillId="6" borderId="48" xfId="0" applyFont="1" applyFill="1" applyBorder="1" applyAlignment="1">
      <alignment horizontal="left" vertical="center"/>
    </xf>
    <xf numFmtId="3" fontId="16" fillId="6" borderId="33" xfId="0" applyNumberFormat="1" applyFont="1" applyFill="1" applyBorder="1" applyAlignment="1" applyProtection="1">
      <alignment horizontal="center" vertical="center"/>
      <protection locked="0"/>
    </xf>
    <xf numFmtId="0" fontId="16" fillId="6" borderId="30" xfId="0" applyFont="1" applyFill="1" applyBorder="1" applyAlignment="1">
      <alignment horizontal="left" vertical="center"/>
    </xf>
    <xf numFmtId="0" fontId="16" fillId="6" borderId="38" xfId="0" applyFont="1" applyFill="1" applyBorder="1" applyAlignment="1" applyProtection="1">
      <alignment horizontal="center" vertical="center"/>
      <protection locked="0"/>
    </xf>
    <xf numFmtId="0" fontId="16" fillId="6" borderId="21" xfId="0" applyFont="1" applyFill="1" applyBorder="1" applyAlignment="1">
      <alignment horizontal="left" vertical="center" wrapText="1"/>
    </xf>
    <xf numFmtId="0" fontId="16" fillId="6" borderId="39" xfId="0" applyFont="1" applyFill="1" applyBorder="1" applyAlignment="1" applyProtection="1">
      <alignment horizontal="center" vertical="center"/>
      <protection locked="0"/>
    </xf>
    <xf numFmtId="0" fontId="16" fillId="6" borderId="48" xfId="0" applyFont="1" applyFill="1" applyBorder="1" applyAlignment="1">
      <alignment horizontal="left" vertical="center"/>
    </xf>
    <xf numFmtId="0" fontId="23" fillId="6" borderId="65" xfId="3" applyFont="1" applyFill="1" applyBorder="1" applyAlignment="1">
      <alignment horizontal="center"/>
    </xf>
    <xf numFmtId="0" fontId="16" fillId="6" borderId="17" xfId="0" applyFont="1" applyFill="1" applyBorder="1" applyAlignment="1">
      <alignment horizontal="center" vertical="center" wrapText="1"/>
    </xf>
    <xf numFmtId="3" fontId="16" fillId="6" borderId="17" xfId="0" applyNumberFormat="1" applyFont="1" applyFill="1" applyBorder="1" applyAlignment="1">
      <alignment horizontal="center" vertical="center"/>
    </xf>
    <xf numFmtId="3" fontId="16" fillId="6" borderId="17" xfId="0" applyNumberFormat="1" applyFont="1" applyFill="1" applyBorder="1" applyAlignment="1">
      <alignment horizontal="center" vertical="center" wrapText="1"/>
    </xf>
    <xf numFmtId="3" fontId="16" fillId="6" borderId="17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17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36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18" xfId="0" applyNumberFormat="1" applyFont="1" applyFill="1" applyBorder="1" applyAlignment="1" applyProtection="1">
      <alignment horizontal="center" vertical="center" wrapText="1"/>
      <protection locked="0"/>
    </xf>
    <xf numFmtId="0" fontId="16" fillId="6" borderId="25" xfId="3" applyFont="1" applyFill="1" applyBorder="1" applyAlignment="1">
      <alignment horizontal="center"/>
    </xf>
    <xf numFmtId="0" fontId="16" fillId="6" borderId="7" xfId="3" applyFont="1" applyFill="1" applyBorder="1" applyAlignment="1">
      <alignment horizontal="center"/>
    </xf>
    <xf numFmtId="2" fontId="16" fillId="6" borderId="7" xfId="3" applyNumberFormat="1" applyFont="1" applyFill="1" applyBorder="1" applyAlignment="1">
      <alignment horizontal="center"/>
    </xf>
    <xf numFmtId="0" fontId="16" fillId="6" borderId="7" xfId="3" applyFont="1" applyFill="1" applyBorder="1" applyAlignment="1">
      <alignment horizontal="center" vertical="center"/>
    </xf>
    <xf numFmtId="3" fontId="16" fillId="6" borderId="7" xfId="0" applyNumberFormat="1" applyFont="1" applyFill="1" applyBorder="1" applyAlignment="1">
      <alignment horizontal="center" vertical="center" wrapText="1"/>
    </xf>
    <xf numFmtId="3" fontId="16" fillId="9" borderId="7" xfId="0" applyNumberFormat="1" applyFont="1" applyFill="1" applyBorder="1" applyAlignment="1">
      <alignment horizontal="center" vertical="center" wrapText="1"/>
    </xf>
    <xf numFmtId="3" fontId="16" fillId="6" borderId="26" xfId="0" applyNumberFormat="1" applyFont="1" applyFill="1" applyBorder="1" applyAlignment="1">
      <alignment horizontal="center" vertical="center" wrapText="1"/>
    </xf>
    <xf numFmtId="0" fontId="16" fillId="9" borderId="7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/>
    </xf>
    <xf numFmtId="4" fontId="16" fillId="6" borderId="7" xfId="0" applyNumberFormat="1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left" vertical="center"/>
    </xf>
    <xf numFmtId="0" fontId="16" fillId="6" borderId="7" xfId="0" applyFont="1" applyFill="1" applyBorder="1" applyAlignment="1">
      <alignment horizontal="left" vertical="center"/>
    </xf>
    <xf numFmtId="4" fontId="21" fillId="6" borderId="7" xfId="0" applyNumberFormat="1" applyFont="1" applyFill="1" applyBorder="1" applyAlignment="1">
      <alignment horizontal="center" vertical="center"/>
    </xf>
    <xf numFmtId="3" fontId="21" fillId="6" borderId="7" xfId="0" applyNumberFormat="1" applyFont="1" applyFill="1" applyBorder="1" applyAlignment="1">
      <alignment horizontal="center" vertical="center"/>
    </xf>
    <xf numFmtId="0" fontId="23" fillId="6" borderId="25" xfId="3" applyFont="1" applyFill="1" applyBorder="1" applyAlignment="1">
      <alignment horizontal="center"/>
    </xf>
    <xf numFmtId="3" fontId="16" fillId="9" borderId="7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26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5" xfId="0" applyFont="1" applyFill="1" applyBorder="1" applyAlignment="1">
      <alignment horizontal="left" vertical="center"/>
    </xf>
    <xf numFmtId="0" fontId="21" fillId="6" borderId="7" xfId="0" applyFont="1" applyFill="1" applyBorder="1" applyAlignment="1">
      <alignment horizontal="center" vertical="center" wrapText="1"/>
    </xf>
    <xf numFmtId="3" fontId="21" fillId="6" borderId="7" xfId="0" applyNumberFormat="1" applyFont="1" applyFill="1" applyBorder="1" applyAlignment="1">
      <alignment horizontal="center" vertical="center" wrapText="1"/>
    </xf>
    <xf numFmtId="0" fontId="21" fillId="6" borderId="25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0" fontId="21" fillId="6" borderId="22" xfId="0" applyFont="1" applyFill="1" applyBorder="1" applyAlignment="1">
      <alignment horizontal="center" vertical="center" wrapText="1"/>
    </xf>
    <xf numFmtId="1" fontId="21" fillId="6" borderId="22" xfId="0" applyNumberFormat="1" applyFont="1" applyFill="1" applyBorder="1" applyAlignment="1">
      <alignment horizontal="left" vertical="center"/>
    </xf>
    <xf numFmtId="0" fontId="21" fillId="6" borderId="22" xfId="0" applyFont="1" applyFill="1" applyBorder="1" applyAlignment="1">
      <alignment horizontal="left" vertical="center"/>
    </xf>
    <xf numFmtId="3" fontId="21" fillId="6" borderId="22" xfId="0" applyNumberFormat="1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24" fillId="6" borderId="25" xfId="0" applyFont="1" applyFill="1" applyBorder="1" applyAlignment="1">
      <alignment horizontal="left" vertical="center" wrapText="1"/>
    </xf>
    <xf numFmtId="0" fontId="24" fillId="6" borderId="7" xfId="0" applyFont="1" applyFill="1" applyBorder="1" applyAlignment="1">
      <alignment horizontal="center" vertical="center" wrapText="1"/>
    </xf>
    <xf numFmtId="3" fontId="24" fillId="6" borderId="7" xfId="0" applyNumberFormat="1" applyFont="1" applyFill="1" applyBorder="1" applyAlignment="1">
      <alignment horizontal="center" vertical="center"/>
    </xf>
    <xf numFmtId="3" fontId="24" fillId="6" borderId="7" xfId="0" applyNumberFormat="1" applyFont="1" applyFill="1" applyBorder="1" applyAlignment="1">
      <alignment horizontal="center" vertical="center" wrapText="1"/>
    </xf>
    <xf numFmtId="1" fontId="24" fillId="6" borderId="7" xfId="0" applyNumberFormat="1" applyFont="1" applyFill="1" applyBorder="1" applyAlignment="1">
      <alignment horizontal="center" vertical="center"/>
    </xf>
    <xf numFmtId="1" fontId="24" fillId="9" borderId="7" xfId="0" applyNumberFormat="1" applyFont="1" applyFill="1" applyBorder="1" applyAlignment="1">
      <alignment horizontal="center" vertical="center"/>
    </xf>
    <xf numFmtId="164" fontId="1" fillId="6" borderId="22" xfId="0" applyNumberFormat="1" applyFont="1" applyFill="1" applyBorder="1" applyAlignment="1">
      <alignment horizontal="center" vertical="center"/>
    </xf>
    <xf numFmtId="164" fontId="1" fillId="6" borderId="17" xfId="0" applyNumberFormat="1" applyFont="1" applyFill="1" applyBorder="1" applyAlignment="1">
      <alignment horizontal="center" vertical="center"/>
    </xf>
    <xf numFmtId="164" fontId="1" fillId="6" borderId="46" xfId="0" applyNumberFormat="1" applyFont="1" applyFill="1" applyBorder="1" applyAlignment="1">
      <alignment horizontal="center" vertical="center"/>
    </xf>
    <xf numFmtId="164" fontId="16" fillId="6" borderId="7" xfId="0" applyNumberFormat="1" applyFont="1" applyFill="1" applyBorder="1" applyAlignment="1">
      <alignment horizontal="center" vertical="center"/>
    </xf>
    <xf numFmtId="3" fontId="16" fillId="9" borderId="18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26" xfId="0" applyNumberFormat="1" applyFont="1" applyFill="1" applyBorder="1" applyAlignment="1">
      <alignment horizontal="center" vertical="center" wrapText="1"/>
    </xf>
    <xf numFmtId="0" fontId="16" fillId="9" borderId="26" xfId="0" applyFont="1" applyFill="1" applyBorder="1" applyAlignment="1">
      <alignment horizontal="center" vertical="center"/>
    </xf>
    <xf numFmtId="3" fontId="16" fillId="9" borderId="26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26" xfId="0" applyNumberFormat="1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1" fontId="18" fillId="6" borderId="17" xfId="0" applyNumberFormat="1" applyFont="1" applyFill="1" applyBorder="1" applyAlignment="1">
      <alignment horizontal="center" vertical="center"/>
    </xf>
    <xf numFmtId="3" fontId="1" fillId="6" borderId="22" xfId="0" applyNumberFormat="1" applyFont="1" applyFill="1" applyBorder="1" applyAlignment="1">
      <alignment horizontal="center" vertical="center"/>
    </xf>
    <xf numFmtId="1" fontId="16" fillId="6" borderId="7" xfId="0" applyNumberFormat="1" applyFont="1" applyFill="1" applyBorder="1" applyAlignment="1">
      <alignment horizontal="center" vertical="center"/>
    </xf>
    <xf numFmtId="3" fontId="16" fillId="6" borderId="0" xfId="0" applyNumberFormat="1" applyFont="1" applyFill="1" applyAlignment="1">
      <alignment horizontal="center" vertical="center"/>
    </xf>
    <xf numFmtId="3" fontId="16" fillId="6" borderId="64" xfId="0" applyNumberFormat="1" applyFont="1" applyFill="1" applyBorder="1" applyAlignment="1">
      <alignment horizontal="center" vertical="center"/>
    </xf>
    <xf numFmtId="0" fontId="16" fillId="6" borderId="0" xfId="0" applyFont="1" applyFill="1" applyAlignment="1">
      <alignment horizontal="left" vertical="center"/>
    </xf>
    <xf numFmtId="0" fontId="1" fillId="9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3" fontId="14" fillId="6" borderId="7" xfId="0" applyNumberFormat="1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center" vertical="center" wrapText="1"/>
    </xf>
    <xf numFmtId="4" fontId="1" fillId="6" borderId="22" xfId="0" applyNumberFormat="1" applyFont="1" applyFill="1" applyBorder="1" applyAlignment="1">
      <alignment horizontal="center" vertical="center"/>
    </xf>
    <xf numFmtId="4" fontId="1" fillId="6" borderId="46" xfId="0" applyNumberFormat="1" applyFont="1" applyFill="1" applyBorder="1" applyAlignment="1">
      <alignment horizontal="center" vertical="center"/>
    </xf>
    <xf numFmtId="3" fontId="11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9" borderId="22" xfId="0" applyFont="1" applyFill="1" applyBorder="1" applyAlignment="1">
      <alignment horizontal="center" vertical="center"/>
    </xf>
    <xf numFmtId="3" fontId="1" fillId="9" borderId="22" xfId="0" applyNumberFormat="1" applyFont="1" applyFill="1" applyBorder="1" applyAlignment="1">
      <alignment horizontal="center" vertical="center" wrapText="1"/>
    </xf>
    <xf numFmtId="3" fontId="1" fillId="9" borderId="46" xfId="0" applyNumberFormat="1" applyFont="1" applyFill="1" applyBorder="1" applyAlignment="1">
      <alignment horizontal="center" vertical="center" wrapText="1"/>
    </xf>
    <xf numFmtId="3" fontId="1" fillId="9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6" borderId="26" xfId="0" applyNumberFormat="1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42" xfId="1" applyFont="1" applyFill="1" applyBorder="1" applyAlignment="1">
      <alignment horizontal="center"/>
    </xf>
    <xf numFmtId="0" fontId="1" fillId="6" borderId="41" xfId="1" applyFont="1" applyFill="1" applyBorder="1" applyAlignment="1">
      <alignment horizontal="center"/>
    </xf>
    <xf numFmtId="0" fontId="4" fillId="6" borderId="42" xfId="1" applyFont="1" applyFill="1" applyBorder="1" applyAlignment="1">
      <alignment horizontal="center"/>
    </xf>
    <xf numFmtId="0" fontId="4" fillId="6" borderId="44" xfId="1" applyFont="1" applyFill="1" applyBorder="1" applyAlignment="1">
      <alignment horizontal="center"/>
    </xf>
    <xf numFmtId="0" fontId="8" fillId="6" borderId="14" xfId="0" applyFont="1" applyFill="1" applyBorder="1" applyAlignment="1">
      <alignment horizontal="left" vertical="center" wrapText="1"/>
    </xf>
    <xf numFmtId="0" fontId="8" fillId="6" borderId="19" xfId="0" applyFont="1" applyFill="1" applyBorder="1" applyAlignment="1">
      <alignment horizontal="left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3" fontId="8" fillId="6" borderId="15" xfId="0" applyNumberFormat="1" applyFont="1" applyFill="1" applyBorder="1" applyAlignment="1">
      <alignment horizontal="center" vertical="center"/>
    </xf>
    <xf numFmtId="3" fontId="8" fillId="6" borderId="20" xfId="0" applyNumberFormat="1" applyFont="1" applyFill="1" applyBorder="1" applyAlignment="1">
      <alignment horizontal="center" vertical="center"/>
    </xf>
    <xf numFmtId="1" fontId="8" fillId="8" borderId="17" xfId="0" applyNumberFormat="1" applyFont="1" applyFill="1" applyBorder="1" applyAlignment="1">
      <alignment horizontal="center" vertical="center"/>
    </xf>
    <xf numFmtId="1" fontId="8" fillId="8" borderId="22" xfId="0" applyNumberFormat="1" applyFont="1" applyFill="1" applyBorder="1" applyAlignment="1">
      <alignment horizontal="center" vertical="center"/>
    </xf>
    <xf numFmtId="1" fontId="8" fillId="6" borderId="17" xfId="0" applyNumberFormat="1" applyFont="1" applyFill="1" applyBorder="1" applyAlignment="1">
      <alignment horizontal="center" vertical="center"/>
    </xf>
    <xf numFmtId="1" fontId="8" fillId="6" borderId="22" xfId="0" applyNumberFormat="1" applyFont="1" applyFill="1" applyBorder="1" applyAlignment="1">
      <alignment horizontal="center" vertical="center"/>
    </xf>
    <xf numFmtId="3" fontId="8" fillId="6" borderId="15" xfId="0" applyNumberFormat="1" applyFont="1" applyFill="1" applyBorder="1" applyAlignment="1">
      <alignment horizontal="center" vertical="center" wrapText="1"/>
    </xf>
    <xf numFmtId="3" fontId="8" fillId="6" borderId="20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left" vertical="center" wrapText="1"/>
    </xf>
    <xf numFmtId="0" fontId="1" fillId="6" borderId="24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center" vertical="center" wrapText="1"/>
    </xf>
    <xf numFmtId="3" fontId="1" fillId="6" borderId="7" xfId="0" applyNumberFormat="1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 wrapText="1"/>
    </xf>
    <xf numFmtId="1" fontId="8" fillId="8" borderId="15" xfId="0" applyNumberFormat="1" applyFont="1" applyFill="1" applyBorder="1" applyAlignment="1">
      <alignment horizontal="center" vertical="center"/>
    </xf>
    <xf numFmtId="1" fontId="8" fillId="8" borderId="20" xfId="0" applyNumberFormat="1" applyFont="1" applyFill="1" applyBorder="1" applyAlignment="1">
      <alignment horizontal="center" vertical="center"/>
    </xf>
    <xf numFmtId="1" fontId="8" fillId="6" borderId="15" xfId="0" applyNumberFormat="1" applyFont="1" applyFill="1" applyBorder="1" applyAlignment="1">
      <alignment horizontal="center" vertical="center"/>
    </xf>
    <xf numFmtId="1" fontId="8" fillId="6" borderId="20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3" fontId="1" fillId="6" borderId="43" xfId="0" applyNumberFormat="1" applyFont="1" applyFill="1" applyBorder="1" applyAlignment="1">
      <alignment horizontal="center" vertical="center"/>
    </xf>
    <xf numFmtId="3" fontId="1" fillId="6" borderId="22" xfId="0" applyNumberFormat="1" applyFont="1" applyFill="1" applyBorder="1" applyAlignment="1">
      <alignment horizontal="center" vertical="center"/>
    </xf>
    <xf numFmtId="1" fontId="1" fillId="6" borderId="22" xfId="0" applyNumberFormat="1" applyFont="1" applyFill="1" applyBorder="1" applyAlignment="1">
      <alignment horizontal="center" vertical="center"/>
    </xf>
    <xf numFmtId="1" fontId="1" fillId="6" borderId="23" xfId="0" applyNumberFormat="1" applyFont="1" applyFill="1" applyBorder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/>
    </xf>
    <xf numFmtId="0" fontId="1" fillId="6" borderId="9" xfId="0" quotePrefix="1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top" wrapText="1"/>
    </xf>
    <xf numFmtId="0" fontId="1" fillId="6" borderId="10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13" xfId="0" applyFont="1" applyFill="1" applyBorder="1" applyAlignment="1">
      <alignment horizontal="left" vertical="top" wrapText="1"/>
    </xf>
    <xf numFmtId="1" fontId="8" fillId="6" borderId="36" xfId="0" applyNumberFormat="1" applyFont="1" applyFill="1" applyBorder="1" applyAlignment="1">
      <alignment horizontal="center" vertical="center"/>
    </xf>
    <xf numFmtId="1" fontId="8" fillId="6" borderId="45" xfId="0" applyNumberFormat="1" applyFont="1" applyFill="1" applyBorder="1" applyAlignment="1">
      <alignment horizontal="center" vertical="center"/>
    </xf>
    <xf numFmtId="1" fontId="8" fillId="6" borderId="7" xfId="0" applyNumberFormat="1" applyFont="1" applyFill="1" applyBorder="1" applyAlignment="1">
      <alignment horizontal="center" vertical="center"/>
    </xf>
    <xf numFmtId="3" fontId="8" fillId="6" borderId="16" xfId="0" applyNumberFormat="1" applyFont="1" applyFill="1" applyBorder="1" applyAlignment="1">
      <alignment horizontal="center" vertical="center" wrapText="1"/>
    </xf>
    <xf numFmtId="3" fontId="8" fillId="6" borderId="21" xfId="0" applyNumberFormat="1" applyFont="1" applyFill="1" applyBorder="1" applyAlignment="1">
      <alignment horizontal="center" vertical="center" wrapText="1"/>
    </xf>
    <xf numFmtId="1" fontId="1" fillId="6" borderId="0" xfId="0" quotePrefix="1" applyNumberFormat="1" applyFont="1" applyFill="1" applyAlignment="1">
      <alignment horizontal="center" vertical="center"/>
    </xf>
    <xf numFmtId="0" fontId="1" fillId="6" borderId="0" xfId="0" quotePrefix="1" applyFont="1" applyFill="1" applyAlignment="1">
      <alignment horizontal="center" vertical="center"/>
    </xf>
    <xf numFmtId="3" fontId="1" fillId="6" borderId="25" xfId="0" applyNumberFormat="1" applyFont="1" applyFill="1" applyBorder="1" applyAlignment="1">
      <alignment horizontal="center" vertical="center"/>
    </xf>
    <xf numFmtId="0" fontId="1" fillId="6" borderId="25" xfId="3" applyFont="1" applyFill="1" applyBorder="1" applyAlignment="1">
      <alignment horizontal="center" vertical="center"/>
    </xf>
    <xf numFmtId="0" fontId="1" fillId="6" borderId="7" xfId="3" applyFont="1" applyFill="1" applyBorder="1" applyAlignment="1">
      <alignment horizontal="center" vertical="center"/>
    </xf>
    <xf numFmtId="0" fontId="1" fillId="6" borderId="1" xfId="3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166" fontId="1" fillId="0" borderId="25" xfId="4" applyNumberFormat="1" applyFont="1" applyBorder="1" applyAlignment="1">
      <alignment horizontal="center" vertical="center"/>
    </xf>
    <xf numFmtId="166" fontId="1" fillId="0" borderId="7" xfId="4" applyNumberFormat="1" applyFont="1" applyBorder="1" applyAlignment="1">
      <alignment horizontal="center" vertical="center"/>
    </xf>
    <xf numFmtId="166" fontId="1" fillId="0" borderId="1" xfId="4" applyNumberFormat="1" applyFont="1" applyBorder="1" applyAlignment="1">
      <alignment horizontal="center" vertical="center"/>
    </xf>
    <xf numFmtId="166" fontId="1" fillId="4" borderId="7" xfId="4" applyNumberFormat="1" applyFont="1" applyFill="1" applyBorder="1" applyAlignment="1" applyProtection="1">
      <alignment horizontal="center" vertical="center"/>
    </xf>
    <xf numFmtId="166" fontId="1" fillId="4" borderId="26" xfId="4" applyNumberFormat="1" applyFont="1" applyFill="1" applyBorder="1" applyAlignment="1" applyProtection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3" fontId="1" fillId="5" borderId="43" xfId="0" applyNumberFormat="1" applyFont="1" applyFill="1" applyBorder="1" applyAlignment="1">
      <alignment horizontal="center" vertical="center"/>
    </xf>
    <xf numFmtId="3" fontId="1" fillId="5" borderId="22" xfId="0" applyNumberFormat="1" applyFont="1" applyFill="1" applyBorder="1" applyAlignment="1">
      <alignment horizontal="center" vertical="center"/>
    </xf>
    <xf numFmtId="3" fontId="1" fillId="5" borderId="45" xfId="0" applyNumberFormat="1" applyFont="1" applyFill="1" applyBorder="1" applyAlignment="1">
      <alignment horizontal="center" vertical="center"/>
    </xf>
    <xf numFmtId="166" fontId="1" fillId="4" borderId="22" xfId="4" applyNumberFormat="1" applyFont="1" applyFill="1" applyBorder="1" applyAlignment="1" applyProtection="1">
      <alignment horizontal="center" vertical="center"/>
    </xf>
    <xf numFmtId="166" fontId="1" fillId="4" borderId="23" xfId="4" applyNumberFormat="1" applyFont="1" applyFill="1" applyBorder="1" applyAlignment="1" applyProtection="1">
      <alignment horizontal="center" vertical="center"/>
    </xf>
    <xf numFmtId="0" fontId="1" fillId="4" borderId="9" xfId="0" quotePrefix="1" applyFont="1" applyFill="1" applyBorder="1" applyAlignment="1">
      <alignment horizontal="center" vertical="center"/>
    </xf>
    <xf numFmtId="0" fontId="1" fillId="4" borderId="11" xfId="0" quotePrefix="1" applyFont="1" applyFill="1" applyBorder="1" applyAlignment="1">
      <alignment horizontal="center" vertical="center"/>
    </xf>
    <xf numFmtId="3" fontId="1" fillId="5" borderId="25" xfId="0" applyNumberFormat="1" applyFont="1" applyFill="1" applyBorder="1" applyAlignment="1">
      <alignment horizontal="center" vertical="center"/>
    </xf>
    <xf numFmtId="3" fontId="1" fillId="5" borderId="7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3" fontId="8" fillId="0" borderId="15" xfId="0" applyNumberFormat="1" applyFont="1" applyFill="1" applyBorder="1" applyAlignment="1">
      <alignment horizontal="center" vertical="center"/>
    </xf>
    <xf numFmtId="3" fontId="8" fillId="0" borderId="20" xfId="0" applyNumberFormat="1" applyFont="1" applyFill="1" applyBorder="1" applyAlignment="1">
      <alignment horizontal="center" vertical="center"/>
    </xf>
    <xf numFmtId="3" fontId="8" fillId="0" borderId="15" xfId="0" applyNumberFormat="1" applyFont="1" applyFill="1" applyBorder="1" applyAlignment="1">
      <alignment horizontal="center" vertical="center" wrapText="1"/>
    </xf>
    <xf numFmtId="3" fontId="8" fillId="0" borderId="20" xfId="0" applyNumberFormat="1" applyFont="1" applyFill="1" applyBorder="1" applyAlignment="1">
      <alignment horizontal="center" vertical="center" wrapText="1"/>
    </xf>
    <xf numFmtId="3" fontId="8" fillId="0" borderId="16" xfId="0" applyNumberFormat="1" applyFont="1" applyFill="1" applyBorder="1" applyAlignment="1">
      <alignment horizontal="center" vertical="center" wrapText="1"/>
    </xf>
    <xf numFmtId="3" fontId="8" fillId="0" borderId="21" xfId="0" applyNumberFormat="1" applyFont="1" applyFill="1" applyBorder="1" applyAlignment="1">
      <alignment horizontal="center" vertical="center" wrapText="1"/>
    </xf>
    <xf numFmtId="1" fontId="8" fillId="6" borderId="46" xfId="0" applyNumberFormat="1" applyFont="1" applyFill="1" applyBorder="1" applyAlignment="1">
      <alignment horizontal="center" vertical="center"/>
    </xf>
    <xf numFmtId="1" fontId="8" fillId="6" borderId="18" xfId="0" applyNumberFormat="1" applyFont="1" applyFill="1" applyBorder="1" applyAlignment="1">
      <alignment horizontal="center" vertical="center"/>
    </xf>
    <xf numFmtId="1" fontId="8" fillId="6" borderId="2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/>
    </xf>
    <xf numFmtId="3" fontId="1" fillId="0" borderId="12" xfId="0" applyNumberFormat="1" applyFont="1" applyFill="1" applyBorder="1" applyAlignment="1">
      <alignment horizontal="center" vertical="center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center" vertical="center" wrapText="1"/>
    </xf>
    <xf numFmtId="0" fontId="19" fillId="6" borderId="55" xfId="0" applyFont="1" applyFill="1" applyBorder="1" applyAlignment="1">
      <alignment horizontal="left" vertical="center"/>
    </xf>
    <xf numFmtId="0" fontId="19" fillId="6" borderId="56" xfId="0" applyFont="1" applyFill="1" applyBorder="1" applyAlignment="1">
      <alignment horizontal="left" vertical="center"/>
    </xf>
    <xf numFmtId="0" fontId="20" fillId="6" borderId="48" xfId="0" applyFont="1" applyFill="1" applyBorder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0" fontId="16" fillId="6" borderId="42" xfId="1" applyFont="1" applyFill="1" applyBorder="1" applyAlignment="1">
      <alignment horizontal="center"/>
    </xf>
    <xf numFmtId="0" fontId="16" fillId="6" borderId="41" xfId="1" applyFont="1" applyFill="1" applyBorder="1" applyAlignment="1">
      <alignment horizontal="center"/>
    </xf>
    <xf numFmtId="0" fontId="16" fillId="6" borderId="54" xfId="1" applyFont="1" applyFill="1" applyBorder="1" applyAlignment="1">
      <alignment horizontal="center"/>
    </xf>
    <xf numFmtId="3" fontId="16" fillId="6" borderId="49" xfId="0" applyNumberFormat="1" applyFont="1" applyFill="1" applyBorder="1" applyAlignment="1">
      <alignment horizontal="center" vertical="center"/>
    </xf>
    <xf numFmtId="3" fontId="16" fillId="6" borderId="50" xfId="0" applyNumberFormat="1" applyFont="1" applyFill="1" applyBorder="1" applyAlignment="1">
      <alignment horizontal="center" vertical="center"/>
    </xf>
    <xf numFmtId="0" fontId="16" fillId="6" borderId="51" xfId="3" applyFont="1" applyFill="1" applyBorder="1" applyAlignment="1">
      <alignment horizontal="center" vertical="center"/>
    </xf>
    <xf numFmtId="0" fontId="16" fillId="6" borderId="52" xfId="3" applyFont="1" applyFill="1" applyBorder="1" applyAlignment="1">
      <alignment horizontal="center" vertical="center"/>
    </xf>
    <xf numFmtId="0" fontId="16" fillId="6" borderId="0" xfId="0" applyFont="1" applyFill="1" applyAlignment="1">
      <alignment horizontal="left" vertical="center"/>
    </xf>
    <xf numFmtId="0" fontId="16" fillId="6" borderId="53" xfId="3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1" fontId="16" fillId="6" borderId="7" xfId="0" applyNumberFormat="1" applyFont="1" applyFill="1" applyBorder="1" applyAlignment="1">
      <alignment horizontal="center" vertical="center"/>
    </xf>
    <xf numFmtId="1" fontId="16" fillId="6" borderId="26" xfId="0" applyNumberFormat="1" applyFont="1" applyFill="1" applyBorder="1" applyAlignment="1">
      <alignment horizontal="center" vertical="center"/>
    </xf>
    <xf numFmtId="1" fontId="16" fillId="6" borderId="0" xfId="0" quotePrefix="1" applyNumberFormat="1" applyFont="1" applyFill="1" applyAlignment="1">
      <alignment horizontal="center" vertical="center"/>
    </xf>
    <xf numFmtId="1" fontId="16" fillId="6" borderId="64" xfId="0" quotePrefix="1" applyNumberFormat="1" applyFont="1" applyFill="1" applyBorder="1" applyAlignment="1">
      <alignment horizontal="center" vertical="center"/>
    </xf>
    <xf numFmtId="3" fontId="16" fillId="6" borderId="0" xfId="0" applyNumberFormat="1" applyFont="1" applyFill="1" applyAlignment="1">
      <alignment horizontal="center" vertical="center"/>
    </xf>
    <xf numFmtId="3" fontId="16" fillId="6" borderId="64" xfId="0" applyNumberFormat="1" applyFont="1" applyFill="1" applyBorder="1" applyAlignment="1">
      <alignment horizontal="center" vertical="center"/>
    </xf>
    <xf numFmtId="3" fontId="16" fillId="6" borderId="69" xfId="0" applyNumberFormat="1" applyFont="1" applyFill="1" applyBorder="1" applyAlignment="1">
      <alignment horizontal="center" vertical="center"/>
    </xf>
    <xf numFmtId="3" fontId="16" fillId="6" borderId="70" xfId="0" applyNumberFormat="1" applyFont="1" applyFill="1" applyBorder="1" applyAlignment="1">
      <alignment horizontal="center" vertical="center"/>
    </xf>
    <xf numFmtId="0" fontId="23" fillId="6" borderId="25" xfId="0" applyFont="1" applyFill="1" applyBorder="1" applyAlignment="1">
      <alignment horizontal="left" vertical="center" wrapText="1"/>
    </xf>
    <xf numFmtId="0" fontId="23" fillId="6" borderId="7" xfId="0" applyFont="1" applyFill="1" applyBorder="1" applyAlignment="1">
      <alignment horizontal="center" vertical="center" wrapText="1"/>
    </xf>
    <xf numFmtId="3" fontId="23" fillId="6" borderId="7" xfId="0" applyNumberFormat="1" applyFont="1" applyFill="1" applyBorder="1" applyAlignment="1">
      <alignment horizontal="center" vertical="center"/>
    </xf>
    <xf numFmtId="3" fontId="23" fillId="6" borderId="7" xfId="0" applyNumberFormat="1" applyFont="1" applyFill="1" applyBorder="1" applyAlignment="1">
      <alignment horizontal="center" vertical="center" wrapText="1"/>
    </xf>
    <xf numFmtId="3" fontId="14" fillId="6" borderId="66" xfId="0" applyNumberFormat="1" applyFont="1" applyFill="1" applyBorder="1" applyAlignment="1">
      <alignment horizontal="center" vertical="center" wrapText="1"/>
    </xf>
    <xf numFmtId="3" fontId="14" fillId="6" borderId="68" xfId="0" applyNumberFormat="1" applyFont="1" applyFill="1" applyBorder="1" applyAlignment="1">
      <alignment horizontal="center" vertical="center" wrapText="1"/>
    </xf>
    <xf numFmtId="1" fontId="14" fillId="6" borderId="15" xfId="0" applyNumberFormat="1" applyFont="1" applyFill="1" applyBorder="1" applyAlignment="1">
      <alignment horizontal="center" vertical="center"/>
    </xf>
    <xf numFmtId="1" fontId="14" fillId="6" borderId="46" xfId="0" applyNumberFormat="1" applyFont="1" applyFill="1" applyBorder="1" applyAlignment="1">
      <alignment horizontal="center" vertical="center"/>
    </xf>
    <xf numFmtId="1" fontId="14" fillId="9" borderId="15" xfId="0" applyNumberFormat="1" applyFont="1" applyFill="1" applyBorder="1" applyAlignment="1">
      <alignment horizontal="center" vertical="center"/>
    </xf>
    <xf numFmtId="1" fontId="14" fillId="9" borderId="46" xfId="0" applyNumberFormat="1" applyFont="1" applyFill="1" applyBorder="1" applyAlignment="1">
      <alignment horizontal="center" vertical="center"/>
    </xf>
    <xf numFmtId="166" fontId="1" fillId="6" borderId="36" xfId="4" applyNumberFormat="1" applyFont="1" applyFill="1" applyBorder="1" applyAlignment="1">
      <alignment horizontal="center" vertical="center"/>
    </xf>
    <xf numFmtId="166" fontId="1" fillId="6" borderId="35" xfId="4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6" borderId="6" xfId="0" applyNumberFormat="1" applyFont="1" applyFill="1" applyBorder="1" applyAlignment="1">
      <alignment horizontal="center" vertical="center"/>
    </xf>
    <xf numFmtId="0" fontId="12" fillId="6" borderId="55" xfId="0" applyFont="1" applyFill="1" applyBorder="1" applyAlignment="1">
      <alignment horizontal="left" vertical="center"/>
    </xf>
    <xf numFmtId="0" fontId="12" fillId="6" borderId="56" xfId="0" applyFont="1" applyFill="1" applyBorder="1" applyAlignment="1">
      <alignment horizontal="left" vertical="center"/>
    </xf>
    <xf numFmtId="0" fontId="13" fillId="6" borderId="48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1" fontId="1" fillId="6" borderId="14" xfId="0" applyNumberFormat="1" applyFont="1" applyFill="1" applyBorder="1" applyAlignment="1">
      <alignment horizontal="center" vertical="center"/>
    </xf>
    <xf numFmtId="1" fontId="1" fillId="6" borderId="67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left" vertical="center" wrapText="1"/>
    </xf>
    <xf numFmtId="0" fontId="14" fillId="6" borderId="67" xfId="0" applyFont="1" applyFill="1" applyBorder="1" applyAlignment="1">
      <alignment horizontal="left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6" xfId="0" applyFont="1" applyFill="1" applyBorder="1" applyAlignment="1">
      <alignment horizontal="center" vertical="center" wrapText="1"/>
    </xf>
    <xf numFmtId="3" fontId="14" fillId="6" borderId="15" xfId="0" applyNumberFormat="1" applyFont="1" applyFill="1" applyBorder="1" applyAlignment="1">
      <alignment horizontal="center" vertical="center"/>
    </xf>
    <xf numFmtId="3" fontId="14" fillId="6" borderId="46" xfId="0" applyNumberFormat="1" applyFont="1" applyFill="1" applyBorder="1" applyAlignment="1">
      <alignment horizontal="center" vertical="center"/>
    </xf>
    <xf numFmtId="3" fontId="14" fillId="6" borderId="15" xfId="0" applyNumberFormat="1" applyFont="1" applyFill="1" applyBorder="1" applyAlignment="1">
      <alignment horizontal="center" vertical="center" wrapText="1"/>
    </xf>
    <xf numFmtId="3" fontId="14" fillId="6" borderId="46" xfId="0" applyNumberFormat="1" applyFont="1" applyFill="1" applyBorder="1" applyAlignment="1">
      <alignment horizontal="center" vertical="center" wrapText="1"/>
    </xf>
    <xf numFmtId="0" fontId="1" fillId="6" borderId="60" xfId="0" applyFont="1" applyFill="1" applyBorder="1" applyAlignment="1">
      <alignment horizontal="center"/>
    </xf>
    <xf numFmtId="0" fontId="1" fillId="6" borderId="61" xfId="0" applyFont="1" applyFill="1" applyBorder="1" applyAlignment="1">
      <alignment horizontal="center"/>
    </xf>
    <xf numFmtId="166" fontId="1" fillId="6" borderId="36" xfId="4" applyNumberFormat="1" applyFont="1" applyFill="1" applyBorder="1" applyAlignment="1" applyProtection="1">
      <alignment horizontal="center" vertical="center"/>
    </xf>
    <xf numFmtId="166" fontId="1" fillId="6" borderId="35" xfId="4" applyNumberFormat="1" applyFont="1" applyFill="1" applyBorder="1" applyAlignment="1" applyProtection="1">
      <alignment horizontal="center" vertical="center"/>
    </xf>
    <xf numFmtId="0" fontId="1" fillId="6" borderId="59" xfId="1" applyFont="1" applyFill="1" applyBorder="1" applyAlignment="1">
      <alignment horizontal="center"/>
    </xf>
    <xf numFmtId="0" fontId="1" fillId="6" borderId="62" xfId="1" applyFont="1" applyFill="1" applyBorder="1" applyAlignment="1">
      <alignment horizontal="center"/>
    </xf>
    <xf numFmtId="0" fontId="1" fillId="6" borderId="58" xfId="1" applyFont="1" applyFill="1" applyBorder="1" applyAlignment="1">
      <alignment horizontal="center"/>
    </xf>
    <xf numFmtId="166" fontId="1" fillId="6" borderId="1" xfId="4" applyNumberFormat="1" applyFont="1" applyFill="1" applyBorder="1" applyAlignment="1" applyProtection="1">
      <alignment horizontal="center" vertical="center"/>
    </xf>
    <xf numFmtId="166" fontId="1" fillId="6" borderId="6" xfId="4" applyNumberFormat="1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>
      <alignment horizontal="left" vertical="center" wrapText="1"/>
    </xf>
    <xf numFmtId="0" fontId="14" fillId="6" borderId="7" xfId="0" applyFont="1" applyFill="1" applyBorder="1" applyAlignment="1">
      <alignment horizontal="center" vertical="center" wrapText="1"/>
    </xf>
    <xf numFmtId="3" fontId="14" fillId="6" borderId="7" xfId="0" applyNumberFormat="1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</cellXfs>
  <cellStyles count="5">
    <cellStyle name="Comma" xfId="4" builtinId="3"/>
    <cellStyle name="Normal" xfId="0" builtinId="0"/>
    <cellStyle name="Normal 2 2" xfId="1" xr:uid="{00000000-0005-0000-0000-000002000000}"/>
    <cellStyle name="Normal 6 2" xfId="2" xr:uid="{00000000-0005-0000-0000-000003000000}"/>
    <cellStyle name="Normal_Plucking round September 09" xfId="3" xr:uid="{00000000-0005-0000-0000-000004000000}"/>
  </cellStyles>
  <dxfs count="0"/>
  <tableStyles count="0" defaultTableStyle="TableStyleMedium2" defaultPivotStyle="PivotStyleLight16"/>
  <colors>
    <mruColors>
      <color rgb="FFC4D79B"/>
      <color rgb="FFFF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Z46"/>
  <sheetViews>
    <sheetView view="pageBreakPreview" topLeftCell="A10" zoomScale="80" zoomScaleNormal="80" zoomScaleSheetLayoutView="80" workbookViewId="0">
      <selection activeCell="AB23" sqref="AB23"/>
    </sheetView>
  </sheetViews>
  <sheetFormatPr defaultColWidth="8.84375" defaultRowHeight="13" x14ac:dyDescent="0.35"/>
  <cols>
    <col min="1" max="1" width="7" style="47" customWidth="1"/>
    <col min="2" max="2" width="6.23046875" style="47" customWidth="1"/>
    <col min="3" max="3" width="5.23046875" style="101" customWidth="1"/>
    <col min="4" max="4" width="5.84375" style="101" bestFit="1" customWidth="1"/>
    <col min="5" max="5" width="6.23046875" style="46" customWidth="1"/>
    <col min="6" max="6" width="8.3046875" style="101" customWidth="1"/>
    <col min="7" max="7" width="6.69140625" style="46" customWidth="1"/>
    <col min="8" max="9" width="3.765625" style="47" customWidth="1"/>
    <col min="10" max="10" width="4.07421875" style="47" customWidth="1"/>
    <col min="11" max="27" width="3.765625" style="47" customWidth="1"/>
    <col min="28" max="29" width="4.07421875" style="47" customWidth="1"/>
    <col min="30" max="37" width="3.765625" style="47" customWidth="1"/>
    <col min="38" max="38" width="3.765625" style="47" hidden="1" customWidth="1"/>
    <col min="39" max="39" width="3" style="47" bestFit="1" customWidth="1"/>
    <col min="40" max="40" width="7.53515625" style="47" hidden="1" customWidth="1"/>
    <col min="41" max="44" width="21.84375" style="47" hidden="1" customWidth="1"/>
    <col min="45" max="46" width="0" style="47" hidden="1" customWidth="1"/>
    <col min="47" max="16384" width="8.84375" style="47"/>
  </cols>
  <sheetData>
    <row r="1" spans="1:44" ht="21" customHeight="1" x14ac:dyDescent="0.35">
      <c r="A1" s="346" t="s">
        <v>33</v>
      </c>
      <c r="B1" s="346"/>
      <c r="C1" s="346"/>
      <c r="D1" s="346"/>
      <c r="E1" s="346"/>
      <c r="F1" s="346"/>
      <c r="G1" s="346"/>
      <c r="H1" s="346"/>
      <c r="I1" s="346"/>
      <c r="J1" s="346"/>
    </row>
    <row r="2" spans="1:44" ht="21" customHeight="1" thickBot="1" x14ac:dyDescent="0.4">
      <c r="A2" s="347" t="s">
        <v>40</v>
      </c>
      <c r="B2" s="347"/>
      <c r="C2" s="347"/>
      <c r="D2" s="347"/>
      <c r="E2" s="347"/>
      <c r="F2" s="347"/>
      <c r="G2" s="347"/>
      <c r="H2" s="347"/>
      <c r="I2" s="347"/>
      <c r="J2" s="347"/>
      <c r="Q2" s="47" t="s">
        <v>15</v>
      </c>
    </row>
    <row r="3" spans="1:44" ht="26.5" thickBot="1" x14ac:dyDescent="0.35">
      <c r="A3" s="102" t="s">
        <v>0</v>
      </c>
      <c r="E3" s="103" t="s">
        <v>18</v>
      </c>
      <c r="F3" s="104">
        <v>10</v>
      </c>
      <c r="H3" s="91" t="s">
        <v>14</v>
      </c>
      <c r="I3" s="105">
        <v>750</v>
      </c>
      <c r="J3" s="80" t="s">
        <v>1</v>
      </c>
      <c r="K3" s="105">
        <v>900</v>
      </c>
      <c r="V3" s="44" t="str">
        <f>A10</f>
        <v>ZONE A</v>
      </c>
      <c r="W3" s="45"/>
      <c r="X3" s="352" t="str">
        <f>A24</f>
        <v>ZONE B</v>
      </c>
      <c r="Y3" s="353"/>
      <c r="Z3" s="354" t="str">
        <f>A37</f>
        <v>ZONE C</v>
      </c>
      <c r="AA3" s="355"/>
      <c r="AB3" s="350" t="s">
        <v>3</v>
      </c>
      <c r="AC3" s="351"/>
    </row>
    <row r="4" spans="1:44" ht="23.25" customHeight="1" thickBot="1" x14ac:dyDescent="0.35">
      <c r="A4" s="47" t="s">
        <v>12</v>
      </c>
      <c r="E4" s="103" t="s">
        <v>19</v>
      </c>
      <c r="F4" s="106">
        <v>11</v>
      </c>
      <c r="H4" s="92" t="s">
        <v>29</v>
      </c>
      <c r="I4" s="107">
        <v>35</v>
      </c>
      <c r="J4" s="81" t="s">
        <v>30</v>
      </c>
      <c r="K4" s="107">
        <v>26</v>
      </c>
      <c r="Q4" s="381" t="s">
        <v>4</v>
      </c>
      <c r="R4" s="381"/>
      <c r="S4" s="381"/>
      <c r="T4" s="381"/>
      <c r="V4" s="403">
        <v>1292312</v>
      </c>
      <c r="W4" s="404"/>
      <c r="X4" s="404">
        <v>1136888</v>
      </c>
      <c r="Y4" s="404"/>
      <c r="Z4" s="404">
        <v>1145152</v>
      </c>
      <c r="AA4" s="405"/>
      <c r="AB4" s="348">
        <f>SUM(V4:AA4)</f>
        <v>3574352</v>
      </c>
      <c r="AC4" s="349"/>
      <c r="AF4" s="400"/>
      <c r="AG4" s="401"/>
      <c r="AH4" s="108"/>
      <c r="AK4" s="20"/>
      <c r="AL4" s="20"/>
      <c r="AO4" s="108"/>
      <c r="AP4" s="102" t="s">
        <v>28</v>
      </c>
    </row>
    <row r="5" spans="1:44" ht="18.75" customHeight="1" x14ac:dyDescent="0.35">
      <c r="A5" s="47" t="s">
        <v>3</v>
      </c>
      <c r="O5" s="47" t="s">
        <v>2</v>
      </c>
      <c r="Q5" s="381" t="s">
        <v>5</v>
      </c>
      <c r="R5" s="381"/>
      <c r="S5" s="381"/>
      <c r="T5" s="381"/>
      <c r="V5" s="402">
        <f>(F20)*$I$4*$K$4</f>
        <v>70474.444444444453</v>
      </c>
      <c r="W5" s="372"/>
      <c r="X5" s="402">
        <f>(F33)*$I$4*$K$4</f>
        <v>81394.444444444453</v>
      </c>
      <c r="Y5" s="372"/>
      <c r="Z5" s="402">
        <f>(F45)*$I$4*$K$4</f>
        <v>78209.444444444453</v>
      </c>
      <c r="AA5" s="372"/>
      <c r="AB5" s="348">
        <f t="shared" ref="AB5:AB6" si="0">SUM(R5:AA5)</f>
        <v>230078.33333333337</v>
      </c>
      <c r="AC5" s="349"/>
      <c r="AF5" s="386"/>
      <c r="AG5" s="386"/>
      <c r="AP5" s="109">
        <v>1</v>
      </c>
      <c r="AQ5" s="379" t="s">
        <v>16</v>
      </c>
      <c r="AR5" s="380"/>
    </row>
    <row r="6" spans="1:44" ht="18" customHeight="1" thickBot="1" x14ac:dyDescent="0.4">
      <c r="A6" s="47" t="s">
        <v>13</v>
      </c>
      <c r="Q6" s="381" t="s">
        <v>6</v>
      </c>
      <c r="R6" s="381"/>
      <c r="S6" s="381"/>
      <c r="T6" s="381"/>
      <c r="V6" s="382">
        <f>V5/$K$4</f>
        <v>2710.5555555555557</v>
      </c>
      <c r="W6" s="383"/>
      <c r="X6" s="382">
        <f t="shared" ref="X6" si="1">X5/$K$4</f>
        <v>3130.5555555555557</v>
      </c>
      <c r="Y6" s="383"/>
      <c r="Z6" s="382">
        <f t="shared" ref="Z6" si="2">Z5/$K$4</f>
        <v>3008.0555555555557</v>
      </c>
      <c r="AA6" s="383"/>
      <c r="AB6" s="384">
        <f t="shared" si="0"/>
        <v>8849.1666666666679</v>
      </c>
      <c r="AC6" s="385"/>
      <c r="AF6" s="386"/>
      <c r="AG6" s="386"/>
      <c r="AQ6" s="387" t="s">
        <v>17</v>
      </c>
      <c r="AR6" s="388"/>
    </row>
    <row r="7" spans="1:44" ht="13.5" thickBot="1" x14ac:dyDescent="0.4"/>
    <row r="8" spans="1:44" x14ac:dyDescent="0.35">
      <c r="A8" s="356" t="s">
        <v>10</v>
      </c>
      <c r="B8" s="358" t="s">
        <v>11</v>
      </c>
      <c r="C8" s="360" t="s">
        <v>8</v>
      </c>
      <c r="D8" s="366" t="s">
        <v>25</v>
      </c>
      <c r="E8" s="366" t="s">
        <v>7</v>
      </c>
      <c r="F8" s="366" t="s">
        <v>20</v>
      </c>
      <c r="G8" s="398" t="s">
        <v>24</v>
      </c>
      <c r="H8" s="364">
        <v>1</v>
      </c>
      <c r="I8" s="364">
        <v>2</v>
      </c>
      <c r="J8" s="362">
        <v>3</v>
      </c>
      <c r="K8" s="364">
        <v>4</v>
      </c>
      <c r="L8" s="364">
        <v>5</v>
      </c>
      <c r="M8" s="364">
        <v>6</v>
      </c>
      <c r="N8" s="364">
        <v>7</v>
      </c>
      <c r="O8" s="364">
        <v>8</v>
      </c>
      <c r="P8" s="364">
        <v>9</v>
      </c>
      <c r="Q8" s="362">
        <v>10</v>
      </c>
      <c r="R8" s="364">
        <v>11</v>
      </c>
      <c r="S8" s="364">
        <v>12</v>
      </c>
      <c r="T8" s="364">
        <v>13</v>
      </c>
      <c r="U8" s="364">
        <v>14</v>
      </c>
      <c r="V8" s="364">
        <v>15</v>
      </c>
      <c r="W8" s="364">
        <v>16</v>
      </c>
      <c r="X8" s="362">
        <v>17</v>
      </c>
      <c r="Y8" s="364">
        <v>18</v>
      </c>
      <c r="Z8" s="364">
        <v>19</v>
      </c>
      <c r="AA8" s="364">
        <v>20</v>
      </c>
      <c r="AB8" s="376">
        <v>21</v>
      </c>
      <c r="AC8" s="376">
        <v>22</v>
      </c>
      <c r="AD8" s="376">
        <v>23</v>
      </c>
      <c r="AE8" s="374">
        <v>24</v>
      </c>
      <c r="AF8" s="364">
        <v>25</v>
      </c>
      <c r="AG8" s="364">
        <v>26</v>
      </c>
      <c r="AH8" s="364">
        <v>27</v>
      </c>
      <c r="AI8" s="395">
        <v>28</v>
      </c>
      <c r="AJ8" s="397">
        <v>29</v>
      </c>
      <c r="AK8" s="397">
        <v>30</v>
      </c>
      <c r="AL8" s="397">
        <v>31</v>
      </c>
      <c r="AN8" s="109"/>
      <c r="AO8" s="389"/>
      <c r="AP8" s="390"/>
      <c r="AQ8" s="390"/>
      <c r="AR8" s="391"/>
    </row>
    <row r="9" spans="1:44" ht="13.5" thickBot="1" x14ac:dyDescent="0.4">
      <c r="A9" s="357"/>
      <c r="B9" s="359"/>
      <c r="C9" s="361"/>
      <c r="D9" s="367"/>
      <c r="E9" s="367"/>
      <c r="F9" s="367"/>
      <c r="G9" s="399"/>
      <c r="H9" s="365"/>
      <c r="I9" s="365"/>
      <c r="J9" s="363"/>
      <c r="K9" s="365"/>
      <c r="L9" s="365"/>
      <c r="M9" s="365"/>
      <c r="N9" s="365"/>
      <c r="O9" s="365"/>
      <c r="P9" s="365"/>
      <c r="Q9" s="363"/>
      <c r="R9" s="365"/>
      <c r="S9" s="365"/>
      <c r="T9" s="365"/>
      <c r="U9" s="365"/>
      <c r="V9" s="365"/>
      <c r="W9" s="365"/>
      <c r="X9" s="363"/>
      <c r="Y9" s="365"/>
      <c r="Z9" s="365"/>
      <c r="AA9" s="365"/>
      <c r="AB9" s="377"/>
      <c r="AC9" s="377"/>
      <c r="AD9" s="377"/>
      <c r="AE9" s="375"/>
      <c r="AF9" s="365"/>
      <c r="AG9" s="365"/>
      <c r="AH9" s="365"/>
      <c r="AI9" s="396"/>
      <c r="AJ9" s="397"/>
      <c r="AK9" s="397"/>
      <c r="AL9" s="397"/>
      <c r="AO9" s="392"/>
      <c r="AP9" s="393"/>
      <c r="AQ9" s="393"/>
      <c r="AR9" s="394"/>
    </row>
    <row r="10" spans="1:44" x14ac:dyDescent="0.3">
      <c r="A10" s="110" t="s">
        <v>26</v>
      </c>
      <c r="B10" s="111"/>
      <c r="F10" s="46"/>
      <c r="H10" s="25"/>
      <c r="I10" s="112"/>
      <c r="J10" s="147"/>
      <c r="K10" s="25"/>
      <c r="L10" s="25"/>
      <c r="M10" s="25"/>
      <c r="N10" s="25"/>
      <c r="O10" s="25"/>
      <c r="P10" s="25"/>
      <c r="Q10" s="147"/>
      <c r="R10" s="25"/>
      <c r="S10" s="25"/>
      <c r="T10" s="25"/>
      <c r="U10" s="25"/>
      <c r="V10" s="25"/>
      <c r="W10" s="25"/>
      <c r="X10" s="147"/>
      <c r="Y10" s="25"/>
      <c r="Z10" s="25"/>
      <c r="AA10" s="25"/>
      <c r="AB10" s="25"/>
      <c r="AC10" s="25"/>
      <c r="AD10" s="25"/>
      <c r="AE10" s="147"/>
      <c r="AF10" s="25"/>
      <c r="AG10" s="25"/>
      <c r="AH10" s="25"/>
      <c r="AI10" s="25"/>
      <c r="AJ10" s="25"/>
      <c r="AK10" s="25"/>
      <c r="AL10" s="25"/>
      <c r="AO10" s="392"/>
      <c r="AP10" s="393"/>
      <c r="AQ10" s="393"/>
      <c r="AR10" s="394"/>
    </row>
    <row r="11" spans="1:44" x14ac:dyDescent="0.3">
      <c r="A11" s="72">
        <v>36</v>
      </c>
      <c r="B11" s="73" t="s">
        <v>1</v>
      </c>
      <c r="C11" s="113">
        <v>11</v>
      </c>
      <c r="D11" s="75">
        <f>C11/$C$20</f>
        <v>1.5781922525107603</v>
      </c>
      <c r="E11" s="73">
        <v>3</v>
      </c>
      <c r="F11" s="54">
        <f>IF(B11=$H$3,((C11*10000)/$I$3),((C11*10000)/$K$3))</f>
        <v>122.22222222222223</v>
      </c>
      <c r="G11" s="96">
        <v>13</v>
      </c>
      <c r="H11" s="26">
        <v>1</v>
      </c>
      <c r="I11" s="153">
        <v>2</v>
      </c>
      <c r="J11" s="148"/>
      <c r="K11" s="26"/>
      <c r="L11" s="26"/>
      <c r="M11" s="26"/>
      <c r="N11" s="26"/>
      <c r="O11" s="26"/>
      <c r="P11" s="26"/>
      <c r="Q11" s="148"/>
      <c r="R11" s="26"/>
      <c r="S11" s="26"/>
      <c r="T11" s="26"/>
      <c r="U11" s="26">
        <v>1</v>
      </c>
      <c r="V11" s="26">
        <v>2</v>
      </c>
      <c r="W11" s="26"/>
      <c r="X11" s="148"/>
      <c r="Y11" s="26"/>
      <c r="Z11" s="26"/>
      <c r="AA11" s="26"/>
      <c r="AB11" s="26"/>
      <c r="AC11" s="26"/>
      <c r="AD11" s="26"/>
      <c r="AE11" s="148"/>
      <c r="AF11" s="26"/>
      <c r="AG11" s="26"/>
      <c r="AH11" s="26">
        <v>1</v>
      </c>
      <c r="AI11" s="26">
        <v>2</v>
      </c>
      <c r="AJ11" s="52"/>
      <c r="AK11" s="52"/>
      <c r="AL11" s="52"/>
      <c r="AM11" s="79"/>
      <c r="AN11" s="79"/>
    </row>
    <row r="12" spans="1:44" x14ac:dyDescent="0.3">
      <c r="A12" s="72">
        <v>40</v>
      </c>
      <c r="B12" s="73" t="s">
        <v>1</v>
      </c>
      <c r="C12" s="113">
        <v>10.6</v>
      </c>
      <c r="D12" s="75">
        <f t="shared" ref="D12:D18" si="3">C12/$C$20</f>
        <v>1.5208034433285507</v>
      </c>
      <c r="E12" s="73">
        <v>3</v>
      </c>
      <c r="F12" s="54">
        <f t="shared" ref="F12:F18" si="4">IF(B12=$H$3,((C12*10000)/$I$3),((C12*10000)/$K$3))</f>
        <v>117.77777777777777</v>
      </c>
      <c r="G12" s="96">
        <v>9</v>
      </c>
      <c r="H12" s="26"/>
      <c r="I12" s="153">
        <v>2</v>
      </c>
      <c r="J12" s="148"/>
      <c r="K12" s="26">
        <v>3</v>
      </c>
      <c r="L12" s="26">
        <v>4</v>
      </c>
      <c r="M12" s="26"/>
      <c r="N12" s="26"/>
      <c r="O12" s="26"/>
      <c r="P12" s="26"/>
      <c r="Q12" s="148"/>
      <c r="R12" s="26"/>
      <c r="S12" s="26"/>
      <c r="T12" s="26"/>
      <c r="U12" s="26"/>
      <c r="V12" s="26">
        <v>2</v>
      </c>
      <c r="W12" s="26">
        <v>3</v>
      </c>
      <c r="X12" s="148"/>
      <c r="Y12" s="26">
        <v>4</v>
      </c>
      <c r="Z12" s="26"/>
      <c r="AA12" s="26"/>
      <c r="AB12" s="26"/>
      <c r="AC12" s="26"/>
      <c r="AD12" s="26"/>
      <c r="AE12" s="148"/>
      <c r="AF12" s="26"/>
      <c r="AG12" s="26"/>
      <c r="AH12" s="26"/>
      <c r="AI12" s="26">
        <v>2</v>
      </c>
      <c r="AJ12" s="52">
        <v>3</v>
      </c>
      <c r="AK12" s="52">
        <v>4</v>
      </c>
      <c r="AL12" s="52"/>
      <c r="AM12" s="79"/>
      <c r="AN12" s="79"/>
    </row>
    <row r="13" spans="1:44" x14ac:dyDescent="0.3">
      <c r="A13" s="72">
        <v>38</v>
      </c>
      <c r="B13" s="73" t="s">
        <v>1</v>
      </c>
      <c r="C13" s="113">
        <v>19.739999999999998</v>
      </c>
      <c r="D13" s="75">
        <f>C13/$C$20</f>
        <v>2.8321377331420368</v>
      </c>
      <c r="E13" s="73">
        <v>2</v>
      </c>
      <c r="F13" s="54">
        <v>213</v>
      </c>
      <c r="G13" s="96">
        <v>7</v>
      </c>
      <c r="H13" s="93"/>
      <c r="J13" s="156"/>
      <c r="K13" s="26"/>
      <c r="L13" s="26">
        <v>4</v>
      </c>
      <c r="M13" s="26">
        <v>5</v>
      </c>
      <c r="N13" s="26">
        <v>6</v>
      </c>
      <c r="O13" s="26"/>
      <c r="P13" s="26"/>
      <c r="Q13" s="148"/>
      <c r="R13" s="26"/>
      <c r="S13" s="26"/>
      <c r="T13" s="26"/>
      <c r="U13" s="26"/>
      <c r="V13" s="26"/>
      <c r="W13" s="26"/>
      <c r="X13" s="148"/>
      <c r="Y13" s="26">
        <v>4</v>
      </c>
      <c r="Z13" s="26">
        <v>5</v>
      </c>
      <c r="AA13" s="26">
        <v>6</v>
      </c>
      <c r="AB13" s="26"/>
      <c r="AC13" s="26"/>
      <c r="AD13" s="26"/>
      <c r="AE13" s="148"/>
      <c r="AF13" s="26"/>
      <c r="AG13" s="26"/>
      <c r="AH13" s="26"/>
      <c r="AI13" s="26"/>
      <c r="AJ13" s="52"/>
      <c r="AK13" s="52"/>
      <c r="AL13" s="52"/>
      <c r="AM13" s="79"/>
      <c r="AN13" s="79"/>
    </row>
    <row r="14" spans="1:44" x14ac:dyDescent="0.3">
      <c r="A14" s="72">
        <v>32</v>
      </c>
      <c r="B14" s="73" t="s">
        <v>14</v>
      </c>
      <c r="C14" s="113">
        <v>7.65</v>
      </c>
      <c r="D14" s="75">
        <f t="shared" si="3"/>
        <v>1.097560975609756</v>
      </c>
      <c r="E14" s="73">
        <v>2</v>
      </c>
      <c r="F14" s="54">
        <f t="shared" si="4"/>
        <v>102</v>
      </c>
      <c r="G14" s="96">
        <v>2</v>
      </c>
      <c r="H14" s="26"/>
      <c r="I14" s="153"/>
      <c r="J14" s="148"/>
      <c r="K14" s="26"/>
      <c r="L14" s="26"/>
      <c r="M14" s="26"/>
      <c r="N14" s="26"/>
      <c r="O14" s="26">
        <v>7</v>
      </c>
      <c r="P14" s="26">
        <v>8</v>
      </c>
      <c r="Q14" s="148"/>
      <c r="R14" s="26"/>
      <c r="S14" s="26"/>
      <c r="T14" s="26"/>
      <c r="U14" s="26"/>
      <c r="V14" s="26"/>
      <c r="W14" s="26"/>
      <c r="X14" s="148"/>
      <c r="Y14" s="26"/>
      <c r="Z14" s="26"/>
      <c r="AA14" s="26"/>
      <c r="AB14" s="26">
        <v>7</v>
      </c>
      <c r="AC14" s="26">
        <v>8</v>
      </c>
      <c r="AD14" s="26"/>
      <c r="AE14" s="148"/>
      <c r="AF14" s="26"/>
      <c r="AG14" s="26"/>
      <c r="AH14" s="26"/>
      <c r="AI14" s="26"/>
      <c r="AJ14" s="52"/>
      <c r="AK14" s="52"/>
      <c r="AL14" s="52"/>
      <c r="AM14" s="79"/>
      <c r="AN14" s="79"/>
    </row>
    <row r="15" spans="1:44" x14ac:dyDescent="0.3">
      <c r="A15" s="72">
        <v>33</v>
      </c>
      <c r="B15" s="73" t="s">
        <v>1</v>
      </c>
      <c r="C15" s="113">
        <v>3.99</v>
      </c>
      <c r="D15" s="75">
        <f t="shared" si="3"/>
        <v>0.5724533715925394</v>
      </c>
      <c r="E15" s="73">
        <v>2</v>
      </c>
      <c r="F15" s="54">
        <f t="shared" si="4"/>
        <v>44.333333333333336</v>
      </c>
      <c r="G15" s="96">
        <v>5</v>
      </c>
      <c r="H15" s="26"/>
      <c r="I15" s="26"/>
      <c r="J15" s="148"/>
      <c r="K15" s="26"/>
      <c r="L15" s="26"/>
      <c r="M15" s="26"/>
      <c r="N15" s="26"/>
      <c r="O15" s="26"/>
      <c r="P15" s="26">
        <v>8</v>
      </c>
      <c r="Q15" s="148"/>
      <c r="R15" s="26"/>
      <c r="S15" s="26"/>
      <c r="T15" s="26"/>
      <c r="U15" s="26"/>
      <c r="V15" s="26"/>
      <c r="W15" s="26"/>
      <c r="X15" s="148"/>
      <c r="Y15" s="26"/>
      <c r="Z15" s="26"/>
      <c r="AA15" s="26"/>
      <c r="AB15" s="26"/>
      <c r="AC15" s="26">
        <v>8</v>
      </c>
      <c r="AD15" s="26"/>
      <c r="AE15" s="148"/>
      <c r="AF15" s="26"/>
      <c r="AG15" s="26"/>
      <c r="AH15" s="26"/>
      <c r="AI15" s="26"/>
      <c r="AJ15" s="26"/>
      <c r="AK15" s="26"/>
      <c r="AL15" s="26"/>
      <c r="AM15" s="79"/>
      <c r="AN15" s="79"/>
    </row>
    <row r="16" spans="1:44" x14ac:dyDescent="0.3">
      <c r="A16" s="72">
        <v>34</v>
      </c>
      <c r="B16" s="73" t="s">
        <v>14</v>
      </c>
      <c r="C16" s="113">
        <v>7.9</v>
      </c>
      <c r="D16" s="75">
        <f t="shared" si="3"/>
        <v>1.1334289813486369</v>
      </c>
      <c r="E16" s="73">
        <v>4</v>
      </c>
      <c r="F16" s="54">
        <f t="shared" si="4"/>
        <v>105.33333333333333</v>
      </c>
      <c r="G16" s="96">
        <v>2</v>
      </c>
      <c r="H16" s="26"/>
      <c r="I16" s="26"/>
      <c r="J16" s="148"/>
      <c r="K16" s="26"/>
      <c r="L16" s="26"/>
      <c r="M16" s="26"/>
      <c r="N16" s="26"/>
      <c r="O16" s="26"/>
      <c r="P16" s="26"/>
      <c r="Q16" s="148"/>
      <c r="R16" s="26">
        <v>9</v>
      </c>
      <c r="S16" s="26"/>
      <c r="T16" s="26"/>
      <c r="U16" s="26"/>
      <c r="V16" s="26"/>
      <c r="W16" s="26"/>
      <c r="X16" s="148"/>
      <c r="Y16" s="26"/>
      <c r="Z16" s="26"/>
      <c r="AA16" s="26"/>
      <c r="AB16" s="26"/>
      <c r="AC16" s="26"/>
      <c r="AD16" s="26">
        <v>9</v>
      </c>
      <c r="AE16" s="148"/>
      <c r="AF16" s="26"/>
      <c r="AG16" s="26"/>
      <c r="AH16" s="26"/>
      <c r="AI16" s="26"/>
      <c r="AJ16" s="26"/>
      <c r="AK16" s="26"/>
      <c r="AL16" s="26"/>
      <c r="AM16" s="79"/>
      <c r="AN16" s="79"/>
    </row>
    <row r="17" spans="1:390" x14ac:dyDescent="0.3">
      <c r="A17" s="72">
        <v>35</v>
      </c>
      <c r="B17" s="73" t="s">
        <v>1</v>
      </c>
      <c r="C17" s="113">
        <v>8.82</v>
      </c>
      <c r="D17" s="75">
        <f t="shared" si="3"/>
        <v>1.2654232424677188</v>
      </c>
      <c r="E17" s="73">
        <v>3</v>
      </c>
      <c r="F17" s="54">
        <f t="shared" si="4"/>
        <v>98</v>
      </c>
      <c r="G17" s="96">
        <v>1</v>
      </c>
      <c r="H17" s="26"/>
      <c r="I17" s="26"/>
      <c r="J17" s="148"/>
      <c r="K17" s="26"/>
      <c r="L17" s="26"/>
      <c r="M17" s="26"/>
      <c r="N17" s="26"/>
      <c r="O17" s="26"/>
      <c r="P17" s="26"/>
      <c r="Q17" s="148"/>
      <c r="R17" s="26"/>
      <c r="S17" s="26">
        <v>10</v>
      </c>
      <c r="T17" s="26">
        <v>11</v>
      </c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>
        <v>10</v>
      </c>
      <c r="AG17" s="26">
        <v>11</v>
      </c>
      <c r="AH17" s="26"/>
      <c r="AI17" s="26"/>
      <c r="AJ17" s="26"/>
      <c r="AK17" s="26"/>
      <c r="AL17" s="26"/>
      <c r="AM17" s="79"/>
      <c r="AN17" s="79"/>
    </row>
    <row r="18" spans="1:390" x14ac:dyDescent="0.3">
      <c r="A18" s="72">
        <v>39</v>
      </c>
      <c r="B18" s="73" t="s">
        <v>1</v>
      </c>
      <c r="C18" s="113">
        <v>15.25</v>
      </c>
      <c r="D18" s="75">
        <f t="shared" si="3"/>
        <v>2.1879483500717356</v>
      </c>
      <c r="E18" s="46">
        <v>0</v>
      </c>
      <c r="F18" s="54">
        <f t="shared" si="4"/>
        <v>169.44444444444446</v>
      </c>
      <c r="G18" s="96" t="s">
        <v>37</v>
      </c>
      <c r="H18" s="96" t="s">
        <v>37</v>
      </c>
      <c r="I18" s="96" t="s">
        <v>37</v>
      </c>
      <c r="J18" s="96" t="s">
        <v>37</v>
      </c>
      <c r="K18" s="96" t="s">
        <v>37</v>
      </c>
      <c r="L18" s="96" t="s">
        <v>37</v>
      </c>
      <c r="M18" s="96" t="s">
        <v>37</v>
      </c>
      <c r="N18" s="96" t="s">
        <v>37</v>
      </c>
      <c r="O18" s="96" t="s">
        <v>37</v>
      </c>
      <c r="P18" s="96" t="s">
        <v>37</v>
      </c>
      <c r="Q18" s="96" t="s">
        <v>37</v>
      </c>
      <c r="R18" s="96" t="s">
        <v>37</v>
      </c>
      <c r="S18" s="96" t="s">
        <v>37</v>
      </c>
      <c r="T18" s="96" t="s">
        <v>37</v>
      </c>
      <c r="U18" s="96" t="s">
        <v>37</v>
      </c>
      <c r="V18" s="96" t="s">
        <v>37</v>
      </c>
      <c r="W18" s="96" t="s">
        <v>37</v>
      </c>
      <c r="X18" s="96" t="s">
        <v>37</v>
      </c>
      <c r="Y18" s="96" t="s">
        <v>37</v>
      </c>
      <c r="Z18" s="96" t="s">
        <v>37</v>
      </c>
      <c r="AA18" s="96" t="s">
        <v>37</v>
      </c>
      <c r="AB18" s="96" t="s">
        <v>37</v>
      </c>
      <c r="AC18" s="96" t="s">
        <v>37</v>
      </c>
      <c r="AD18" s="96" t="s">
        <v>37</v>
      </c>
      <c r="AE18" s="96" t="s">
        <v>37</v>
      </c>
      <c r="AF18" s="96" t="s">
        <v>37</v>
      </c>
      <c r="AG18" s="96" t="s">
        <v>37</v>
      </c>
      <c r="AH18" s="96" t="s">
        <v>37</v>
      </c>
      <c r="AI18" s="96" t="s">
        <v>37</v>
      </c>
      <c r="AJ18" s="96" t="s">
        <v>37</v>
      </c>
      <c r="AK18" s="96" t="s">
        <v>37</v>
      </c>
      <c r="AL18" s="96"/>
    </row>
    <row r="19" spans="1:390" x14ac:dyDescent="0.35">
      <c r="A19" s="114"/>
      <c r="B19" s="93" t="s">
        <v>9</v>
      </c>
      <c r="C19" s="115">
        <f>SUM(C11:C17)</f>
        <v>69.7</v>
      </c>
      <c r="D19" s="116"/>
      <c r="E19" s="117"/>
      <c r="F19" s="116">
        <f>SUM(F11:F17)</f>
        <v>802.66666666666674</v>
      </c>
      <c r="G19" s="118"/>
      <c r="H19" s="26"/>
      <c r="I19" s="153"/>
      <c r="J19" s="148"/>
      <c r="K19" s="26"/>
      <c r="L19" s="26"/>
      <c r="M19" s="26"/>
      <c r="N19" s="26"/>
      <c r="O19" s="26"/>
      <c r="P19" s="26"/>
      <c r="Q19" s="148"/>
      <c r="R19" s="26"/>
      <c r="S19" s="26"/>
      <c r="T19" s="26"/>
      <c r="U19" s="26"/>
      <c r="V19" s="26"/>
      <c r="W19" s="26"/>
      <c r="X19" s="148"/>
      <c r="Y19" s="26"/>
      <c r="Z19" s="26"/>
      <c r="AA19" s="26"/>
      <c r="AB19" s="26"/>
      <c r="AC19" s="26"/>
      <c r="AD19" s="26"/>
      <c r="AE19" s="148"/>
      <c r="AF19" s="26"/>
      <c r="AG19" s="26"/>
      <c r="AH19" s="26"/>
      <c r="AI19" s="26"/>
      <c r="AJ19" s="52"/>
      <c r="AK19" s="52"/>
      <c r="AL19" s="52"/>
      <c r="AM19" s="79"/>
      <c r="AN19" s="79"/>
    </row>
    <row r="20" spans="1:390" ht="26" x14ac:dyDescent="0.35">
      <c r="A20" s="119"/>
      <c r="B20" s="111" t="s">
        <v>22</v>
      </c>
      <c r="C20" s="54">
        <f>C19/F3</f>
        <v>6.9700000000000006</v>
      </c>
      <c r="D20" s="116"/>
      <c r="E20" s="111" t="s">
        <v>23</v>
      </c>
      <c r="F20" s="116">
        <f t="shared" ref="F20" si="5">IF(B20=$H$3,((C20*10000)/$I$3),((C20*10000)/$K$3))</f>
        <v>77.444444444444443</v>
      </c>
      <c r="G20" s="118" t="s">
        <v>21</v>
      </c>
      <c r="H20" s="26"/>
      <c r="I20" s="120"/>
      <c r="J20" s="148"/>
      <c r="K20" s="26"/>
      <c r="L20" s="26"/>
      <c r="M20" s="26"/>
      <c r="N20" s="26"/>
      <c r="O20" s="26"/>
      <c r="P20" s="26"/>
      <c r="Q20" s="148"/>
      <c r="R20" s="26"/>
      <c r="S20" s="26"/>
      <c r="T20" s="26"/>
      <c r="U20" s="26"/>
      <c r="V20" s="26"/>
      <c r="W20" s="26"/>
      <c r="X20" s="148"/>
      <c r="Y20" s="26"/>
      <c r="Z20" s="26"/>
      <c r="AA20" s="26"/>
      <c r="AB20" s="26"/>
      <c r="AC20" s="26"/>
      <c r="AD20" s="26"/>
      <c r="AE20" s="148"/>
      <c r="AF20" s="26"/>
      <c r="AG20" s="26"/>
      <c r="AH20" s="26"/>
      <c r="AI20" s="26"/>
      <c r="AJ20" s="90"/>
      <c r="AK20" s="26"/>
      <c r="AL20" s="26"/>
      <c r="AO20" s="79"/>
      <c r="AP20" s="79"/>
      <c r="AQ20" s="79"/>
      <c r="AR20" s="79"/>
    </row>
    <row r="21" spans="1:390" x14ac:dyDescent="0.35">
      <c r="A21" s="121"/>
      <c r="B21" s="122"/>
      <c r="C21" s="123"/>
      <c r="D21" s="123"/>
      <c r="E21" s="122"/>
      <c r="F21" s="123"/>
      <c r="G21" s="124"/>
      <c r="H21" s="88"/>
      <c r="I21" s="125"/>
      <c r="J21" s="149"/>
      <c r="K21" s="88"/>
      <c r="L21" s="88"/>
      <c r="M21" s="88"/>
      <c r="N21" s="88"/>
      <c r="O21" s="88"/>
      <c r="P21" s="88"/>
      <c r="Q21" s="149"/>
      <c r="R21" s="88"/>
      <c r="S21" s="88"/>
      <c r="T21" s="88"/>
      <c r="U21" s="88"/>
      <c r="V21" s="88"/>
      <c r="W21" s="88"/>
      <c r="X21" s="149"/>
      <c r="Y21" s="88"/>
      <c r="Z21" s="88"/>
      <c r="AA21" s="88"/>
      <c r="AB21" s="88"/>
      <c r="AC21" s="88"/>
      <c r="AD21" s="88"/>
      <c r="AE21" s="149"/>
      <c r="AF21" s="88"/>
      <c r="AG21" s="88"/>
      <c r="AH21" s="88"/>
      <c r="AI21" s="88"/>
      <c r="AJ21" s="154"/>
      <c r="AK21" s="26"/>
      <c r="AL21" s="26"/>
      <c r="AO21" s="79"/>
      <c r="AP21" s="79"/>
      <c r="AQ21" s="79"/>
      <c r="AR21" s="79"/>
    </row>
    <row r="22" spans="1:390" s="93" customFormat="1" x14ac:dyDescent="0.35">
      <c r="A22" s="378" t="s">
        <v>10</v>
      </c>
      <c r="B22" s="371" t="s">
        <v>11</v>
      </c>
      <c r="C22" s="372" t="s">
        <v>8</v>
      </c>
      <c r="D22" s="373" t="s">
        <v>25</v>
      </c>
      <c r="E22" s="373" t="s">
        <v>7</v>
      </c>
      <c r="F22" s="373" t="s">
        <v>20</v>
      </c>
      <c r="G22" s="373" t="s">
        <v>24</v>
      </c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90"/>
      <c r="AK22" s="26"/>
      <c r="AL22" s="26"/>
      <c r="AM22" s="47"/>
      <c r="AN22" s="47"/>
      <c r="AO22" s="77"/>
      <c r="AP22" s="77"/>
      <c r="AQ22" s="77"/>
      <c r="AR22" s="7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</row>
    <row r="23" spans="1:390" s="93" customFormat="1" x14ac:dyDescent="0.35">
      <c r="A23" s="378"/>
      <c r="B23" s="371"/>
      <c r="C23" s="372"/>
      <c r="D23" s="373"/>
      <c r="E23" s="373"/>
      <c r="F23" s="373"/>
      <c r="G23" s="373"/>
      <c r="H23" s="26"/>
      <c r="I23" s="120"/>
      <c r="J23" s="148"/>
      <c r="K23" s="26"/>
      <c r="L23" s="26"/>
      <c r="M23" s="26"/>
      <c r="N23" s="26"/>
      <c r="O23" s="26"/>
      <c r="P23" s="26"/>
      <c r="Q23" s="148"/>
      <c r="R23" s="26"/>
      <c r="S23" s="26"/>
      <c r="T23" s="26"/>
      <c r="U23" s="26"/>
      <c r="V23" s="26"/>
      <c r="W23" s="26"/>
      <c r="X23" s="148"/>
      <c r="Y23" s="26"/>
      <c r="Z23" s="26"/>
      <c r="AA23" s="26"/>
      <c r="AB23" s="26"/>
      <c r="AC23" s="26"/>
      <c r="AD23" s="26"/>
      <c r="AE23" s="148"/>
      <c r="AF23" s="26"/>
      <c r="AG23" s="26"/>
      <c r="AH23" s="26"/>
      <c r="AI23" s="26"/>
      <c r="AJ23" s="90"/>
      <c r="AK23" s="26"/>
      <c r="AL23" s="26"/>
      <c r="AM23" s="47"/>
      <c r="AN23" s="47"/>
      <c r="AO23" s="77"/>
      <c r="AP23" s="77"/>
      <c r="AQ23" s="77"/>
      <c r="AR23" s="7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</row>
    <row r="24" spans="1:390" x14ac:dyDescent="0.3">
      <c r="A24" s="126" t="s">
        <v>32</v>
      </c>
      <c r="H24" s="89"/>
      <c r="I24" s="127"/>
      <c r="J24" s="150"/>
      <c r="K24" s="89"/>
      <c r="L24" s="89"/>
      <c r="M24" s="89"/>
      <c r="N24" s="89"/>
      <c r="O24" s="89"/>
      <c r="P24" s="89"/>
      <c r="Q24" s="150"/>
      <c r="R24" s="89"/>
      <c r="S24" s="89"/>
      <c r="T24" s="89"/>
      <c r="U24" s="89"/>
      <c r="V24" s="89"/>
      <c r="W24" s="89"/>
      <c r="X24" s="150"/>
      <c r="Y24" s="89"/>
      <c r="Z24" s="89"/>
      <c r="AA24" s="89"/>
      <c r="AB24" s="89"/>
      <c r="AC24" s="89"/>
      <c r="AD24" s="89"/>
      <c r="AE24" s="150"/>
      <c r="AF24" s="89"/>
      <c r="AG24" s="89"/>
      <c r="AH24" s="89"/>
      <c r="AI24" s="89"/>
      <c r="AJ24" s="89"/>
      <c r="AK24" s="26"/>
      <c r="AL24" s="26"/>
      <c r="AO24" s="77"/>
      <c r="AP24" s="77"/>
      <c r="AQ24" s="77"/>
      <c r="AR24" s="77"/>
    </row>
    <row r="25" spans="1:390" s="93" customFormat="1" ht="13.5" customHeight="1" x14ac:dyDescent="0.3">
      <c r="A25" s="73">
        <v>22</v>
      </c>
      <c r="B25" s="73" t="s">
        <v>14</v>
      </c>
      <c r="C25" s="76">
        <v>14.96</v>
      </c>
      <c r="D25" s="75">
        <f t="shared" ref="D25:D31" si="6">C25/$C$33</f>
        <v>1.8583850931677017</v>
      </c>
      <c r="E25" s="73">
        <v>2</v>
      </c>
      <c r="F25" s="54">
        <f t="shared" ref="F25" si="7">IF(B25=$H$3,((C25*10000)/$I$3),((C25*10000)/$K$3))</f>
        <v>199.46666666666667</v>
      </c>
      <c r="G25" s="98">
        <v>10</v>
      </c>
      <c r="H25" s="26">
        <v>1</v>
      </c>
      <c r="I25" s="153">
        <v>2</v>
      </c>
      <c r="J25" s="148"/>
      <c r="K25" s="26"/>
      <c r="L25" s="26"/>
      <c r="M25" s="26"/>
      <c r="N25" s="26"/>
      <c r="O25" s="26"/>
      <c r="P25" s="26"/>
      <c r="Q25" s="148"/>
      <c r="R25" s="26"/>
      <c r="S25" s="26"/>
      <c r="T25" s="26"/>
      <c r="U25" s="26">
        <v>1</v>
      </c>
      <c r="V25" s="26">
        <v>2</v>
      </c>
      <c r="W25" s="26"/>
      <c r="X25" s="148"/>
      <c r="Y25" s="26"/>
      <c r="Z25" s="26"/>
      <c r="AA25" s="26"/>
      <c r="AB25" s="26"/>
      <c r="AC25" s="26"/>
      <c r="AD25" s="26"/>
      <c r="AE25" s="148"/>
      <c r="AF25" s="26"/>
      <c r="AG25" s="26"/>
      <c r="AH25" s="26">
        <v>1</v>
      </c>
      <c r="AI25" s="26">
        <v>2</v>
      </c>
      <c r="AJ25" s="90"/>
      <c r="AK25" s="26"/>
      <c r="AL25" s="26"/>
      <c r="AM25" s="47"/>
      <c r="AN25" s="47"/>
      <c r="AO25" s="128"/>
      <c r="AP25" s="128"/>
      <c r="AQ25" s="128"/>
      <c r="AR25" s="128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</row>
    <row r="26" spans="1:390" x14ac:dyDescent="0.3">
      <c r="A26" s="72">
        <v>29</v>
      </c>
      <c r="B26" s="73" t="s">
        <v>1</v>
      </c>
      <c r="C26" s="76">
        <v>21.22</v>
      </c>
      <c r="D26" s="75">
        <f t="shared" si="6"/>
        <v>2.6360248447204966</v>
      </c>
      <c r="E26" s="73">
        <v>1</v>
      </c>
      <c r="F26" s="54">
        <f t="shared" ref="F26:F31" si="8">IF(B26=$H$3,((C26*10000)/$I$3),((C26*10000)/$K$3))</f>
        <v>235.77777777777777</v>
      </c>
      <c r="G26" s="96">
        <v>8</v>
      </c>
      <c r="H26" s="26"/>
      <c r="I26" s="26"/>
      <c r="J26" s="148"/>
      <c r="K26" s="26">
        <v>3</v>
      </c>
      <c r="L26" s="26">
        <v>4</v>
      </c>
      <c r="M26" s="26">
        <v>5</v>
      </c>
      <c r="N26" s="26"/>
      <c r="O26" s="26"/>
      <c r="P26" s="26"/>
      <c r="Q26" s="148"/>
      <c r="R26" s="26"/>
      <c r="S26" s="26"/>
      <c r="T26" s="26"/>
      <c r="U26" s="26"/>
      <c r="V26" s="26"/>
      <c r="W26" s="26">
        <v>3</v>
      </c>
      <c r="X26" s="148"/>
      <c r="Y26" s="26">
        <v>4</v>
      </c>
      <c r="Z26" s="26">
        <v>5</v>
      </c>
      <c r="AA26" s="26"/>
      <c r="AB26" s="26"/>
      <c r="AC26" s="26"/>
      <c r="AD26" s="26"/>
      <c r="AE26" s="148"/>
      <c r="AF26" s="26"/>
      <c r="AG26" s="26"/>
      <c r="AH26" s="26"/>
      <c r="AI26" s="26"/>
      <c r="AJ26" s="26">
        <v>3</v>
      </c>
      <c r="AK26" s="26">
        <v>4</v>
      </c>
      <c r="AL26" s="26"/>
      <c r="AO26" s="77"/>
      <c r="AP26" s="77"/>
      <c r="AQ26" s="77"/>
      <c r="AR26" s="77"/>
    </row>
    <row r="27" spans="1:390" x14ac:dyDescent="0.3">
      <c r="A27" s="72">
        <v>37</v>
      </c>
      <c r="B27" s="73" t="s">
        <v>1</v>
      </c>
      <c r="C27" s="78">
        <v>12</v>
      </c>
      <c r="D27" s="75">
        <f t="shared" si="6"/>
        <v>1.4906832298136645</v>
      </c>
      <c r="E27" s="73">
        <v>4</v>
      </c>
      <c r="F27" s="54">
        <f t="shared" si="8"/>
        <v>133.33333333333334</v>
      </c>
      <c r="G27" s="96">
        <v>5</v>
      </c>
      <c r="H27" s="26"/>
      <c r="I27" s="26"/>
      <c r="J27" s="148"/>
      <c r="K27" s="26"/>
      <c r="L27" s="26"/>
      <c r="M27" s="26">
        <v>5</v>
      </c>
      <c r="N27" s="26">
        <v>6</v>
      </c>
      <c r="O27" s="26">
        <v>7</v>
      </c>
      <c r="P27" s="26"/>
      <c r="Q27" s="148"/>
      <c r="R27" s="26"/>
      <c r="S27" s="26"/>
      <c r="T27" s="26"/>
      <c r="U27" s="26"/>
      <c r="V27" s="26"/>
      <c r="W27" s="26"/>
      <c r="X27" s="148"/>
      <c r="Y27" s="26"/>
      <c r="Z27" s="26">
        <v>5</v>
      </c>
      <c r="AA27" s="26">
        <v>6</v>
      </c>
      <c r="AB27" s="26">
        <v>7</v>
      </c>
      <c r="AC27" s="26"/>
      <c r="AD27" s="26"/>
      <c r="AE27" s="148"/>
      <c r="AF27" s="26"/>
      <c r="AG27" s="26"/>
      <c r="AH27" s="26"/>
      <c r="AI27" s="26"/>
      <c r="AJ27" s="26"/>
      <c r="AK27" s="26"/>
      <c r="AL27" s="26"/>
      <c r="AO27" s="77"/>
      <c r="AP27" s="77"/>
      <c r="AQ27" s="77"/>
      <c r="AR27" s="77"/>
    </row>
    <row r="28" spans="1:390" x14ac:dyDescent="0.3">
      <c r="A28" s="72">
        <v>41</v>
      </c>
      <c r="B28" s="73" t="s">
        <v>14</v>
      </c>
      <c r="C28" s="76">
        <v>5.75</v>
      </c>
      <c r="D28" s="75">
        <f t="shared" si="6"/>
        <v>0.71428571428571419</v>
      </c>
      <c r="E28" s="73">
        <v>1</v>
      </c>
      <c r="F28" s="54">
        <f t="shared" si="8"/>
        <v>76.666666666666671</v>
      </c>
      <c r="G28" s="96">
        <v>5</v>
      </c>
      <c r="H28" s="26"/>
      <c r="I28" s="26"/>
      <c r="J28" s="148"/>
      <c r="K28" s="26"/>
      <c r="L28" s="26"/>
      <c r="M28" s="26"/>
      <c r="N28" s="26"/>
      <c r="O28" s="26">
        <v>7</v>
      </c>
      <c r="P28" s="26"/>
      <c r="Q28" s="148"/>
      <c r="R28" s="26"/>
      <c r="S28" s="26"/>
      <c r="T28" s="26"/>
      <c r="U28" s="26"/>
      <c r="V28" s="26"/>
      <c r="W28" s="26"/>
      <c r="X28" s="148"/>
      <c r="Y28" s="26"/>
      <c r="Z28" s="26"/>
      <c r="AA28" s="26"/>
      <c r="AB28" s="26">
        <v>7</v>
      </c>
      <c r="AC28" s="26"/>
      <c r="AD28" s="26"/>
      <c r="AE28" s="148"/>
      <c r="AF28" s="26"/>
      <c r="AG28" s="26"/>
      <c r="AH28" s="26"/>
      <c r="AI28" s="26"/>
      <c r="AJ28" s="26"/>
      <c r="AK28" s="26"/>
      <c r="AL28" s="26"/>
      <c r="AO28" s="77"/>
      <c r="AP28" s="77"/>
      <c r="AQ28" s="77"/>
      <c r="AR28" s="77"/>
    </row>
    <row r="29" spans="1:390" x14ac:dyDescent="0.3">
      <c r="A29" s="72">
        <v>25</v>
      </c>
      <c r="B29" s="172" t="s">
        <v>14</v>
      </c>
      <c r="C29" s="76">
        <v>7.22</v>
      </c>
      <c r="D29" s="75">
        <f t="shared" si="6"/>
        <v>0.89689440993788805</v>
      </c>
      <c r="E29" s="73">
        <v>1</v>
      </c>
      <c r="F29" s="54">
        <f t="shared" si="8"/>
        <v>96.266666666666666</v>
      </c>
      <c r="G29" s="96">
        <v>2</v>
      </c>
      <c r="H29" s="26"/>
      <c r="I29" s="26"/>
      <c r="J29" s="148"/>
      <c r="K29" s="26"/>
      <c r="L29" s="26"/>
      <c r="M29" s="26"/>
      <c r="N29" s="26"/>
      <c r="O29" s="26"/>
      <c r="P29" s="26">
        <v>8</v>
      </c>
      <c r="Q29" s="148"/>
      <c r="R29" s="26"/>
      <c r="S29" s="26"/>
      <c r="T29" s="26"/>
      <c r="U29" s="26"/>
      <c r="V29" s="26"/>
      <c r="W29" s="26"/>
      <c r="X29" s="148"/>
      <c r="Y29" s="26"/>
      <c r="Z29" s="26"/>
      <c r="AA29" s="26"/>
      <c r="AB29" s="26"/>
      <c r="AC29" s="26">
        <v>8</v>
      </c>
      <c r="AD29" s="26"/>
      <c r="AE29" s="148"/>
      <c r="AF29" s="26"/>
      <c r="AG29" s="26"/>
      <c r="AH29" s="26"/>
      <c r="AI29" s="26"/>
      <c r="AJ29" s="26"/>
      <c r="AK29" s="26"/>
      <c r="AL29" s="26"/>
      <c r="AO29" s="77"/>
      <c r="AP29" s="77"/>
      <c r="AQ29" s="77"/>
      <c r="AR29" s="77"/>
    </row>
    <row r="30" spans="1:390" x14ac:dyDescent="0.3">
      <c r="A30" s="129">
        <v>27</v>
      </c>
      <c r="B30" s="73" t="s">
        <v>14</v>
      </c>
      <c r="C30" s="130">
        <v>19.350000000000001</v>
      </c>
      <c r="D30" s="75">
        <f t="shared" si="6"/>
        <v>2.4037267080745339</v>
      </c>
      <c r="E30" s="131">
        <v>2</v>
      </c>
      <c r="F30" s="132">
        <f t="shared" si="8"/>
        <v>258</v>
      </c>
      <c r="G30" s="133">
        <v>1</v>
      </c>
      <c r="H30" s="133"/>
      <c r="I30" s="133"/>
      <c r="J30" s="151"/>
      <c r="K30" s="133"/>
      <c r="L30" s="133"/>
      <c r="M30" s="133"/>
      <c r="N30" s="133"/>
      <c r="O30" s="133"/>
      <c r="P30" s="133"/>
      <c r="Q30" s="151"/>
      <c r="R30" s="133">
        <v>9</v>
      </c>
      <c r="S30" s="133">
        <v>10</v>
      </c>
      <c r="T30" s="133">
        <v>11</v>
      </c>
      <c r="U30" s="133"/>
      <c r="V30" s="133"/>
      <c r="W30" s="133"/>
      <c r="X30" s="151"/>
      <c r="Y30" s="133"/>
      <c r="Z30" s="133"/>
      <c r="AA30" s="133"/>
      <c r="AB30" s="133"/>
      <c r="AC30" s="133"/>
      <c r="AD30" s="133">
        <v>9</v>
      </c>
      <c r="AE30" s="151"/>
      <c r="AF30" s="133">
        <v>10</v>
      </c>
      <c r="AG30" s="133">
        <v>11</v>
      </c>
      <c r="AH30" s="133"/>
      <c r="AI30" s="133"/>
      <c r="AJ30" s="133"/>
      <c r="AK30" s="133"/>
      <c r="AL30" s="133"/>
      <c r="AO30" s="77"/>
      <c r="AP30" s="77"/>
      <c r="AQ30" s="77"/>
      <c r="AR30" s="77"/>
    </row>
    <row r="31" spans="1:390" x14ac:dyDescent="0.3">
      <c r="A31" s="129">
        <v>28</v>
      </c>
      <c r="B31" s="73" t="s">
        <v>1</v>
      </c>
      <c r="C31" s="130">
        <v>16.79</v>
      </c>
      <c r="D31" s="75">
        <f t="shared" si="6"/>
        <v>2.0857142857142854</v>
      </c>
      <c r="E31" s="131">
        <v>4</v>
      </c>
      <c r="F31" s="132">
        <f t="shared" si="8"/>
        <v>186.55555555555554</v>
      </c>
      <c r="G31" s="133" t="s">
        <v>37</v>
      </c>
      <c r="H31" s="133" t="s">
        <v>37</v>
      </c>
      <c r="I31" s="133" t="s">
        <v>37</v>
      </c>
      <c r="J31" s="133" t="s">
        <v>37</v>
      </c>
      <c r="K31" s="133" t="s">
        <v>37</v>
      </c>
      <c r="L31" s="133" t="s">
        <v>37</v>
      </c>
      <c r="M31" s="133" t="s">
        <v>37</v>
      </c>
      <c r="N31" s="133" t="s">
        <v>37</v>
      </c>
      <c r="O31" s="133" t="s">
        <v>37</v>
      </c>
      <c r="P31" s="133" t="s">
        <v>37</v>
      </c>
      <c r="Q31" s="133" t="s">
        <v>37</v>
      </c>
      <c r="R31" s="133" t="s">
        <v>37</v>
      </c>
      <c r="S31" s="133" t="s">
        <v>37</v>
      </c>
      <c r="T31" s="133" t="s">
        <v>37</v>
      </c>
      <c r="U31" s="133" t="s">
        <v>37</v>
      </c>
      <c r="V31" s="133" t="s">
        <v>37</v>
      </c>
      <c r="W31" s="133" t="s">
        <v>37</v>
      </c>
      <c r="X31" s="133" t="s">
        <v>37</v>
      </c>
      <c r="Y31" s="133" t="s">
        <v>37</v>
      </c>
      <c r="Z31" s="133" t="s">
        <v>37</v>
      </c>
      <c r="AA31" s="133" t="s">
        <v>37</v>
      </c>
      <c r="AB31" s="133" t="s">
        <v>37</v>
      </c>
      <c r="AC31" s="133" t="s">
        <v>37</v>
      </c>
      <c r="AD31" s="133" t="s">
        <v>37</v>
      </c>
      <c r="AE31" s="133" t="s">
        <v>37</v>
      </c>
      <c r="AF31" s="133" t="s">
        <v>37</v>
      </c>
      <c r="AG31" s="133" t="s">
        <v>37</v>
      </c>
      <c r="AH31" s="133" t="s">
        <v>37</v>
      </c>
      <c r="AI31" s="133" t="s">
        <v>37</v>
      </c>
      <c r="AJ31" s="133" t="s">
        <v>37</v>
      </c>
      <c r="AK31" s="133" t="s">
        <v>37</v>
      </c>
      <c r="AL31" s="133"/>
      <c r="AO31" s="77"/>
      <c r="AP31" s="77"/>
      <c r="AQ31" s="77"/>
      <c r="AR31" s="77"/>
    </row>
    <row r="32" spans="1:390" x14ac:dyDescent="0.35">
      <c r="A32" s="134"/>
      <c r="B32" s="93" t="str">
        <f>B19</f>
        <v>Total</v>
      </c>
      <c r="C32" s="115">
        <f>SUM(C25:C30)</f>
        <v>80.5</v>
      </c>
      <c r="D32" s="116"/>
      <c r="E32" s="117"/>
      <c r="F32" s="54">
        <f>SUM(F25:F30)</f>
        <v>999.51111111111106</v>
      </c>
      <c r="G32" s="118"/>
      <c r="H32" s="118"/>
      <c r="I32" s="118"/>
      <c r="J32" s="158"/>
      <c r="K32" s="118"/>
      <c r="L32" s="118"/>
      <c r="M32" s="118"/>
      <c r="N32" s="118"/>
      <c r="O32" s="118"/>
      <c r="P32" s="118"/>
      <c r="Q32" s="158"/>
      <c r="R32" s="118"/>
      <c r="S32" s="118"/>
      <c r="T32" s="118"/>
      <c r="U32" s="118"/>
      <c r="V32" s="118"/>
      <c r="W32" s="118"/>
      <c r="X32" s="158"/>
      <c r="Y32" s="118"/>
      <c r="Z32" s="118"/>
      <c r="AA32" s="118"/>
      <c r="AB32" s="118"/>
      <c r="AC32" s="118"/>
      <c r="AD32" s="118"/>
      <c r="AE32" s="158"/>
      <c r="AF32" s="118"/>
      <c r="AG32" s="118"/>
      <c r="AH32" s="118"/>
      <c r="AI32" s="118"/>
      <c r="AJ32" s="118"/>
      <c r="AK32" s="118"/>
      <c r="AL32" s="118"/>
      <c r="AO32" s="77"/>
      <c r="AP32" s="77"/>
      <c r="AQ32" s="77"/>
      <c r="AR32" s="77"/>
    </row>
    <row r="33" spans="1:44" ht="26" x14ac:dyDescent="0.35">
      <c r="A33" s="135"/>
      <c r="B33" s="136" t="s">
        <v>22</v>
      </c>
      <c r="C33" s="137">
        <f>C32/$F$3</f>
        <v>8.0500000000000007</v>
      </c>
      <c r="D33" s="137"/>
      <c r="E33" s="136" t="s">
        <v>23</v>
      </c>
      <c r="F33" s="54">
        <f t="shared" ref="F33" si="9">IF(B33=$H$3,((C33*10000)/$I$3),((C33*10000)/$K$3))</f>
        <v>89.444444444444443</v>
      </c>
      <c r="G33" s="138" t="s">
        <v>21</v>
      </c>
      <c r="H33" s="26"/>
      <c r="I33" s="120"/>
      <c r="J33" s="148"/>
      <c r="K33" s="26"/>
      <c r="L33" s="26"/>
      <c r="M33" s="26"/>
      <c r="N33" s="26"/>
      <c r="O33" s="26"/>
      <c r="P33" s="26"/>
      <c r="Q33" s="148"/>
      <c r="R33" s="26"/>
      <c r="S33" s="26"/>
      <c r="T33" s="26"/>
      <c r="U33" s="26"/>
      <c r="V33" s="26"/>
      <c r="W33" s="26"/>
      <c r="X33" s="148"/>
      <c r="Y33" s="26"/>
      <c r="Z33" s="26"/>
      <c r="AA33" s="26"/>
      <c r="AB33" s="26"/>
      <c r="AC33" s="26"/>
      <c r="AD33" s="26"/>
      <c r="AE33" s="148"/>
      <c r="AF33" s="26"/>
      <c r="AG33" s="26"/>
      <c r="AH33" s="26"/>
      <c r="AI33" s="26"/>
      <c r="AJ33" s="26"/>
      <c r="AK33" s="26"/>
      <c r="AL33" s="26"/>
      <c r="AO33" s="77"/>
      <c r="AP33" s="77"/>
      <c r="AQ33" s="77"/>
      <c r="AR33" s="77"/>
    </row>
    <row r="34" spans="1:44" x14ac:dyDescent="0.35">
      <c r="A34" s="121"/>
      <c r="B34" s="122"/>
      <c r="C34" s="123"/>
      <c r="D34" s="123"/>
      <c r="E34" s="122"/>
      <c r="F34" s="123"/>
      <c r="G34" s="124"/>
      <c r="H34" s="26"/>
      <c r="I34" s="120"/>
      <c r="J34" s="148"/>
      <c r="K34" s="26"/>
      <c r="L34" s="26"/>
      <c r="M34" s="26"/>
      <c r="N34" s="26"/>
      <c r="O34" s="26"/>
      <c r="P34" s="26"/>
      <c r="Q34" s="148"/>
      <c r="R34" s="26"/>
      <c r="S34" s="26"/>
      <c r="T34" s="26"/>
      <c r="U34" s="26"/>
      <c r="V34" s="26"/>
      <c r="W34" s="26"/>
      <c r="X34" s="148"/>
      <c r="Y34" s="26"/>
      <c r="Z34" s="26"/>
      <c r="AA34" s="26"/>
      <c r="AB34" s="26"/>
      <c r="AC34" s="26"/>
      <c r="AD34" s="26"/>
      <c r="AE34" s="148"/>
      <c r="AF34" s="26"/>
      <c r="AG34" s="26"/>
      <c r="AH34" s="26"/>
      <c r="AI34" s="26"/>
      <c r="AJ34" s="26"/>
      <c r="AK34" s="26"/>
      <c r="AL34" s="26"/>
      <c r="AO34" s="77"/>
      <c r="AP34" s="77"/>
      <c r="AQ34" s="77"/>
      <c r="AR34" s="77"/>
    </row>
    <row r="35" spans="1:44" x14ac:dyDescent="0.35">
      <c r="A35" s="369" t="s">
        <v>10</v>
      </c>
      <c r="B35" s="371" t="s">
        <v>11</v>
      </c>
      <c r="C35" s="372" t="s">
        <v>8</v>
      </c>
      <c r="D35" s="373" t="s">
        <v>25</v>
      </c>
      <c r="E35" s="373" t="s">
        <v>7</v>
      </c>
      <c r="F35" s="373" t="s">
        <v>20</v>
      </c>
      <c r="G35" s="368" t="s">
        <v>24</v>
      </c>
      <c r="H35" s="26"/>
      <c r="I35" s="120"/>
      <c r="J35" s="148"/>
      <c r="K35" s="26"/>
      <c r="L35" s="26"/>
      <c r="M35" s="26"/>
      <c r="N35" s="26"/>
      <c r="O35" s="26"/>
      <c r="P35" s="26"/>
      <c r="Q35" s="148"/>
      <c r="R35" s="26"/>
      <c r="S35" s="26"/>
      <c r="T35" s="26"/>
      <c r="U35" s="26"/>
      <c r="V35" s="26"/>
      <c r="W35" s="26"/>
      <c r="X35" s="148"/>
      <c r="Y35" s="26"/>
      <c r="Z35" s="26"/>
      <c r="AA35" s="26"/>
      <c r="AB35" s="26"/>
      <c r="AC35" s="26"/>
      <c r="AD35" s="26"/>
      <c r="AE35" s="148"/>
      <c r="AF35" s="26"/>
      <c r="AG35" s="26"/>
      <c r="AH35" s="26"/>
      <c r="AI35" s="26"/>
      <c r="AJ35" s="26"/>
      <c r="AK35" s="26"/>
      <c r="AL35" s="26"/>
      <c r="AO35" s="77"/>
      <c r="AP35" s="77"/>
      <c r="AQ35" s="77"/>
      <c r="AR35" s="77"/>
    </row>
    <row r="36" spans="1:44" x14ac:dyDescent="0.35">
      <c r="A36" s="370"/>
      <c r="B36" s="371"/>
      <c r="C36" s="372"/>
      <c r="D36" s="373"/>
      <c r="E36" s="373"/>
      <c r="F36" s="373"/>
      <c r="G36" s="368"/>
      <c r="H36" s="26"/>
      <c r="I36" s="120"/>
      <c r="J36" s="148"/>
      <c r="K36" s="26"/>
      <c r="L36" s="26"/>
      <c r="M36" s="26"/>
      <c r="N36" s="26"/>
      <c r="O36" s="26"/>
      <c r="P36" s="26"/>
      <c r="Q36" s="148"/>
      <c r="R36" s="26"/>
      <c r="S36" s="26"/>
      <c r="T36" s="26"/>
      <c r="U36" s="26"/>
      <c r="V36" s="26"/>
      <c r="W36" s="26"/>
      <c r="X36" s="148"/>
      <c r="Y36" s="26"/>
      <c r="Z36" s="26"/>
      <c r="AA36" s="26"/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26"/>
      <c r="AO36" s="77"/>
      <c r="AP36" s="77"/>
      <c r="AQ36" s="77"/>
      <c r="AR36" s="77"/>
    </row>
    <row r="37" spans="1:44" x14ac:dyDescent="0.3">
      <c r="A37" s="139" t="s">
        <v>27</v>
      </c>
      <c r="B37" s="93"/>
      <c r="C37" s="140"/>
      <c r="D37" s="54"/>
      <c r="E37" s="117"/>
      <c r="F37" s="54"/>
      <c r="G37" s="118"/>
      <c r="H37" s="26"/>
      <c r="I37" s="26"/>
      <c r="J37" s="148"/>
      <c r="K37" s="26"/>
      <c r="L37" s="26"/>
      <c r="M37" s="26"/>
      <c r="N37" s="26"/>
      <c r="O37" s="26"/>
      <c r="P37" s="26"/>
      <c r="Q37" s="148"/>
      <c r="R37" s="26"/>
      <c r="S37" s="26"/>
      <c r="T37" s="26"/>
      <c r="U37" s="26"/>
      <c r="V37" s="26"/>
      <c r="W37" s="26"/>
      <c r="X37" s="148"/>
      <c r="Y37" s="26"/>
      <c r="Z37" s="26"/>
      <c r="AA37" s="26"/>
      <c r="AB37" s="26"/>
      <c r="AC37" s="26"/>
      <c r="AD37" s="26"/>
      <c r="AE37" s="148"/>
      <c r="AF37" s="26"/>
      <c r="AG37" s="26"/>
      <c r="AH37" s="26"/>
      <c r="AI37" s="26"/>
      <c r="AJ37" s="26"/>
      <c r="AK37" s="26"/>
      <c r="AL37" s="26"/>
      <c r="AO37" s="77"/>
      <c r="AP37" s="77"/>
      <c r="AQ37" s="77"/>
      <c r="AR37" s="77"/>
    </row>
    <row r="38" spans="1:44" x14ac:dyDescent="0.3">
      <c r="A38" s="72">
        <v>23</v>
      </c>
      <c r="B38" s="73" t="s">
        <v>1</v>
      </c>
      <c r="C38" s="74">
        <v>22.02</v>
      </c>
      <c r="D38" s="75">
        <f>C38/$C$45</f>
        <v>2.8468002585649641</v>
      </c>
      <c r="E38" s="73">
        <v>3</v>
      </c>
      <c r="F38" s="54">
        <f t="shared" ref="F38:F44" si="10">IF(B38=$H$3,((C38*10000)/$I$3),((C38*10000)/$K$3))</f>
        <v>244.66666666666666</v>
      </c>
      <c r="G38" s="96">
        <v>10</v>
      </c>
      <c r="H38" s="26">
        <v>1</v>
      </c>
      <c r="I38" s="26">
        <v>2</v>
      </c>
      <c r="J38" s="148"/>
      <c r="K38" s="26">
        <v>3</v>
      </c>
      <c r="L38" s="26"/>
      <c r="M38" s="26"/>
      <c r="N38" s="26"/>
      <c r="O38" s="26"/>
      <c r="P38" s="26"/>
      <c r="Q38" s="148"/>
      <c r="R38" s="26"/>
      <c r="S38" s="26"/>
      <c r="T38" s="26"/>
      <c r="U38" s="26">
        <v>1</v>
      </c>
      <c r="V38" s="26">
        <v>2</v>
      </c>
      <c r="W38" s="26">
        <v>3</v>
      </c>
      <c r="X38" s="148"/>
      <c r="Y38" s="26"/>
      <c r="Z38" s="26"/>
      <c r="AA38" s="26"/>
      <c r="AB38" s="26"/>
      <c r="AC38" s="26"/>
      <c r="AD38" s="26"/>
      <c r="AE38" s="148"/>
      <c r="AF38" s="26"/>
      <c r="AG38" s="26"/>
      <c r="AH38" s="26">
        <v>1</v>
      </c>
      <c r="AI38" s="26">
        <v>2</v>
      </c>
      <c r="AJ38" s="26">
        <v>3</v>
      </c>
      <c r="AK38" s="26"/>
      <c r="AL38" s="26"/>
      <c r="AO38" s="77"/>
      <c r="AP38" s="77"/>
      <c r="AQ38" s="77"/>
      <c r="AR38" s="77"/>
    </row>
    <row r="39" spans="1:44" x14ac:dyDescent="0.3">
      <c r="A39" s="72">
        <v>24</v>
      </c>
      <c r="B39" s="73" t="s">
        <v>1</v>
      </c>
      <c r="C39" s="74">
        <v>13.33</v>
      </c>
      <c r="D39" s="75">
        <f t="shared" ref="D39:D43" si="11">C39/$C$20</f>
        <v>1.9124820659971304</v>
      </c>
      <c r="E39" s="73">
        <v>3</v>
      </c>
      <c r="F39" s="54">
        <f>IF(B39=$H$3,((C39*10000)/$I$3),((C39*10000)/$K$3))</f>
        <v>148.11111111111111</v>
      </c>
      <c r="G39" s="96">
        <v>8</v>
      </c>
      <c r="H39" s="26"/>
      <c r="I39" s="153"/>
      <c r="J39" s="148"/>
      <c r="K39" s="26"/>
      <c r="L39" s="26">
        <v>4</v>
      </c>
      <c r="M39" s="26">
        <v>5</v>
      </c>
      <c r="N39" s="26"/>
      <c r="O39" s="26"/>
      <c r="P39" s="26"/>
      <c r="Q39" s="148"/>
      <c r="R39" s="26"/>
      <c r="S39" s="26"/>
      <c r="T39" s="26"/>
      <c r="U39" s="26"/>
      <c r="V39" s="26"/>
      <c r="W39" s="26"/>
      <c r="X39" s="148"/>
      <c r="Y39" s="26">
        <v>4</v>
      </c>
      <c r="Z39" s="26">
        <v>5</v>
      </c>
      <c r="AA39" s="26"/>
      <c r="AB39" s="26"/>
      <c r="AC39" s="26"/>
      <c r="AD39" s="26"/>
      <c r="AE39" s="148"/>
      <c r="AF39" s="26"/>
      <c r="AG39" s="26"/>
      <c r="AH39" s="26"/>
      <c r="AI39" s="26"/>
      <c r="AJ39" s="26"/>
      <c r="AK39" s="26">
        <v>4</v>
      </c>
      <c r="AL39" s="26"/>
      <c r="AO39" s="77"/>
      <c r="AP39" s="77"/>
      <c r="AQ39" s="77"/>
      <c r="AR39" s="77"/>
    </row>
    <row r="40" spans="1:44" x14ac:dyDescent="0.3">
      <c r="A40" s="72">
        <v>21</v>
      </c>
      <c r="B40" s="73" t="s">
        <v>14</v>
      </c>
      <c r="C40" s="74">
        <v>12.88</v>
      </c>
      <c r="D40" s="75">
        <f t="shared" si="11"/>
        <v>1.8479196556671449</v>
      </c>
      <c r="E40" s="73">
        <v>1</v>
      </c>
      <c r="F40" s="54">
        <f t="shared" si="10"/>
        <v>171.73333333333335</v>
      </c>
      <c r="G40" s="96">
        <v>5</v>
      </c>
      <c r="H40" s="26"/>
      <c r="I40" s="153"/>
      <c r="J40" s="148"/>
      <c r="K40" s="26"/>
      <c r="L40" s="26"/>
      <c r="M40" s="26">
        <v>5</v>
      </c>
      <c r="N40" s="26">
        <v>6</v>
      </c>
      <c r="O40" s="26"/>
      <c r="P40" s="26"/>
      <c r="Q40" s="148"/>
      <c r="R40" s="26"/>
      <c r="S40" s="26"/>
      <c r="T40" s="26"/>
      <c r="U40" s="26"/>
      <c r="V40" s="26"/>
      <c r="W40" s="26"/>
      <c r="X40" s="148"/>
      <c r="Y40" s="26"/>
      <c r="Z40" s="26">
        <v>5</v>
      </c>
      <c r="AA40" s="26">
        <v>6</v>
      </c>
      <c r="AB40" s="26"/>
      <c r="AC40" s="26"/>
      <c r="AD40" s="26"/>
      <c r="AE40" s="148"/>
      <c r="AF40" s="26"/>
      <c r="AG40" s="26"/>
      <c r="AH40" s="26"/>
      <c r="AI40" s="26"/>
      <c r="AJ40" s="26"/>
      <c r="AK40" s="26"/>
      <c r="AL40" s="26"/>
      <c r="AO40" s="77"/>
      <c r="AP40" s="77"/>
      <c r="AQ40" s="77"/>
      <c r="AR40" s="77"/>
    </row>
    <row r="41" spans="1:44" x14ac:dyDescent="0.3">
      <c r="A41" s="72">
        <v>20</v>
      </c>
      <c r="B41" s="73" t="s">
        <v>14</v>
      </c>
      <c r="C41" s="74">
        <v>10.39</v>
      </c>
      <c r="D41" s="75">
        <f t="shared" si="11"/>
        <v>1.490674318507891</v>
      </c>
      <c r="E41" s="73">
        <v>2</v>
      </c>
      <c r="F41" s="54">
        <f t="shared" si="10"/>
        <v>138.53333333333333</v>
      </c>
      <c r="G41" s="96">
        <v>2</v>
      </c>
      <c r="H41" s="26"/>
      <c r="I41" s="26"/>
      <c r="J41" s="148"/>
      <c r="K41" s="26"/>
      <c r="L41" s="26"/>
      <c r="M41" s="26"/>
      <c r="N41" s="26"/>
      <c r="O41" s="26">
        <v>7</v>
      </c>
      <c r="P41" s="26">
        <v>8</v>
      </c>
      <c r="Q41" s="148"/>
      <c r="R41" s="26"/>
      <c r="S41" s="26"/>
      <c r="T41" s="26"/>
      <c r="U41" s="26"/>
      <c r="V41" s="26"/>
      <c r="W41" s="26"/>
      <c r="X41" s="148"/>
      <c r="Y41" s="26"/>
      <c r="Z41" s="26"/>
      <c r="AA41" s="26"/>
      <c r="AB41" s="26">
        <v>7</v>
      </c>
      <c r="AC41" s="26">
        <v>8</v>
      </c>
      <c r="AD41" s="26"/>
      <c r="AE41" s="148"/>
      <c r="AF41" s="26"/>
      <c r="AG41" s="26"/>
      <c r="AH41" s="26"/>
      <c r="AI41" s="26"/>
      <c r="AJ41" s="26"/>
      <c r="AK41" s="26"/>
      <c r="AL41" s="26"/>
      <c r="AO41" s="77"/>
      <c r="AP41" s="77"/>
      <c r="AQ41" s="77"/>
      <c r="AR41" s="77"/>
    </row>
    <row r="42" spans="1:44" x14ac:dyDescent="0.3">
      <c r="A42" s="72">
        <v>19</v>
      </c>
      <c r="B42" s="73" t="s">
        <v>1</v>
      </c>
      <c r="C42" s="78">
        <v>18.73</v>
      </c>
      <c r="D42" s="75">
        <f t="shared" si="11"/>
        <v>2.6872309899569582</v>
      </c>
      <c r="E42" s="73">
        <v>4</v>
      </c>
      <c r="F42" s="54">
        <f t="shared" si="10"/>
        <v>208.11111111111111</v>
      </c>
      <c r="G42" s="96">
        <v>1</v>
      </c>
      <c r="H42" s="26"/>
      <c r="I42" s="153"/>
      <c r="J42" s="148"/>
      <c r="K42" s="26"/>
      <c r="L42" s="26"/>
      <c r="M42" s="26"/>
      <c r="N42" s="26"/>
      <c r="O42" s="26"/>
      <c r="P42" s="26"/>
      <c r="Q42" s="148"/>
      <c r="R42" s="26">
        <v>9</v>
      </c>
      <c r="S42" s="26">
        <v>10</v>
      </c>
      <c r="T42" s="153">
        <v>11</v>
      </c>
      <c r="U42" s="26"/>
      <c r="V42" s="153"/>
      <c r="W42" s="153"/>
      <c r="X42" s="148"/>
      <c r="Y42" s="26"/>
      <c r="Z42" s="26"/>
      <c r="AA42" s="26"/>
      <c r="AB42" s="26"/>
      <c r="AC42" s="26"/>
      <c r="AD42" s="26">
        <v>9</v>
      </c>
      <c r="AE42" s="148"/>
      <c r="AF42" s="153">
        <v>10</v>
      </c>
      <c r="AG42" s="153">
        <v>11</v>
      </c>
      <c r="AH42" s="153"/>
      <c r="AI42" s="26"/>
      <c r="AJ42" s="26"/>
      <c r="AK42" s="26"/>
      <c r="AL42" s="26"/>
      <c r="AO42" s="79"/>
      <c r="AP42" s="79"/>
      <c r="AQ42" s="79"/>
      <c r="AR42" s="79"/>
    </row>
    <row r="43" spans="1:44" x14ac:dyDescent="0.3">
      <c r="A43" s="72">
        <v>26</v>
      </c>
      <c r="B43" s="73" t="s">
        <v>14</v>
      </c>
      <c r="C43" s="78">
        <v>8.56</v>
      </c>
      <c r="D43" s="75">
        <f t="shared" si="11"/>
        <v>1.2281205164992826</v>
      </c>
      <c r="E43" s="73">
        <v>0</v>
      </c>
      <c r="F43" s="54">
        <f t="shared" si="10"/>
        <v>114.13333333333334</v>
      </c>
      <c r="G43" s="96" t="s">
        <v>37</v>
      </c>
      <c r="H43" s="96" t="s">
        <v>37</v>
      </c>
      <c r="I43" s="96" t="s">
        <v>37</v>
      </c>
      <c r="J43" s="96" t="s">
        <v>37</v>
      </c>
      <c r="K43" s="96" t="s">
        <v>37</v>
      </c>
      <c r="L43" s="96" t="s">
        <v>37</v>
      </c>
      <c r="M43" s="96" t="s">
        <v>37</v>
      </c>
      <c r="N43" s="96" t="s">
        <v>37</v>
      </c>
      <c r="O43" s="96" t="s">
        <v>37</v>
      </c>
      <c r="P43" s="96" t="s">
        <v>37</v>
      </c>
      <c r="Q43" s="96" t="s">
        <v>37</v>
      </c>
      <c r="R43" s="96" t="s">
        <v>37</v>
      </c>
      <c r="S43" s="96" t="s">
        <v>37</v>
      </c>
      <c r="T43" s="96" t="s">
        <v>37</v>
      </c>
      <c r="U43" s="96" t="s">
        <v>37</v>
      </c>
      <c r="V43" s="96" t="s">
        <v>37</v>
      </c>
      <c r="W43" s="96" t="s">
        <v>37</v>
      </c>
      <c r="X43" s="96" t="s">
        <v>37</v>
      </c>
      <c r="Y43" s="96" t="s">
        <v>37</v>
      </c>
      <c r="Z43" s="96" t="s">
        <v>37</v>
      </c>
      <c r="AA43" s="96" t="s">
        <v>37</v>
      </c>
      <c r="AB43" s="96" t="s">
        <v>37</v>
      </c>
      <c r="AC43" s="96" t="s">
        <v>37</v>
      </c>
      <c r="AD43" s="96" t="s">
        <v>37</v>
      </c>
      <c r="AE43" s="96" t="s">
        <v>37</v>
      </c>
      <c r="AF43" s="96" t="s">
        <v>37</v>
      </c>
      <c r="AG43" s="96" t="s">
        <v>37</v>
      </c>
      <c r="AH43" s="96" t="s">
        <v>37</v>
      </c>
      <c r="AI43" s="96" t="s">
        <v>37</v>
      </c>
      <c r="AJ43" s="96" t="s">
        <v>37</v>
      </c>
      <c r="AK43" s="96" t="s">
        <v>37</v>
      </c>
      <c r="AL43" s="96"/>
      <c r="AO43" s="79"/>
      <c r="AP43" s="79"/>
      <c r="AQ43" s="79"/>
      <c r="AR43" s="79"/>
    </row>
    <row r="44" spans="1:44" x14ac:dyDescent="0.35">
      <c r="A44" s="141"/>
      <c r="B44" s="93" t="str">
        <f>B32</f>
        <v>Total</v>
      </c>
      <c r="C44" s="115">
        <f>SUM(C38:C42)</f>
        <v>77.350000000000009</v>
      </c>
      <c r="D44" s="116"/>
      <c r="E44" s="117"/>
      <c r="F44" s="54">
        <f t="shared" si="10"/>
        <v>859.44444444444457</v>
      </c>
      <c r="G44" s="118"/>
      <c r="H44" s="26"/>
      <c r="I44" s="26"/>
      <c r="J44" s="148"/>
      <c r="K44" s="26"/>
      <c r="L44" s="26"/>
      <c r="M44" s="26"/>
      <c r="N44" s="26"/>
      <c r="O44" s="26"/>
      <c r="P44" s="26"/>
      <c r="Q44" s="148"/>
      <c r="R44" s="26"/>
      <c r="S44" s="26"/>
      <c r="T44" s="26"/>
      <c r="U44" s="26"/>
      <c r="V44" s="26"/>
      <c r="W44" s="26"/>
      <c r="X44" s="148"/>
      <c r="Y44" s="26"/>
      <c r="Z44" s="26"/>
      <c r="AA44" s="26"/>
      <c r="AB44" s="26"/>
      <c r="AC44" s="26"/>
      <c r="AD44" s="26"/>
      <c r="AE44" s="148"/>
      <c r="AF44" s="26"/>
      <c r="AG44" s="26"/>
      <c r="AH44" s="26"/>
      <c r="AI44" s="26"/>
      <c r="AJ44" s="26"/>
      <c r="AK44" s="26"/>
      <c r="AL44" s="26"/>
    </row>
    <row r="45" spans="1:44" ht="26" x14ac:dyDescent="0.35">
      <c r="A45" s="119"/>
      <c r="B45" s="111" t="s">
        <v>22</v>
      </c>
      <c r="C45" s="116">
        <f>C44/$F$3</f>
        <v>7.7350000000000012</v>
      </c>
      <c r="D45" s="54"/>
      <c r="E45" s="111" t="s">
        <v>23</v>
      </c>
      <c r="F45" s="116">
        <f>F44/$F$3</f>
        <v>85.944444444444457</v>
      </c>
      <c r="G45" s="118" t="s">
        <v>21</v>
      </c>
      <c r="H45" s="26"/>
      <c r="I45" s="26"/>
      <c r="J45" s="148"/>
      <c r="K45" s="26"/>
      <c r="L45" s="26"/>
      <c r="M45" s="26"/>
      <c r="N45" s="26"/>
      <c r="O45" s="26"/>
      <c r="P45" s="26"/>
      <c r="Q45" s="148"/>
      <c r="R45" s="26"/>
      <c r="S45" s="26"/>
      <c r="T45" s="26"/>
      <c r="U45" s="26"/>
      <c r="V45" s="26"/>
      <c r="W45" s="26"/>
      <c r="X45" s="148"/>
      <c r="Y45" s="26"/>
      <c r="Z45" s="26"/>
      <c r="AA45" s="26"/>
      <c r="AB45" s="26"/>
      <c r="AC45" s="26"/>
      <c r="AD45" s="26"/>
      <c r="AE45" s="148"/>
      <c r="AF45" s="26"/>
      <c r="AG45" s="26"/>
      <c r="AH45" s="26"/>
      <c r="AI45" s="26"/>
      <c r="AJ45" s="26"/>
      <c r="AK45" s="26"/>
      <c r="AL45" s="26"/>
    </row>
    <row r="46" spans="1:44" ht="13.5" thickBot="1" x14ac:dyDescent="0.4">
      <c r="A46" s="142"/>
      <c r="B46" s="143"/>
      <c r="C46" s="144"/>
      <c r="D46" s="145"/>
      <c r="E46" s="143"/>
      <c r="F46" s="144"/>
      <c r="G46" s="146"/>
      <c r="H46" s="36"/>
      <c r="I46" s="36"/>
      <c r="J46" s="152"/>
      <c r="K46" s="36"/>
      <c r="L46" s="36"/>
      <c r="M46" s="36"/>
      <c r="N46" s="36"/>
      <c r="O46" s="36"/>
      <c r="P46" s="36"/>
      <c r="Q46" s="152"/>
      <c r="R46" s="36"/>
      <c r="S46" s="36"/>
      <c r="T46" s="36"/>
      <c r="U46" s="36"/>
      <c r="V46" s="36"/>
      <c r="W46" s="36"/>
      <c r="X46" s="152"/>
      <c r="Y46" s="36"/>
      <c r="Z46" s="36"/>
      <c r="AA46" s="36"/>
      <c r="AB46" s="36"/>
      <c r="AC46" s="36"/>
      <c r="AD46" s="36"/>
      <c r="AE46" s="152"/>
      <c r="AF46" s="36"/>
      <c r="AG46" s="36"/>
      <c r="AH46" s="36"/>
      <c r="AI46" s="36"/>
      <c r="AJ46" s="36"/>
      <c r="AK46" s="36"/>
      <c r="AL46" s="36"/>
    </row>
  </sheetData>
  <mergeCells count="78">
    <mergeCell ref="AL8:AL9"/>
    <mergeCell ref="AK8:AK9"/>
    <mergeCell ref="AF4:AG4"/>
    <mergeCell ref="Q5:T5"/>
    <mergeCell ref="V5:W5"/>
    <mergeCell ref="X5:Y5"/>
    <mergeCell ref="Z5:AA5"/>
    <mergeCell ref="AB5:AC5"/>
    <mergeCell ref="AF5:AG5"/>
    <mergeCell ref="Q4:T4"/>
    <mergeCell ref="V4:W4"/>
    <mergeCell ref="X4:Y4"/>
    <mergeCell ref="Z4:AA4"/>
    <mergeCell ref="AO8:AR10"/>
    <mergeCell ref="AH8:AH9"/>
    <mergeCell ref="AI8:AI9"/>
    <mergeCell ref="AJ8:AJ9"/>
    <mergeCell ref="G8:G9"/>
    <mergeCell ref="H8:H9"/>
    <mergeCell ref="I8:I9"/>
    <mergeCell ref="J8:J9"/>
    <mergeCell ref="K8:K9"/>
    <mergeCell ref="AD8:AD9"/>
    <mergeCell ref="M8:M9"/>
    <mergeCell ref="N8:N9"/>
    <mergeCell ref="O8:O9"/>
    <mergeCell ref="P8:P9"/>
    <mergeCell ref="Q8:Q9"/>
    <mergeCell ref="R8:R9"/>
    <mergeCell ref="AQ5:AR5"/>
    <mergeCell ref="Q6:T6"/>
    <mergeCell ref="V6:W6"/>
    <mergeCell ref="X6:Y6"/>
    <mergeCell ref="Z6:AA6"/>
    <mergeCell ref="AB6:AC6"/>
    <mergeCell ref="AF6:AG6"/>
    <mergeCell ref="AQ6:AR6"/>
    <mergeCell ref="A22:A23"/>
    <mergeCell ref="B22:B23"/>
    <mergeCell ref="C22:C23"/>
    <mergeCell ref="D22:D23"/>
    <mergeCell ref="E22:E23"/>
    <mergeCell ref="F22:F23"/>
    <mergeCell ref="G22:G23"/>
    <mergeCell ref="AE8:AE9"/>
    <mergeCell ref="AF8:AF9"/>
    <mergeCell ref="AG8:AG9"/>
    <mergeCell ref="Y8:Y9"/>
    <mergeCell ref="F8:F9"/>
    <mergeCell ref="L8:L9"/>
    <mergeCell ref="Z8:Z9"/>
    <mergeCell ref="AA8:AA9"/>
    <mergeCell ref="AB8:AB9"/>
    <mergeCell ref="AC8:AC9"/>
    <mergeCell ref="G35:G36"/>
    <mergeCell ref="A35:A36"/>
    <mergeCell ref="B35:B36"/>
    <mergeCell ref="C35:C36"/>
    <mergeCell ref="D35:D36"/>
    <mergeCell ref="E35:E36"/>
    <mergeCell ref="F35:F36"/>
    <mergeCell ref="A8:A9"/>
    <mergeCell ref="B8:B9"/>
    <mergeCell ref="C8:C9"/>
    <mergeCell ref="X8:X9"/>
    <mergeCell ref="S8:S9"/>
    <mergeCell ref="T8:T9"/>
    <mergeCell ref="U8:U9"/>
    <mergeCell ref="V8:V9"/>
    <mergeCell ref="W8:W9"/>
    <mergeCell ref="D8:D9"/>
    <mergeCell ref="E8:E9"/>
    <mergeCell ref="A1:J1"/>
    <mergeCell ref="A2:J2"/>
    <mergeCell ref="AB4:AC4"/>
    <mergeCell ref="AB3:AC3"/>
    <mergeCell ref="X3:Y3"/>
    <mergeCell ref="Z3:AA3"/>
  </mergeCells>
  <printOptions horizontalCentered="1"/>
  <pageMargins left="0" right="0" top="0.23622047244094499" bottom="0.23622047244094499" header="0.23622047244094499" footer="0.23622047244094499"/>
  <pageSetup paperSize="9" scale="74" fitToHeight="0" orientation="landscape" r:id="rId1"/>
  <headerFooter alignWithMargins="0"/>
  <colBreaks count="1" manualBreakCount="1">
    <brk id="3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34"/>
  <sheetViews>
    <sheetView view="pageBreakPreview" zoomScale="80" zoomScaleNormal="80" zoomScaleSheetLayoutView="80" workbookViewId="0">
      <selection activeCell="AB23" sqref="AB23"/>
    </sheetView>
  </sheetViews>
  <sheetFormatPr defaultColWidth="8.84375" defaultRowHeight="13" x14ac:dyDescent="0.35"/>
  <cols>
    <col min="1" max="1" width="7" style="55" customWidth="1"/>
    <col min="2" max="2" width="6.23046875" style="55" customWidth="1"/>
    <col min="3" max="3" width="4.69140625" style="16" customWidth="1"/>
    <col min="4" max="4" width="5.84375" style="16" customWidth="1"/>
    <col min="5" max="5" width="6.23046875" style="17" customWidth="1"/>
    <col min="6" max="6" width="7.4609375" style="16" customWidth="1"/>
    <col min="7" max="7" width="6.69140625" style="17" customWidth="1"/>
    <col min="8" max="9" width="3.765625" style="55" customWidth="1"/>
    <col min="10" max="10" width="4.07421875" style="47" customWidth="1"/>
    <col min="11" max="11" width="3.765625" style="55" customWidth="1"/>
    <col min="12" max="12" width="3.765625" style="47" customWidth="1"/>
    <col min="13" max="16" width="3.765625" style="55" customWidth="1"/>
    <col min="17" max="17" width="3.765625" style="47" customWidth="1"/>
    <col min="18" max="18" width="3.765625" style="55" customWidth="1"/>
    <col min="19" max="19" width="3.765625" style="47" customWidth="1"/>
    <col min="20" max="22" width="3.765625" style="55" customWidth="1"/>
    <col min="23" max="23" width="4.765625" style="55" customWidth="1"/>
    <col min="24" max="26" width="3.765625" style="47" customWidth="1"/>
    <col min="27" max="27" width="4.4609375" style="55" customWidth="1"/>
    <col min="28" max="28" width="3.765625" style="55" customWidth="1"/>
    <col min="29" max="29" width="4.765625" style="55" customWidth="1"/>
    <col min="30" max="30" width="3.765625" style="55" customWidth="1"/>
    <col min="31" max="31" width="3.765625" style="47" customWidth="1"/>
    <col min="32" max="32" width="3.765625" style="55" customWidth="1"/>
    <col min="33" max="33" width="3.765625" style="47" customWidth="1"/>
    <col min="34" max="37" width="3.765625" style="55" customWidth="1"/>
    <col min="38" max="38" width="3.765625" style="47" hidden="1" customWidth="1"/>
    <col min="39" max="39" width="3" style="55" bestFit="1" customWidth="1"/>
    <col min="40" max="40" width="7.53515625" style="55" hidden="1" customWidth="1"/>
    <col min="41" max="44" width="21.84375" style="55" hidden="1" customWidth="1"/>
    <col min="45" max="46" width="0" style="55" hidden="1" customWidth="1"/>
    <col min="47" max="16384" width="8.84375" style="55"/>
  </cols>
  <sheetData>
    <row r="1" spans="1:44" ht="21" customHeight="1" x14ac:dyDescent="0.35">
      <c r="A1" s="406" t="s">
        <v>33</v>
      </c>
      <c r="B1" s="406"/>
      <c r="C1" s="406"/>
      <c r="D1" s="406"/>
      <c r="E1" s="406"/>
      <c r="F1" s="406"/>
      <c r="G1" s="406"/>
      <c r="H1" s="406"/>
      <c r="I1" s="406"/>
      <c r="J1" s="406"/>
    </row>
    <row r="2" spans="1:44" ht="21" customHeight="1" thickBot="1" x14ac:dyDescent="0.4">
      <c r="A2" s="407" t="s">
        <v>38</v>
      </c>
      <c r="B2" s="407"/>
      <c r="C2" s="407"/>
      <c r="D2" s="407"/>
      <c r="E2" s="407"/>
      <c r="F2" s="407"/>
      <c r="G2" s="407"/>
      <c r="H2" s="407"/>
      <c r="I2" s="407"/>
      <c r="J2" s="407"/>
      <c r="Q2" s="47" t="s">
        <v>15</v>
      </c>
    </row>
    <row r="3" spans="1:44" ht="26.5" thickBot="1" x14ac:dyDescent="0.35">
      <c r="A3" s="1" t="s">
        <v>0</v>
      </c>
      <c r="E3" s="11" t="s">
        <v>18</v>
      </c>
      <c r="F3" s="37">
        <v>8</v>
      </c>
      <c r="H3" s="39" t="s">
        <v>14</v>
      </c>
      <c r="I3" s="40">
        <v>700</v>
      </c>
      <c r="J3" s="66" t="s">
        <v>1</v>
      </c>
      <c r="K3" s="41">
        <v>900</v>
      </c>
      <c r="V3" s="44" t="str">
        <f>A10</f>
        <v>ZONE E</v>
      </c>
      <c r="W3" s="45"/>
      <c r="X3" s="352" t="str">
        <f>A22</f>
        <v>ZONE F</v>
      </c>
      <c r="Y3" s="353"/>
      <c r="Z3" s="354" t="str">
        <f>A33</f>
        <v>ZONE G</v>
      </c>
      <c r="AA3" s="355"/>
      <c r="AB3" s="408" t="s">
        <v>3</v>
      </c>
      <c r="AC3" s="409"/>
    </row>
    <row r="4" spans="1:44" ht="22.5" customHeight="1" thickBot="1" x14ac:dyDescent="0.4">
      <c r="A4" s="55" t="s">
        <v>12</v>
      </c>
      <c r="E4" s="11" t="s">
        <v>19</v>
      </c>
      <c r="F4" s="38">
        <v>9</v>
      </c>
      <c r="H4" s="31" t="s">
        <v>29</v>
      </c>
      <c r="I4" s="42">
        <v>45</v>
      </c>
      <c r="J4" s="67" t="s">
        <v>30</v>
      </c>
      <c r="K4" s="43">
        <v>26</v>
      </c>
      <c r="Q4" s="410" t="s">
        <v>4</v>
      </c>
      <c r="R4" s="410"/>
      <c r="S4" s="410"/>
      <c r="T4" s="410"/>
      <c r="V4" s="411">
        <v>1177277</v>
      </c>
      <c r="W4" s="412"/>
      <c r="X4" s="412">
        <v>921214</v>
      </c>
      <c r="Y4" s="412"/>
      <c r="Z4" s="412">
        <v>1127157</v>
      </c>
      <c r="AA4" s="413"/>
      <c r="AB4" s="414">
        <f>SUM(V4:AA4)</f>
        <v>3225648</v>
      </c>
      <c r="AC4" s="415"/>
      <c r="AH4" s="2"/>
      <c r="AL4" s="68"/>
      <c r="AO4" s="2"/>
      <c r="AP4" s="1" t="s">
        <v>28</v>
      </c>
    </row>
    <row r="5" spans="1:44" ht="19.5" customHeight="1" x14ac:dyDescent="0.35">
      <c r="A5" s="55" t="s">
        <v>3</v>
      </c>
      <c r="O5" s="55" t="s">
        <v>2</v>
      </c>
      <c r="Q5" s="410" t="s">
        <v>5</v>
      </c>
      <c r="R5" s="410"/>
      <c r="S5" s="410"/>
      <c r="T5" s="410"/>
      <c r="V5" s="425">
        <f>(F18)*$I$4*$K$4</f>
        <v>119883.21428571428</v>
      </c>
      <c r="W5" s="426"/>
      <c r="X5" s="426">
        <f>(F29)*$I$4*$K$4</f>
        <v>138320</v>
      </c>
      <c r="Y5" s="426"/>
      <c r="Z5" s="426">
        <f>(F42)*$I$4*$K$4</f>
        <v>144337.1428571429</v>
      </c>
      <c r="AA5" s="427"/>
      <c r="AB5" s="414">
        <f t="shared" ref="AB5:AB6" si="0">SUM(V5:AA5)</f>
        <v>402540.35714285716</v>
      </c>
      <c r="AC5" s="415"/>
      <c r="AL5" s="69"/>
      <c r="AP5" s="3">
        <v>1</v>
      </c>
      <c r="AQ5" s="416" t="s">
        <v>16</v>
      </c>
      <c r="AR5" s="417"/>
    </row>
    <row r="6" spans="1:44" ht="18" customHeight="1" thickBot="1" x14ac:dyDescent="0.4">
      <c r="A6" s="55" t="s">
        <v>13</v>
      </c>
      <c r="Q6" s="410" t="s">
        <v>6</v>
      </c>
      <c r="R6" s="410"/>
      <c r="S6" s="410"/>
      <c r="T6" s="410"/>
      <c r="V6" s="418">
        <f>V5/$K$4</f>
        <v>4610.8928571428569</v>
      </c>
      <c r="W6" s="419"/>
      <c r="X6" s="419">
        <f>X5/$K$4</f>
        <v>5320</v>
      </c>
      <c r="Y6" s="419"/>
      <c r="Z6" s="419">
        <f>Z5/$K$4</f>
        <v>5551.4285714285734</v>
      </c>
      <c r="AA6" s="420"/>
      <c r="AB6" s="421">
        <f t="shared" si="0"/>
        <v>15482.321428571431</v>
      </c>
      <c r="AC6" s="422"/>
      <c r="AQ6" s="423" t="s">
        <v>17</v>
      </c>
      <c r="AR6" s="424"/>
    </row>
    <row r="7" spans="1:44" ht="13.5" thickBot="1" x14ac:dyDescent="0.4">
      <c r="I7" s="47"/>
    </row>
    <row r="8" spans="1:44" x14ac:dyDescent="0.35">
      <c r="A8" s="428" t="s">
        <v>10</v>
      </c>
      <c r="B8" s="430" t="s">
        <v>11</v>
      </c>
      <c r="C8" s="432" t="s">
        <v>8</v>
      </c>
      <c r="D8" s="434" t="s">
        <v>25</v>
      </c>
      <c r="E8" s="434" t="s">
        <v>7</v>
      </c>
      <c r="F8" s="434" t="s">
        <v>20</v>
      </c>
      <c r="G8" s="436" t="s">
        <v>24</v>
      </c>
      <c r="H8" s="364">
        <v>1</v>
      </c>
      <c r="I8" s="364">
        <v>2</v>
      </c>
      <c r="J8" s="362">
        <v>3</v>
      </c>
      <c r="K8" s="364">
        <v>4</v>
      </c>
      <c r="L8" s="364">
        <v>5</v>
      </c>
      <c r="M8" s="364">
        <v>6</v>
      </c>
      <c r="N8" s="364">
        <v>7</v>
      </c>
      <c r="O8" s="364">
        <v>8</v>
      </c>
      <c r="P8" s="364">
        <v>9</v>
      </c>
      <c r="Q8" s="362">
        <v>10</v>
      </c>
      <c r="R8" s="364">
        <v>11</v>
      </c>
      <c r="S8" s="364">
        <v>12</v>
      </c>
      <c r="T8" s="364">
        <v>13</v>
      </c>
      <c r="U8" s="364">
        <v>14</v>
      </c>
      <c r="V8" s="364">
        <v>15</v>
      </c>
      <c r="W8" s="364">
        <v>16</v>
      </c>
      <c r="X8" s="362">
        <v>17</v>
      </c>
      <c r="Y8" s="364">
        <v>18</v>
      </c>
      <c r="Z8" s="364">
        <v>19</v>
      </c>
      <c r="AA8" s="364">
        <v>20</v>
      </c>
      <c r="AB8" s="376">
        <v>21</v>
      </c>
      <c r="AC8" s="376">
        <v>22</v>
      </c>
      <c r="AD8" s="376">
        <v>23</v>
      </c>
      <c r="AE8" s="374">
        <v>24</v>
      </c>
      <c r="AF8" s="364">
        <v>25</v>
      </c>
      <c r="AG8" s="364">
        <v>26</v>
      </c>
      <c r="AH8" s="364">
        <v>27</v>
      </c>
      <c r="AI8" s="364">
        <v>28</v>
      </c>
      <c r="AJ8" s="364">
        <v>29</v>
      </c>
      <c r="AK8" s="364">
        <v>30</v>
      </c>
      <c r="AL8" s="439">
        <v>31</v>
      </c>
      <c r="AM8" s="47"/>
      <c r="AN8" s="3"/>
      <c r="AO8" s="441"/>
      <c r="AP8" s="442"/>
      <c r="AQ8" s="442"/>
      <c r="AR8" s="443"/>
    </row>
    <row r="9" spans="1:44" ht="13.5" thickBot="1" x14ac:dyDescent="0.4">
      <c r="A9" s="429"/>
      <c r="B9" s="431"/>
      <c r="C9" s="433"/>
      <c r="D9" s="435"/>
      <c r="E9" s="435"/>
      <c r="F9" s="435"/>
      <c r="G9" s="437"/>
      <c r="H9" s="365"/>
      <c r="I9" s="365"/>
      <c r="J9" s="363"/>
      <c r="K9" s="365"/>
      <c r="L9" s="365"/>
      <c r="M9" s="365"/>
      <c r="N9" s="365"/>
      <c r="O9" s="365"/>
      <c r="P9" s="365"/>
      <c r="Q9" s="363"/>
      <c r="R9" s="365"/>
      <c r="S9" s="365"/>
      <c r="T9" s="365"/>
      <c r="U9" s="365"/>
      <c r="V9" s="365"/>
      <c r="W9" s="365"/>
      <c r="X9" s="363"/>
      <c r="Y9" s="365"/>
      <c r="Z9" s="365"/>
      <c r="AA9" s="365"/>
      <c r="AB9" s="377"/>
      <c r="AC9" s="438"/>
      <c r="AD9" s="438"/>
      <c r="AE9" s="375"/>
      <c r="AF9" s="365"/>
      <c r="AG9" s="365"/>
      <c r="AH9" s="365"/>
      <c r="AI9" s="365"/>
      <c r="AJ9" s="365"/>
      <c r="AK9" s="365"/>
      <c r="AL9" s="440"/>
      <c r="AM9" s="47"/>
      <c r="AO9" s="444"/>
      <c r="AP9" s="445"/>
      <c r="AQ9" s="445"/>
      <c r="AR9" s="446"/>
    </row>
    <row r="10" spans="1:44" x14ac:dyDescent="0.3">
      <c r="A10" s="164" t="s">
        <v>35</v>
      </c>
      <c r="B10" s="82"/>
      <c r="C10" s="83"/>
      <c r="D10" s="84"/>
      <c r="E10" s="84"/>
      <c r="F10" s="84"/>
      <c r="G10" s="85"/>
      <c r="H10" s="47"/>
      <c r="I10" s="47"/>
      <c r="J10" s="156"/>
      <c r="K10" s="47"/>
      <c r="L10" s="86"/>
      <c r="M10" s="86"/>
      <c r="N10" s="86"/>
      <c r="O10" s="86"/>
      <c r="P10" s="86"/>
      <c r="Q10" s="156"/>
      <c r="R10" s="47"/>
      <c r="S10" s="86"/>
      <c r="T10" s="47"/>
      <c r="U10" s="47"/>
      <c r="V10" s="47"/>
      <c r="W10" s="86"/>
      <c r="X10" s="161"/>
      <c r="Y10" s="86"/>
      <c r="Z10" s="86"/>
      <c r="AA10" s="86"/>
      <c r="AB10" s="155"/>
      <c r="AC10" s="165"/>
      <c r="AD10" s="165"/>
      <c r="AE10" s="162"/>
      <c r="AF10" s="47"/>
      <c r="AH10" s="47"/>
      <c r="AI10" s="86"/>
      <c r="AJ10" s="86"/>
      <c r="AK10" s="86"/>
      <c r="AL10" s="87"/>
      <c r="AM10" s="47"/>
      <c r="AO10" s="57"/>
      <c r="AP10" s="57"/>
      <c r="AQ10" s="57"/>
      <c r="AR10" s="57"/>
    </row>
    <row r="11" spans="1:44" x14ac:dyDescent="0.3">
      <c r="A11" s="166">
        <v>12</v>
      </c>
      <c r="B11" s="167" t="s">
        <v>14</v>
      </c>
      <c r="C11" s="168">
        <v>12.93</v>
      </c>
      <c r="D11" s="169">
        <v>1.6550988479590385</v>
      </c>
      <c r="E11" s="169">
        <v>1</v>
      </c>
      <c r="F11" s="169">
        <v>184.71428571428572</v>
      </c>
      <c r="G11" s="173">
        <v>0</v>
      </c>
      <c r="H11" s="93"/>
      <c r="I11" s="93"/>
      <c r="J11" s="170"/>
      <c r="K11" s="93"/>
      <c r="L11" s="163"/>
      <c r="M11" s="163"/>
      <c r="N11" s="163"/>
      <c r="O11" s="163"/>
      <c r="P11" s="163"/>
      <c r="Q11" s="170"/>
      <c r="R11" s="93"/>
      <c r="S11" s="153">
        <v>10</v>
      </c>
      <c r="T11" s="93">
        <v>11</v>
      </c>
      <c r="U11" s="93"/>
      <c r="V11" s="93"/>
      <c r="W11" s="163"/>
      <c r="X11" s="171"/>
      <c r="Y11" s="163"/>
      <c r="Z11" s="163"/>
      <c r="AA11" s="163"/>
      <c r="AB11" s="163"/>
      <c r="AC11" s="93"/>
      <c r="AD11" s="93"/>
      <c r="AE11" s="171"/>
      <c r="AF11" s="26">
        <v>10</v>
      </c>
      <c r="AG11" s="93">
        <v>11</v>
      </c>
      <c r="AH11" s="93"/>
      <c r="AI11" s="163"/>
      <c r="AJ11" s="163"/>
      <c r="AK11" s="163"/>
      <c r="AL11" s="87"/>
      <c r="AM11" s="47"/>
      <c r="AO11" s="57"/>
      <c r="AP11" s="57"/>
      <c r="AQ11" s="57"/>
      <c r="AR11" s="57"/>
    </row>
    <row r="12" spans="1:44" x14ac:dyDescent="0.3">
      <c r="A12" s="48">
        <v>44</v>
      </c>
      <c r="B12" s="13" t="s">
        <v>14</v>
      </c>
      <c r="C12" s="21">
        <v>7.19</v>
      </c>
      <c r="D12" s="4">
        <f>C12/$C$18</f>
        <v>1.002439874520739</v>
      </c>
      <c r="E12" s="13">
        <v>1</v>
      </c>
      <c r="F12" s="56">
        <f>IF(B12=$H$3,((C12*10000)/$I$3),((C12*10000)/$K$3))</f>
        <v>102.71428571428571</v>
      </c>
      <c r="G12" s="18">
        <v>0</v>
      </c>
      <c r="H12" s="99"/>
      <c r="I12" s="100"/>
      <c r="J12" s="159"/>
      <c r="K12" s="99"/>
      <c r="L12" s="26"/>
      <c r="M12" s="26"/>
      <c r="N12" s="26"/>
      <c r="O12" s="26"/>
      <c r="P12" s="26"/>
      <c r="Q12" s="160"/>
      <c r="R12" s="95">
        <v>9</v>
      </c>
      <c r="S12" s="26">
        <v>10</v>
      </c>
      <c r="T12" s="99"/>
      <c r="U12" s="99"/>
      <c r="V12" s="99"/>
      <c r="W12" s="26"/>
      <c r="X12" s="148"/>
      <c r="Y12" s="26"/>
      <c r="Z12" s="26"/>
      <c r="AA12" s="26"/>
      <c r="AB12" s="26"/>
      <c r="AC12" s="94"/>
      <c r="AD12" s="94">
        <v>9</v>
      </c>
      <c r="AE12" s="148"/>
      <c r="AF12" s="99">
        <v>10</v>
      </c>
      <c r="AG12" s="100"/>
      <c r="AH12" s="100"/>
      <c r="AI12" s="26"/>
      <c r="AJ12" s="26"/>
      <c r="AK12" s="26"/>
      <c r="AL12" s="70"/>
      <c r="AM12" s="47"/>
      <c r="AO12" s="57"/>
      <c r="AP12" s="57"/>
      <c r="AQ12" s="57"/>
      <c r="AR12" s="57"/>
    </row>
    <row r="13" spans="1:44" x14ac:dyDescent="0.3">
      <c r="A13" s="48">
        <v>15</v>
      </c>
      <c r="B13" s="13" t="s">
        <v>14</v>
      </c>
      <c r="C13" s="21">
        <v>10.65</v>
      </c>
      <c r="D13" s="4">
        <f>C13/$C$18</f>
        <v>1.4848379226211224</v>
      </c>
      <c r="E13" s="13">
        <v>2</v>
      </c>
      <c r="F13" s="56">
        <f>IF(B13=$H$3,((C13*10000)/$I$3),((C13*10000)/$K$3))</f>
        <v>152.14285714285714</v>
      </c>
      <c r="G13" s="18">
        <v>5</v>
      </c>
      <c r="H13" s="26"/>
      <c r="I13" s="153"/>
      <c r="J13" s="148"/>
      <c r="K13" s="26"/>
      <c r="L13" s="26"/>
      <c r="M13" s="26"/>
      <c r="N13" s="26">
        <v>6</v>
      </c>
      <c r="O13" s="26">
        <v>7</v>
      </c>
      <c r="P13" s="26">
        <v>8</v>
      </c>
      <c r="Q13" s="148"/>
      <c r="R13" s="26"/>
      <c r="S13" s="26"/>
      <c r="T13" s="153"/>
      <c r="U13" s="26"/>
      <c r="V13" s="153"/>
      <c r="W13" s="153"/>
      <c r="X13" s="148"/>
      <c r="Y13" s="26"/>
      <c r="Z13" s="26"/>
      <c r="AA13" s="26">
        <v>6</v>
      </c>
      <c r="AB13" s="26">
        <v>7</v>
      </c>
      <c r="AC13" s="26">
        <v>8</v>
      </c>
      <c r="AD13" s="26"/>
      <c r="AE13" s="148"/>
      <c r="AF13" s="153"/>
      <c r="AG13" s="153"/>
      <c r="AH13" s="153"/>
      <c r="AI13" s="26"/>
      <c r="AJ13" s="26"/>
      <c r="AK13" s="26"/>
      <c r="AL13" s="70"/>
      <c r="AM13" s="47"/>
      <c r="AO13" s="57"/>
      <c r="AP13" s="57"/>
      <c r="AQ13" s="57"/>
      <c r="AR13" s="57"/>
    </row>
    <row r="14" spans="1:44" x14ac:dyDescent="0.3">
      <c r="A14" s="48">
        <v>13</v>
      </c>
      <c r="B14" s="13" t="s">
        <v>14</v>
      </c>
      <c r="C14" s="21">
        <v>14.34</v>
      </c>
      <c r="D14" s="4">
        <f>C14/$C$18</f>
        <v>1.9993028929940744</v>
      </c>
      <c r="E14" s="13">
        <v>3</v>
      </c>
      <c r="F14" s="56">
        <f>IF(B14=$H$3,((C14*10000)/$I$3),((C14*10000)/$K$3))</f>
        <v>204.85714285714286</v>
      </c>
      <c r="G14" s="18">
        <v>2</v>
      </c>
      <c r="H14" s="26"/>
      <c r="I14" s="153"/>
      <c r="J14" s="148"/>
      <c r="K14" s="26"/>
      <c r="L14" s="26">
        <v>4</v>
      </c>
      <c r="M14" s="26">
        <v>5</v>
      </c>
      <c r="N14" s="26">
        <v>6</v>
      </c>
      <c r="O14" s="26"/>
      <c r="P14" s="26"/>
      <c r="Q14" s="148"/>
      <c r="R14" s="26"/>
      <c r="S14" s="26"/>
      <c r="T14" s="153"/>
      <c r="U14" s="26"/>
      <c r="V14" s="153"/>
      <c r="W14" s="153"/>
      <c r="X14" s="148"/>
      <c r="Y14" s="26">
        <v>4</v>
      </c>
      <c r="Z14" s="26">
        <v>5</v>
      </c>
      <c r="AA14" s="26">
        <v>6</v>
      </c>
      <c r="AB14" s="26"/>
      <c r="AC14" s="26"/>
      <c r="AD14" s="26"/>
      <c r="AE14" s="148"/>
      <c r="AF14" s="153"/>
      <c r="AG14" s="153"/>
      <c r="AH14" s="153"/>
      <c r="AI14" s="26"/>
      <c r="AJ14" s="26"/>
      <c r="AK14" s="26">
        <v>4</v>
      </c>
      <c r="AL14" s="70"/>
      <c r="AM14" s="47"/>
      <c r="AO14" s="57"/>
      <c r="AP14" s="57"/>
      <c r="AQ14" s="57"/>
      <c r="AR14" s="57"/>
    </row>
    <row r="15" spans="1:44" x14ac:dyDescent="0.3">
      <c r="A15" s="48">
        <v>14</v>
      </c>
      <c r="B15" s="13" t="s">
        <v>14</v>
      </c>
      <c r="C15" s="21">
        <v>20.6</v>
      </c>
      <c r="D15" s="4">
        <f>C15/$C$18</f>
        <v>2.8720808644126876</v>
      </c>
      <c r="E15" s="13">
        <v>2</v>
      </c>
      <c r="F15" s="56">
        <f t="shared" ref="F15:F16" si="1">IF(B15=$H$3,((C15*10000)/$I$3),((C15*10000)/$K$3))</f>
        <v>294.28571428571428</v>
      </c>
      <c r="G15" s="18">
        <v>9</v>
      </c>
      <c r="H15" s="26">
        <v>1</v>
      </c>
      <c r="I15" s="153">
        <v>2</v>
      </c>
      <c r="J15" s="148"/>
      <c r="K15" s="26">
        <v>3</v>
      </c>
      <c r="L15" s="26"/>
      <c r="M15" s="26"/>
      <c r="N15" s="26"/>
      <c r="O15" s="26"/>
      <c r="P15" s="26"/>
      <c r="Q15" s="148"/>
      <c r="R15" s="26"/>
      <c r="S15" s="26"/>
      <c r="T15" s="26"/>
      <c r="U15" s="26">
        <v>1</v>
      </c>
      <c r="V15" s="26">
        <v>2</v>
      </c>
      <c r="W15" s="26">
        <v>3</v>
      </c>
      <c r="X15" s="148"/>
      <c r="Y15" s="26"/>
      <c r="Z15" s="26"/>
      <c r="AA15" s="26"/>
      <c r="AB15" s="26"/>
      <c r="AC15" s="26"/>
      <c r="AD15" s="26"/>
      <c r="AE15" s="148"/>
      <c r="AF15" s="26"/>
      <c r="AG15" s="26"/>
      <c r="AH15" s="26">
        <v>1</v>
      </c>
      <c r="AI15" s="26">
        <v>2</v>
      </c>
      <c r="AJ15" s="52">
        <v>3</v>
      </c>
      <c r="AK15" s="52"/>
      <c r="AL15" s="71"/>
      <c r="AM15" s="79"/>
      <c r="AN15" s="57"/>
    </row>
    <row r="16" spans="1:44" s="47" customFormat="1" x14ac:dyDescent="0.3">
      <c r="A16" s="72">
        <v>43</v>
      </c>
      <c r="B16" s="13" t="s">
        <v>14</v>
      </c>
      <c r="C16" s="78">
        <v>4.5999999999999996</v>
      </c>
      <c r="D16" s="75">
        <f>C16/$C$18</f>
        <v>0.64133844545137675</v>
      </c>
      <c r="E16" s="73">
        <v>4</v>
      </c>
      <c r="F16" s="54">
        <f t="shared" si="1"/>
        <v>65.714285714285708</v>
      </c>
      <c r="G16" s="18" t="s">
        <v>37</v>
      </c>
      <c r="H16" s="96" t="s">
        <v>37</v>
      </c>
      <c r="I16" s="96" t="s">
        <v>37</v>
      </c>
      <c r="J16" s="157" t="s">
        <v>37</v>
      </c>
      <c r="K16" s="96" t="s">
        <v>37</v>
      </c>
      <c r="L16" s="96" t="s">
        <v>37</v>
      </c>
      <c r="M16" s="96" t="s">
        <v>37</v>
      </c>
      <c r="N16" s="96" t="s">
        <v>37</v>
      </c>
      <c r="O16" s="96" t="s">
        <v>37</v>
      </c>
      <c r="P16" s="96" t="s">
        <v>37</v>
      </c>
      <c r="Q16" s="157" t="s">
        <v>37</v>
      </c>
      <c r="R16" s="96" t="s">
        <v>37</v>
      </c>
      <c r="S16" s="96" t="s">
        <v>37</v>
      </c>
      <c r="T16" s="96" t="s">
        <v>37</v>
      </c>
      <c r="U16" s="96" t="s">
        <v>37</v>
      </c>
      <c r="V16" s="96" t="s">
        <v>37</v>
      </c>
      <c r="W16" s="96" t="s">
        <v>37</v>
      </c>
      <c r="X16" s="157" t="s">
        <v>37</v>
      </c>
      <c r="Y16" s="96" t="s">
        <v>37</v>
      </c>
      <c r="Z16" s="96" t="s">
        <v>37</v>
      </c>
      <c r="AA16" s="96" t="s">
        <v>37</v>
      </c>
      <c r="AB16" s="96" t="s">
        <v>37</v>
      </c>
      <c r="AC16" s="96" t="s">
        <v>37</v>
      </c>
      <c r="AD16" s="96" t="s">
        <v>37</v>
      </c>
      <c r="AE16" s="157" t="s">
        <v>37</v>
      </c>
      <c r="AF16" s="96" t="s">
        <v>37</v>
      </c>
      <c r="AG16" s="96" t="s">
        <v>37</v>
      </c>
      <c r="AH16" s="96" t="s">
        <v>37</v>
      </c>
      <c r="AI16" s="96" t="s">
        <v>37</v>
      </c>
      <c r="AJ16" s="96" t="s">
        <v>37</v>
      </c>
      <c r="AK16" s="96" t="s">
        <v>37</v>
      </c>
      <c r="AL16" s="96"/>
      <c r="AM16" s="79"/>
      <c r="AN16" s="79"/>
    </row>
    <row r="17" spans="1:44" x14ac:dyDescent="0.35">
      <c r="A17" s="27"/>
      <c r="B17" s="14" t="s">
        <v>9</v>
      </c>
      <c r="C17" s="22">
        <f>SUM(C12:C16)</f>
        <v>57.38</v>
      </c>
      <c r="D17" s="5"/>
      <c r="E17" s="65"/>
      <c r="F17" s="5">
        <f>SUM(F12:F16)</f>
        <v>819.71428571428567</v>
      </c>
      <c r="G17" s="62"/>
      <c r="H17" s="26"/>
      <c r="I17" s="153"/>
      <c r="J17" s="148"/>
      <c r="K17" s="26"/>
      <c r="L17" s="26"/>
      <c r="M17" s="26"/>
      <c r="N17" s="26"/>
      <c r="O17" s="26"/>
      <c r="P17" s="26"/>
      <c r="Q17" s="148"/>
      <c r="R17" s="26"/>
      <c r="S17" s="26"/>
      <c r="T17" s="26"/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/>
      <c r="AG17" s="26"/>
      <c r="AH17" s="26"/>
      <c r="AI17" s="26"/>
      <c r="AJ17" s="52"/>
      <c r="AK17" s="52"/>
      <c r="AL17" s="71"/>
      <c r="AM17" s="79"/>
      <c r="AN17" s="57"/>
    </row>
    <row r="18" spans="1:44" ht="26" x14ac:dyDescent="0.35">
      <c r="A18" s="28"/>
      <c r="B18" s="63" t="s">
        <v>22</v>
      </c>
      <c r="C18" s="5">
        <f>C17/F3</f>
        <v>7.1725000000000003</v>
      </c>
      <c r="D18" s="5"/>
      <c r="E18" s="63" t="s">
        <v>23</v>
      </c>
      <c r="F18" s="5">
        <f>F17/$F$3</f>
        <v>102.46428571428571</v>
      </c>
      <c r="G18" s="62" t="s">
        <v>21</v>
      </c>
      <c r="H18" s="26"/>
      <c r="I18" s="120"/>
      <c r="J18" s="148"/>
      <c r="K18" s="26"/>
      <c r="L18" s="26"/>
      <c r="M18" s="26"/>
      <c r="N18" s="26"/>
      <c r="O18" s="26"/>
      <c r="P18" s="26"/>
      <c r="Q18" s="148"/>
      <c r="R18" s="26"/>
      <c r="S18" s="26"/>
      <c r="T18" s="26"/>
      <c r="U18" s="26"/>
      <c r="V18" s="26"/>
      <c r="W18" s="26"/>
      <c r="X18" s="148"/>
      <c r="Y18" s="26"/>
      <c r="Z18" s="26"/>
      <c r="AA18" s="26"/>
      <c r="AB18" s="26"/>
      <c r="AC18" s="26"/>
      <c r="AD18" s="26"/>
      <c r="AE18" s="148"/>
      <c r="AF18" s="26"/>
      <c r="AG18" s="26"/>
      <c r="AH18" s="26"/>
      <c r="AI18" s="26"/>
      <c r="AJ18" s="26"/>
      <c r="AK18" s="26"/>
      <c r="AL18" s="70"/>
      <c r="AM18" s="47"/>
      <c r="AO18" s="57"/>
      <c r="AP18" s="57"/>
      <c r="AQ18" s="57"/>
      <c r="AR18" s="57"/>
    </row>
    <row r="19" spans="1:44" x14ac:dyDescent="0.35">
      <c r="A19" s="29"/>
      <c r="B19" s="58"/>
      <c r="C19" s="6"/>
      <c r="D19" s="6"/>
      <c r="E19" s="58"/>
      <c r="F19" s="6"/>
      <c r="G19" s="60"/>
      <c r="H19" s="26"/>
      <c r="I19" s="120"/>
      <c r="J19" s="148"/>
      <c r="K19" s="26"/>
      <c r="L19" s="26"/>
      <c r="M19" s="26"/>
      <c r="N19" s="26"/>
      <c r="O19" s="26"/>
      <c r="P19" s="26"/>
      <c r="Q19" s="148"/>
      <c r="R19" s="26"/>
      <c r="S19" s="26"/>
      <c r="T19" s="26"/>
      <c r="U19" s="26"/>
      <c r="V19" s="26"/>
      <c r="W19" s="26"/>
      <c r="X19" s="148"/>
      <c r="Y19" s="26"/>
      <c r="Z19" s="26"/>
      <c r="AA19" s="26"/>
      <c r="AB19" s="26"/>
      <c r="AC19" s="26"/>
      <c r="AD19" s="26"/>
      <c r="AE19" s="148"/>
      <c r="AF19" s="26"/>
      <c r="AG19" s="26"/>
      <c r="AH19" s="26"/>
      <c r="AI19" s="26"/>
      <c r="AJ19" s="26"/>
      <c r="AK19" s="26"/>
      <c r="AL19" s="70"/>
      <c r="AM19" s="47"/>
      <c r="AO19" s="57"/>
      <c r="AP19" s="57"/>
      <c r="AQ19" s="57"/>
      <c r="AR19" s="57"/>
    </row>
    <row r="20" spans="1:44" x14ac:dyDescent="0.35">
      <c r="A20" s="447" t="s">
        <v>10</v>
      </c>
      <c r="B20" s="449" t="s">
        <v>11</v>
      </c>
      <c r="C20" s="451" t="s">
        <v>8</v>
      </c>
      <c r="D20" s="453" t="s">
        <v>25</v>
      </c>
      <c r="E20" s="453" t="s">
        <v>7</v>
      </c>
      <c r="F20" s="453" t="s">
        <v>20</v>
      </c>
      <c r="G20" s="453" t="s">
        <v>24</v>
      </c>
      <c r="H20" s="26"/>
      <c r="I20" s="120"/>
      <c r="J20" s="148"/>
      <c r="K20" s="26"/>
      <c r="L20" s="26"/>
      <c r="M20" s="26"/>
      <c r="N20" s="26"/>
      <c r="O20" s="26"/>
      <c r="P20" s="26"/>
      <c r="Q20" s="148"/>
      <c r="R20" s="26"/>
      <c r="S20" s="26"/>
      <c r="T20" s="26"/>
      <c r="U20" s="26"/>
      <c r="V20" s="26"/>
      <c r="W20" s="26"/>
      <c r="X20" s="148"/>
      <c r="Y20" s="26"/>
      <c r="Z20" s="26"/>
      <c r="AA20" s="26"/>
      <c r="AB20" s="26"/>
      <c r="AC20" s="26"/>
      <c r="AD20" s="26"/>
      <c r="AE20" s="148"/>
      <c r="AF20" s="26"/>
      <c r="AG20" s="26"/>
      <c r="AH20" s="26"/>
      <c r="AI20" s="26"/>
      <c r="AJ20" s="26"/>
      <c r="AK20" s="26"/>
      <c r="AL20" s="70"/>
      <c r="AM20" s="47"/>
      <c r="AO20" s="7"/>
      <c r="AP20" s="7"/>
      <c r="AQ20" s="7"/>
      <c r="AR20" s="7"/>
    </row>
    <row r="21" spans="1:44" x14ac:dyDescent="0.35">
      <c r="A21" s="448"/>
      <c r="B21" s="450"/>
      <c r="C21" s="452"/>
      <c r="D21" s="454"/>
      <c r="E21" s="454"/>
      <c r="F21" s="454"/>
      <c r="G21" s="454"/>
      <c r="H21" s="26"/>
      <c r="I21" s="120"/>
      <c r="J21" s="148"/>
      <c r="K21" s="26"/>
      <c r="L21" s="26"/>
      <c r="M21" s="26"/>
      <c r="N21" s="26"/>
      <c r="O21" s="26"/>
      <c r="P21" s="26"/>
      <c r="Q21" s="148"/>
      <c r="R21" s="26"/>
      <c r="S21" s="26"/>
      <c r="T21" s="26"/>
      <c r="U21" s="26"/>
      <c r="V21" s="26"/>
      <c r="W21" s="26"/>
      <c r="X21" s="148"/>
      <c r="Y21" s="26"/>
      <c r="Z21" s="26"/>
      <c r="AA21" s="26"/>
      <c r="AB21" s="26"/>
      <c r="AC21" s="26"/>
      <c r="AD21" s="26"/>
      <c r="AE21" s="148"/>
      <c r="AF21" s="26"/>
      <c r="AG21" s="26"/>
      <c r="AH21" s="26"/>
      <c r="AI21" s="26"/>
      <c r="AJ21" s="26"/>
      <c r="AK21" s="26"/>
      <c r="AL21" s="70"/>
      <c r="AM21" s="47"/>
      <c r="AO21" s="7"/>
      <c r="AP21" s="7"/>
      <c r="AQ21" s="7"/>
      <c r="AR21" s="7"/>
    </row>
    <row r="22" spans="1:44" x14ac:dyDescent="0.3">
      <c r="A22" s="49" t="s">
        <v>34</v>
      </c>
      <c r="B22" s="8"/>
      <c r="C22" s="59"/>
      <c r="D22" s="59"/>
      <c r="E22" s="61"/>
      <c r="F22" s="59"/>
      <c r="G22" s="61"/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26"/>
      <c r="AK22" s="26"/>
      <c r="AL22" s="70"/>
      <c r="AM22" s="47"/>
      <c r="AO22" s="7"/>
      <c r="AP22" s="7"/>
      <c r="AQ22" s="7"/>
      <c r="AR22" s="7"/>
    </row>
    <row r="23" spans="1:44" x14ac:dyDescent="0.3">
      <c r="A23" s="48">
        <v>10</v>
      </c>
      <c r="B23" s="13" t="s">
        <v>1</v>
      </c>
      <c r="C23" s="21">
        <v>22.55</v>
      </c>
      <c r="D23" s="4">
        <f>C23/$C$29</f>
        <v>2.3721236028928332</v>
      </c>
      <c r="E23" s="13">
        <v>3</v>
      </c>
      <c r="F23" s="56">
        <f t="shared" ref="F23:F25" si="2">IF(B23=$H$3,((C23*10000)/$I$3),((C23*10000)/$K$3))</f>
        <v>250.55555555555554</v>
      </c>
      <c r="G23" s="18">
        <v>13</v>
      </c>
      <c r="H23" s="26">
        <v>1</v>
      </c>
      <c r="I23" s="26">
        <v>2</v>
      </c>
      <c r="J23" s="148"/>
      <c r="K23" s="26">
        <v>3</v>
      </c>
      <c r="L23" s="26"/>
      <c r="M23" s="26"/>
      <c r="N23" s="26"/>
      <c r="O23" s="26"/>
      <c r="P23" s="26"/>
      <c r="Q23" s="148"/>
      <c r="R23" s="26"/>
      <c r="S23" s="26"/>
      <c r="T23" s="26"/>
      <c r="U23" s="26">
        <v>1</v>
      </c>
      <c r="V23" s="26">
        <v>2</v>
      </c>
      <c r="W23" s="26">
        <v>3</v>
      </c>
      <c r="X23" s="148"/>
      <c r="Y23" s="26"/>
      <c r="Z23" s="26"/>
      <c r="AA23" s="26"/>
      <c r="AB23" s="26"/>
      <c r="AC23" s="26"/>
      <c r="AD23" s="26"/>
      <c r="AE23" s="148"/>
      <c r="AF23" s="26"/>
      <c r="AG23" s="26"/>
      <c r="AH23" s="26">
        <v>1</v>
      </c>
      <c r="AI23" s="26">
        <v>2</v>
      </c>
      <c r="AJ23" s="26">
        <v>3</v>
      </c>
      <c r="AK23" s="26"/>
      <c r="AL23" s="70"/>
      <c r="AM23" s="47"/>
      <c r="AO23" s="7"/>
      <c r="AP23" s="7"/>
      <c r="AQ23" s="7"/>
      <c r="AR23" s="7"/>
    </row>
    <row r="24" spans="1:44" x14ac:dyDescent="0.3">
      <c r="A24" s="48">
        <v>9</v>
      </c>
      <c r="B24" s="13" t="s">
        <v>1</v>
      </c>
      <c r="C24" s="12">
        <v>20.43</v>
      </c>
      <c r="D24" s="4">
        <f>C24/$C$29</f>
        <v>2.1491124260355026</v>
      </c>
      <c r="E24" s="13">
        <v>1</v>
      </c>
      <c r="F24" s="56">
        <f t="shared" si="2"/>
        <v>227</v>
      </c>
      <c r="G24" s="18">
        <v>7</v>
      </c>
      <c r="H24" s="26"/>
      <c r="I24" s="26"/>
      <c r="J24" s="148"/>
      <c r="K24" s="26"/>
      <c r="L24" s="26">
        <v>4</v>
      </c>
      <c r="M24" s="26">
        <v>5</v>
      </c>
      <c r="N24" s="26">
        <v>6</v>
      </c>
      <c r="O24" s="26"/>
      <c r="P24" s="26"/>
      <c r="Q24" s="148"/>
      <c r="R24" s="26"/>
      <c r="S24" s="26"/>
      <c r="T24" s="26"/>
      <c r="U24" s="26"/>
      <c r="V24" s="26"/>
      <c r="W24" s="26"/>
      <c r="X24" s="148"/>
      <c r="Y24" s="26">
        <v>4</v>
      </c>
      <c r="Z24" s="26">
        <v>5</v>
      </c>
      <c r="AA24" s="26">
        <v>6</v>
      </c>
      <c r="AB24" s="26"/>
      <c r="AC24" s="26"/>
      <c r="AD24" s="26"/>
      <c r="AE24" s="148"/>
      <c r="AF24" s="26"/>
      <c r="AG24" s="26"/>
      <c r="AH24" s="26"/>
      <c r="AI24" s="26"/>
      <c r="AJ24" s="26"/>
      <c r="AK24" s="26">
        <v>4</v>
      </c>
      <c r="AL24" s="70"/>
      <c r="AM24" s="47"/>
      <c r="AO24" s="7"/>
      <c r="AP24" s="7"/>
      <c r="AQ24" s="7"/>
      <c r="AR24" s="7"/>
    </row>
    <row r="25" spans="1:44" x14ac:dyDescent="0.3">
      <c r="A25" s="48">
        <v>1</v>
      </c>
      <c r="B25" s="13" t="s">
        <v>1</v>
      </c>
      <c r="C25" s="12">
        <v>17.059999999999999</v>
      </c>
      <c r="D25" s="4">
        <f>C25/$C$29</f>
        <v>1.794608809993425</v>
      </c>
      <c r="E25" s="13">
        <v>3</v>
      </c>
      <c r="F25" s="56">
        <f t="shared" si="2"/>
        <v>189.55555555555554</v>
      </c>
      <c r="G25" s="18">
        <v>8</v>
      </c>
      <c r="H25" s="26"/>
      <c r="I25" s="26"/>
      <c r="J25" s="148"/>
      <c r="K25" s="26"/>
      <c r="L25" s="26"/>
      <c r="M25" s="26"/>
      <c r="N25" s="26"/>
      <c r="O25" s="26">
        <v>7</v>
      </c>
      <c r="P25" s="26">
        <v>8</v>
      </c>
      <c r="Q25" s="148"/>
      <c r="R25" s="26">
        <v>9</v>
      </c>
      <c r="S25" s="26"/>
      <c r="T25" s="26"/>
      <c r="U25" s="26"/>
      <c r="V25" s="26"/>
      <c r="W25" s="26"/>
      <c r="X25" s="148"/>
      <c r="Y25" s="26"/>
      <c r="Z25" s="26"/>
      <c r="AA25" s="26"/>
      <c r="AB25" s="26">
        <v>7</v>
      </c>
      <c r="AC25" s="26">
        <v>8</v>
      </c>
      <c r="AD25" s="26">
        <v>9</v>
      </c>
      <c r="AE25" s="148"/>
      <c r="AF25" s="26"/>
      <c r="AG25" s="26"/>
      <c r="AH25" s="26"/>
      <c r="AI25" s="26"/>
      <c r="AJ25" s="26"/>
      <c r="AK25" s="26"/>
      <c r="AL25" s="70"/>
      <c r="AM25" s="47"/>
      <c r="AO25" s="7"/>
      <c r="AP25" s="7"/>
      <c r="AQ25" s="7"/>
      <c r="AR25" s="7"/>
    </row>
    <row r="26" spans="1:44" x14ac:dyDescent="0.3">
      <c r="A26" s="48">
        <v>11</v>
      </c>
      <c r="B26" s="13" t="s">
        <v>1</v>
      </c>
      <c r="C26" s="12">
        <v>16.010000000000002</v>
      </c>
      <c r="D26" s="4">
        <f>C26/$C$29</f>
        <v>1.6841551610782379</v>
      </c>
      <c r="E26" s="13">
        <v>3</v>
      </c>
      <c r="F26" s="56">
        <f>IF(B26=$H$3,((C26*10000)/$I$3),((C26*10000)/$K$3))</f>
        <v>177.88888888888891</v>
      </c>
      <c r="G26" s="18">
        <v>13</v>
      </c>
      <c r="H26" s="26"/>
      <c r="I26" s="153"/>
      <c r="J26" s="148"/>
      <c r="K26" s="26"/>
      <c r="L26" s="26"/>
      <c r="M26" s="26"/>
      <c r="N26" s="26"/>
      <c r="O26" s="26"/>
      <c r="P26" s="26"/>
      <c r="Q26" s="148"/>
      <c r="R26" s="26"/>
      <c r="S26" s="26">
        <v>10</v>
      </c>
      <c r="T26" s="26">
        <v>11</v>
      </c>
      <c r="U26" s="26"/>
      <c r="V26" s="26"/>
      <c r="W26" s="26"/>
      <c r="X26" s="148"/>
      <c r="Y26" s="26"/>
      <c r="Z26" s="26"/>
      <c r="AA26" s="26"/>
      <c r="AB26" s="26"/>
      <c r="AC26" s="26"/>
      <c r="AD26" s="26"/>
      <c r="AE26" s="148"/>
      <c r="AF26" s="26">
        <v>10</v>
      </c>
      <c r="AG26" s="26">
        <v>11</v>
      </c>
      <c r="AH26" s="26"/>
      <c r="AI26" s="26"/>
      <c r="AJ26" s="26"/>
      <c r="AK26" s="26"/>
      <c r="AL26" s="70"/>
      <c r="AM26" s="47"/>
      <c r="AO26" s="9"/>
      <c r="AP26" s="9"/>
      <c r="AQ26" s="9"/>
      <c r="AR26" s="9"/>
    </row>
    <row r="27" spans="1:44" s="47" customFormat="1" x14ac:dyDescent="0.3">
      <c r="A27" s="72">
        <v>8</v>
      </c>
      <c r="B27" s="73" t="s">
        <v>1</v>
      </c>
      <c r="C27" s="76">
        <v>9.07</v>
      </c>
      <c r="D27" s="4">
        <f>C27/$C$29</f>
        <v>0.95410913872452319</v>
      </c>
      <c r="E27" s="73">
        <v>0</v>
      </c>
      <c r="F27" s="54">
        <f>IF(B27=$H$3,((C27*10000)/$I$3),((C27*10000)/$K$3))</f>
        <v>100.77777777777777</v>
      </c>
      <c r="G27" s="96" t="s">
        <v>39</v>
      </c>
      <c r="H27" s="96" t="s">
        <v>39</v>
      </c>
      <c r="I27" s="96" t="s">
        <v>39</v>
      </c>
      <c r="J27" s="157" t="s">
        <v>39</v>
      </c>
      <c r="K27" s="96" t="s">
        <v>39</v>
      </c>
      <c r="L27" s="96" t="s">
        <v>39</v>
      </c>
      <c r="M27" s="96" t="s">
        <v>39</v>
      </c>
      <c r="N27" s="96" t="s">
        <v>39</v>
      </c>
      <c r="O27" s="96" t="s">
        <v>39</v>
      </c>
      <c r="P27" s="96" t="s">
        <v>39</v>
      </c>
      <c r="Q27" s="157" t="s">
        <v>39</v>
      </c>
      <c r="R27" s="96" t="s">
        <v>39</v>
      </c>
      <c r="S27" s="96" t="s">
        <v>39</v>
      </c>
      <c r="T27" s="96" t="s">
        <v>39</v>
      </c>
      <c r="U27" s="96" t="s">
        <v>39</v>
      </c>
      <c r="V27" s="96" t="s">
        <v>39</v>
      </c>
      <c r="W27" s="96" t="s">
        <v>39</v>
      </c>
      <c r="X27" s="157" t="s">
        <v>39</v>
      </c>
      <c r="Y27" s="96" t="s">
        <v>39</v>
      </c>
      <c r="Z27" s="96" t="s">
        <v>39</v>
      </c>
      <c r="AA27" s="96" t="s">
        <v>39</v>
      </c>
      <c r="AB27" s="96" t="s">
        <v>39</v>
      </c>
      <c r="AC27" s="96" t="s">
        <v>39</v>
      </c>
      <c r="AD27" s="96" t="s">
        <v>39</v>
      </c>
      <c r="AE27" s="157" t="s">
        <v>39</v>
      </c>
      <c r="AF27" s="96" t="s">
        <v>39</v>
      </c>
      <c r="AG27" s="96" t="s">
        <v>39</v>
      </c>
      <c r="AH27" s="96" t="s">
        <v>39</v>
      </c>
      <c r="AI27" s="96" t="s">
        <v>39</v>
      </c>
      <c r="AJ27" s="96" t="s">
        <v>39</v>
      </c>
      <c r="AK27" s="96" t="s">
        <v>39</v>
      </c>
      <c r="AL27" s="96"/>
      <c r="AO27" s="77"/>
      <c r="AP27" s="77"/>
      <c r="AQ27" s="77"/>
      <c r="AR27" s="77"/>
    </row>
    <row r="28" spans="1:44" x14ac:dyDescent="0.35">
      <c r="A28" s="50"/>
      <c r="B28" s="14"/>
      <c r="C28" s="22">
        <f>SUM(C23:C26)</f>
        <v>76.050000000000011</v>
      </c>
      <c r="D28" s="5"/>
      <c r="E28" s="65"/>
      <c r="F28" s="5">
        <f>SUM(F23:F27)</f>
        <v>945.77777777777783</v>
      </c>
      <c r="G28" s="62"/>
      <c r="H28" s="26"/>
      <c r="I28" s="120"/>
      <c r="J28" s="148"/>
      <c r="K28" s="26"/>
      <c r="L28" s="26"/>
      <c r="M28" s="26"/>
      <c r="N28" s="26"/>
      <c r="O28" s="26"/>
      <c r="P28" s="26"/>
      <c r="Q28" s="148"/>
      <c r="R28" s="26"/>
      <c r="S28" s="26"/>
      <c r="T28" s="26"/>
      <c r="U28" s="26"/>
      <c r="V28" s="26"/>
      <c r="W28" s="26"/>
      <c r="X28" s="148"/>
      <c r="Y28" s="26"/>
      <c r="Z28" s="26"/>
      <c r="AA28" s="26"/>
      <c r="AB28" s="26"/>
      <c r="AC28" s="26"/>
      <c r="AD28" s="26"/>
      <c r="AE28" s="148"/>
      <c r="AF28" s="26"/>
      <c r="AG28" s="26"/>
      <c r="AH28" s="26"/>
      <c r="AI28" s="26"/>
      <c r="AJ28" s="26"/>
      <c r="AK28" s="26"/>
      <c r="AL28" s="70"/>
      <c r="AM28" s="47"/>
      <c r="AO28" s="7"/>
      <c r="AP28" s="7"/>
      <c r="AQ28" s="7"/>
      <c r="AR28" s="7"/>
    </row>
    <row r="29" spans="1:44" ht="26" x14ac:dyDescent="0.35">
      <c r="A29" s="30"/>
      <c r="B29" s="15" t="s">
        <v>22</v>
      </c>
      <c r="C29" s="10">
        <f>C28/$F$3</f>
        <v>9.5062500000000014</v>
      </c>
      <c r="D29" s="10"/>
      <c r="E29" s="15" t="s">
        <v>23</v>
      </c>
      <c r="F29" s="10">
        <f>F28/$F$3</f>
        <v>118.22222222222223</v>
      </c>
      <c r="G29" s="19" t="s">
        <v>21</v>
      </c>
      <c r="H29" s="26"/>
      <c r="I29" s="120"/>
      <c r="J29" s="148"/>
      <c r="K29" s="26"/>
      <c r="L29" s="26"/>
      <c r="M29" s="26"/>
      <c r="N29" s="26"/>
      <c r="O29" s="26"/>
      <c r="P29" s="26"/>
      <c r="Q29" s="148"/>
      <c r="R29" s="26"/>
      <c r="S29" s="26"/>
      <c r="T29" s="26"/>
      <c r="U29" s="26"/>
      <c r="V29" s="26"/>
      <c r="W29" s="26"/>
      <c r="X29" s="148"/>
      <c r="Y29" s="26"/>
      <c r="Z29" s="26"/>
      <c r="AA29" s="26"/>
      <c r="AB29" s="26"/>
      <c r="AC29" s="26"/>
      <c r="AD29" s="26"/>
      <c r="AE29" s="148"/>
      <c r="AF29" s="26"/>
      <c r="AG29" s="26"/>
      <c r="AH29" s="26"/>
      <c r="AI29" s="26"/>
      <c r="AJ29" s="26"/>
      <c r="AK29" s="26"/>
      <c r="AL29" s="70"/>
      <c r="AM29" s="47"/>
      <c r="AO29" s="7"/>
      <c r="AP29" s="7"/>
      <c r="AQ29" s="7"/>
      <c r="AR29" s="7"/>
    </row>
    <row r="30" spans="1:44" x14ac:dyDescent="0.35">
      <c r="A30" s="29"/>
      <c r="B30" s="58"/>
      <c r="C30" s="6"/>
      <c r="D30" s="6"/>
      <c r="E30" s="58"/>
      <c r="F30" s="6"/>
      <c r="G30" s="60"/>
      <c r="H30" s="26"/>
      <c r="I30" s="120"/>
      <c r="J30" s="148"/>
      <c r="K30" s="26"/>
      <c r="L30" s="26"/>
      <c r="M30" s="26"/>
      <c r="N30" s="26"/>
      <c r="O30" s="26"/>
      <c r="P30" s="26"/>
      <c r="Q30" s="148"/>
      <c r="R30" s="26"/>
      <c r="S30" s="26"/>
      <c r="T30" s="26"/>
      <c r="U30" s="26"/>
      <c r="V30" s="26"/>
      <c r="W30" s="26"/>
      <c r="X30" s="148"/>
      <c r="Y30" s="26"/>
      <c r="Z30" s="26"/>
      <c r="AA30" s="26"/>
      <c r="AB30" s="26"/>
      <c r="AC30" s="26"/>
      <c r="AD30" s="26"/>
      <c r="AE30" s="148"/>
      <c r="AF30" s="26"/>
      <c r="AG30" s="26"/>
      <c r="AH30" s="26"/>
      <c r="AI30" s="26"/>
      <c r="AJ30" s="26"/>
      <c r="AK30" s="26"/>
      <c r="AL30" s="70"/>
      <c r="AM30" s="47"/>
      <c r="AO30" s="7"/>
      <c r="AP30" s="7"/>
      <c r="AQ30" s="7"/>
      <c r="AR30" s="7"/>
    </row>
    <row r="31" spans="1:44" x14ac:dyDescent="0.35">
      <c r="A31" s="456" t="s">
        <v>10</v>
      </c>
      <c r="B31" s="458" t="s">
        <v>11</v>
      </c>
      <c r="C31" s="459" t="s">
        <v>8</v>
      </c>
      <c r="D31" s="460" t="s">
        <v>25</v>
      </c>
      <c r="E31" s="460" t="s">
        <v>7</v>
      </c>
      <c r="F31" s="460" t="s">
        <v>20</v>
      </c>
      <c r="G31" s="455" t="s">
        <v>24</v>
      </c>
      <c r="H31" s="26"/>
      <c r="I31" s="120"/>
      <c r="J31" s="148"/>
      <c r="K31" s="26"/>
      <c r="L31" s="26"/>
      <c r="M31" s="26"/>
      <c r="N31" s="26"/>
      <c r="O31" s="26"/>
      <c r="P31" s="26"/>
      <c r="Q31" s="148"/>
      <c r="R31" s="26"/>
      <c r="S31" s="26"/>
      <c r="T31" s="26"/>
      <c r="U31" s="26"/>
      <c r="V31" s="26"/>
      <c r="W31" s="26"/>
      <c r="X31" s="148"/>
      <c r="Y31" s="26"/>
      <c r="Z31" s="26"/>
      <c r="AA31" s="26"/>
      <c r="AB31" s="26"/>
      <c r="AC31" s="26"/>
      <c r="AD31" s="26"/>
      <c r="AE31" s="148"/>
      <c r="AF31" s="26"/>
      <c r="AG31" s="26"/>
      <c r="AH31" s="26"/>
      <c r="AI31" s="26"/>
      <c r="AJ31" s="26"/>
      <c r="AK31" s="26"/>
      <c r="AL31" s="70"/>
      <c r="AM31" s="47"/>
      <c r="AO31" s="7"/>
      <c r="AP31" s="7"/>
      <c r="AQ31" s="7"/>
      <c r="AR31" s="7"/>
    </row>
    <row r="32" spans="1:44" x14ac:dyDescent="0.35">
      <c r="A32" s="457"/>
      <c r="B32" s="458"/>
      <c r="C32" s="459"/>
      <c r="D32" s="460"/>
      <c r="E32" s="460"/>
      <c r="F32" s="460"/>
      <c r="G32" s="455"/>
      <c r="H32" s="26"/>
      <c r="I32" s="120"/>
      <c r="J32" s="148"/>
      <c r="K32" s="26"/>
      <c r="L32" s="26"/>
      <c r="M32" s="26"/>
      <c r="N32" s="26"/>
      <c r="O32" s="26"/>
      <c r="P32" s="26"/>
      <c r="Q32" s="148"/>
      <c r="R32" s="26"/>
      <c r="S32" s="26"/>
      <c r="T32" s="26"/>
      <c r="U32" s="26"/>
      <c r="V32" s="26"/>
      <c r="W32" s="26"/>
      <c r="X32" s="148"/>
      <c r="Y32" s="26"/>
      <c r="Z32" s="26"/>
      <c r="AA32" s="26"/>
      <c r="AB32" s="26"/>
      <c r="AC32" s="26"/>
      <c r="AD32" s="26"/>
      <c r="AE32" s="148"/>
      <c r="AF32" s="26"/>
      <c r="AG32" s="26"/>
      <c r="AH32" s="26"/>
      <c r="AI32" s="26"/>
      <c r="AJ32" s="26"/>
      <c r="AK32" s="26"/>
      <c r="AL32" s="70"/>
      <c r="AM32" s="47"/>
      <c r="AO32" s="7"/>
      <c r="AP32" s="7"/>
      <c r="AQ32" s="7"/>
      <c r="AR32" s="7"/>
    </row>
    <row r="33" spans="1:44" x14ac:dyDescent="0.3">
      <c r="A33" s="49" t="s">
        <v>31</v>
      </c>
      <c r="B33" s="14"/>
      <c r="C33" s="23"/>
      <c r="D33" s="64"/>
      <c r="E33" s="65"/>
      <c r="F33" s="64"/>
      <c r="G33" s="62"/>
      <c r="H33" s="26"/>
      <c r="I33" s="26"/>
      <c r="J33" s="148"/>
      <c r="K33" s="26"/>
      <c r="L33" s="26"/>
      <c r="M33" s="26"/>
      <c r="N33" s="26"/>
      <c r="O33" s="26"/>
      <c r="P33" s="26"/>
      <c r="Q33" s="148"/>
      <c r="R33" s="26"/>
      <c r="S33" s="26"/>
      <c r="T33" s="26"/>
      <c r="U33" s="26"/>
      <c r="V33" s="26"/>
      <c r="W33" s="26"/>
      <c r="X33" s="148"/>
      <c r="Y33" s="26"/>
      <c r="Z33" s="26"/>
      <c r="AA33" s="26"/>
      <c r="AB33" s="26"/>
      <c r="AC33" s="26"/>
      <c r="AD33" s="26"/>
      <c r="AE33" s="148"/>
      <c r="AF33" s="26"/>
      <c r="AG33" s="26"/>
      <c r="AH33" s="26"/>
      <c r="AI33" s="26"/>
      <c r="AJ33" s="26"/>
      <c r="AK33" s="26"/>
      <c r="AL33" s="70"/>
      <c r="AM33" s="47"/>
      <c r="AO33" s="7"/>
      <c r="AP33" s="7"/>
      <c r="AQ33" s="7"/>
      <c r="AR33" s="7"/>
    </row>
    <row r="34" spans="1:44" x14ac:dyDescent="0.3">
      <c r="A34" s="48">
        <v>4</v>
      </c>
      <c r="B34" s="13" t="s">
        <v>1</v>
      </c>
      <c r="C34" s="24">
        <v>16.36</v>
      </c>
      <c r="D34" s="4">
        <f t="shared" ref="D34:D40" si="3">C34/$C$42</f>
        <v>1.9028787438208781</v>
      </c>
      <c r="E34" s="13">
        <v>1</v>
      </c>
      <c r="F34" s="56">
        <f>IF(B34=$H$3,((C34*10000)/$I$3),((C34*10000)/$K$3))</f>
        <v>181.77777777777777</v>
      </c>
      <c r="G34" s="18">
        <v>9</v>
      </c>
      <c r="H34" s="54">
        <v>1</v>
      </c>
      <c r="I34" s="26">
        <v>2</v>
      </c>
      <c r="J34" s="148"/>
      <c r="K34" s="26"/>
      <c r="L34" s="26"/>
      <c r="M34" s="26"/>
      <c r="N34" s="26"/>
      <c r="O34" s="26"/>
      <c r="P34" s="26"/>
      <c r="Q34" s="148"/>
      <c r="R34" s="26"/>
      <c r="S34" s="26"/>
      <c r="T34" s="26"/>
      <c r="U34" s="26">
        <v>1</v>
      </c>
      <c r="V34" s="26">
        <v>2</v>
      </c>
      <c r="W34" s="26"/>
      <c r="X34" s="148"/>
      <c r="Y34" s="26"/>
      <c r="Z34" s="26"/>
      <c r="AA34" s="26"/>
      <c r="AB34" s="26"/>
      <c r="AC34" s="26"/>
      <c r="AD34" s="26"/>
      <c r="AE34" s="148"/>
      <c r="AF34" s="26"/>
      <c r="AG34" s="26"/>
      <c r="AH34" s="26">
        <v>1</v>
      </c>
      <c r="AI34" s="26">
        <v>2</v>
      </c>
      <c r="AJ34" s="26"/>
      <c r="AK34" s="26"/>
      <c r="AL34" s="70"/>
      <c r="AM34" s="47"/>
    </row>
    <row r="35" spans="1:44" x14ac:dyDescent="0.3">
      <c r="A35" s="48">
        <v>5</v>
      </c>
      <c r="B35" s="13" t="s">
        <v>1</v>
      </c>
      <c r="C35" s="24">
        <v>13.02</v>
      </c>
      <c r="D35" s="4">
        <f t="shared" si="3"/>
        <v>1.5143937191043908</v>
      </c>
      <c r="E35" s="13">
        <v>3</v>
      </c>
      <c r="F35" s="56">
        <f>IF(B35=$H$3,((C35*10000)/$I$3),((C35*10000)/$K$3))</f>
        <v>144.66666666666666</v>
      </c>
      <c r="G35" s="18">
        <v>10</v>
      </c>
      <c r="H35" s="54"/>
      <c r="I35" s="26"/>
      <c r="J35" s="148"/>
      <c r="K35" s="26">
        <v>3</v>
      </c>
      <c r="L35" s="26">
        <v>4</v>
      </c>
      <c r="M35" s="26">
        <v>5</v>
      </c>
      <c r="N35" s="26"/>
      <c r="O35" s="26"/>
      <c r="P35" s="26"/>
      <c r="Q35" s="148"/>
      <c r="R35" s="26"/>
      <c r="S35" s="26"/>
      <c r="T35" s="26"/>
      <c r="U35" s="26"/>
      <c r="V35" s="26"/>
      <c r="W35" s="26">
        <v>3</v>
      </c>
      <c r="X35" s="148"/>
      <c r="Y35" s="26">
        <v>4</v>
      </c>
      <c r="Z35" s="26">
        <v>5</v>
      </c>
      <c r="AA35" s="26"/>
      <c r="AB35" s="26"/>
      <c r="AC35" s="26"/>
      <c r="AD35" s="26"/>
      <c r="AE35" s="148"/>
      <c r="AF35" s="26"/>
      <c r="AG35" s="26"/>
      <c r="AH35" s="26"/>
      <c r="AI35" s="26"/>
      <c r="AJ35" s="26">
        <v>3</v>
      </c>
      <c r="AK35" s="26">
        <v>4</v>
      </c>
      <c r="AL35" s="70"/>
      <c r="AM35" s="47"/>
    </row>
    <row r="36" spans="1:44" x14ac:dyDescent="0.3">
      <c r="A36" s="48">
        <v>2</v>
      </c>
      <c r="B36" s="13" t="s">
        <v>14</v>
      </c>
      <c r="C36" s="24">
        <v>7.41</v>
      </c>
      <c r="D36" s="4">
        <f t="shared" si="3"/>
        <v>0.86187845303867405</v>
      </c>
      <c r="E36" s="13">
        <v>2</v>
      </c>
      <c r="F36" s="56">
        <f>IF(B36=$H$3,((C36*10000)/$I$3),((C36*10000)/$K$3))</f>
        <v>105.85714285714286</v>
      </c>
      <c r="G36" s="18">
        <v>8</v>
      </c>
      <c r="H36" s="26"/>
      <c r="I36" s="153"/>
      <c r="J36" s="148"/>
      <c r="K36" s="26"/>
      <c r="L36" s="26"/>
      <c r="M36" s="26"/>
      <c r="N36" s="26">
        <v>6</v>
      </c>
      <c r="O36" s="26"/>
      <c r="P36" s="26"/>
      <c r="Q36" s="148"/>
      <c r="R36" s="26"/>
      <c r="S36" s="26"/>
      <c r="T36" s="26"/>
      <c r="U36" s="26"/>
      <c r="V36" s="26"/>
      <c r="W36" s="26"/>
      <c r="X36" s="148"/>
      <c r="Y36" s="26"/>
      <c r="Z36" s="26"/>
      <c r="AA36" s="26">
        <v>6</v>
      </c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70"/>
      <c r="AM36" s="47"/>
      <c r="AO36" s="7"/>
      <c r="AP36" s="7"/>
      <c r="AQ36" s="7"/>
      <c r="AR36" s="7"/>
    </row>
    <row r="37" spans="1:44" x14ac:dyDescent="0.3">
      <c r="A37" s="48">
        <v>7</v>
      </c>
      <c r="B37" s="13" t="s">
        <v>1</v>
      </c>
      <c r="C37" s="24">
        <v>14.99</v>
      </c>
      <c r="D37" s="4">
        <f t="shared" si="3"/>
        <v>1.7435300959581275</v>
      </c>
      <c r="E37" s="13">
        <v>1</v>
      </c>
      <c r="F37" s="56">
        <f t="shared" ref="F37" si="4">IF(B37=$H$3,((C37*10000)/$I$3),((C37*10000)/$K$3))</f>
        <v>166.55555555555554</v>
      </c>
      <c r="G37" s="18">
        <v>9</v>
      </c>
      <c r="H37" s="26"/>
      <c r="I37" s="26"/>
      <c r="J37" s="148"/>
      <c r="K37" s="26"/>
      <c r="L37" s="26"/>
      <c r="M37" s="26"/>
      <c r="N37" s="26"/>
      <c r="O37" s="26">
        <v>7</v>
      </c>
      <c r="P37" s="26">
        <v>8</v>
      </c>
      <c r="Q37" s="148"/>
      <c r="R37" s="26">
        <v>9</v>
      </c>
      <c r="S37" s="26"/>
      <c r="T37" s="26"/>
      <c r="U37" s="26"/>
      <c r="V37" s="26"/>
      <c r="W37" s="26"/>
      <c r="X37" s="148"/>
      <c r="Y37" s="26"/>
      <c r="Z37" s="26"/>
      <c r="AA37" s="26"/>
      <c r="AB37" s="26">
        <v>7</v>
      </c>
      <c r="AC37" s="26">
        <v>8</v>
      </c>
      <c r="AD37" s="26">
        <v>9</v>
      </c>
      <c r="AE37" s="148"/>
      <c r="AF37" s="26"/>
      <c r="AG37" s="26"/>
      <c r="AH37" s="26"/>
      <c r="AI37" s="26"/>
      <c r="AJ37" s="26"/>
      <c r="AK37" s="26"/>
      <c r="AL37" s="70"/>
      <c r="AM37" s="47"/>
    </row>
    <row r="38" spans="1:44" x14ac:dyDescent="0.3">
      <c r="A38" s="48">
        <v>6</v>
      </c>
      <c r="B38" s="13" t="s">
        <v>1</v>
      </c>
      <c r="C38" s="24">
        <v>17</v>
      </c>
      <c r="D38" s="4">
        <f t="shared" si="3"/>
        <v>1.9773189880779296</v>
      </c>
      <c r="E38" s="13">
        <v>1</v>
      </c>
      <c r="F38" s="56">
        <f t="shared" ref="F38" si="5">IF(B38=$H$3,((C38*10000)/$I$3),((C38*10000)/$K$3))</f>
        <v>188.88888888888889</v>
      </c>
      <c r="G38" s="18">
        <v>0</v>
      </c>
      <c r="H38" s="26"/>
      <c r="I38" s="153"/>
      <c r="J38" s="148"/>
      <c r="K38" s="26"/>
      <c r="L38" s="26"/>
      <c r="M38" s="26"/>
      <c r="N38" s="26"/>
      <c r="O38" s="26"/>
      <c r="P38" s="26"/>
      <c r="Q38" s="148"/>
      <c r="R38" s="26">
        <v>9</v>
      </c>
      <c r="S38" s="26"/>
      <c r="T38" s="26"/>
      <c r="U38" s="26"/>
      <c r="V38" s="26"/>
      <c r="W38" s="26"/>
      <c r="X38" s="148"/>
      <c r="Y38" s="26"/>
      <c r="Z38" s="26"/>
      <c r="AA38" s="26"/>
      <c r="AB38" s="26"/>
      <c r="AC38" s="26"/>
      <c r="AD38" s="26">
        <v>9</v>
      </c>
      <c r="AE38" s="148"/>
      <c r="AF38" s="26"/>
      <c r="AG38" s="26"/>
      <c r="AH38" s="26"/>
      <c r="AI38" s="26"/>
      <c r="AJ38" s="26"/>
      <c r="AK38" s="26"/>
      <c r="AL38" s="70"/>
      <c r="AM38" s="47"/>
      <c r="AO38" s="7"/>
      <c r="AP38" s="7"/>
      <c r="AQ38" s="7"/>
      <c r="AR38" s="7"/>
    </row>
    <row r="39" spans="1:44" x14ac:dyDescent="0.3">
      <c r="A39" s="174">
        <v>3</v>
      </c>
      <c r="B39" s="175" t="s">
        <v>1</v>
      </c>
      <c r="C39" s="176">
        <v>8.27</v>
      </c>
      <c r="D39" s="177">
        <f t="shared" si="3"/>
        <v>0.9619075312590869</v>
      </c>
      <c r="E39" s="175">
        <v>0</v>
      </c>
      <c r="F39" s="178">
        <f>IF(B39=$H$3,((C39*10000)/$I$3),((C39*10000)/$K$3))</f>
        <v>91.888888888888886</v>
      </c>
      <c r="G39" s="179" t="s">
        <v>37</v>
      </c>
      <c r="H39" s="180"/>
      <c r="I39" s="181"/>
      <c r="J39" s="180"/>
      <c r="K39" s="180"/>
      <c r="L39" s="180"/>
      <c r="M39" s="180"/>
      <c r="N39" s="180"/>
      <c r="O39" s="180"/>
      <c r="P39" s="180"/>
      <c r="Q39" s="180"/>
      <c r="R39" s="180"/>
      <c r="S39" s="180">
        <v>10</v>
      </c>
      <c r="T39" s="180">
        <v>11</v>
      </c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>
        <v>10</v>
      </c>
      <c r="AG39" s="180">
        <v>11</v>
      </c>
      <c r="AH39" s="180"/>
      <c r="AI39" s="180"/>
      <c r="AJ39" s="180"/>
      <c r="AK39" s="180"/>
      <c r="AL39" s="70"/>
      <c r="AM39" s="47"/>
      <c r="AO39" s="7"/>
      <c r="AP39" s="7"/>
      <c r="AQ39" s="7"/>
      <c r="AR39" s="7"/>
    </row>
    <row r="40" spans="1:44" s="47" customFormat="1" x14ac:dyDescent="0.3">
      <c r="A40" s="72">
        <v>42</v>
      </c>
      <c r="B40" s="73" t="s">
        <v>14</v>
      </c>
      <c r="C40" s="74">
        <v>7.51</v>
      </c>
      <c r="D40" s="75">
        <f t="shared" si="3"/>
        <v>0.87350974120383829</v>
      </c>
      <c r="E40" s="73">
        <v>0</v>
      </c>
      <c r="F40" s="54">
        <f t="shared" ref="F40" si="6">IF(B40=$H$3,((C40*10000)/$I$3),((C40*10000)/$K$3))</f>
        <v>107.28571428571429</v>
      </c>
      <c r="G40" s="96" t="s">
        <v>37</v>
      </c>
      <c r="H40" s="96" t="s">
        <v>37</v>
      </c>
      <c r="I40" s="96" t="s">
        <v>37</v>
      </c>
      <c r="J40" s="96" t="s">
        <v>37</v>
      </c>
      <c r="K40" s="96" t="s">
        <v>37</v>
      </c>
      <c r="L40" s="96" t="s">
        <v>37</v>
      </c>
      <c r="M40" s="96" t="s">
        <v>37</v>
      </c>
      <c r="N40" s="96" t="s">
        <v>37</v>
      </c>
      <c r="O40" s="96" t="s">
        <v>37</v>
      </c>
      <c r="P40" s="96" t="s">
        <v>37</v>
      </c>
      <c r="Q40" s="96" t="s">
        <v>37</v>
      </c>
      <c r="R40" s="96" t="s">
        <v>37</v>
      </c>
      <c r="S40" s="96" t="s">
        <v>37</v>
      </c>
      <c r="T40" s="96" t="s">
        <v>37</v>
      </c>
      <c r="U40" s="96" t="s">
        <v>37</v>
      </c>
      <c r="V40" s="96" t="s">
        <v>37</v>
      </c>
      <c r="W40" s="96" t="s">
        <v>37</v>
      </c>
      <c r="X40" s="96" t="s">
        <v>37</v>
      </c>
      <c r="Y40" s="96" t="s">
        <v>37</v>
      </c>
      <c r="Z40" s="96" t="s">
        <v>37</v>
      </c>
      <c r="AA40" s="96" t="s">
        <v>37</v>
      </c>
      <c r="AB40" s="96" t="s">
        <v>37</v>
      </c>
      <c r="AC40" s="96" t="s">
        <v>37</v>
      </c>
      <c r="AD40" s="96" t="s">
        <v>37</v>
      </c>
      <c r="AE40" s="96" t="s">
        <v>37</v>
      </c>
      <c r="AF40" s="96" t="s">
        <v>37</v>
      </c>
      <c r="AG40" s="96" t="s">
        <v>37</v>
      </c>
      <c r="AH40" s="96" t="s">
        <v>37</v>
      </c>
      <c r="AI40" s="96" t="s">
        <v>37</v>
      </c>
      <c r="AJ40" s="96" t="s">
        <v>37</v>
      </c>
      <c r="AK40" s="96" t="s">
        <v>37</v>
      </c>
      <c r="AL40" s="96"/>
    </row>
    <row r="41" spans="1:44" x14ac:dyDescent="0.35">
      <c r="A41" s="51"/>
      <c r="B41" s="14"/>
      <c r="C41" s="22">
        <f>SUM(C34:C38)</f>
        <v>68.78</v>
      </c>
      <c r="D41" s="5"/>
      <c r="E41" s="65"/>
      <c r="F41" s="5">
        <f>SUM(F34:F40)</f>
        <v>986.92063492063505</v>
      </c>
      <c r="G41" s="62"/>
      <c r="H41" s="26"/>
      <c r="I41" s="26"/>
      <c r="J41" s="148"/>
      <c r="K41" s="26"/>
      <c r="L41" s="26"/>
      <c r="M41" s="26"/>
      <c r="N41" s="26"/>
      <c r="O41" s="26"/>
      <c r="P41" s="26"/>
      <c r="Q41" s="148"/>
      <c r="R41" s="26"/>
      <c r="S41" s="26"/>
      <c r="T41" s="26"/>
      <c r="U41" s="26"/>
      <c r="V41" s="26"/>
      <c r="W41" s="26"/>
      <c r="X41" s="148"/>
      <c r="Y41" s="26"/>
      <c r="Z41" s="26"/>
      <c r="AA41" s="26"/>
      <c r="AB41" s="26"/>
      <c r="AC41" s="26"/>
      <c r="AD41" s="26"/>
      <c r="AE41" s="148"/>
      <c r="AF41" s="26"/>
      <c r="AG41" s="26"/>
      <c r="AH41" s="26"/>
      <c r="AI41" s="26"/>
      <c r="AJ41" s="26"/>
      <c r="AK41" s="26"/>
      <c r="AL41" s="70"/>
      <c r="AM41" s="47"/>
    </row>
    <row r="42" spans="1:44" ht="26" x14ac:dyDescent="0.35">
      <c r="A42" s="28"/>
      <c r="B42" s="63" t="s">
        <v>22</v>
      </c>
      <c r="C42" s="5">
        <f>C41/$F$3</f>
        <v>8.5975000000000001</v>
      </c>
      <c r="D42" s="64"/>
      <c r="E42" s="63" t="s">
        <v>23</v>
      </c>
      <c r="F42" s="5">
        <f>F41/$F$3</f>
        <v>123.36507936507938</v>
      </c>
      <c r="G42" s="62" t="s">
        <v>21</v>
      </c>
      <c r="H42" s="26"/>
      <c r="I42" s="26"/>
      <c r="J42" s="148"/>
      <c r="K42" s="26"/>
      <c r="L42" s="26"/>
      <c r="M42" s="26"/>
      <c r="N42" s="26"/>
      <c r="O42" s="26"/>
      <c r="P42" s="26"/>
      <c r="Q42" s="148"/>
      <c r="R42" s="26"/>
      <c r="S42" s="26"/>
      <c r="T42" s="26"/>
      <c r="U42" s="26"/>
      <c r="V42" s="26"/>
      <c r="W42" s="26"/>
      <c r="X42" s="148"/>
      <c r="Y42" s="26"/>
      <c r="Z42" s="26"/>
      <c r="AA42" s="26"/>
      <c r="AB42" s="26"/>
      <c r="AC42" s="26"/>
      <c r="AD42" s="26"/>
      <c r="AE42" s="148"/>
      <c r="AF42" s="26"/>
      <c r="AG42" s="26"/>
      <c r="AH42" s="26"/>
      <c r="AI42" s="26"/>
      <c r="AJ42" s="26"/>
      <c r="AK42" s="26"/>
      <c r="AL42" s="70"/>
      <c r="AM42" s="47"/>
    </row>
    <row r="43" spans="1:44" ht="13.5" thickBot="1" x14ac:dyDescent="0.4">
      <c r="A43" s="31"/>
      <c r="B43" s="32"/>
      <c r="C43" s="33"/>
      <c r="D43" s="34"/>
      <c r="E43" s="32"/>
      <c r="F43" s="33"/>
      <c r="G43" s="35"/>
      <c r="H43" s="36"/>
      <c r="I43" s="36"/>
      <c r="J43" s="152"/>
      <c r="K43" s="36"/>
      <c r="L43" s="36"/>
      <c r="M43" s="36"/>
      <c r="N43" s="36"/>
      <c r="O43" s="36"/>
      <c r="P43" s="36"/>
      <c r="Q43" s="152"/>
      <c r="R43" s="36"/>
      <c r="S43" s="36"/>
      <c r="T43" s="36"/>
      <c r="U43" s="36"/>
      <c r="V43" s="36"/>
      <c r="W43" s="36"/>
      <c r="X43" s="152"/>
      <c r="Y43" s="36"/>
      <c r="Z43" s="36"/>
      <c r="AA43" s="36"/>
      <c r="AB43" s="36"/>
      <c r="AC43" s="36"/>
      <c r="AD43" s="36"/>
      <c r="AE43" s="152"/>
      <c r="AF43" s="36"/>
      <c r="AG43" s="36"/>
      <c r="AH43" s="36"/>
      <c r="AI43" s="36"/>
      <c r="AJ43" s="36"/>
      <c r="AK43" s="36"/>
      <c r="AL43" s="53"/>
      <c r="AM43" s="47"/>
    </row>
    <row r="44" spans="1:44" x14ac:dyDescent="0.35">
      <c r="I44" s="97"/>
      <c r="P44" s="97"/>
      <c r="W44" s="97"/>
      <c r="AD44" s="97"/>
    </row>
    <row r="134" spans="2:2" x14ac:dyDescent="0.35">
      <c r="B134" s="55" t="s">
        <v>36</v>
      </c>
    </row>
  </sheetData>
  <mergeCells count="75">
    <mergeCell ref="G31:G32"/>
    <mergeCell ref="A31:A32"/>
    <mergeCell ref="B31:B32"/>
    <mergeCell ref="C31:C32"/>
    <mergeCell ref="D31:D32"/>
    <mergeCell ref="E31:E32"/>
    <mergeCell ref="F31:F32"/>
    <mergeCell ref="AE8:AE9"/>
    <mergeCell ref="AF8:AF9"/>
    <mergeCell ref="AG8:AG9"/>
    <mergeCell ref="AH8:AH9"/>
    <mergeCell ref="AI8:AI9"/>
    <mergeCell ref="AJ8:AJ9"/>
    <mergeCell ref="AK8:AK9"/>
    <mergeCell ref="AL8:AL9"/>
    <mergeCell ref="AO8:AR9"/>
    <mergeCell ref="A20:A21"/>
    <mergeCell ref="B20:B21"/>
    <mergeCell ref="C20:C21"/>
    <mergeCell ref="D20:D21"/>
    <mergeCell ref="E20:E21"/>
    <mergeCell ref="F20:F21"/>
    <mergeCell ref="G20:G21"/>
    <mergeCell ref="X8:X9"/>
    <mergeCell ref="Y8:Y9"/>
    <mergeCell ref="Z8:Z9"/>
    <mergeCell ref="AA8:AA9"/>
    <mergeCell ref="AB8:AB9"/>
    <mergeCell ref="N8:N9"/>
    <mergeCell ref="O8:O9"/>
    <mergeCell ref="P8:P9"/>
    <mergeCell ref="Q8:Q9"/>
    <mergeCell ref="R8:R9"/>
    <mergeCell ref="AD8:AD9"/>
    <mergeCell ref="S8:S9"/>
    <mergeCell ref="T8:T9"/>
    <mergeCell ref="U8:U9"/>
    <mergeCell ref="V8:V9"/>
    <mergeCell ref="W8:W9"/>
    <mergeCell ref="AC8:AC9"/>
    <mergeCell ref="J8:J9"/>
    <mergeCell ref="K8:K9"/>
    <mergeCell ref="L8:L9"/>
    <mergeCell ref="M8:M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Q5:AR5"/>
    <mergeCell ref="Q6:T6"/>
    <mergeCell ref="V6:W6"/>
    <mergeCell ref="X6:Y6"/>
    <mergeCell ref="Z6:AA6"/>
    <mergeCell ref="AB6:AC6"/>
    <mergeCell ref="AQ6:AR6"/>
    <mergeCell ref="Q5:T5"/>
    <mergeCell ref="V5:W5"/>
    <mergeCell ref="X5:Y5"/>
    <mergeCell ref="Z5:AA5"/>
    <mergeCell ref="AB5:AC5"/>
    <mergeCell ref="Q4:T4"/>
    <mergeCell ref="V4:W4"/>
    <mergeCell ref="X4:Y4"/>
    <mergeCell ref="Z4:AA4"/>
    <mergeCell ref="AB4:AC4"/>
    <mergeCell ref="A1:J1"/>
    <mergeCell ref="A2:J2"/>
    <mergeCell ref="X3:Y3"/>
    <mergeCell ref="Z3:AA3"/>
    <mergeCell ref="AB3:AC3"/>
  </mergeCells>
  <printOptions horizontalCentered="1"/>
  <pageMargins left="0" right="0" top="0.23622047244094491" bottom="0.23622047244094491" header="0.23622047244094491" footer="0.23622047244094491"/>
  <pageSetup paperSize="9" scale="67" fitToWidth="2" orientation="landscape" r:id="rId1"/>
  <headerFooter alignWithMargins="0"/>
  <rowBreaks count="2" manualBreakCount="2">
    <brk id="59" max="16383" man="1"/>
    <brk id="11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34"/>
  <sheetViews>
    <sheetView view="pageBreakPreview" zoomScale="80" zoomScaleNormal="80" zoomScaleSheetLayoutView="80" workbookViewId="0">
      <selection activeCell="J30" sqref="J30"/>
    </sheetView>
  </sheetViews>
  <sheetFormatPr defaultColWidth="8.84375" defaultRowHeight="13" x14ac:dyDescent="0.35"/>
  <cols>
    <col min="1" max="1" width="7" style="55" customWidth="1"/>
    <col min="2" max="2" width="6.23046875" style="55" customWidth="1"/>
    <col min="3" max="3" width="4.69140625" style="16" customWidth="1"/>
    <col min="4" max="4" width="5.84375" style="16" customWidth="1"/>
    <col min="5" max="5" width="6.23046875" style="17" customWidth="1"/>
    <col min="6" max="6" width="7.4609375" style="16" customWidth="1"/>
    <col min="7" max="7" width="6.69140625" style="17" customWidth="1"/>
    <col min="8" max="9" width="3.765625" style="55" customWidth="1"/>
    <col min="10" max="10" width="4.07421875" style="47" customWidth="1"/>
    <col min="11" max="11" width="3.765625" style="55" customWidth="1"/>
    <col min="12" max="12" width="3.765625" style="47" customWidth="1"/>
    <col min="13" max="16" width="3.765625" style="55" customWidth="1"/>
    <col min="17" max="17" width="3.765625" style="47" customWidth="1"/>
    <col min="18" max="18" width="3.765625" style="55" customWidth="1"/>
    <col min="19" max="19" width="3.765625" style="47" customWidth="1"/>
    <col min="20" max="22" width="3.765625" style="55" customWidth="1"/>
    <col min="23" max="23" width="4.765625" style="55" customWidth="1"/>
    <col min="24" max="26" width="3.765625" style="47" customWidth="1"/>
    <col min="27" max="27" width="4.4609375" style="55" customWidth="1"/>
    <col min="28" max="28" width="3.765625" style="55" customWidth="1"/>
    <col min="29" max="29" width="4.765625" style="55" customWidth="1"/>
    <col min="30" max="30" width="3.765625" style="55" customWidth="1"/>
    <col min="31" max="31" width="3.765625" style="47" customWidth="1"/>
    <col min="32" max="32" width="3.765625" style="55" customWidth="1"/>
    <col min="33" max="33" width="3.765625" style="47" customWidth="1"/>
    <col min="34" max="38" width="3.765625" style="55" customWidth="1"/>
    <col min="39" max="39" width="3.765625" style="47" hidden="1" customWidth="1"/>
    <col min="40" max="40" width="3" style="55" bestFit="1" customWidth="1"/>
    <col min="41" max="41" width="7.53515625" style="55" hidden="1" customWidth="1"/>
    <col min="42" max="45" width="21.84375" style="55" hidden="1" customWidth="1"/>
    <col min="46" max="47" width="0" style="55" hidden="1" customWidth="1"/>
    <col min="48" max="16384" width="8.84375" style="55"/>
  </cols>
  <sheetData>
    <row r="1" spans="1:45" ht="21" customHeight="1" x14ac:dyDescent="0.35">
      <c r="A1" s="406" t="s">
        <v>33</v>
      </c>
      <c r="B1" s="406"/>
      <c r="C1" s="406"/>
      <c r="D1" s="406"/>
      <c r="E1" s="406"/>
      <c r="F1" s="406"/>
      <c r="G1" s="406"/>
      <c r="H1" s="406"/>
      <c r="I1" s="406"/>
      <c r="J1" s="406"/>
    </row>
    <row r="2" spans="1:45" ht="21" customHeight="1" thickBot="1" x14ac:dyDescent="0.4">
      <c r="A2" s="407" t="s">
        <v>38</v>
      </c>
      <c r="B2" s="407"/>
      <c r="C2" s="407"/>
      <c r="D2" s="407"/>
      <c r="E2" s="407"/>
      <c r="F2" s="407"/>
      <c r="G2" s="407"/>
      <c r="H2" s="407"/>
      <c r="I2" s="407"/>
      <c r="J2" s="407"/>
      <c r="Q2" s="47" t="s">
        <v>15</v>
      </c>
    </row>
    <row r="3" spans="1:45" ht="26.5" thickBot="1" x14ac:dyDescent="0.35">
      <c r="A3" s="1" t="s">
        <v>0</v>
      </c>
      <c r="E3" s="11" t="s">
        <v>18</v>
      </c>
      <c r="F3" s="37">
        <v>8</v>
      </c>
      <c r="H3" s="39" t="s">
        <v>14</v>
      </c>
      <c r="I3" s="40">
        <v>700</v>
      </c>
      <c r="J3" s="66" t="s">
        <v>1</v>
      </c>
      <c r="K3" s="41">
        <v>900</v>
      </c>
      <c r="V3" s="44" t="str">
        <f>A10</f>
        <v>ZONE E</v>
      </c>
      <c r="W3" s="45"/>
      <c r="X3" s="352" t="str">
        <f>A22</f>
        <v>ZONE F</v>
      </c>
      <c r="Y3" s="353"/>
      <c r="Z3" s="354" t="str">
        <f>A34</f>
        <v>ZONE G</v>
      </c>
      <c r="AA3" s="355"/>
      <c r="AB3" s="408" t="s">
        <v>3</v>
      </c>
      <c r="AC3" s="409"/>
    </row>
    <row r="4" spans="1:45" ht="22.5" customHeight="1" thickBot="1" x14ac:dyDescent="0.4">
      <c r="A4" s="55" t="s">
        <v>12</v>
      </c>
      <c r="E4" s="11" t="s">
        <v>19</v>
      </c>
      <c r="F4" s="38">
        <v>9</v>
      </c>
      <c r="H4" s="31" t="s">
        <v>29</v>
      </c>
      <c r="I4" s="42">
        <v>45</v>
      </c>
      <c r="J4" s="67" t="s">
        <v>30</v>
      </c>
      <c r="K4" s="43">
        <v>26</v>
      </c>
      <c r="Q4" s="410" t="s">
        <v>4</v>
      </c>
      <c r="R4" s="410"/>
      <c r="S4" s="410"/>
      <c r="T4" s="410"/>
      <c r="V4" s="411">
        <v>1177277</v>
      </c>
      <c r="W4" s="412"/>
      <c r="X4" s="412">
        <v>921214</v>
      </c>
      <c r="Y4" s="412"/>
      <c r="Z4" s="412">
        <v>1127157</v>
      </c>
      <c r="AA4" s="413"/>
      <c r="AB4" s="414">
        <f>SUM(V4:AA4)</f>
        <v>3225648</v>
      </c>
      <c r="AC4" s="415"/>
      <c r="AH4" s="2"/>
      <c r="AM4" s="68"/>
      <c r="AP4" s="2"/>
      <c r="AQ4" s="1" t="s">
        <v>28</v>
      </c>
    </row>
    <row r="5" spans="1:45" ht="19.5" customHeight="1" x14ac:dyDescent="0.35">
      <c r="A5" s="55" t="s">
        <v>3</v>
      </c>
      <c r="O5" s="55" t="s">
        <v>2</v>
      </c>
      <c r="Q5" s="410" t="s">
        <v>5</v>
      </c>
      <c r="R5" s="410"/>
      <c r="S5" s="410"/>
      <c r="T5" s="410"/>
      <c r="V5" s="425">
        <f>(F18)*$I$4*$K$4</f>
        <v>132189.10714285713</v>
      </c>
      <c r="W5" s="426"/>
      <c r="X5" s="426">
        <f>(F30)*$I$4*$K$4</f>
        <v>126350.71428571428</v>
      </c>
      <c r="Y5" s="426"/>
      <c r="Z5" s="426">
        <f>(F42)*$I$4*$K$4</f>
        <v>148179.10714285716</v>
      </c>
      <c r="AA5" s="427"/>
      <c r="AB5" s="414">
        <f t="shared" ref="AB5:AB6" si="0">SUM(V5:AA5)</f>
        <v>406718.92857142858</v>
      </c>
      <c r="AC5" s="415"/>
      <c r="AM5" s="69"/>
      <c r="AQ5" s="3">
        <v>1</v>
      </c>
      <c r="AR5" s="416" t="s">
        <v>16</v>
      </c>
      <c r="AS5" s="417"/>
    </row>
    <row r="6" spans="1:45" ht="18" customHeight="1" thickBot="1" x14ac:dyDescent="0.4">
      <c r="A6" s="55" t="s">
        <v>13</v>
      </c>
      <c r="Q6" s="410" t="s">
        <v>6</v>
      </c>
      <c r="R6" s="410"/>
      <c r="S6" s="410"/>
      <c r="T6" s="410"/>
      <c r="V6" s="418">
        <f>V5/$K$4</f>
        <v>5084.1964285714284</v>
      </c>
      <c r="W6" s="419"/>
      <c r="X6" s="419">
        <f>X5/$K$4</f>
        <v>4859.6428571428569</v>
      </c>
      <c r="Y6" s="419"/>
      <c r="Z6" s="419">
        <f>Z5/$K$4</f>
        <v>5699.1964285714294</v>
      </c>
      <c r="AA6" s="420"/>
      <c r="AB6" s="421">
        <f t="shared" si="0"/>
        <v>15643.035714285716</v>
      </c>
      <c r="AC6" s="422"/>
      <c r="AR6" s="423" t="s">
        <v>17</v>
      </c>
      <c r="AS6" s="424"/>
    </row>
    <row r="7" spans="1:45" ht="13.5" thickBot="1" x14ac:dyDescent="0.4">
      <c r="I7" s="47"/>
    </row>
    <row r="8" spans="1:45" x14ac:dyDescent="0.35">
      <c r="A8" s="428" t="s">
        <v>10</v>
      </c>
      <c r="B8" s="430" t="s">
        <v>11</v>
      </c>
      <c r="C8" s="432" t="s">
        <v>8</v>
      </c>
      <c r="D8" s="434" t="s">
        <v>25</v>
      </c>
      <c r="E8" s="434" t="s">
        <v>7</v>
      </c>
      <c r="F8" s="434" t="s">
        <v>20</v>
      </c>
      <c r="G8" s="436" t="s">
        <v>24</v>
      </c>
      <c r="H8" s="364">
        <v>1</v>
      </c>
      <c r="I8" s="364">
        <v>2</v>
      </c>
      <c r="J8" s="362">
        <v>3</v>
      </c>
      <c r="K8" s="364">
        <v>4</v>
      </c>
      <c r="L8" s="364">
        <v>5</v>
      </c>
      <c r="M8" s="364">
        <v>6</v>
      </c>
      <c r="N8" s="364">
        <v>7</v>
      </c>
      <c r="O8" s="364">
        <v>8</v>
      </c>
      <c r="P8" s="364">
        <v>9</v>
      </c>
      <c r="Q8" s="362">
        <v>10</v>
      </c>
      <c r="R8" s="364">
        <v>11</v>
      </c>
      <c r="S8" s="364">
        <v>12</v>
      </c>
      <c r="T8" s="364">
        <v>13</v>
      </c>
      <c r="U8" s="364">
        <v>14</v>
      </c>
      <c r="V8" s="364">
        <v>15</v>
      </c>
      <c r="W8" s="364">
        <v>16</v>
      </c>
      <c r="X8" s="362">
        <v>17</v>
      </c>
      <c r="Y8" s="364">
        <v>18</v>
      </c>
      <c r="Z8" s="364">
        <v>19</v>
      </c>
      <c r="AA8" s="364">
        <v>20</v>
      </c>
      <c r="AB8" s="376">
        <v>21</v>
      </c>
      <c r="AC8" s="376">
        <v>22</v>
      </c>
      <c r="AD8" s="376">
        <v>23</v>
      </c>
      <c r="AE8" s="374">
        <v>24</v>
      </c>
      <c r="AF8" s="364">
        <v>25</v>
      </c>
      <c r="AG8" s="364">
        <v>26</v>
      </c>
      <c r="AH8" s="364">
        <v>27</v>
      </c>
      <c r="AI8" s="364">
        <v>28</v>
      </c>
      <c r="AJ8" s="364">
        <v>29</v>
      </c>
      <c r="AK8" s="376">
        <v>30</v>
      </c>
      <c r="AL8" s="376">
        <v>31</v>
      </c>
      <c r="AM8" s="439">
        <v>31</v>
      </c>
      <c r="AN8" s="47"/>
      <c r="AO8" s="3"/>
      <c r="AP8" s="441"/>
      <c r="AQ8" s="442"/>
      <c r="AR8" s="442"/>
      <c r="AS8" s="443"/>
    </row>
    <row r="9" spans="1:45" ht="13.5" thickBot="1" x14ac:dyDescent="0.4">
      <c r="A9" s="429"/>
      <c r="B9" s="431"/>
      <c r="C9" s="433"/>
      <c r="D9" s="435"/>
      <c r="E9" s="435"/>
      <c r="F9" s="435"/>
      <c r="G9" s="437"/>
      <c r="H9" s="365"/>
      <c r="I9" s="365"/>
      <c r="J9" s="363"/>
      <c r="K9" s="365"/>
      <c r="L9" s="365"/>
      <c r="M9" s="365"/>
      <c r="N9" s="365"/>
      <c r="O9" s="365"/>
      <c r="P9" s="365"/>
      <c r="Q9" s="363"/>
      <c r="R9" s="365"/>
      <c r="S9" s="365"/>
      <c r="T9" s="365"/>
      <c r="U9" s="365"/>
      <c r="V9" s="365"/>
      <c r="W9" s="365"/>
      <c r="X9" s="363"/>
      <c r="Y9" s="365"/>
      <c r="Z9" s="365"/>
      <c r="AA9" s="365"/>
      <c r="AB9" s="377"/>
      <c r="AC9" s="438"/>
      <c r="AD9" s="438"/>
      <c r="AE9" s="375"/>
      <c r="AF9" s="365"/>
      <c r="AG9" s="365"/>
      <c r="AH9" s="365"/>
      <c r="AI9" s="365"/>
      <c r="AJ9" s="365"/>
      <c r="AK9" s="377"/>
      <c r="AL9" s="377"/>
      <c r="AM9" s="440"/>
      <c r="AN9" s="47"/>
      <c r="AP9" s="444"/>
      <c r="AQ9" s="445"/>
      <c r="AR9" s="445"/>
      <c r="AS9" s="446"/>
    </row>
    <row r="10" spans="1:45" x14ac:dyDescent="0.3">
      <c r="A10" s="164" t="s">
        <v>35</v>
      </c>
      <c r="B10" s="82"/>
      <c r="C10" s="83"/>
      <c r="D10" s="84"/>
      <c r="E10" s="84"/>
      <c r="F10" s="84"/>
      <c r="G10" s="85"/>
      <c r="H10" s="47"/>
      <c r="I10" s="47"/>
      <c r="J10" s="156"/>
      <c r="K10" s="47"/>
      <c r="L10" s="86"/>
      <c r="M10" s="86"/>
      <c r="N10" s="86"/>
      <c r="O10" s="86"/>
      <c r="P10" s="86"/>
      <c r="Q10" s="156"/>
      <c r="R10" s="47"/>
      <c r="S10" s="86"/>
      <c r="T10" s="47"/>
      <c r="U10" s="47"/>
      <c r="V10" s="47"/>
      <c r="W10" s="86"/>
      <c r="X10" s="161"/>
      <c r="Y10" s="86"/>
      <c r="Z10" s="86"/>
      <c r="AA10" s="86"/>
      <c r="AB10" s="155"/>
      <c r="AC10" s="165"/>
      <c r="AD10" s="165"/>
      <c r="AE10" s="162"/>
      <c r="AF10" s="47"/>
      <c r="AH10" s="47"/>
      <c r="AI10" s="86"/>
      <c r="AJ10" s="86"/>
      <c r="AK10" s="86"/>
      <c r="AL10" s="86"/>
      <c r="AM10" s="87"/>
      <c r="AN10" s="47"/>
      <c r="AP10" s="57"/>
      <c r="AQ10" s="57"/>
      <c r="AR10" s="57"/>
      <c r="AS10" s="57"/>
    </row>
    <row r="11" spans="1:45" x14ac:dyDescent="0.3">
      <c r="A11" s="166">
        <v>12</v>
      </c>
      <c r="B11" s="167" t="s">
        <v>14</v>
      </c>
      <c r="C11" s="168">
        <v>12.93</v>
      </c>
      <c r="D11" s="169">
        <v>1.6550988479590385</v>
      </c>
      <c r="E11" s="169">
        <v>1</v>
      </c>
      <c r="F11" s="169">
        <v>184.71428571428572</v>
      </c>
      <c r="G11" s="173">
        <v>0</v>
      </c>
      <c r="H11" s="93"/>
      <c r="I11" s="93"/>
      <c r="J11" s="170"/>
      <c r="K11" s="93"/>
      <c r="L11" s="163"/>
      <c r="M11" s="163"/>
      <c r="N11" s="163"/>
      <c r="O11" s="163"/>
      <c r="P11" s="163"/>
      <c r="Q11" s="170"/>
      <c r="R11" s="93"/>
      <c r="S11" s="153">
        <v>10</v>
      </c>
      <c r="T11" s="93">
        <v>11</v>
      </c>
      <c r="U11" s="93"/>
      <c r="V11" s="93"/>
      <c r="W11" s="163"/>
      <c r="X11" s="171"/>
      <c r="Y11" s="163"/>
      <c r="Z11" s="163"/>
      <c r="AA11" s="163"/>
      <c r="AB11" s="163"/>
      <c r="AC11" s="93"/>
      <c r="AD11" s="93"/>
      <c r="AE11" s="171"/>
      <c r="AF11" s="26"/>
      <c r="AG11" s="93"/>
      <c r="AH11" s="93"/>
      <c r="AI11" s="163"/>
      <c r="AJ11" s="163"/>
      <c r="AK11" s="163"/>
      <c r="AL11" s="163"/>
      <c r="AM11" s="87"/>
      <c r="AN11" s="47"/>
      <c r="AP11" s="57"/>
      <c r="AQ11" s="57"/>
      <c r="AR11" s="57"/>
      <c r="AS11" s="57"/>
    </row>
    <row r="12" spans="1:45" x14ac:dyDescent="0.3">
      <c r="A12" s="48">
        <v>5</v>
      </c>
      <c r="B12" s="13" t="s">
        <v>1</v>
      </c>
      <c r="C12" s="21">
        <v>13.02</v>
      </c>
      <c r="D12" s="4">
        <f>C12/$C$18</f>
        <v>1.3908398985178261</v>
      </c>
      <c r="E12" s="13">
        <v>1</v>
      </c>
      <c r="F12" s="56">
        <f>IF(B12=$H$3,((C12*10000)/$I$3),((C12*10000)/$K$3))</f>
        <v>144.66666666666666</v>
      </c>
      <c r="G12" s="18">
        <v>0</v>
      </c>
      <c r="H12" s="99"/>
      <c r="I12" s="100"/>
      <c r="J12" s="159"/>
      <c r="K12" s="99"/>
      <c r="L12" s="26"/>
      <c r="M12" s="26"/>
      <c r="N12" s="26"/>
      <c r="O12" s="26"/>
      <c r="P12" s="26"/>
      <c r="Q12" s="160"/>
      <c r="R12" s="95">
        <v>9</v>
      </c>
      <c r="S12" s="26">
        <v>10</v>
      </c>
      <c r="T12" s="99"/>
      <c r="U12" s="99"/>
      <c r="V12" s="99"/>
      <c r="W12" s="26"/>
      <c r="X12" s="148"/>
      <c r="Y12" s="26"/>
      <c r="Z12" s="26"/>
      <c r="AA12" s="26"/>
      <c r="AB12" s="26"/>
      <c r="AC12" s="94"/>
      <c r="AD12" s="94">
        <v>9</v>
      </c>
      <c r="AE12" s="148"/>
      <c r="AF12" s="99"/>
      <c r="AG12" s="100"/>
      <c r="AH12" s="100"/>
      <c r="AI12" s="26"/>
      <c r="AJ12" s="26"/>
      <c r="AK12" s="26"/>
      <c r="AL12" s="26"/>
      <c r="AM12" s="70"/>
      <c r="AN12" s="47"/>
      <c r="AP12" s="57"/>
      <c r="AQ12" s="57"/>
      <c r="AR12" s="57"/>
      <c r="AS12" s="57"/>
    </row>
    <row r="13" spans="1:45" x14ac:dyDescent="0.3">
      <c r="A13" s="48">
        <v>7</v>
      </c>
      <c r="B13" s="13" t="s">
        <v>1</v>
      </c>
      <c r="C13" s="21">
        <v>14.99</v>
      </c>
      <c r="D13" s="4">
        <f>C13/$C$18</f>
        <v>1.6012818800907997</v>
      </c>
      <c r="E13" s="13">
        <v>2</v>
      </c>
      <c r="F13" s="56">
        <f>IF(B13=$H$3,((C13*10000)/$I$3),((C13*10000)/$K$3))</f>
        <v>166.55555555555554</v>
      </c>
      <c r="G13" s="18">
        <v>5</v>
      </c>
      <c r="H13" s="26"/>
      <c r="I13" s="153"/>
      <c r="J13" s="148"/>
      <c r="K13" s="26"/>
      <c r="L13" s="26"/>
      <c r="M13" s="26"/>
      <c r="N13" s="26">
        <v>6</v>
      </c>
      <c r="O13" s="26">
        <v>7</v>
      </c>
      <c r="P13" s="26">
        <v>8</v>
      </c>
      <c r="Q13" s="148"/>
      <c r="R13" s="26"/>
      <c r="S13" s="26"/>
      <c r="T13" s="153"/>
      <c r="U13" s="26"/>
      <c r="V13" s="153"/>
      <c r="W13" s="153"/>
      <c r="X13" s="148"/>
      <c r="Y13" s="26"/>
      <c r="Z13" s="26"/>
      <c r="AA13" s="26">
        <v>6</v>
      </c>
      <c r="AB13" s="26">
        <v>7</v>
      </c>
      <c r="AC13" s="26">
        <v>8</v>
      </c>
      <c r="AD13" s="26"/>
      <c r="AE13" s="148"/>
      <c r="AF13" s="153"/>
      <c r="AG13" s="153"/>
      <c r="AH13" s="153"/>
      <c r="AI13" s="26"/>
      <c r="AJ13" s="26"/>
      <c r="AK13" s="26"/>
      <c r="AL13" s="26"/>
      <c r="AM13" s="70"/>
      <c r="AN13" s="47"/>
      <c r="AP13" s="57"/>
      <c r="AQ13" s="57"/>
      <c r="AR13" s="57"/>
      <c r="AS13" s="57"/>
    </row>
    <row r="14" spans="1:45" x14ac:dyDescent="0.3">
      <c r="A14" s="48">
        <v>11</v>
      </c>
      <c r="B14" s="13" t="s">
        <v>1</v>
      </c>
      <c r="C14" s="21">
        <v>16.010000000000002</v>
      </c>
      <c r="D14" s="4">
        <f>C14/$C$18</f>
        <v>1.7102416878087863</v>
      </c>
      <c r="E14" s="13">
        <v>3</v>
      </c>
      <c r="F14" s="56">
        <f>IF(B14=$H$3,((C14*10000)/$I$3),((C14*10000)/$K$3))</f>
        <v>177.88888888888891</v>
      </c>
      <c r="G14" s="18">
        <v>2</v>
      </c>
      <c r="H14" s="26"/>
      <c r="I14" s="153"/>
      <c r="J14" s="148"/>
      <c r="K14" s="26"/>
      <c r="L14" s="26">
        <v>4</v>
      </c>
      <c r="M14" s="26">
        <v>5</v>
      </c>
      <c r="N14" s="26">
        <v>6</v>
      </c>
      <c r="O14" s="26"/>
      <c r="P14" s="26"/>
      <c r="Q14" s="148"/>
      <c r="R14" s="26"/>
      <c r="S14" s="26"/>
      <c r="T14" s="153"/>
      <c r="U14" s="26"/>
      <c r="V14" s="153"/>
      <c r="W14" s="153"/>
      <c r="X14" s="148"/>
      <c r="Y14" s="26">
        <v>4</v>
      </c>
      <c r="Z14" s="26">
        <v>5</v>
      </c>
      <c r="AA14" s="26">
        <v>6</v>
      </c>
      <c r="AB14" s="26"/>
      <c r="AC14" s="26"/>
      <c r="AD14" s="26"/>
      <c r="AE14" s="148"/>
      <c r="AF14" s="153"/>
      <c r="AG14" s="153"/>
      <c r="AH14" s="153"/>
      <c r="AI14" s="26"/>
      <c r="AJ14" s="26"/>
      <c r="AK14" s="26"/>
      <c r="AL14" s="26"/>
      <c r="AM14" s="70"/>
      <c r="AN14" s="47"/>
      <c r="AP14" s="57"/>
      <c r="AQ14" s="57"/>
      <c r="AR14" s="57"/>
      <c r="AS14" s="57"/>
    </row>
    <row r="15" spans="1:45" x14ac:dyDescent="0.3">
      <c r="A15" s="48">
        <v>14</v>
      </c>
      <c r="B15" s="13" t="s">
        <v>14</v>
      </c>
      <c r="C15" s="21">
        <v>22.6</v>
      </c>
      <c r="D15" s="4">
        <f>C15/$C$18</f>
        <v>2.4142075043396982</v>
      </c>
      <c r="E15" s="13">
        <v>2</v>
      </c>
      <c r="F15" s="56">
        <f t="shared" ref="F15:F16" si="1">IF(B15=$H$3,((C15*10000)/$I$3),((C15*10000)/$K$3))</f>
        <v>322.85714285714283</v>
      </c>
      <c r="G15" s="18">
        <v>9</v>
      </c>
      <c r="H15" s="26">
        <v>1</v>
      </c>
      <c r="I15" s="153">
        <v>2</v>
      </c>
      <c r="J15" s="148"/>
      <c r="K15" s="26">
        <v>3</v>
      </c>
      <c r="L15" s="26"/>
      <c r="M15" s="26"/>
      <c r="N15" s="26"/>
      <c r="O15" s="26"/>
      <c r="P15" s="26"/>
      <c r="Q15" s="148"/>
      <c r="R15" s="26"/>
      <c r="S15" s="26"/>
      <c r="T15" s="26"/>
      <c r="U15" s="26">
        <v>1</v>
      </c>
      <c r="V15" s="26">
        <v>2</v>
      </c>
      <c r="W15" s="26">
        <v>3</v>
      </c>
      <c r="X15" s="148"/>
      <c r="Y15" s="26"/>
      <c r="Z15" s="26"/>
      <c r="AA15" s="26"/>
      <c r="AB15" s="26"/>
      <c r="AC15" s="26"/>
      <c r="AD15" s="26"/>
      <c r="AE15" s="148"/>
      <c r="AF15" s="26"/>
      <c r="AG15" s="26"/>
      <c r="AH15" s="26"/>
      <c r="AI15" s="26"/>
      <c r="AJ15" s="52"/>
      <c r="AK15" s="52"/>
      <c r="AL15" s="52"/>
      <c r="AM15" s="71"/>
      <c r="AN15" s="79"/>
      <c r="AO15" s="57"/>
    </row>
    <row r="16" spans="1:45" s="47" customFormat="1" x14ac:dyDescent="0.3">
      <c r="A16" s="72">
        <v>3</v>
      </c>
      <c r="B16" s="13" t="s">
        <v>1</v>
      </c>
      <c r="C16" s="78">
        <v>8.27</v>
      </c>
      <c r="D16" s="75">
        <f>C16/$C$18</f>
        <v>0.88342902924288957</v>
      </c>
      <c r="E16" s="73">
        <v>4</v>
      </c>
      <c r="F16" s="54">
        <f t="shared" si="1"/>
        <v>91.888888888888886</v>
      </c>
      <c r="G16" s="18" t="s">
        <v>37</v>
      </c>
      <c r="H16" s="96" t="s">
        <v>37</v>
      </c>
      <c r="I16" s="96" t="s">
        <v>37</v>
      </c>
      <c r="J16" s="157" t="s">
        <v>37</v>
      </c>
      <c r="K16" s="96" t="s">
        <v>37</v>
      </c>
      <c r="L16" s="96" t="s">
        <v>37</v>
      </c>
      <c r="M16" s="96" t="s">
        <v>37</v>
      </c>
      <c r="N16" s="96" t="s">
        <v>37</v>
      </c>
      <c r="O16" s="96" t="s">
        <v>37</v>
      </c>
      <c r="P16" s="96" t="s">
        <v>37</v>
      </c>
      <c r="Q16" s="157" t="s">
        <v>37</v>
      </c>
      <c r="R16" s="96" t="s">
        <v>37</v>
      </c>
      <c r="S16" s="96" t="s">
        <v>37</v>
      </c>
      <c r="T16" s="96" t="s">
        <v>37</v>
      </c>
      <c r="U16" s="96" t="s">
        <v>37</v>
      </c>
      <c r="V16" s="96" t="s">
        <v>37</v>
      </c>
      <c r="W16" s="96" t="s">
        <v>37</v>
      </c>
      <c r="X16" s="157" t="s">
        <v>37</v>
      </c>
      <c r="Y16" s="96" t="s">
        <v>37</v>
      </c>
      <c r="Z16" s="96" t="s">
        <v>37</v>
      </c>
      <c r="AA16" s="96" t="s">
        <v>37</v>
      </c>
      <c r="AB16" s="96" t="s">
        <v>37</v>
      </c>
      <c r="AC16" s="96" t="s">
        <v>37</v>
      </c>
      <c r="AD16" s="96" t="s">
        <v>37</v>
      </c>
      <c r="AE16" s="157" t="s">
        <v>37</v>
      </c>
      <c r="AF16" s="96"/>
      <c r="AG16" s="96"/>
      <c r="AH16" s="96"/>
      <c r="AI16" s="96"/>
      <c r="AJ16" s="96"/>
      <c r="AK16" s="96"/>
      <c r="AL16" s="96"/>
      <c r="AM16" s="96"/>
      <c r="AN16" s="79"/>
      <c r="AO16" s="79"/>
    </row>
    <row r="17" spans="1:45" x14ac:dyDescent="0.35">
      <c r="A17" s="27"/>
      <c r="B17" s="14" t="s">
        <v>9</v>
      </c>
      <c r="C17" s="22">
        <f>SUM(C12:C16)</f>
        <v>74.89</v>
      </c>
      <c r="D17" s="5"/>
      <c r="E17" s="65"/>
      <c r="F17" s="5">
        <f>SUM(F12:F16)</f>
        <v>903.85714285714289</v>
      </c>
      <c r="G17" s="62"/>
      <c r="H17" s="26"/>
      <c r="I17" s="153"/>
      <c r="J17" s="148"/>
      <c r="K17" s="26"/>
      <c r="L17" s="26"/>
      <c r="M17" s="26"/>
      <c r="N17" s="26"/>
      <c r="O17" s="26"/>
      <c r="P17" s="26"/>
      <c r="Q17" s="148"/>
      <c r="R17" s="26"/>
      <c r="S17" s="26"/>
      <c r="T17" s="26"/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/>
      <c r="AG17" s="26"/>
      <c r="AH17" s="26"/>
      <c r="AI17" s="26"/>
      <c r="AJ17" s="52"/>
      <c r="AK17" s="52"/>
      <c r="AL17" s="52"/>
      <c r="AM17" s="71"/>
      <c r="AN17" s="79"/>
      <c r="AO17" s="57"/>
    </row>
    <row r="18" spans="1:45" ht="26" x14ac:dyDescent="0.35">
      <c r="A18" s="28"/>
      <c r="B18" s="63" t="s">
        <v>22</v>
      </c>
      <c r="C18" s="5">
        <f>C17/F3</f>
        <v>9.3612500000000001</v>
      </c>
      <c r="D18" s="5"/>
      <c r="E18" s="63" t="s">
        <v>23</v>
      </c>
      <c r="F18" s="5">
        <f>F17/$F$3</f>
        <v>112.98214285714286</v>
      </c>
      <c r="G18" s="62" t="s">
        <v>21</v>
      </c>
      <c r="H18" s="26"/>
      <c r="I18" s="120"/>
      <c r="J18" s="148"/>
      <c r="K18" s="26"/>
      <c r="L18" s="26"/>
      <c r="M18" s="26"/>
      <c r="N18" s="26"/>
      <c r="O18" s="26"/>
      <c r="P18" s="26"/>
      <c r="Q18" s="148"/>
      <c r="R18" s="26"/>
      <c r="S18" s="26"/>
      <c r="T18" s="26"/>
      <c r="U18" s="26"/>
      <c r="V18" s="26"/>
      <c r="W18" s="26"/>
      <c r="X18" s="148"/>
      <c r="Y18" s="26"/>
      <c r="Z18" s="26"/>
      <c r="AA18" s="26"/>
      <c r="AB18" s="26"/>
      <c r="AC18" s="26"/>
      <c r="AD18" s="26"/>
      <c r="AE18" s="148"/>
      <c r="AF18" s="26"/>
      <c r="AG18" s="26"/>
      <c r="AH18" s="26"/>
      <c r="AI18" s="26"/>
      <c r="AJ18" s="26"/>
      <c r="AK18" s="26"/>
      <c r="AL18" s="26"/>
      <c r="AM18" s="70"/>
      <c r="AN18" s="47"/>
      <c r="AP18" s="57"/>
      <c r="AQ18" s="57"/>
      <c r="AR18" s="57"/>
      <c r="AS18" s="57"/>
    </row>
    <row r="19" spans="1:45" x14ac:dyDescent="0.35">
      <c r="A19" s="29"/>
      <c r="B19" s="58"/>
      <c r="C19" s="6"/>
      <c r="D19" s="6"/>
      <c r="E19" s="58"/>
      <c r="F19" s="6"/>
      <c r="G19" s="60"/>
      <c r="H19" s="26"/>
      <c r="I19" s="120"/>
      <c r="J19" s="148"/>
      <c r="K19" s="26"/>
      <c r="L19" s="26"/>
      <c r="M19" s="26"/>
      <c r="N19" s="26"/>
      <c r="O19" s="26"/>
      <c r="P19" s="26"/>
      <c r="Q19" s="148"/>
      <c r="R19" s="26"/>
      <c r="S19" s="26"/>
      <c r="T19" s="26"/>
      <c r="U19" s="26"/>
      <c r="V19" s="26"/>
      <c r="W19" s="26"/>
      <c r="X19" s="148"/>
      <c r="Y19" s="26"/>
      <c r="Z19" s="26"/>
      <c r="AA19" s="26"/>
      <c r="AB19" s="26"/>
      <c r="AC19" s="26"/>
      <c r="AD19" s="26"/>
      <c r="AE19" s="148"/>
      <c r="AF19" s="26"/>
      <c r="AG19" s="26"/>
      <c r="AH19" s="26"/>
      <c r="AI19" s="26"/>
      <c r="AJ19" s="26"/>
      <c r="AK19" s="26"/>
      <c r="AL19" s="26"/>
      <c r="AM19" s="70"/>
      <c r="AN19" s="47"/>
      <c r="AP19" s="57"/>
      <c r="AQ19" s="57"/>
      <c r="AR19" s="57"/>
      <c r="AS19" s="57"/>
    </row>
    <row r="20" spans="1:45" x14ac:dyDescent="0.35">
      <c r="A20" s="447" t="s">
        <v>10</v>
      </c>
      <c r="B20" s="449" t="s">
        <v>11</v>
      </c>
      <c r="C20" s="451" t="s">
        <v>8</v>
      </c>
      <c r="D20" s="453" t="s">
        <v>25</v>
      </c>
      <c r="E20" s="453" t="s">
        <v>7</v>
      </c>
      <c r="F20" s="453" t="s">
        <v>20</v>
      </c>
      <c r="G20" s="453" t="s">
        <v>24</v>
      </c>
      <c r="H20" s="26"/>
      <c r="I20" s="120"/>
      <c r="J20" s="148"/>
      <c r="K20" s="26"/>
      <c r="L20" s="26"/>
      <c r="M20" s="26"/>
      <c r="N20" s="26"/>
      <c r="O20" s="26"/>
      <c r="P20" s="26"/>
      <c r="Q20" s="148"/>
      <c r="R20" s="26"/>
      <c r="S20" s="26"/>
      <c r="T20" s="26"/>
      <c r="U20" s="26"/>
      <c r="V20" s="26"/>
      <c r="W20" s="26"/>
      <c r="X20" s="148"/>
      <c r="Y20" s="26"/>
      <c r="Z20" s="26"/>
      <c r="AA20" s="26"/>
      <c r="AB20" s="26"/>
      <c r="AC20" s="26"/>
      <c r="AD20" s="26"/>
      <c r="AE20" s="148"/>
      <c r="AF20" s="26"/>
      <c r="AG20" s="26"/>
      <c r="AH20" s="26"/>
      <c r="AI20" s="26"/>
      <c r="AJ20" s="26"/>
      <c r="AK20" s="26"/>
      <c r="AL20" s="26"/>
      <c r="AM20" s="70"/>
      <c r="AN20" s="47"/>
      <c r="AP20" s="7"/>
      <c r="AQ20" s="7"/>
      <c r="AR20" s="7"/>
      <c r="AS20" s="7"/>
    </row>
    <row r="21" spans="1:45" x14ac:dyDescent="0.35">
      <c r="A21" s="448"/>
      <c r="B21" s="450"/>
      <c r="C21" s="452"/>
      <c r="D21" s="454"/>
      <c r="E21" s="454"/>
      <c r="F21" s="454"/>
      <c r="G21" s="454"/>
      <c r="H21" s="26"/>
      <c r="I21" s="120"/>
      <c r="J21" s="148"/>
      <c r="K21" s="26"/>
      <c r="L21" s="26"/>
      <c r="M21" s="26"/>
      <c r="N21" s="26"/>
      <c r="O21" s="26"/>
      <c r="P21" s="26"/>
      <c r="Q21" s="148"/>
      <c r="R21" s="26"/>
      <c r="S21" s="26"/>
      <c r="T21" s="26"/>
      <c r="U21" s="26"/>
      <c r="V21" s="26"/>
      <c r="W21" s="26"/>
      <c r="X21" s="148"/>
      <c r="Y21" s="26"/>
      <c r="Z21" s="26"/>
      <c r="AA21" s="26"/>
      <c r="AB21" s="26"/>
      <c r="AC21" s="26"/>
      <c r="AD21" s="26"/>
      <c r="AE21" s="148"/>
      <c r="AF21" s="26"/>
      <c r="AG21" s="26"/>
      <c r="AH21" s="26"/>
      <c r="AI21" s="26"/>
      <c r="AJ21" s="26"/>
      <c r="AK21" s="26"/>
      <c r="AL21" s="26"/>
      <c r="AM21" s="70"/>
      <c r="AN21" s="47"/>
      <c r="AP21" s="7"/>
      <c r="AQ21" s="7"/>
      <c r="AR21" s="7"/>
      <c r="AS21" s="7"/>
    </row>
    <row r="22" spans="1:45" x14ac:dyDescent="0.3">
      <c r="A22" s="49" t="s">
        <v>34</v>
      </c>
      <c r="B22" s="8"/>
      <c r="C22" s="59"/>
      <c r="D22" s="59"/>
      <c r="E22" s="61"/>
      <c r="F22" s="59"/>
      <c r="G22" s="61"/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26"/>
      <c r="AK22" s="26"/>
      <c r="AL22" s="26"/>
      <c r="AM22" s="70"/>
      <c r="AN22" s="47"/>
      <c r="AP22" s="7"/>
      <c r="AQ22" s="7"/>
      <c r="AR22" s="7"/>
      <c r="AS22" s="7"/>
    </row>
    <row r="23" spans="1:45" x14ac:dyDescent="0.3">
      <c r="A23" s="48">
        <v>10</v>
      </c>
      <c r="B23" s="13" t="s">
        <v>1</v>
      </c>
      <c r="C23" s="21">
        <v>22.55</v>
      </c>
      <c r="D23" s="4">
        <f t="shared" ref="D23:D28" si="2">C23/$C$30</f>
        <v>3.1314007984724874</v>
      </c>
      <c r="E23" s="13">
        <v>3</v>
      </c>
      <c r="F23" s="56">
        <f t="shared" ref="F23:F25" si="3">IF(B23=$H$3,((C23*10000)/$I$3),((C23*10000)/$K$3))</f>
        <v>250.55555555555554</v>
      </c>
      <c r="G23" s="18">
        <v>13</v>
      </c>
      <c r="H23" s="26">
        <v>1</v>
      </c>
      <c r="I23" s="26">
        <v>2</v>
      </c>
      <c r="J23" s="148"/>
      <c r="K23" s="26">
        <v>3</v>
      </c>
      <c r="L23" s="26"/>
      <c r="M23" s="26"/>
      <c r="N23" s="26"/>
      <c r="O23" s="26"/>
      <c r="P23" s="26"/>
      <c r="Q23" s="148"/>
      <c r="R23" s="26"/>
      <c r="S23" s="26"/>
      <c r="T23" s="26"/>
      <c r="U23" s="26">
        <v>1</v>
      </c>
      <c r="V23" s="26">
        <v>2</v>
      </c>
      <c r="W23" s="26">
        <v>3</v>
      </c>
      <c r="X23" s="148"/>
      <c r="Y23" s="26"/>
      <c r="Z23" s="26"/>
      <c r="AA23" s="26"/>
      <c r="AB23" s="26"/>
      <c r="AC23" s="26"/>
      <c r="AD23" s="26"/>
      <c r="AE23" s="148"/>
      <c r="AF23" s="26"/>
      <c r="AG23" s="26"/>
      <c r="AH23" s="26"/>
      <c r="AI23" s="26"/>
      <c r="AJ23" s="26"/>
      <c r="AK23" s="26"/>
      <c r="AL23" s="26"/>
      <c r="AM23" s="70"/>
      <c r="AN23" s="47"/>
      <c r="AP23" s="7"/>
      <c r="AQ23" s="7"/>
      <c r="AR23" s="7"/>
      <c r="AS23" s="7"/>
    </row>
    <row r="24" spans="1:45" x14ac:dyDescent="0.3">
      <c r="A24" s="48">
        <v>6</v>
      </c>
      <c r="B24" s="13" t="s">
        <v>1</v>
      </c>
      <c r="C24" s="12">
        <v>17</v>
      </c>
      <c r="D24" s="4">
        <f t="shared" si="2"/>
        <v>2.3607012671411214</v>
      </c>
      <c r="E24" s="13">
        <v>1</v>
      </c>
      <c r="F24" s="56">
        <f t="shared" si="3"/>
        <v>188.88888888888889</v>
      </c>
      <c r="G24" s="18">
        <v>7</v>
      </c>
      <c r="H24" s="26"/>
      <c r="I24" s="26"/>
      <c r="J24" s="148"/>
      <c r="K24" s="26"/>
      <c r="L24" s="26">
        <v>4</v>
      </c>
      <c r="M24" s="26">
        <v>5</v>
      </c>
      <c r="N24" s="26">
        <v>6</v>
      </c>
      <c r="O24" s="26"/>
      <c r="P24" s="26"/>
      <c r="Q24" s="148"/>
      <c r="R24" s="26"/>
      <c r="S24" s="26"/>
      <c r="T24" s="26"/>
      <c r="U24" s="26"/>
      <c r="V24" s="26"/>
      <c r="W24" s="26"/>
      <c r="X24" s="148"/>
      <c r="Y24" s="26">
        <v>4</v>
      </c>
      <c r="Z24" s="26">
        <v>5</v>
      </c>
      <c r="AA24" s="26">
        <v>6</v>
      </c>
      <c r="AB24" s="26"/>
      <c r="AC24" s="26"/>
      <c r="AD24" s="26"/>
      <c r="AE24" s="148"/>
      <c r="AF24" s="26"/>
      <c r="AG24" s="26"/>
      <c r="AH24" s="26"/>
      <c r="AI24" s="26"/>
      <c r="AJ24" s="26"/>
      <c r="AK24" s="26"/>
      <c r="AL24" s="26"/>
      <c r="AM24" s="70"/>
      <c r="AN24" s="47"/>
      <c r="AP24" s="7"/>
      <c r="AQ24" s="7"/>
      <c r="AR24" s="7"/>
      <c r="AS24" s="7"/>
    </row>
    <row r="25" spans="1:45" x14ac:dyDescent="0.3">
      <c r="A25" s="48">
        <v>15</v>
      </c>
      <c r="B25" s="73" t="s">
        <v>14</v>
      </c>
      <c r="C25" s="12">
        <v>10.65</v>
      </c>
      <c r="D25" s="4">
        <f t="shared" si="2"/>
        <v>1.4789099114737025</v>
      </c>
      <c r="E25" s="13">
        <v>3</v>
      </c>
      <c r="F25" s="56">
        <f t="shared" si="3"/>
        <v>152.14285714285714</v>
      </c>
      <c r="G25" s="18">
        <v>8</v>
      </c>
      <c r="H25" s="26"/>
      <c r="I25" s="26"/>
      <c r="J25" s="148"/>
      <c r="K25" s="26"/>
      <c r="L25" s="26"/>
      <c r="M25" s="26"/>
      <c r="N25" s="26"/>
      <c r="O25" s="26">
        <v>7</v>
      </c>
      <c r="P25" s="26">
        <v>8</v>
      </c>
      <c r="Q25" s="148"/>
      <c r="R25" s="26">
        <v>9</v>
      </c>
      <c r="S25" s="26"/>
      <c r="T25" s="26"/>
      <c r="U25" s="26"/>
      <c r="V25" s="26"/>
      <c r="W25" s="26"/>
      <c r="X25" s="148"/>
      <c r="Y25" s="26"/>
      <c r="Z25" s="26"/>
      <c r="AA25" s="26"/>
      <c r="AB25" s="26">
        <v>7</v>
      </c>
      <c r="AC25" s="26">
        <v>8</v>
      </c>
      <c r="AD25" s="26">
        <v>9</v>
      </c>
      <c r="AE25" s="148"/>
      <c r="AF25" s="26"/>
      <c r="AG25" s="26"/>
      <c r="AH25" s="26"/>
      <c r="AI25" s="26"/>
      <c r="AJ25" s="26"/>
      <c r="AK25" s="26"/>
      <c r="AL25" s="26"/>
      <c r="AM25" s="70"/>
      <c r="AN25" s="47"/>
      <c r="AP25" s="7"/>
      <c r="AQ25" s="7"/>
      <c r="AR25" s="7"/>
      <c r="AS25" s="7"/>
    </row>
    <row r="26" spans="1:45" x14ac:dyDescent="0.3">
      <c r="A26" s="48">
        <v>2</v>
      </c>
      <c r="B26" s="73" t="s">
        <v>14</v>
      </c>
      <c r="C26" s="12">
        <v>7.41</v>
      </c>
      <c r="D26" s="4">
        <f t="shared" si="2"/>
        <v>1.0289880229126889</v>
      </c>
      <c r="E26" s="13">
        <v>3</v>
      </c>
      <c r="F26" s="56">
        <f>IF(B26=$H$3,((C26*10000)/$I$3),((C26*10000)/$K$3))</f>
        <v>105.85714285714286</v>
      </c>
      <c r="G26" s="18">
        <v>13</v>
      </c>
      <c r="H26" s="26"/>
      <c r="I26" s="153"/>
      <c r="J26" s="148"/>
      <c r="K26" s="26"/>
      <c r="L26" s="26"/>
      <c r="M26" s="26"/>
      <c r="N26" s="26"/>
      <c r="O26" s="26"/>
      <c r="P26" s="26"/>
      <c r="Q26" s="148"/>
      <c r="R26" s="26"/>
      <c r="S26" s="26">
        <v>10</v>
      </c>
      <c r="T26" s="26">
        <v>11</v>
      </c>
      <c r="U26" s="26"/>
      <c r="V26" s="26"/>
      <c r="W26" s="26"/>
      <c r="X26" s="148"/>
      <c r="Y26" s="26"/>
      <c r="Z26" s="26"/>
      <c r="AA26" s="26"/>
      <c r="AB26" s="26"/>
      <c r="AC26" s="26"/>
      <c r="AD26" s="26"/>
      <c r="AE26" s="148"/>
      <c r="AF26" s="26"/>
      <c r="AG26" s="26"/>
      <c r="AH26" s="26"/>
      <c r="AI26" s="26"/>
      <c r="AJ26" s="26"/>
      <c r="AK26" s="26"/>
      <c r="AL26" s="26"/>
      <c r="AM26" s="70"/>
      <c r="AN26" s="47"/>
      <c r="AP26" s="9"/>
      <c r="AQ26" s="9"/>
      <c r="AR26" s="9"/>
      <c r="AS26" s="9"/>
    </row>
    <row r="27" spans="1:45" s="47" customFormat="1" x14ac:dyDescent="0.3">
      <c r="A27" s="72">
        <v>43</v>
      </c>
      <c r="B27" s="73" t="s">
        <v>14</v>
      </c>
      <c r="C27" s="76">
        <v>4.5999999999999996</v>
      </c>
      <c r="D27" s="4">
        <f t="shared" si="2"/>
        <v>0.63877798993230339</v>
      </c>
      <c r="E27" s="73">
        <v>0</v>
      </c>
      <c r="F27" s="54">
        <f>IF(B27=$H$3,((C27*10000)/$I$3),((C27*10000)/$K$3))</f>
        <v>65.714285714285708</v>
      </c>
      <c r="G27" s="96" t="s">
        <v>39</v>
      </c>
      <c r="H27" s="96" t="s">
        <v>39</v>
      </c>
      <c r="I27" s="96" t="s">
        <v>39</v>
      </c>
      <c r="J27" s="157" t="s">
        <v>39</v>
      </c>
      <c r="K27" s="96" t="s">
        <v>39</v>
      </c>
      <c r="L27" s="96" t="s">
        <v>39</v>
      </c>
      <c r="M27" s="96" t="s">
        <v>39</v>
      </c>
      <c r="N27" s="96" t="s">
        <v>39</v>
      </c>
      <c r="O27" s="96" t="s">
        <v>39</v>
      </c>
      <c r="P27" s="96" t="s">
        <v>39</v>
      </c>
      <c r="Q27" s="157" t="s">
        <v>39</v>
      </c>
      <c r="R27" s="96" t="s">
        <v>39</v>
      </c>
      <c r="S27" s="96" t="s">
        <v>39</v>
      </c>
      <c r="T27" s="96" t="s">
        <v>39</v>
      </c>
      <c r="U27" s="96" t="s">
        <v>39</v>
      </c>
      <c r="V27" s="96" t="s">
        <v>39</v>
      </c>
      <c r="W27" s="96" t="s">
        <v>39</v>
      </c>
      <c r="X27" s="157" t="s">
        <v>39</v>
      </c>
      <c r="Y27" s="96" t="s">
        <v>39</v>
      </c>
      <c r="Z27" s="96" t="s">
        <v>39</v>
      </c>
      <c r="AA27" s="96" t="s">
        <v>39</v>
      </c>
      <c r="AB27" s="96" t="s">
        <v>39</v>
      </c>
      <c r="AC27" s="96" t="s">
        <v>39</v>
      </c>
      <c r="AD27" s="96" t="s">
        <v>39</v>
      </c>
      <c r="AE27" s="157" t="s">
        <v>39</v>
      </c>
      <c r="AF27" s="96"/>
      <c r="AG27" s="96"/>
      <c r="AH27" s="96"/>
      <c r="AI27" s="96"/>
      <c r="AJ27" s="96"/>
      <c r="AK27" s="96"/>
      <c r="AL27" s="96"/>
      <c r="AM27" s="96"/>
      <c r="AP27" s="77"/>
      <c r="AQ27" s="77"/>
      <c r="AR27" s="77"/>
      <c r="AS27" s="77"/>
    </row>
    <row r="28" spans="1:45" s="47" customFormat="1" x14ac:dyDescent="0.3">
      <c r="A28" s="72">
        <v>8</v>
      </c>
      <c r="B28" s="73" t="s">
        <v>1</v>
      </c>
      <c r="C28" s="76">
        <v>9.07</v>
      </c>
      <c r="D28" s="4">
        <f t="shared" si="2"/>
        <v>1.2595035584099983</v>
      </c>
      <c r="E28" s="73"/>
      <c r="F28" s="54">
        <f>IF(B28=$H$3,((C28*10000)/$I$3),((C28*10000)/$K$3))</f>
        <v>100.77777777777777</v>
      </c>
      <c r="G28" s="96" t="s">
        <v>37</v>
      </c>
      <c r="H28" s="96" t="s">
        <v>37</v>
      </c>
      <c r="I28" s="96" t="s">
        <v>37</v>
      </c>
      <c r="J28" s="157" t="s">
        <v>37</v>
      </c>
      <c r="K28" s="96" t="s">
        <v>37</v>
      </c>
      <c r="L28" s="96" t="s">
        <v>37</v>
      </c>
      <c r="M28" s="96" t="s">
        <v>37</v>
      </c>
      <c r="N28" s="96" t="s">
        <v>37</v>
      </c>
      <c r="O28" s="96" t="s">
        <v>37</v>
      </c>
      <c r="P28" s="96" t="s">
        <v>37</v>
      </c>
      <c r="Q28" s="157" t="s">
        <v>37</v>
      </c>
      <c r="R28" s="96" t="s">
        <v>37</v>
      </c>
      <c r="S28" s="96" t="s">
        <v>37</v>
      </c>
      <c r="T28" s="96" t="s">
        <v>37</v>
      </c>
      <c r="U28" s="96" t="s">
        <v>37</v>
      </c>
      <c r="V28" s="96" t="s">
        <v>37</v>
      </c>
      <c r="W28" s="96" t="s">
        <v>37</v>
      </c>
      <c r="X28" s="157" t="s">
        <v>37</v>
      </c>
      <c r="Y28" s="96" t="s">
        <v>37</v>
      </c>
      <c r="Z28" s="96" t="s">
        <v>37</v>
      </c>
      <c r="AA28" s="96" t="s">
        <v>37</v>
      </c>
      <c r="AB28" s="96" t="s">
        <v>37</v>
      </c>
      <c r="AC28" s="96" t="s">
        <v>37</v>
      </c>
      <c r="AD28" s="96" t="s">
        <v>37</v>
      </c>
      <c r="AE28" s="157" t="s">
        <v>37</v>
      </c>
      <c r="AF28" s="96" t="s">
        <v>37</v>
      </c>
      <c r="AG28" s="96" t="s">
        <v>37</v>
      </c>
      <c r="AH28" s="96" t="s">
        <v>37</v>
      </c>
      <c r="AI28" s="96" t="s">
        <v>37</v>
      </c>
      <c r="AJ28" s="96" t="s">
        <v>37</v>
      </c>
      <c r="AK28" s="96" t="s">
        <v>37</v>
      </c>
      <c r="AL28" s="96" t="s">
        <v>37</v>
      </c>
      <c r="AM28" s="96"/>
      <c r="AP28" s="77"/>
      <c r="AQ28" s="77"/>
      <c r="AR28" s="77"/>
      <c r="AS28" s="77"/>
    </row>
    <row r="29" spans="1:45" x14ac:dyDescent="0.35">
      <c r="A29" s="50"/>
      <c r="B29" s="14"/>
      <c r="C29" s="22">
        <f>SUM(C23:C26)</f>
        <v>57.61</v>
      </c>
      <c r="D29" s="5"/>
      <c r="E29" s="65"/>
      <c r="F29" s="5">
        <f>SUM(F23:F28)</f>
        <v>863.93650793650795</v>
      </c>
      <c r="G29" s="62"/>
      <c r="H29" s="26"/>
      <c r="I29" s="120"/>
      <c r="J29" s="148"/>
      <c r="K29" s="26"/>
      <c r="L29" s="26"/>
      <c r="M29" s="26"/>
      <c r="N29" s="26"/>
      <c r="O29" s="26"/>
      <c r="P29" s="26"/>
      <c r="Q29" s="148"/>
      <c r="R29" s="26"/>
      <c r="S29" s="26"/>
      <c r="T29" s="26"/>
      <c r="U29" s="26"/>
      <c r="V29" s="26"/>
      <c r="W29" s="26"/>
      <c r="X29" s="148"/>
      <c r="Y29" s="26"/>
      <c r="Z29" s="26"/>
      <c r="AA29" s="26"/>
      <c r="AB29" s="26"/>
      <c r="AC29" s="26"/>
      <c r="AD29" s="26"/>
      <c r="AE29" s="148"/>
      <c r="AF29" s="26"/>
      <c r="AG29" s="26"/>
      <c r="AH29" s="26"/>
      <c r="AI29" s="26"/>
      <c r="AJ29" s="26"/>
      <c r="AK29" s="26"/>
      <c r="AL29" s="26"/>
      <c r="AM29" s="70"/>
      <c r="AN29" s="47"/>
      <c r="AP29" s="7"/>
      <c r="AQ29" s="7"/>
      <c r="AR29" s="7"/>
      <c r="AS29" s="7"/>
    </row>
    <row r="30" spans="1:45" ht="26" x14ac:dyDescent="0.35">
      <c r="A30" s="30"/>
      <c r="B30" s="15" t="s">
        <v>22</v>
      </c>
      <c r="C30" s="10">
        <f>C29/$F$3</f>
        <v>7.2012499999999999</v>
      </c>
      <c r="D30" s="10"/>
      <c r="E30" s="15" t="s">
        <v>23</v>
      </c>
      <c r="F30" s="10">
        <f>F29/$F$3</f>
        <v>107.99206349206349</v>
      </c>
      <c r="G30" s="19" t="s">
        <v>21</v>
      </c>
      <c r="H30" s="26"/>
      <c r="I30" s="120"/>
      <c r="J30" s="148"/>
      <c r="K30" s="26"/>
      <c r="L30" s="26"/>
      <c r="M30" s="26"/>
      <c r="N30" s="26"/>
      <c r="O30" s="26"/>
      <c r="P30" s="26"/>
      <c r="Q30" s="148"/>
      <c r="R30" s="26"/>
      <c r="S30" s="26"/>
      <c r="T30" s="26"/>
      <c r="U30" s="26"/>
      <c r="V30" s="26"/>
      <c r="W30" s="26"/>
      <c r="X30" s="148"/>
      <c r="Y30" s="26"/>
      <c r="Z30" s="26"/>
      <c r="AA30" s="26"/>
      <c r="AB30" s="26"/>
      <c r="AC30" s="26"/>
      <c r="AD30" s="26"/>
      <c r="AE30" s="148"/>
      <c r="AF30" s="26"/>
      <c r="AG30" s="26"/>
      <c r="AH30" s="26"/>
      <c r="AI30" s="26"/>
      <c r="AJ30" s="26"/>
      <c r="AK30" s="26"/>
      <c r="AL30" s="26"/>
      <c r="AM30" s="70"/>
      <c r="AN30" s="47"/>
      <c r="AP30" s="7"/>
      <c r="AQ30" s="7"/>
      <c r="AR30" s="7"/>
      <c r="AS30" s="7"/>
    </row>
    <row r="31" spans="1:45" x14ac:dyDescent="0.35">
      <c r="A31" s="29"/>
      <c r="B31" s="58"/>
      <c r="C31" s="6"/>
      <c r="D31" s="6"/>
      <c r="E31" s="58"/>
      <c r="F31" s="6"/>
      <c r="G31" s="60"/>
      <c r="H31" s="26"/>
      <c r="I31" s="120"/>
      <c r="J31" s="148"/>
      <c r="K31" s="26"/>
      <c r="L31" s="26"/>
      <c r="M31" s="26"/>
      <c r="N31" s="26"/>
      <c r="O31" s="26"/>
      <c r="P31" s="26"/>
      <c r="Q31" s="148"/>
      <c r="R31" s="26"/>
      <c r="S31" s="26"/>
      <c r="T31" s="26"/>
      <c r="U31" s="26"/>
      <c r="V31" s="26"/>
      <c r="W31" s="26"/>
      <c r="X31" s="148"/>
      <c r="Y31" s="26"/>
      <c r="Z31" s="26"/>
      <c r="AA31" s="26"/>
      <c r="AB31" s="26"/>
      <c r="AC31" s="26"/>
      <c r="AD31" s="26"/>
      <c r="AE31" s="148"/>
      <c r="AF31" s="26"/>
      <c r="AG31" s="26"/>
      <c r="AH31" s="26"/>
      <c r="AI31" s="26"/>
      <c r="AJ31" s="26"/>
      <c r="AK31" s="26"/>
      <c r="AL31" s="26"/>
      <c r="AM31" s="70"/>
      <c r="AN31" s="47"/>
      <c r="AP31" s="7"/>
      <c r="AQ31" s="7"/>
      <c r="AR31" s="7"/>
      <c r="AS31" s="7"/>
    </row>
    <row r="32" spans="1:45" x14ac:dyDescent="0.35">
      <c r="A32" s="456" t="s">
        <v>10</v>
      </c>
      <c r="B32" s="458" t="s">
        <v>11</v>
      </c>
      <c r="C32" s="459" t="s">
        <v>8</v>
      </c>
      <c r="D32" s="460" t="s">
        <v>25</v>
      </c>
      <c r="E32" s="460" t="s">
        <v>7</v>
      </c>
      <c r="F32" s="460" t="s">
        <v>20</v>
      </c>
      <c r="G32" s="455" t="s">
        <v>24</v>
      </c>
      <c r="H32" s="26"/>
      <c r="I32" s="120"/>
      <c r="J32" s="148"/>
      <c r="K32" s="26"/>
      <c r="L32" s="26"/>
      <c r="M32" s="26"/>
      <c r="N32" s="26"/>
      <c r="O32" s="26"/>
      <c r="P32" s="26"/>
      <c r="Q32" s="148"/>
      <c r="R32" s="26"/>
      <c r="S32" s="26"/>
      <c r="T32" s="26"/>
      <c r="U32" s="26"/>
      <c r="V32" s="26"/>
      <c r="W32" s="26"/>
      <c r="X32" s="148"/>
      <c r="Y32" s="26"/>
      <c r="Z32" s="26"/>
      <c r="AA32" s="26"/>
      <c r="AB32" s="26"/>
      <c r="AC32" s="26"/>
      <c r="AD32" s="26"/>
      <c r="AE32" s="148"/>
      <c r="AF32" s="26"/>
      <c r="AG32" s="26"/>
      <c r="AH32" s="26"/>
      <c r="AI32" s="26"/>
      <c r="AJ32" s="26"/>
      <c r="AK32" s="26"/>
      <c r="AL32" s="26"/>
      <c r="AM32" s="70"/>
      <c r="AN32" s="47"/>
      <c r="AP32" s="7"/>
      <c r="AQ32" s="7"/>
      <c r="AR32" s="7"/>
      <c r="AS32" s="7"/>
    </row>
    <row r="33" spans="1:45" x14ac:dyDescent="0.35">
      <c r="A33" s="457"/>
      <c r="B33" s="458"/>
      <c r="C33" s="459"/>
      <c r="D33" s="460"/>
      <c r="E33" s="460"/>
      <c r="F33" s="460"/>
      <c r="G33" s="455"/>
      <c r="H33" s="26"/>
      <c r="I33" s="120"/>
      <c r="J33" s="148"/>
      <c r="K33" s="26"/>
      <c r="L33" s="26"/>
      <c r="M33" s="26"/>
      <c r="N33" s="26"/>
      <c r="O33" s="26"/>
      <c r="P33" s="26"/>
      <c r="Q33" s="148"/>
      <c r="R33" s="26"/>
      <c r="S33" s="26"/>
      <c r="T33" s="26"/>
      <c r="U33" s="26"/>
      <c r="V33" s="26"/>
      <c r="W33" s="26"/>
      <c r="X33" s="148"/>
      <c r="Y33" s="26"/>
      <c r="Z33" s="26"/>
      <c r="AA33" s="26"/>
      <c r="AB33" s="26"/>
      <c r="AC33" s="26"/>
      <c r="AD33" s="26"/>
      <c r="AE33" s="148"/>
      <c r="AF33" s="26"/>
      <c r="AG33" s="26"/>
      <c r="AH33" s="26"/>
      <c r="AI33" s="26"/>
      <c r="AJ33" s="26"/>
      <c r="AK33" s="26"/>
      <c r="AL33" s="26"/>
      <c r="AM33" s="70"/>
      <c r="AN33" s="47"/>
      <c r="AP33" s="7"/>
      <c r="AQ33" s="7"/>
      <c r="AR33" s="7"/>
      <c r="AS33" s="7"/>
    </row>
    <row r="34" spans="1:45" x14ac:dyDescent="0.3">
      <c r="A34" s="49" t="s">
        <v>31</v>
      </c>
      <c r="B34" s="14"/>
      <c r="C34" s="23"/>
      <c r="D34" s="64"/>
      <c r="E34" s="65"/>
      <c r="F34" s="64"/>
      <c r="G34" s="62"/>
      <c r="H34" s="26"/>
      <c r="I34" s="26"/>
      <c r="J34" s="148"/>
      <c r="K34" s="26"/>
      <c r="L34" s="26"/>
      <c r="M34" s="26"/>
      <c r="N34" s="26"/>
      <c r="O34" s="26"/>
      <c r="P34" s="26"/>
      <c r="Q34" s="148"/>
      <c r="R34" s="26"/>
      <c r="S34" s="26"/>
      <c r="T34" s="26"/>
      <c r="U34" s="26"/>
      <c r="V34" s="26"/>
      <c r="W34" s="26"/>
      <c r="X34" s="148"/>
      <c r="Y34" s="26"/>
      <c r="Z34" s="26"/>
      <c r="AA34" s="26"/>
      <c r="AB34" s="26"/>
      <c r="AC34" s="26"/>
      <c r="AD34" s="26"/>
      <c r="AE34" s="148"/>
      <c r="AF34" s="26"/>
      <c r="AG34" s="26"/>
      <c r="AH34" s="26"/>
      <c r="AI34" s="26"/>
      <c r="AJ34" s="26"/>
      <c r="AK34" s="26"/>
      <c r="AL34" s="26"/>
      <c r="AM34" s="70"/>
      <c r="AN34" s="47"/>
      <c r="AP34" s="7"/>
      <c r="AQ34" s="7"/>
      <c r="AR34" s="7"/>
      <c r="AS34" s="7"/>
    </row>
    <row r="35" spans="1:45" x14ac:dyDescent="0.3">
      <c r="A35" s="48">
        <v>44</v>
      </c>
      <c r="B35" s="13" t="s">
        <v>14</v>
      </c>
      <c r="C35" s="24">
        <v>7.19</v>
      </c>
      <c r="D35" s="4">
        <f t="shared" ref="D35:D40" si="4">C35/$C$42</f>
        <v>0.76306712655876896</v>
      </c>
      <c r="E35" s="13">
        <v>1</v>
      </c>
      <c r="F35" s="56">
        <f>IF(B35=$H$3,((C35*10000)/$I$3),((C35*10000)/$K$3))</f>
        <v>102.71428571428571</v>
      </c>
      <c r="G35" s="18">
        <v>9</v>
      </c>
      <c r="H35" s="54">
        <v>1</v>
      </c>
      <c r="I35" s="26">
        <v>2</v>
      </c>
      <c r="J35" s="148"/>
      <c r="K35" s="26"/>
      <c r="L35" s="26"/>
      <c r="M35" s="26"/>
      <c r="N35" s="26"/>
      <c r="O35" s="26"/>
      <c r="P35" s="26"/>
      <c r="Q35" s="148"/>
      <c r="R35" s="26"/>
      <c r="S35" s="26"/>
      <c r="T35" s="26"/>
      <c r="U35" s="26">
        <v>1</v>
      </c>
      <c r="V35" s="26">
        <v>2</v>
      </c>
      <c r="W35" s="26"/>
      <c r="X35" s="148"/>
      <c r="Y35" s="26"/>
      <c r="Z35" s="26"/>
      <c r="AA35" s="26"/>
      <c r="AB35" s="26"/>
      <c r="AC35" s="26"/>
      <c r="AD35" s="26"/>
      <c r="AE35" s="148"/>
      <c r="AF35" s="26"/>
      <c r="AG35" s="26"/>
      <c r="AH35" s="26"/>
      <c r="AI35" s="26"/>
      <c r="AJ35" s="26"/>
      <c r="AK35" s="26"/>
      <c r="AL35" s="26"/>
      <c r="AM35" s="70"/>
      <c r="AN35" s="47"/>
    </row>
    <row r="36" spans="1:45" x14ac:dyDescent="0.3">
      <c r="A36" s="48">
        <v>13</v>
      </c>
      <c r="B36" s="13" t="s">
        <v>14</v>
      </c>
      <c r="C36" s="24">
        <v>14.34</v>
      </c>
      <c r="D36" s="4">
        <f t="shared" si="4"/>
        <v>1.5218890952507298</v>
      </c>
      <c r="E36" s="13">
        <v>3</v>
      </c>
      <c r="F36" s="56">
        <f>IF(B36=$H$3,((C36*10000)/$I$3),((C36*10000)/$K$3))</f>
        <v>204.85714285714286</v>
      </c>
      <c r="G36" s="18">
        <v>10</v>
      </c>
      <c r="H36" s="54"/>
      <c r="I36" s="26"/>
      <c r="J36" s="148"/>
      <c r="K36" s="26">
        <v>3</v>
      </c>
      <c r="L36" s="26">
        <v>4</v>
      </c>
      <c r="M36" s="26">
        <v>5</v>
      </c>
      <c r="N36" s="26"/>
      <c r="O36" s="26"/>
      <c r="P36" s="26"/>
      <c r="Q36" s="148"/>
      <c r="R36" s="26"/>
      <c r="S36" s="26"/>
      <c r="T36" s="26"/>
      <c r="U36" s="26"/>
      <c r="V36" s="26"/>
      <c r="W36" s="26">
        <v>3</v>
      </c>
      <c r="X36" s="148"/>
      <c r="Y36" s="26">
        <v>4</v>
      </c>
      <c r="Z36" s="26">
        <v>5</v>
      </c>
      <c r="AA36" s="26"/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26"/>
      <c r="AM36" s="70"/>
      <c r="AN36" s="47"/>
    </row>
    <row r="37" spans="1:45" x14ac:dyDescent="0.3">
      <c r="A37" s="48">
        <v>9</v>
      </c>
      <c r="B37" s="13" t="s">
        <v>1</v>
      </c>
      <c r="C37" s="24">
        <v>20.43</v>
      </c>
      <c r="D37" s="4">
        <f t="shared" si="4"/>
        <v>2.168214380472274</v>
      </c>
      <c r="E37" s="13">
        <v>2</v>
      </c>
      <c r="F37" s="56">
        <f>IF(B37=$H$3,((C37*10000)/$I$3),((C37*10000)/$K$3))</f>
        <v>227</v>
      </c>
      <c r="G37" s="18">
        <v>8</v>
      </c>
      <c r="H37" s="26"/>
      <c r="I37" s="153"/>
      <c r="J37" s="148"/>
      <c r="K37" s="26"/>
      <c r="L37" s="26"/>
      <c r="M37" s="26"/>
      <c r="N37" s="26">
        <v>6</v>
      </c>
      <c r="O37" s="26"/>
      <c r="P37" s="26"/>
      <c r="Q37" s="148"/>
      <c r="R37" s="26"/>
      <c r="S37" s="26"/>
      <c r="T37" s="26"/>
      <c r="U37" s="26"/>
      <c r="V37" s="26"/>
      <c r="W37" s="26"/>
      <c r="X37" s="148"/>
      <c r="Y37" s="26"/>
      <c r="Z37" s="26"/>
      <c r="AA37" s="26">
        <v>6</v>
      </c>
      <c r="AB37" s="26"/>
      <c r="AC37" s="26"/>
      <c r="AD37" s="26"/>
      <c r="AE37" s="148"/>
      <c r="AF37" s="26"/>
      <c r="AG37" s="26"/>
      <c r="AH37" s="26"/>
      <c r="AI37" s="26"/>
      <c r="AJ37" s="26"/>
      <c r="AK37" s="26"/>
      <c r="AL37" s="26"/>
      <c r="AM37" s="70"/>
      <c r="AN37" s="47"/>
      <c r="AP37" s="7"/>
      <c r="AQ37" s="7"/>
      <c r="AR37" s="7"/>
      <c r="AS37" s="7"/>
    </row>
    <row r="38" spans="1:45" x14ac:dyDescent="0.3">
      <c r="A38" s="48">
        <v>1</v>
      </c>
      <c r="B38" s="13" t="s">
        <v>1</v>
      </c>
      <c r="C38" s="24">
        <v>17.059999999999999</v>
      </c>
      <c r="D38" s="4">
        <f t="shared" si="4"/>
        <v>1.8105598301936854</v>
      </c>
      <c r="E38" s="13">
        <v>1</v>
      </c>
      <c r="F38" s="56">
        <f t="shared" ref="F38:F39" si="5">IF(B38=$H$3,((C38*10000)/$I$3),((C38*10000)/$K$3))</f>
        <v>189.55555555555554</v>
      </c>
      <c r="G38" s="18">
        <v>9</v>
      </c>
      <c r="H38" s="26"/>
      <c r="I38" s="26"/>
      <c r="J38" s="148"/>
      <c r="K38" s="26"/>
      <c r="L38" s="26"/>
      <c r="M38" s="26"/>
      <c r="N38" s="26"/>
      <c r="O38" s="26">
        <v>7</v>
      </c>
      <c r="P38" s="26">
        <v>8</v>
      </c>
      <c r="Q38" s="148"/>
      <c r="R38" s="26">
        <v>9</v>
      </c>
      <c r="S38" s="26"/>
      <c r="T38" s="26"/>
      <c r="U38" s="26"/>
      <c r="V38" s="26"/>
      <c r="W38" s="26"/>
      <c r="X38" s="148"/>
      <c r="Y38" s="26"/>
      <c r="Z38" s="26"/>
      <c r="AA38" s="26"/>
      <c r="AB38" s="26">
        <v>7</v>
      </c>
      <c r="AC38" s="26">
        <v>8</v>
      </c>
      <c r="AD38" s="26">
        <v>9</v>
      </c>
      <c r="AE38" s="148"/>
      <c r="AF38" s="26"/>
      <c r="AG38" s="26"/>
      <c r="AH38" s="26"/>
      <c r="AI38" s="26"/>
      <c r="AJ38" s="26"/>
      <c r="AK38" s="26"/>
      <c r="AL38" s="26"/>
      <c r="AM38" s="70"/>
      <c r="AN38" s="47"/>
    </row>
    <row r="39" spans="1:45" x14ac:dyDescent="0.3">
      <c r="A39" s="48">
        <v>4</v>
      </c>
      <c r="B39" s="13" t="s">
        <v>1</v>
      </c>
      <c r="C39" s="24">
        <v>16.36</v>
      </c>
      <c r="D39" s="4">
        <f t="shared" si="4"/>
        <v>1.7362695675245423</v>
      </c>
      <c r="E39" s="13">
        <v>1</v>
      </c>
      <c r="F39" s="56">
        <f t="shared" si="5"/>
        <v>181.77777777777777</v>
      </c>
      <c r="G39" s="18">
        <v>0</v>
      </c>
      <c r="H39" s="26"/>
      <c r="I39" s="153"/>
      <c r="J39" s="148"/>
      <c r="K39" s="26"/>
      <c r="L39" s="26"/>
      <c r="M39" s="26"/>
      <c r="N39" s="26"/>
      <c r="O39" s="26"/>
      <c r="P39" s="26"/>
      <c r="Q39" s="148"/>
      <c r="R39" s="26">
        <v>9</v>
      </c>
      <c r="S39" s="26"/>
      <c r="T39" s="26"/>
      <c r="U39" s="26"/>
      <c r="V39" s="26"/>
      <c r="W39" s="26"/>
      <c r="X39" s="148"/>
      <c r="Y39" s="26"/>
      <c r="Z39" s="26"/>
      <c r="AA39" s="26"/>
      <c r="AB39" s="26"/>
      <c r="AC39" s="26"/>
      <c r="AD39" s="26">
        <v>9</v>
      </c>
      <c r="AE39" s="148"/>
      <c r="AF39" s="26"/>
      <c r="AG39" s="26"/>
      <c r="AH39" s="26"/>
      <c r="AI39" s="26"/>
      <c r="AJ39" s="26"/>
      <c r="AK39" s="26"/>
      <c r="AL39" s="26"/>
      <c r="AM39" s="70"/>
      <c r="AN39" s="47"/>
      <c r="AP39" s="7"/>
      <c r="AQ39" s="7"/>
      <c r="AR39" s="7"/>
      <c r="AS39" s="7"/>
    </row>
    <row r="40" spans="1:45" s="47" customFormat="1" x14ac:dyDescent="0.3">
      <c r="A40" s="72">
        <v>42</v>
      </c>
      <c r="B40" s="73" t="s">
        <v>14</v>
      </c>
      <c r="C40" s="74">
        <v>7.51</v>
      </c>
      <c r="D40" s="75">
        <f t="shared" si="4"/>
        <v>0.79702838949323429</v>
      </c>
      <c r="E40" s="73">
        <v>0</v>
      </c>
      <c r="F40" s="54">
        <f>IF(B40=$H$3,((C40*10000)/$I$3),((C40*10000)/$K$3))</f>
        <v>107.28571428571429</v>
      </c>
      <c r="G40" s="96" t="s">
        <v>37</v>
      </c>
      <c r="H40" s="96" t="s">
        <v>37</v>
      </c>
      <c r="I40" s="96" t="s">
        <v>37</v>
      </c>
      <c r="J40" s="96" t="s">
        <v>37</v>
      </c>
      <c r="K40" s="96" t="s">
        <v>37</v>
      </c>
      <c r="L40" s="96" t="s">
        <v>37</v>
      </c>
      <c r="M40" s="96" t="s">
        <v>37</v>
      </c>
      <c r="N40" s="96" t="s">
        <v>37</v>
      </c>
      <c r="O40" s="96" t="s">
        <v>37</v>
      </c>
      <c r="P40" s="96" t="s">
        <v>37</v>
      </c>
      <c r="Q40" s="96" t="s">
        <v>37</v>
      </c>
      <c r="R40" s="96" t="s">
        <v>37</v>
      </c>
      <c r="S40" s="96" t="s">
        <v>37</v>
      </c>
      <c r="T40" s="96" t="s">
        <v>37</v>
      </c>
      <c r="U40" s="96" t="s">
        <v>37</v>
      </c>
      <c r="V40" s="96" t="s">
        <v>37</v>
      </c>
      <c r="W40" s="96" t="s">
        <v>37</v>
      </c>
      <c r="X40" s="96" t="s">
        <v>37</v>
      </c>
      <c r="Y40" s="96" t="s">
        <v>37</v>
      </c>
      <c r="Z40" s="96" t="s">
        <v>37</v>
      </c>
      <c r="AA40" s="96" t="s">
        <v>37</v>
      </c>
      <c r="AB40" s="96" t="s">
        <v>37</v>
      </c>
      <c r="AC40" s="96" t="s">
        <v>37</v>
      </c>
      <c r="AD40" s="96" t="s">
        <v>37</v>
      </c>
      <c r="AE40" s="96" t="s">
        <v>37</v>
      </c>
      <c r="AF40" s="96" t="s">
        <v>37</v>
      </c>
      <c r="AG40" s="96" t="s">
        <v>37</v>
      </c>
      <c r="AH40" s="96" t="s">
        <v>37</v>
      </c>
      <c r="AI40" s="96" t="s">
        <v>37</v>
      </c>
      <c r="AJ40" s="96" t="s">
        <v>37</v>
      </c>
      <c r="AK40" s="96" t="s">
        <v>37</v>
      </c>
      <c r="AL40" s="96" t="s">
        <v>37</v>
      </c>
      <c r="AM40" s="96" t="s">
        <v>37</v>
      </c>
      <c r="AP40" s="77"/>
      <c r="AQ40" s="77"/>
      <c r="AR40" s="77"/>
      <c r="AS40" s="77"/>
    </row>
    <row r="41" spans="1:45" x14ac:dyDescent="0.35">
      <c r="A41" s="51"/>
      <c r="B41" s="14"/>
      <c r="C41" s="22">
        <f>SUM(C35:C39)</f>
        <v>75.38</v>
      </c>
      <c r="D41" s="5"/>
      <c r="E41" s="65"/>
      <c r="F41" s="5">
        <f>SUM(F35:F40)</f>
        <v>1013.1904761904763</v>
      </c>
      <c r="G41" s="62"/>
      <c r="H41" s="26"/>
      <c r="I41" s="26"/>
      <c r="J41" s="148"/>
      <c r="K41" s="26"/>
      <c r="L41" s="26"/>
      <c r="M41" s="26"/>
      <c r="N41" s="26"/>
      <c r="O41" s="26"/>
      <c r="P41" s="26"/>
      <c r="Q41" s="148"/>
      <c r="R41" s="26"/>
      <c r="S41" s="26"/>
      <c r="T41" s="26"/>
      <c r="U41" s="26"/>
      <c r="V41" s="26"/>
      <c r="W41" s="26"/>
      <c r="X41" s="148"/>
      <c r="Y41" s="26"/>
      <c r="Z41" s="26"/>
      <c r="AA41" s="26"/>
      <c r="AB41" s="26"/>
      <c r="AC41" s="26"/>
      <c r="AD41" s="26"/>
      <c r="AE41" s="148"/>
      <c r="AF41" s="26"/>
      <c r="AG41" s="26"/>
      <c r="AH41" s="26"/>
      <c r="AI41" s="26"/>
      <c r="AJ41" s="26"/>
      <c r="AK41" s="26"/>
      <c r="AL41" s="26"/>
      <c r="AM41" s="70"/>
      <c r="AN41" s="47"/>
    </row>
    <row r="42" spans="1:45" ht="26" x14ac:dyDescent="0.35">
      <c r="A42" s="28"/>
      <c r="B42" s="63" t="s">
        <v>22</v>
      </c>
      <c r="C42" s="5">
        <f>C41/$F$3</f>
        <v>9.4224999999999994</v>
      </c>
      <c r="D42" s="64"/>
      <c r="E42" s="63" t="s">
        <v>23</v>
      </c>
      <c r="F42" s="5">
        <f>F41/$F$3</f>
        <v>126.64880952380953</v>
      </c>
      <c r="G42" s="62" t="s">
        <v>21</v>
      </c>
      <c r="H42" s="26"/>
      <c r="I42" s="26"/>
      <c r="J42" s="148"/>
      <c r="K42" s="26"/>
      <c r="L42" s="26"/>
      <c r="M42" s="26"/>
      <c r="N42" s="26"/>
      <c r="O42" s="26"/>
      <c r="P42" s="26"/>
      <c r="Q42" s="148"/>
      <c r="R42" s="26"/>
      <c r="S42" s="26"/>
      <c r="T42" s="26"/>
      <c r="U42" s="26"/>
      <c r="V42" s="26"/>
      <c r="W42" s="26"/>
      <c r="X42" s="148"/>
      <c r="Y42" s="26"/>
      <c r="Z42" s="26"/>
      <c r="AA42" s="26"/>
      <c r="AB42" s="26"/>
      <c r="AC42" s="26"/>
      <c r="AD42" s="26"/>
      <c r="AE42" s="148"/>
      <c r="AF42" s="26"/>
      <c r="AG42" s="26"/>
      <c r="AH42" s="26"/>
      <c r="AI42" s="26"/>
      <c r="AJ42" s="26"/>
      <c r="AK42" s="26"/>
      <c r="AL42" s="26"/>
      <c r="AM42" s="70"/>
      <c r="AN42" s="47"/>
    </row>
    <row r="43" spans="1:45" ht="13.5" thickBot="1" x14ac:dyDescent="0.4">
      <c r="A43" s="31"/>
      <c r="B43" s="32"/>
      <c r="C43" s="33"/>
      <c r="D43" s="34"/>
      <c r="E43" s="32"/>
      <c r="F43" s="33"/>
      <c r="G43" s="35"/>
      <c r="H43" s="36"/>
      <c r="I43" s="36"/>
      <c r="J43" s="152"/>
      <c r="K43" s="36"/>
      <c r="L43" s="36"/>
      <c r="M43" s="36"/>
      <c r="N43" s="36"/>
      <c r="O43" s="36"/>
      <c r="P43" s="36"/>
      <c r="Q43" s="152"/>
      <c r="R43" s="36"/>
      <c r="S43" s="36"/>
      <c r="T43" s="36"/>
      <c r="U43" s="36"/>
      <c r="V43" s="36"/>
      <c r="W43" s="36"/>
      <c r="X43" s="152"/>
      <c r="Y43" s="36"/>
      <c r="Z43" s="36"/>
      <c r="AA43" s="36"/>
      <c r="AB43" s="36"/>
      <c r="AC43" s="36"/>
      <c r="AD43" s="36"/>
      <c r="AE43" s="152"/>
      <c r="AF43" s="36"/>
      <c r="AG43" s="36"/>
      <c r="AH43" s="36"/>
      <c r="AI43" s="36"/>
      <c r="AJ43" s="36"/>
      <c r="AK43" s="36"/>
      <c r="AL43" s="36"/>
      <c r="AM43" s="53"/>
      <c r="AN43" s="47"/>
    </row>
    <row r="44" spans="1:45" x14ac:dyDescent="0.35">
      <c r="I44" s="97"/>
      <c r="P44" s="97"/>
      <c r="W44" s="97"/>
      <c r="AD44" s="97"/>
    </row>
    <row r="134" spans="2:2" x14ac:dyDescent="0.35">
      <c r="B134" s="55" t="s">
        <v>36</v>
      </c>
    </row>
  </sheetData>
  <mergeCells count="76">
    <mergeCell ref="Q4:T4"/>
    <mergeCell ref="V4:W4"/>
    <mergeCell ref="X4:Y4"/>
    <mergeCell ref="Z4:AA4"/>
    <mergeCell ref="AB4:AC4"/>
    <mergeCell ref="A1:J1"/>
    <mergeCell ref="A2:J2"/>
    <mergeCell ref="X3:Y3"/>
    <mergeCell ref="Z3:AA3"/>
    <mergeCell ref="AB3:AC3"/>
    <mergeCell ref="AB6:AC6"/>
    <mergeCell ref="AR6:AS6"/>
    <mergeCell ref="Q5:T5"/>
    <mergeCell ref="V5:W5"/>
    <mergeCell ref="X5:Y5"/>
    <mergeCell ref="Z5:AA5"/>
    <mergeCell ref="AB5:AC5"/>
    <mergeCell ref="AR5:AS5"/>
    <mergeCell ref="F8:F9"/>
    <mergeCell ref="Q6:T6"/>
    <mergeCell ref="V6:W6"/>
    <mergeCell ref="X6:Y6"/>
    <mergeCell ref="Z6:AA6"/>
    <mergeCell ref="R8:R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A8:A9"/>
    <mergeCell ref="B8:B9"/>
    <mergeCell ref="C8:C9"/>
    <mergeCell ref="D8:D9"/>
    <mergeCell ref="E8:E9"/>
    <mergeCell ref="Y8:Y9"/>
    <mergeCell ref="Z8:Z9"/>
    <mergeCell ref="AA8:AA9"/>
    <mergeCell ref="AB8:AB9"/>
    <mergeCell ref="AC8:AC9"/>
    <mergeCell ref="AL8:AL9"/>
    <mergeCell ref="AM8:AM9"/>
    <mergeCell ref="AP8:AS9"/>
    <mergeCell ref="A20:A21"/>
    <mergeCell ref="B20:B21"/>
    <mergeCell ref="C20:C21"/>
    <mergeCell ref="D20:D21"/>
    <mergeCell ref="E20:E21"/>
    <mergeCell ref="F20:F21"/>
    <mergeCell ref="G20:G21"/>
    <mergeCell ref="AE8:AE9"/>
    <mergeCell ref="AF8:AF9"/>
    <mergeCell ref="AG8:AG9"/>
    <mergeCell ref="AH8:AH9"/>
    <mergeCell ref="AI8:AI9"/>
    <mergeCell ref="AJ8:AJ9"/>
    <mergeCell ref="AK8:AK9"/>
    <mergeCell ref="G32:G33"/>
    <mergeCell ref="A32:A33"/>
    <mergeCell ref="B32:B33"/>
    <mergeCell ref="C32:C33"/>
    <mergeCell ref="D32:D33"/>
    <mergeCell ref="E32:E33"/>
    <mergeCell ref="F32:F33"/>
    <mergeCell ref="Q8:Q9"/>
    <mergeCell ref="AD8:AD9"/>
    <mergeCell ref="S8:S9"/>
    <mergeCell ref="T8:T9"/>
    <mergeCell ref="U8:U9"/>
    <mergeCell ref="V8:V9"/>
    <mergeCell ref="W8:W9"/>
    <mergeCell ref="X8:X9"/>
  </mergeCells>
  <printOptions horizontalCentered="1"/>
  <pageMargins left="0" right="0" top="0.23622047244094491" bottom="0.23622047244094491" header="0.23622047244094491" footer="0.23622047244094491"/>
  <pageSetup paperSize="9" scale="67" fitToWidth="2" orientation="landscape" r:id="rId1"/>
  <headerFooter alignWithMargins="0"/>
  <rowBreaks count="2" manualBreakCount="2">
    <brk id="59" max="16383" man="1"/>
    <brk id="11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Z52"/>
  <sheetViews>
    <sheetView view="pageBreakPreview" zoomScale="80" zoomScaleNormal="80" zoomScaleSheetLayoutView="80" workbookViewId="0">
      <selection activeCell="F35" sqref="F35"/>
    </sheetView>
  </sheetViews>
  <sheetFormatPr defaultColWidth="8.84375" defaultRowHeight="13" x14ac:dyDescent="0.35"/>
  <cols>
    <col min="1" max="1" width="7" style="47" customWidth="1"/>
    <col min="2" max="2" width="6.23046875" style="47" customWidth="1"/>
    <col min="3" max="3" width="5.23046875" style="101" customWidth="1"/>
    <col min="4" max="4" width="5.84375" style="101" bestFit="1" customWidth="1"/>
    <col min="5" max="5" width="6.23046875" style="46" customWidth="1"/>
    <col min="6" max="6" width="8.3046875" style="101" customWidth="1"/>
    <col min="7" max="7" width="6.69140625" style="46" customWidth="1"/>
    <col min="8" max="9" width="3.765625" style="47" customWidth="1"/>
    <col min="10" max="10" width="4.07421875" style="47" customWidth="1"/>
    <col min="11" max="27" width="3.765625" style="47" customWidth="1"/>
    <col min="28" max="29" width="4.07421875" style="47" customWidth="1"/>
    <col min="30" max="37" width="3.765625" style="47" customWidth="1"/>
    <col min="38" max="38" width="3.765625" style="47" hidden="1" customWidth="1"/>
    <col min="39" max="39" width="3" style="47" bestFit="1" customWidth="1"/>
    <col min="40" max="40" width="7.53515625" style="47" hidden="1" customWidth="1"/>
    <col min="41" max="44" width="21.84375" style="47" hidden="1" customWidth="1"/>
    <col min="45" max="46" width="0" style="47" hidden="1" customWidth="1"/>
    <col min="47" max="16384" width="8.84375" style="47"/>
  </cols>
  <sheetData>
    <row r="1" spans="1:44" ht="21" customHeight="1" x14ac:dyDescent="0.35">
      <c r="A1" s="346" t="s">
        <v>33</v>
      </c>
      <c r="B1" s="346"/>
      <c r="C1" s="346"/>
      <c r="D1" s="346"/>
      <c r="E1" s="346"/>
      <c r="F1" s="346"/>
      <c r="G1" s="346"/>
      <c r="H1" s="346"/>
      <c r="I1" s="346"/>
      <c r="J1" s="346"/>
    </row>
    <row r="2" spans="1:44" ht="21" customHeight="1" thickBot="1" x14ac:dyDescent="0.4">
      <c r="A2" s="347" t="s">
        <v>40</v>
      </c>
      <c r="B2" s="347"/>
      <c r="C2" s="347"/>
      <c r="D2" s="347"/>
      <c r="E2" s="347"/>
      <c r="F2" s="347"/>
      <c r="G2" s="347"/>
      <c r="H2" s="347"/>
      <c r="I2" s="347"/>
      <c r="J2" s="347"/>
      <c r="Q2" s="47" t="s">
        <v>15</v>
      </c>
    </row>
    <row r="3" spans="1:44" ht="26.5" thickBot="1" x14ac:dyDescent="0.35">
      <c r="A3" s="102" t="s">
        <v>0</v>
      </c>
      <c r="E3" s="103" t="s">
        <v>18</v>
      </c>
      <c r="F3" s="104">
        <v>10</v>
      </c>
      <c r="H3" s="91" t="s">
        <v>14</v>
      </c>
      <c r="I3" s="105">
        <v>750</v>
      </c>
      <c r="J3" s="80" t="s">
        <v>1</v>
      </c>
      <c r="K3" s="105">
        <v>900</v>
      </c>
      <c r="V3" s="44" t="str">
        <f>A10</f>
        <v>ZONE A</v>
      </c>
      <c r="W3" s="45"/>
      <c r="X3" s="352" t="str">
        <f>A26</f>
        <v>ZONE B</v>
      </c>
      <c r="Y3" s="353"/>
      <c r="Z3" s="354" t="str">
        <f>A40</f>
        <v>ZONE C</v>
      </c>
      <c r="AA3" s="355"/>
      <c r="AB3" s="350" t="s">
        <v>3</v>
      </c>
      <c r="AC3" s="351"/>
    </row>
    <row r="4" spans="1:44" ht="23.25" customHeight="1" thickBot="1" x14ac:dyDescent="0.35">
      <c r="A4" s="47" t="s">
        <v>12</v>
      </c>
      <c r="E4" s="103" t="s">
        <v>19</v>
      </c>
      <c r="F4" s="106">
        <v>11</v>
      </c>
      <c r="H4" s="92" t="s">
        <v>29</v>
      </c>
      <c r="I4" s="107">
        <v>35</v>
      </c>
      <c r="J4" s="81" t="s">
        <v>30</v>
      </c>
      <c r="K4" s="107">
        <v>26</v>
      </c>
      <c r="Q4" s="381" t="s">
        <v>4</v>
      </c>
      <c r="R4" s="381"/>
      <c r="S4" s="381"/>
      <c r="T4" s="381"/>
      <c r="V4" s="403">
        <v>1292312</v>
      </c>
      <c r="W4" s="404"/>
      <c r="X4" s="404">
        <v>1136888</v>
      </c>
      <c r="Y4" s="404"/>
      <c r="Z4" s="404">
        <v>1145152</v>
      </c>
      <c r="AA4" s="405"/>
      <c r="AB4" s="348">
        <f>SUM(V4:AA4)</f>
        <v>3574352</v>
      </c>
      <c r="AC4" s="349"/>
      <c r="AF4" s="400"/>
      <c r="AG4" s="401"/>
      <c r="AH4" s="108"/>
      <c r="AK4" s="20"/>
      <c r="AL4" s="20"/>
      <c r="AO4" s="108"/>
      <c r="AP4" s="102" t="s">
        <v>28</v>
      </c>
    </row>
    <row r="5" spans="1:44" ht="18.75" customHeight="1" x14ac:dyDescent="0.35">
      <c r="A5" s="47" t="s">
        <v>3</v>
      </c>
      <c r="O5" s="47" t="s">
        <v>2</v>
      </c>
      <c r="Q5" s="381" t="s">
        <v>5</v>
      </c>
      <c r="R5" s="381"/>
      <c r="S5" s="381"/>
      <c r="T5" s="381"/>
      <c r="V5" s="402">
        <f>(F22)*$I$4*$K$4</f>
        <v>100747.11111111111</v>
      </c>
      <c r="W5" s="372"/>
      <c r="X5" s="402">
        <f>(F36)*$I$4*$K$4</f>
        <v>86723.000000000015</v>
      </c>
      <c r="Y5" s="372"/>
      <c r="Z5" s="402">
        <f>(F51)*$I$4*$K$4</f>
        <v>80524.888888888905</v>
      </c>
      <c r="AA5" s="372"/>
      <c r="AB5" s="348">
        <f t="shared" ref="AB5:AB6" si="0">SUM(R5:AA5)</f>
        <v>267995</v>
      </c>
      <c r="AC5" s="349"/>
      <c r="AF5" s="386"/>
      <c r="AG5" s="386"/>
      <c r="AP5" s="109">
        <v>1</v>
      </c>
      <c r="AQ5" s="379" t="s">
        <v>16</v>
      </c>
      <c r="AR5" s="380"/>
    </row>
    <row r="6" spans="1:44" ht="18" customHeight="1" thickBot="1" x14ac:dyDescent="0.4">
      <c r="A6" s="47" t="s">
        <v>13</v>
      </c>
      <c r="Q6" s="381" t="s">
        <v>6</v>
      </c>
      <c r="R6" s="381"/>
      <c r="S6" s="381"/>
      <c r="T6" s="381"/>
      <c r="V6" s="382">
        <f>V5/$K$4</f>
        <v>3874.8888888888887</v>
      </c>
      <c r="W6" s="383"/>
      <c r="X6" s="382">
        <f t="shared" ref="X6" si="1">X5/$K$4</f>
        <v>3335.5000000000005</v>
      </c>
      <c r="Y6" s="383"/>
      <c r="Z6" s="382">
        <f t="shared" ref="Z6" si="2">Z5/$K$4</f>
        <v>3097.1111111111118</v>
      </c>
      <c r="AA6" s="383"/>
      <c r="AB6" s="384">
        <f t="shared" si="0"/>
        <v>10307.5</v>
      </c>
      <c r="AC6" s="385"/>
      <c r="AF6" s="386"/>
      <c r="AG6" s="386"/>
      <c r="AQ6" s="387" t="s">
        <v>17</v>
      </c>
      <c r="AR6" s="388"/>
    </row>
    <row r="7" spans="1:44" ht="13.5" thickBot="1" x14ac:dyDescent="0.4"/>
    <row r="8" spans="1:44" x14ac:dyDescent="0.35">
      <c r="A8" s="356" t="s">
        <v>10</v>
      </c>
      <c r="B8" s="358" t="s">
        <v>11</v>
      </c>
      <c r="C8" s="360" t="s">
        <v>8</v>
      </c>
      <c r="D8" s="366" t="s">
        <v>25</v>
      </c>
      <c r="E8" s="366" t="s">
        <v>7</v>
      </c>
      <c r="F8" s="366" t="s">
        <v>20</v>
      </c>
      <c r="G8" s="398" t="s">
        <v>24</v>
      </c>
      <c r="H8" s="364">
        <v>1</v>
      </c>
      <c r="I8" s="364">
        <v>2</v>
      </c>
      <c r="J8" s="362">
        <v>3</v>
      </c>
      <c r="K8" s="364">
        <v>4</v>
      </c>
      <c r="L8" s="364">
        <v>5</v>
      </c>
      <c r="M8" s="364">
        <v>6</v>
      </c>
      <c r="N8" s="364">
        <v>7</v>
      </c>
      <c r="O8" s="364">
        <v>8</v>
      </c>
      <c r="P8" s="364">
        <v>9</v>
      </c>
      <c r="Q8" s="362">
        <v>10</v>
      </c>
      <c r="R8" s="364">
        <v>11</v>
      </c>
      <c r="S8" s="364">
        <v>12</v>
      </c>
      <c r="T8" s="364">
        <v>13</v>
      </c>
      <c r="U8" s="364">
        <v>14</v>
      </c>
      <c r="V8" s="364">
        <v>15</v>
      </c>
      <c r="W8" s="364">
        <v>16</v>
      </c>
      <c r="X8" s="362">
        <v>17</v>
      </c>
      <c r="Y8" s="364">
        <v>18</v>
      </c>
      <c r="Z8" s="364">
        <v>19</v>
      </c>
      <c r="AA8" s="364">
        <v>20</v>
      </c>
      <c r="AB8" s="376">
        <v>21</v>
      </c>
      <c r="AC8" s="376">
        <v>22</v>
      </c>
      <c r="AD8" s="376">
        <v>23</v>
      </c>
      <c r="AE8" s="374">
        <v>24</v>
      </c>
      <c r="AF8" s="364">
        <v>25</v>
      </c>
      <c r="AG8" s="364">
        <v>26</v>
      </c>
      <c r="AH8" s="364">
        <v>27</v>
      </c>
      <c r="AI8" s="395">
        <v>28</v>
      </c>
      <c r="AJ8" s="397">
        <v>29</v>
      </c>
      <c r="AK8" s="397">
        <v>30</v>
      </c>
      <c r="AL8" s="397">
        <v>31</v>
      </c>
      <c r="AN8" s="109"/>
      <c r="AO8" s="389"/>
      <c r="AP8" s="390"/>
      <c r="AQ8" s="390"/>
      <c r="AR8" s="391"/>
    </row>
    <row r="9" spans="1:44" ht="13.5" thickBot="1" x14ac:dyDescent="0.4">
      <c r="A9" s="357"/>
      <c r="B9" s="359"/>
      <c r="C9" s="361"/>
      <c r="D9" s="367"/>
      <c r="E9" s="367"/>
      <c r="F9" s="367"/>
      <c r="G9" s="399"/>
      <c r="H9" s="365"/>
      <c r="I9" s="365"/>
      <c r="J9" s="363"/>
      <c r="K9" s="365"/>
      <c r="L9" s="365"/>
      <c r="M9" s="365"/>
      <c r="N9" s="365"/>
      <c r="O9" s="365"/>
      <c r="P9" s="365"/>
      <c r="Q9" s="363"/>
      <c r="R9" s="365"/>
      <c r="S9" s="365"/>
      <c r="T9" s="365"/>
      <c r="U9" s="365"/>
      <c r="V9" s="365"/>
      <c r="W9" s="365"/>
      <c r="X9" s="363"/>
      <c r="Y9" s="365"/>
      <c r="Z9" s="365"/>
      <c r="AA9" s="365"/>
      <c r="AB9" s="377"/>
      <c r="AC9" s="377"/>
      <c r="AD9" s="377"/>
      <c r="AE9" s="375"/>
      <c r="AF9" s="365"/>
      <c r="AG9" s="365"/>
      <c r="AH9" s="365"/>
      <c r="AI9" s="396"/>
      <c r="AJ9" s="397"/>
      <c r="AK9" s="397"/>
      <c r="AL9" s="397"/>
      <c r="AO9" s="392"/>
      <c r="AP9" s="393"/>
      <c r="AQ9" s="393"/>
      <c r="AR9" s="394"/>
    </row>
    <row r="10" spans="1:44" x14ac:dyDescent="0.3">
      <c r="A10" s="110" t="s">
        <v>26</v>
      </c>
      <c r="B10" s="111"/>
      <c r="F10" s="46"/>
      <c r="H10" s="25"/>
      <c r="I10" s="112"/>
      <c r="J10" s="147"/>
      <c r="K10" s="25"/>
      <c r="L10" s="25"/>
      <c r="M10" s="25"/>
      <c r="N10" s="25"/>
      <c r="O10" s="25"/>
      <c r="P10" s="25"/>
      <c r="Q10" s="147"/>
      <c r="R10" s="25"/>
      <c r="S10" s="25"/>
      <c r="T10" s="25"/>
      <c r="U10" s="25"/>
      <c r="V10" s="25"/>
      <c r="W10" s="25"/>
      <c r="X10" s="147"/>
      <c r="Y10" s="25"/>
      <c r="Z10" s="25"/>
      <c r="AA10" s="25"/>
      <c r="AB10" s="25"/>
      <c r="AC10" s="25"/>
      <c r="AD10" s="25"/>
      <c r="AE10" s="147"/>
      <c r="AF10" s="25"/>
      <c r="AG10" s="25"/>
      <c r="AH10" s="25"/>
      <c r="AI10" s="25"/>
      <c r="AJ10" s="25"/>
      <c r="AK10" s="25"/>
      <c r="AL10" s="25"/>
      <c r="AO10" s="392"/>
      <c r="AP10" s="393"/>
      <c r="AQ10" s="393"/>
      <c r="AR10" s="394"/>
    </row>
    <row r="11" spans="1:44" x14ac:dyDescent="0.3">
      <c r="A11" s="72">
        <v>38</v>
      </c>
      <c r="B11" s="73" t="s">
        <v>1</v>
      </c>
      <c r="C11" s="113">
        <v>19.739999999999998</v>
      </c>
      <c r="D11" s="75">
        <f>C11/$C$22</f>
        <v>1.9811320754716979</v>
      </c>
      <c r="E11" s="73">
        <v>2</v>
      </c>
      <c r="F11" s="54">
        <f>IF(B11=$H$3,((C11*10000)/$I$3),((C11*10000)/$K$3))</f>
        <v>219.33333333333331</v>
      </c>
      <c r="G11" s="96">
        <v>13</v>
      </c>
      <c r="H11" s="26">
        <v>1</v>
      </c>
      <c r="I11" s="153">
        <v>2</v>
      </c>
      <c r="J11" s="148"/>
      <c r="K11" s="26"/>
      <c r="L11" s="26"/>
      <c r="M11" s="26"/>
      <c r="N11" s="26"/>
      <c r="O11" s="26"/>
      <c r="P11" s="26"/>
      <c r="Q11" s="148"/>
      <c r="R11" s="26"/>
      <c r="S11" s="26"/>
      <c r="T11" s="26"/>
      <c r="U11" s="26">
        <v>1</v>
      </c>
      <c r="V11" s="26">
        <v>2</v>
      </c>
      <c r="W11" s="26"/>
      <c r="X11" s="148"/>
      <c r="Y11" s="26"/>
      <c r="Z11" s="26"/>
      <c r="AA11" s="26"/>
      <c r="AB11" s="26"/>
      <c r="AC11" s="26"/>
      <c r="AD11" s="26"/>
      <c r="AE11" s="148"/>
      <c r="AF11" s="26"/>
      <c r="AG11" s="26"/>
      <c r="AH11" s="26">
        <v>1</v>
      </c>
      <c r="AI11" s="26">
        <v>2</v>
      </c>
      <c r="AJ11" s="52"/>
      <c r="AK11" s="52"/>
      <c r="AL11" s="52"/>
      <c r="AM11" s="79"/>
      <c r="AN11" s="79"/>
    </row>
    <row r="12" spans="1:44" x14ac:dyDescent="0.3">
      <c r="A12" s="72">
        <v>32</v>
      </c>
      <c r="B12" s="73" t="s">
        <v>14</v>
      </c>
      <c r="C12" s="113">
        <v>7.65</v>
      </c>
      <c r="D12" s="75">
        <f t="shared" ref="D12:D20" si="3">C12/$C$22</f>
        <v>0.76776395022079491</v>
      </c>
      <c r="E12" s="73">
        <v>2</v>
      </c>
      <c r="F12" s="54">
        <f t="shared" ref="F12:F20" si="4">IF(B12=$H$3,((C12*10000)/$I$3),((C12*10000)/$K$3))</f>
        <v>102</v>
      </c>
      <c r="G12" s="96">
        <v>9</v>
      </c>
      <c r="H12" s="26"/>
      <c r="I12" s="153">
        <v>2</v>
      </c>
      <c r="J12" s="148"/>
      <c r="K12" s="26">
        <v>3</v>
      </c>
      <c r="L12" s="26">
        <v>4</v>
      </c>
      <c r="M12" s="26"/>
      <c r="N12" s="26"/>
      <c r="O12" s="26"/>
      <c r="P12" s="26"/>
      <c r="Q12" s="148"/>
      <c r="R12" s="26"/>
      <c r="S12" s="26"/>
      <c r="T12" s="26"/>
      <c r="U12" s="26"/>
      <c r="V12" s="26">
        <v>2</v>
      </c>
      <c r="W12" s="26">
        <v>3</v>
      </c>
      <c r="X12" s="148"/>
      <c r="Y12" s="26">
        <v>4</v>
      </c>
      <c r="Z12" s="26"/>
      <c r="AA12" s="26"/>
      <c r="AB12" s="26"/>
      <c r="AC12" s="26"/>
      <c r="AD12" s="26"/>
      <c r="AE12" s="148"/>
      <c r="AF12" s="26"/>
      <c r="AG12" s="26"/>
      <c r="AH12" s="26"/>
      <c r="AI12" s="26">
        <v>2</v>
      </c>
      <c r="AJ12" s="52">
        <v>3</v>
      </c>
      <c r="AK12" s="52">
        <v>4</v>
      </c>
      <c r="AL12" s="52"/>
      <c r="AM12" s="79"/>
      <c r="AN12" s="79"/>
    </row>
    <row r="13" spans="1:44" x14ac:dyDescent="0.3">
      <c r="A13" s="72">
        <v>34</v>
      </c>
      <c r="B13" s="73" t="s">
        <v>14</v>
      </c>
      <c r="C13" s="113">
        <v>7.9</v>
      </c>
      <c r="D13" s="75">
        <f>C13/$C$22</f>
        <v>0.79285427539140907</v>
      </c>
      <c r="E13" s="73">
        <v>4</v>
      </c>
      <c r="F13" s="54">
        <v>213</v>
      </c>
      <c r="G13" s="96">
        <v>7</v>
      </c>
      <c r="H13" s="93"/>
      <c r="J13" s="156"/>
      <c r="K13" s="26"/>
      <c r="L13" s="26">
        <v>4</v>
      </c>
      <c r="M13" s="26">
        <v>5</v>
      </c>
      <c r="N13" s="26">
        <v>6</v>
      </c>
      <c r="O13" s="26"/>
      <c r="P13" s="26"/>
      <c r="Q13" s="148"/>
      <c r="R13" s="26"/>
      <c r="S13" s="26"/>
      <c r="T13" s="26"/>
      <c r="U13" s="26"/>
      <c r="V13" s="26"/>
      <c r="W13" s="26"/>
      <c r="X13" s="148"/>
      <c r="Y13" s="26">
        <v>4</v>
      </c>
      <c r="Z13" s="26">
        <v>5</v>
      </c>
      <c r="AA13" s="26">
        <v>6</v>
      </c>
      <c r="AB13" s="26"/>
      <c r="AC13" s="26"/>
      <c r="AD13" s="26"/>
      <c r="AE13" s="148"/>
      <c r="AF13" s="26"/>
      <c r="AG13" s="26"/>
      <c r="AH13" s="26"/>
      <c r="AI13" s="26"/>
      <c r="AJ13" s="52"/>
      <c r="AK13" s="52"/>
      <c r="AL13" s="52"/>
      <c r="AM13" s="79"/>
      <c r="AN13" s="79"/>
    </row>
    <row r="14" spans="1:44" x14ac:dyDescent="0.3">
      <c r="A14" s="72">
        <v>41</v>
      </c>
      <c r="B14" s="73" t="s">
        <v>14</v>
      </c>
      <c r="C14" s="113">
        <v>5.75</v>
      </c>
      <c r="D14" s="75">
        <f t="shared" si="3"/>
        <v>0.57707747892412686</v>
      </c>
      <c r="E14" s="73">
        <v>1</v>
      </c>
      <c r="F14" s="54">
        <f t="shared" si="4"/>
        <v>76.666666666666671</v>
      </c>
      <c r="G14" s="96">
        <v>2</v>
      </c>
      <c r="H14" s="26"/>
      <c r="I14" s="153"/>
      <c r="J14" s="148"/>
      <c r="K14" s="26"/>
      <c r="L14" s="26"/>
      <c r="M14" s="26"/>
      <c r="N14" s="26"/>
      <c r="O14" s="26">
        <v>7</v>
      </c>
      <c r="P14" s="26">
        <v>8</v>
      </c>
      <c r="Q14" s="148"/>
      <c r="R14" s="26"/>
      <c r="S14" s="26"/>
      <c r="T14" s="26"/>
      <c r="U14" s="26"/>
      <c r="V14" s="26"/>
      <c r="W14" s="26"/>
      <c r="X14" s="148"/>
      <c r="Y14" s="26"/>
      <c r="Z14" s="26"/>
      <c r="AA14" s="26"/>
      <c r="AB14" s="26">
        <v>7</v>
      </c>
      <c r="AC14" s="26">
        <v>8</v>
      </c>
      <c r="AD14" s="26"/>
      <c r="AE14" s="148"/>
      <c r="AF14" s="26"/>
      <c r="AG14" s="26"/>
      <c r="AH14" s="26"/>
      <c r="AI14" s="26"/>
      <c r="AJ14" s="52"/>
      <c r="AK14" s="52"/>
      <c r="AL14" s="52"/>
      <c r="AM14" s="79"/>
      <c r="AN14" s="79"/>
    </row>
    <row r="15" spans="1:44" x14ac:dyDescent="0.3">
      <c r="A15" s="72">
        <v>26</v>
      </c>
      <c r="B15" s="73" t="s">
        <v>14</v>
      </c>
      <c r="C15" s="113">
        <v>8.56</v>
      </c>
      <c r="D15" s="75">
        <f t="shared" si="3"/>
        <v>0.8590927338418306</v>
      </c>
      <c r="E15" s="73">
        <v>2</v>
      </c>
      <c r="F15" s="54">
        <f t="shared" si="4"/>
        <v>114.13333333333334</v>
      </c>
      <c r="G15" s="96">
        <v>5</v>
      </c>
      <c r="H15" s="26"/>
      <c r="I15" s="26"/>
      <c r="J15" s="148"/>
      <c r="K15" s="26"/>
      <c r="L15" s="26"/>
      <c r="M15" s="26"/>
      <c r="N15" s="26"/>
      <c r="O15" s="26"/>
      <c r="P15" s="26">
        <v>8</v>
      </c>
      <c r="Q15" s="148"/>
      <c r="R15" s="26"/>
      <c r="S15" s="26"/>
      <c r="T15" s="26"/>
      <c r="U15" s="26"/>
      <c r="V15" s="26"/>
      <c r="W15" s="26"/>
      <c r="X15" s="148"/>
      <c r="Y15" s="26"/>
      <c r="Z15" s="26"/>
      <c r="AA15" s="26"/>
      <c r="AB15" s="26"/>
      <c r="AC15" s="26">
        <v>8</v>
      </c>
      <c r="AD15" s="26"/>
      <c r="AE15" s="148"/>
      <c r="AF15" s="26"/>
      <c r="AG15" s="26"/>
      <c r="AH15" s="26"/>
      <c r="AI15" s="26"/>
      <c r="AJ15" s="26"/>
      <c r="AK15" s="26"/>
      <c r="AL15" s="26"/>
      <c r="AM15" s="79"/>
      <c r="AN15" s="79"/>
    </row>
    <row r="16" spans="1:44" x14ac:dyDescent="0.3">
      <c r="A16" s="72">
        <v>27</v>
      </c>
      <c r="B16" s="73" t="s">
        <v>14</v>
      </c>
      <c r="C16" s="113">
        <v>8.4499999999999993</v>
      </c>
      <c r="D16" s="75">
        <f t="shared" si="3"/>
        <v>0.84805299076676022</v>
      </c>
      <c r="E16" s="73">
        <v>4</v>
      </c>
      <c r="F16" s="54">
        <f t="shared" si="4"/>
        <v>112.66666666666667</v>
      </c>
      <c r="G16" s="96">
        <v>2</v>
      </c>
      <c r="H16" s="26"/>
      <c r="I16" s="26"/>
      <c r="J16" s="148"/>
      <c r="K16" s="26"/>
      <c r="L16" s="26"/>
      <c r="M16" s="26"/>
      <c r="N16" s="26"/>
      <c r="O16" s="26"/>
      <c r="P16" s="26"/>
      <c r="Q16" s="148"/>
      <c r="R16" s="26">
        <v>9</v>
      </c>
      <c r="S16" s="26"/>
      <c r="T16" s="26"/>
      <c r="U16" s="26"/>
      <c r="V16" s="26"/>
      <c r="W16" s="26"/>
      <c r="X16" s="148"/>
      <c r="Y16" s="26"/>
      <c r="Z16" s="26"/>
      <c r="AA16" s="26"/>
      <c r="AB16" s="26"/>
      <c r="AC16" s="26"/>
      <c r="AD16" s="26">
        <v>9</v>
      </c>
      <c r="AE16" s="148"/>
      <c r="AF16" s="26"/>
      <c r="AG16" s="26"/>
      <c r="AH16" s="26"/>
      <c r="AI16" s="26"/>
      <c r="AJ16" s="26"/>
      <c r="AK16" s="26"/>
      <c r="AL16" s="26"/>
      <c r="AM16" s="79"/>
      <c r="AN16" s="79"/>
    </row>
    <row r="17" spans="1:390" x14ac:dyDescent="0.3">
      <c r="A17" s="72">
        <v>23</v>
      </c>
      <c r="B17" s="73" t="s">
        <v>1</v>
      </c>
      <c r="C17" s="113">
        <v>8.02</v>
      </c>
      <c r="D17" s="75">
        <f t="shared" si="3"/>
        <v>0.80489763147330384</v>
      </c>
      <c r="E17" s="73">
        <v>3</v>
      </c>
      <c r="F17" s="54">
        <f t="shared" si="4"/>
        <v>89.111111111111114</v>
      </c>
      <c r="G17" s="96">
        <v>1</v>
      </c>
      <c r="H17" s="26"/>
      <c r="I17" s="26"/>
      <c r="J17" s="148"/>
      <c r="K17" s="26"/>
      <c r="L17" s="26"/>
      <c r="M17" s="26"/>
      <c r="N17" s="26"/>
      <c r="O17" s="26"/>
      <c r="P17" s="26"/>
      <c r="Q17" s="148"/>
      <c r="R17" s="26"/>
      <c r="S17" s="26">
        <v>10</v>
      </c>
      <c r="T17" s="26">
        <v>11</v>
      </c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>
        <v>10</v>
      </c>
      <c r="AG17" s="26">
        <v>11</v>
      </c>
      <c r="AH17" s="26"/>
      <c r="AI17" s="26"/>
      <c r="AJ17" s="26"/>
      <c r="AK17" s="26"/>
      <c r="AL17" s="26"/>
      <c r="AM17" s="79"/>
      <c r="AN17" s="79"/>
    </row>
    <row r="18" spans="1:390" x14ac:dyDescent="0.3">
      <c r="A18" s="72">
        <v>22</v>
      </c>
      <c r="B18" s="73" t="s">
        <v>14</v>
      </c>
      <c r="C18" s="113">
        <v>17.96</v>
      </c>
      <c r="D18" s="75">
        <f t="shared" si="3"/>
        <v>1.802488960256925</v>
      </c>
      <c r="E18" s="117">
        <v>0</v>
      </c>
      <c r="F18" s="54">
        <f t="shared" si="4"/>
        <v>239.46666666666667</v>
      </c>
      <c r="G18" s="96">
        <v>0</v>
      </c>
      <c r="H18" s="96"/>
      <c r="I18" s="96"/>
      <c r="J18" s="157"/>
      <c r="K18" s="96"/>
      <c r="L18" s="96"/>
      <c r="M18" s="96"/>
      <c r="N18" s="96"/>
      <c r="O18" s="96"/>
      <c r="P18" s="96"/>
      <c r="Q18" s="157"/>
      <c r="R18" s="96"/>
      <c r="S18" s="96"/>
      <c r="T18" s="96"/>
      <c r="U18" s="96"/>
      <c r="V18" s="96"/>
      <c r="W18" s="96"/>
      <c r="X18" s="157"/>
      <c r="Y18" s="96"/>
      <c r="Z18" s="96"/>
      <c r="AA18" s="96"/>
      <c r="AB18" s="96"/>
      <c r="AC18" s="96"/>
      <c r="AD18" s="96"/>
      <c r="AE18" s="157"/>
      <c r="AF18" s="96"/>
      <c r="AG18" s="96"/>
      <c r="AH18" s="96"/>
      <c r="AI18" s="96"/>
      <c r="AJ18" s="96"/>
      <c r="AK18" s="96"/>
      <c r="AL18" s="96"/>
    </row>
    <row r="19" spans="1:390" x14ac:dyDescent="0.3">
      <c r="A19" s="182">
        <v>19</v>
      </c>
      <c r="B19" s="73" t="s">
        <v>1</v>
      </c>
      <c r="C19" s="113">
        <v>2.73</v>
      </c>
      <c r="D19" s="75">
        <f t="shared" si="3"/>
        <v>0.27398635086310719</v>
      </c>
      <c r="E19" s="117">
        <v>0</v>
      </c>
      <c r="F19" s="54">
        <f t="shared" si="4"/>
        <v>30.333333333333332</v>
      </c>
      <c r="G19" s="96">
        <v>0</v>
      </c>
      <c r="H19" s="96"/>
      <c r="I19" s="96"/>
      <c r="J19" s="157"/>
      <c r="K19" s="96"/>
      <c r="L19" s="96"/>
      <c r="M19" s="96"/>
      <c r="N19" s="96"/>
      <c r="O19" s="96"/>
      <c r="P19" s="96"/>
      <c r="Q19" s="157"/>
      <c r="R19" s="96"/>
      <c r="S19" s="96"/>
      <c r="T19" s="96"/>
      <c r="U19" s="96"/>
      <c r="V19" s="96"/>
      <c r="W19" s="96"/>
      <c r="X19" s="157"/>
      <c r="Y19" s="96"/>
      <c r="Z19" s="96"/>
      <c r="AA19" s="96"/>
      <c r="AB19" s="96"/>
      <c r="AC19" s="96"/>
      <c r="AD19" s="96"/>
      <c r="AE19" s="157"/>
      <c r="AF19" s="96"/>
      <c r="AG19" s="96"/>
      <c r="AH19" s="96"/>
      <c r="AI19" s="96"/>
      <c r="AJ19" s="96"/>
      <c r="AK19" s="96"/>
      <c r="AL19" s="96"/>
    </row>
    <row r="20" spans="1:390" x14ac:dyDescent="0.3">
      <c r="A20" s="182">
        <v>21</v>
      </c>
      <c r="B20" s="73" t="s">
        <v>14</v>
      </c>
      <c r="C20" s="113">
        <v>12.88</v>
      </c>
      <c r="D20" s="75">
        <f t="shared" si="3"/>
        <v>1.2926535527900442</v>
      </c>
      <c r="E20" s="117">
        <v>0</v>
      </c>
      <c r="F20" s="54">
        <f t="shared" si="4"/>
        <v>171.73333333333335</v>
      </c>
      <c r="G20" s="96" t="s">
        <v>37</v>
      </c>
      <c r="H20" s="96" t="s">
        <v>37</v>
      </c>
      <c r="I20" s="96" t="s">
        <v>37</v>
      </c>
      <c r="J20" s="157" t="s">
        <v>37</v>
      </c>
      <c r="K20" s="96" t="s">
        <v>37</v>
      </c>
      <c r="L20" s="96" t="s">
        <v>37</v>
      </c>
      <c r="M20" s="96" t="s">
        <v>37</v>
      </c>
      <c r="N20" s="96" t="s">
        <v>37</v>
      </c>
      <c r="O20" s="96" t="s">
        <v>37</v>
      </c>
      <c r="P20" s="96" t="s">
        <v>37</v>
      </c>
      <c r="Q20" s="157" t="s">
        <v>37</v>
      </c>
      <c r="R20" s="96" t="s">
        <v>37</v>
      </c>
      <c r="S20" s="96" t="s">
        <v>37</v>
      </c>
      <c r="T20" s="96" t="s">
        <v>37</v>
      </c>
      <c r="U20" s="96" t="s">
        <v>37</v>
      </c>
      <c r="V20" s="96" t="s">
        <v>37</v>
      </c>
      <c r="W20" s="96" t="s">
        <v>37</v>
      </c>
      <c r="X20" s="157" t="s">
        <v>37</v>
      </c>
      <c r="Y20" s="96" t="s">
        <v>37</v>
      </c>
      <c r="Z20" s="96" t="s">
        <v>37</v>
      </c>
      <c r="AA20" s="96" t="s">
        <v>37</v>
      </c>
      <c r="AB20" s="96" t="s">
        <v>37</v>
      </c>
      <c r="AC20" s="96" t="s">
        <v>37</v>
      </c>
      <c r="AD20" s="96" t="s">
        <v>37</v>
      </c>
      <c r="AE20" s="157" t="s">
        <v>37</v>
      </c>
      <c r="AF20" s="96" t="s">
        <v>37</v>
      </c>
      <c r="AG20" s="96" t="s">
        <v>37</v>
      </c>
      <c r="AH20" s="96" t="s">
        <v>37</v>
      </c>
      <c r="AI20" s="96" t="s">
        <v>37</v>
      </c>
      <c r="AJ20" s="96" t="s">
        <v>37</v>
      </c>
      <c r="AK20" s="96" t="s">
        <v>37</v>
      </c>
      <c r="AL20" s="96"/>
    </row>
    <row r="21" spans="1:390" x14ac:dyDescent="0.35">
      <c r="A21" s="114"/>
      <c r="B21" s="93" t="s">
        <v>9</v>
      </c>
      <c r="C21" s="115">
        <f>SUM(C11:C20)</f>
        <v>99.64</v>
      </c>
      <c r="D21" s="116"/>
      <c r="E21" s="117"/>
      <c r="F21" s="116">
        <f>SUM(F11:F17)</f>
        <v>926.91111111111093</v>
      </c>
      <c r="G21" s="118"/>
      <c r="H21" s="26"/>
      <c r="I21" s="153"/>
      <c r="J21" s="148"/>
      <c r="K21" s="26"/>
      <c r="L21" s="26"/>
      <c r="M21" s="26"/>
      <c r="N21" s="26"/>
      <c r="O21" s="26"/>
      <c r="P21" s="26"/>
      <c r="Q21" s="148"/>
      <c r="R21" s="26"/>
      <c r="S21" s="26"/>
      <c r="T21" s="26"/>
      <c r="U21" s="26"/>
      <c r="V21" s="26"/>
      <c r="W21" s="26"/>
      <c r="X21" s="148"/>
      <c r="Y21" s="26"/>
      <c r="Z21" s="26"/>
      <c r="AA21" s="26"/>
      <c r="AB21" s="26"/>
      <c r="AC21" s="26"/>
      <c r="AD21" s="26"/>
      <c r="AE21" s="148"/>
      <c r="AF21" s="26"/>
      <c r="AG21" s="26"/>
      <c r="AH21" s="26"/>
      <c r="AI21" s="26"/>
      <c r="AJ21" s="52"/>
      <c r="AK21" s="52"/>
      <c r="AL21" s="52"/>
      <c r="AM21" s="79"/>
      <c r="AN21" s="79"/>
    </row>
    <row r="22" spans="1:390" ht="26" x14ac:dyDescent="0.35">
      <c r="A22" s="119"/>
      <c r="B22" s="111" t="s">
        <v>22</v>
      </c>
      <c r="C22" s="54">
        <f>C21/F3</f>
        <v>9.9640000000000004</v>
      </c>
      <c r="D22" s="116"/>
      <c r="E22" s="111" t="s">
        <v>23</v>
      </c>
      <c r="F22" s="116">
        <f t="shared" ref="F22" si="5">IF(B22=$H$3,((C22*10000)/$I$3),((C22*10000)/$K$3))</f>
        <v>110.71111111111111</v>
      </c>
      <c r="G22" s="118" t="s">
        <v>21</v>
      </c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90"/>
      <c r="AK22" s="26"/>
      <c r="AL22" s="26"/>
      <c r="AO22" s="79"/>
      <c r="AP22" s="79"/>
      <c r="AQ22" s="79"/>
      <c r="AR22" s="79"/>
    </row>
    <row r="23" spans="1:390" x14ac:dyDescent="0.35">
      <c r="A23" s="121"/>
      <c r="B23" s="122"/>
      <c r="C23" s="123"/>
      <c r="D23" s="123"/>
      <c r="E23" s="122"/>
      <c r="F23" s="123"/>
      <c r="G23" s="124"/>
      <c r="H23" s="88"/>
      <c r="I23" s="125"/>
      <c r="J23" s="149"/>
      <c r="K23" s="88"/>
      <c r="L23" s="88"/>
      <c r="M23" s="88"/>
      <c r="N23" s="88"/>
      <c r="O23" s="88"/>
      <c r="P23" s="88"/>
      <c r="Q23" s="149"/>
      <c r="R23" s="88"/>
      <c r="S23" s="88"/>
      <c r="T23" s="88"/>
      <c r="U23" s="88"/>
      <c r="V23" s="88"/>
      <c r="W23" s="88"/>
      <c r="X23" s="149"/>
      <c r="Y23" s="88"/>
      <c r="Z23" s="88"/>
      <c r="AA23" s="88"/>
      <c r="AB23" s="88"/>
      <c r="AC23" s="88"/>
      <c r="AD23" s="88"/>
      <c r="AE23" s="149"/>
      <c r="AF23" s="88"/>
      <c r="AG23" s="88"/>
      <c r="AH23" s="88"/>
      <c r="AI23" s="88"/>
      <c r="AJ23" s="154"/>
      <c r="AK23" s="26"/>
      <c r="AL23" s="26"/>
      <c r="AO23" s="79"/>
      <c r="AP23" s="79"/>
      <c r="AQ23" s="79"/>
      <c r="AR23" s="79"/>
    </row>
    <row r="24" spans="1:390" s="93" customFormat="1" x14ac:dyDescent="0.35">
      <c r="A24" s="378" t="s">
        <v>10</v>
      </c>
      <c r="B24" s="371" t="s">
        <v>11</v>
      </c>
      <c r="C24" s="372" t="s">
        <v>8</v>
      </c>
      <c r="D24" s="373" t="s">
        <v>25</v>
      </c>
      <c r="E24" s="373" t="s">
        <v>7</v>
      </c>
      <c r="F24" s="373" t="s">
        <v>20</v>
      </c>
      <c r="G24" s="373" t="s">
        <v>24</v>
      </c>
      <c r="H24" s="26"/>
      <c r="I24" s="120"/>
      <c r="J24" s="148"/>
      <c r="K24" s="26"/>
      <c r="L24" s="26"/>
      <c r="M24" s="26"/>
      <c r="N24" s="26"/>
      <c r="O24" s="26"/>
      <c r="P24" s="26"/>
      <c r="Q24" s="148"/>
      <c r="R24" s="26"/>
      <c r="S24" s="26"/>
      <c r="T24" s="26"/>
      <c r="U24" s="26"/>
      <c r="V24" s="26"/>
      <c r="W24" s="26"/>
      <c r="X24" s="148"/>
      <c r="Y24" s="26"/>
      <c r="Z24" s="26"/>
      <c r="AA24" s="26"/>
      <c r="AB24" s="26"/>
      <c r="AC24" s="26"/>
      <c r="AD24" s="26"/>
      <c r="AE24" s="148"/>
      <c r="AF24" s="26"/>
      <c r="AG24" s="26"/>
      <c r="AH24" s="26"/>
      <c r="AI24" s="26"/>
      <c r="AJ24" s="90"/>
      <c r="AK24" s="26"/>
      <c r="AL24" s="26"/>
      <c r="AM24" s="47"/>
      <c r="AN24" s="47"/>
      <c r="AO24" s="77"/>
      <c r="AP24" s="77"/>
      <c r="AQ24" s="77"/>
      <c r="AR24" s="7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</row>
    <row r="25" spans="1:390" s="93" customFormat="1" x14ac:dyDescent="0.35">
      <c r="A25" s="378"/>
      <c r="B25" s="371"/>
      <c r="C25" s="372"/>
      <c r="D25" s="373"/>
      <c r="E25" s="373"/>
      <c r="F25" s="373"/>
      <c r="G25" s="373"/>
      <c r="H25" s="26"/>
      <c r="I25" s="120"/>
      <c r="J25" s="148"/>
      <c r="K25" s="26"/>
      <c r="L25" s="26"/>
      <c r="M25" s="26"/>
      <c r="N25" s="26"/>
      <c r="O25" s="26"/>
      <c r="P25" s="26"/>
      <c r="Q25" s="148"/>
      <c r="R25" s="26"/>
      <c r="S25" s="26"/>
      <c r="T25" s="26"/>
      <c r="U25" s="26"/>
      <c r="V25" s="26"/>
      <c r="W25" s="26"/>
      <c r="X25" s="148"/>
      <c r="Y25" s="26"/>
      <c r="Z25" s="26"/>
      <c r="AA25" s="26"/>
      <c r="AB25" s="26"/>
      <c r="AC25" s="26"/>
      <c r="AD25" s="26"/>
      <c r="AE25" s="148"/>
      <c r="AF25" s="26"/>
      <c r="AG25" s="26"/>
      <c r="AH25" s="26"/>
      <c r="AI25" s="26"/>
      <c r="AJ25" s="90"/>
      <c r="AK25" s="26"/>
      <c r="AL25" s="26"/>
      <c r="AM25" s="47"/>
      <c r="AN25" s="47"/>
      <c r="AO25" s="77"/>
      <c r="AP25" s="77"/>
      <c r="AQ25" s="77"/>
      <c r="AR25" s="7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</row>
    <row r="26" spans="1:390" x14ac:dyDescent="0.3">
      <c r="A26" s="126" t="s">
        <v>32</v>
      </c>
      <c r="H26" s="89"/>
      <c r="I26" s="127"/>
      <c r="J26" s="150"/>
      <c r="K26" s="89"/>
      <c r="L26" s="89"/>
      <c r="M26" s="89"/>
      <c r="N26" s="89"/>
      <c r="O26" s="89"/>
      <c r="P26" s="89"/>
      <c r="Q26" s="150"/>
      <c r="R26" s="89"/>
      <c r="S26" s="89"/>
      <c r="T26" s="89"/>
      <c r="U26" s="89"/>
      <c r="V26" s="89"/>
      <c r="W26" s="89"/>
      <c r="X26" s="150"/>
      <c r="Y26" s="89"/>
      <c r="Z26" s="89"/>
      <c r="AA26" s="89"/>
      <c r="AB26" s="89"/>
      <c r="AC26" s="89"/>
      <c r="AD26" s="89"/>
      <c r="AE26" s="150"/>
      <c r="AF26" s="89"/>
      <c r="AG26" s="89"/>
      <c r="AH26" s="89"/>
      <c r="AI26" s="89"/>
      <c r="AJ26" s="89"/>
      <c r="AK26" s="26"/>
      <c r="AL26" s="26"/>
      <c r="AO26" s="77"/>
      <c r="AP26" s="77"/>
      <c r="AQ26" s="77"/>
      <c r="AR26" s="77"/>
    </row>
    <row r="27" spans="1:390" s="93" customFormat="1" ht="13.5" customHeight="1" x14ac:dyDescent="0.3">
      <c r="A27" s="73">
        <v>39</v>
      </c>
      <c r="B27" s="73"/>
      <c r="C27" s="76">
        <v>15.25</v>
      </c>
      <c r="D27" s="75">
        <f t="shared" ref="D27:D34" si="6">C27/$C$36</f>
        <v>1.7780109595429634</v>
      </c>
      <c r="E27" s="73">
        <v>2</v>
      </c>
      <c r="F27" s="54">
        <f t="shared" ref="F27:F34" si="7">IF(B27=$H$3,((C27*10000)/$I$3),((C27*10000)/$K$3))</f>
        <v>169.44444444444446</v>
      </c>
      <c r="G27" s="98">
        <v>10</v>
      </c>
      <c r="H27" s="26">
        <v>1</v>
      </c>
      <c r="I27" s="153">
        <v>2</v>
      </c>
      <c r="J27" s="148"/>
      <c r="K27" s="26"/>
      <c r="L27" s="26"/>
      <c r="M27" s="26"/>
      <c r="N27" s="26"/>
      <c r="O27" s="26"/>
      <c r="P27" s="26"/>
      <c r="Q27" s="148"/>
      <c r="R27" s="26"/>
      <c r="S27" s="26"/>
      <c r="T27" s="26"/>
      <c r="U27" s="26">
        <v>1</v>
      </c>
      <c r="V27" s="26">
        <v>2</v>
      </c>
      <c r="W27" s="26"/>
      <c r="X27" s="148"/>
      <c r="Y27" s="26"/>
      <c r="Z27" s="26"/>
      <c r="AA27" s="26"/>
      <c r="AB27" s="26"/>
      <c r="AC27" s="26"/>
      <c r="AD27" s="26"/>
      <c r="AE27" s="148"/>
      <c r="AF27" s="26"/>
      <c r="AG27" s="26"/>
      <c r="AH27" s="26">
        <v>1</v>
      </c>
      <c r="AI27" s="26">
        <v>2</v>
      </c>
      <c r="AJ27" s="90"/>
      <c r="AK27" s="26"/>
      <c r="AL27" s="26"/>
      <c r="AM27" s="47"/>
      <c r="AN27" s="47"/>
      <c r="AO27" s="128"/>
      <c r="AP27" s="128"/>
      <c r="AQ27" s="128"/>
      <c r="AR27" s="128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  <c r="JB27" s="47"/>
      <c r="JC27" s="47"/>
      <c r="JD27" s="47"/>
      <c r="JE27" s="47"/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7"/>
      <c r="KK27" s="47"/>
      <c r="KL27" s="47"/>
      <c r="KM27" s="47"/>
      <c r="KN27" s="47"/>
      <c r="KO27" s="47"/>
      <c r="KP27" s="47"/>
      <c r="KQ27" s="47"/>
      <c r="KR27" s="47"/>
      <c r="KS27" s="47"/>
      <c r="KT27" s="47"/>
      <c r="KU27" s="47"/>
      <c r="KV27" s="47"/>
      <c r="KW27" s="47"/>
      <c r="KX27" s="47"/>
      <c r="KY27" s="47"/>
      <c r="KZ27" s="47"/>
      <c r="LA27" s="47"/>
      <c r="LB27" s="47"/>
      <c r="LC27" s="47"/>
      <c r="LD27" s="47"/>
      <c r="LE27" s="47"/>
      <c r="LF27" s="47"/>
      <c r="LG27" s="47"/>
      <c r="LH27" s="47"/>
      <c r="LI27" s="47"/>
      <c r="LJ27" s="47"/>
      <c r="LK27" s="47"/>
      <c r="LL27" s="47"/>
      <c r="LM27" s="47"/>
      <c r="LN27" s="47"/>
      <c r="LO27" s="47"/>
      <c r="LP27" s="47"/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47"/>
      <c r="MG27" s="47"/>
      <c r="MH27" s="47"/>
      <c r="MI27" s="47"/>
      <c r="MJ27" s="47"/>
      <c r="MK27" s="47"/>
      <c r="ML27" s="47"/>
      <c r="MM27" s="47"/>
      <c r="MN27" s="47"/>
      <c r="MO27" s="47"/>
      <c r="MP27" s="47"/>
      <c r="MQ27" s="47"/>
      <c r="MR27" s="47"/>
      <c r="MS27" s="47"/>
      <c r="MT27" s="47"/>
      <c r="MU27" s="47"/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</row>
    <row r="28" spans="1:390" x14ac:dyDescent="0.3">
      <c r="A28" s="72">
        <v>36</v>
      </c>
      <c r="B28" s="73"/>
      <c r="C28" s="76">
        <v>11</v>
      </c>
      <c r="D28" s="75">
        <f t="shared" si="6"/>
        <v>1.2824997085227932</v>
      </c>
      <c r="E28" s="73">
        <v>1</v>
      </c>
      <c r="F28" s="54">
        <f t="shared" si="7"/>
        <v>122.22222222222223</v>
      </c>
      <c r="G28" s="96">
        <v>8</v>
      </c>
      <c r="H28" s="26"/>
      <c r="I28" s="26"/>
      <c r="J28" s="148"/>
      <c r="K28" s="26">
        <v>3</v>
      </c>
      <c r="L28" s="26">
        <v>4</v>
      </c>
      <c r="M28" s="26">
        <v>5</v>
      </c>
      <c r="N28" s="26"/>
      <c r="O28" s="26"/>
      <c r="P28" s="26"/>
      <c r="Q28" s="148"/>
      <c r="R28" s="26"/>
      <c r="S28" s="26"/>
      <c r="T28" s="26"/>
      <c r="U28" s="26"/>
      <c r="V28" s="26"/>
      <c r="W28" s="26">
        <v>3</v>
      </c>
      <c r="X28" s="148"/>
      <c r="Y28" s="26">
        <v>4</v>
      </c>
      <c r="Z28" s="26">
        <v>5</v>
      </c>
      <c r="AA28" s="26"/>
      <c r="AB28" s="26"/>
      <c r="AC28" s="26"/>
      <c r="AD28" s="26"/>
      <c r="AE28" s="148"/>
      <c r="AF28" s="26"/>
      <c r="AG28" s="26"/>
      <c r="AH28" s="26"/>
      <c r="AI28" s="26"/>
      <c r="AJ28" s="26">
        <v>3</v>
      </c>
      <c r="AK28" s="26">
        <v>4</v>
      </c>
      <c r="AL28" s="26"/>
      <c r="AO28" s="77"/>
      <c r="AP28" s="77"/>
      <c r="AQ28" s="77"/>
      <c r="AR28" s="77"/>
    </row>
    <row r="29" spans="1:390" x14ac:dyDescent="0.3">
      <c r="A29" s="72">
        <v>27</v>
      </c>
      <c r="B29" s="73"/>
      <c r="C29" s="78">
        <v>4.45</v>
      </c>
      <c r="D29" s="75">
        <f t="shared" si="6"/>
        <v>0.51882942753876637</v>
      </c>
      <c r="E29" s="73">
        <v>4</v>
      </c>
      <c r="F29" s="54">
        <f t="shared" si="7"/>
        <v>49.444444444444443</v>
      </c>
      <c r="G29" s="96">
        <v>5</v>
      </c>
      <c r="H29" s="26"/>
      <c r="I29" s="26"/>
      <c r="J29" s="148"/>
      <c r="K29" s="26"/>
      <c r="L29" s="26"/>
      <c r="M29" s="26">
        <v>5</v>
      </c>
      <c r="N29" s="26">
        <v>6</v>
      </c>
      <c r="O29" s="26">
        <v>7</v>
      </c>
      <c r="P29" s="26"/>
      <c r="Q29" s="148"/>
      <c r="R29" s="26"/>
      <c r="S29" s="26"/>
      <c r="T29" s="26"/>
      <c r="U29" s="26"/>
      <c r="V29" s="26"/>
      <c r="W29" s="26"/>
      <c r="X29" s="148"/>
      <c r="Y29" s="26"/>
      <c r="Z29" s="26">
        <v>5</v>
      </c>
      <c r="AA29" s="26">
        <v>6</v>
      </c>
      <c r="AB29" s="26">
        <v>7</v>
      </c>
      <c r="AC29" s="26"/>
      <c r="AD29" s="26"/>
      <c r="AE29" s="148"/>
      <c r="AF29" s="26"/>
      <c r="AG29" s="26"/>
      <c r="AH29" s="26"/>
      <c r="AI29" s="26"/>
      <c r="AJ29" s="26"/>
      <c r="AK29" s="26"/>
      <c r="AL29" s="26"/>
      <c r="AO29" s="77"/>
      <c r="AP29" s="77"/>
      <c r="AQ29" s="77"/>
      <c r="AR29" s="77"/>
    </row>
    <row r="30" spans="1:390" x14ac:dyDescent="0.3">
      <c r="A30" s="72">
        <v>25</v>
      </c>
      <c r="B30" s="73"/>
      <c r="C30" s="76">
        <v>7.22</v>
      </c>
      <c r="D30" s="75">
        <f t="shared" si="6"/>
        <v>0.84178617232132424</v>
      </c>
      <c r="E30" s="73">
        <v>1</v>
      </c>
      <c r="F30" s="54">
        <f t="shared" si="7"/>
        <v>80.222222222222229</v>
      </c>
      <c r="G30" s="96">
        <v>5</v>
      </c>
      <c r="H30" s="26"/>
      <c r="I30" s="26"/>
      <c r="J30" s="148"/>
      <c r="K30" s="26"/>
      <c r="L30" s="26"/>
      <c r="M30" s="26"/>
      <c r="N30" s="26"/>
      <c r="O30" s="26">
        <v>7</v>
      </c>
      <c r="P30" s="26"/>
      <c r="Q30" s="148"/>
      <c r="R30" s="26"/>
      <c r="S30" s="26"/>
      <c r="T30" s="26"/>
      <c r="U30" s="26"/>
      <c r="V30" s="26"/>
      <c r="W30" s="26"/>
      <c r="X30" s="148"/>
      <c r="Y30" s="26"/>
      <c r="Z30" s="26"/>
      <c r="AA30" s="26"/>
      <c r="AB30" s="26">
        <v>7</v>
      </c>
      <c r="AC30" s="26"/>
      <c r="AD30" s="26"/>
      <c r="AE30" s="148"/>
      <c r="AF30" s="26"/>
      <c r="AG30" s="26"/>
      <c r="AH30" s="26"/>
      <c r="AI30" s="26"/>
      <c r="AJ30" s="26"/>
      <c r="AK30" s="26"/>
      <c r="AL30" s="26"/>
      <c r="AO30" s="77"/>
      <c r="AP30" s="77"/>
      <c r="AQ30" s="77"/>
      <c r="AR30" s="77"/>
    </row>
    <row r="31" spans="1:390" x14ac:dyDescent="0.3">
      <c r="A31" s="72">
        <v>23</v>
      </c>
      <c r="B31" s="172"/>
      <c r="C31" s="76">
        <v>8.24</v>
      </c>
      <c r="D31" s="75">
        <f t="shared" si="6"/>
        <v>0.96070887256616511</v>
      </c>
      <c r="E31" s="73">
        <v>1</v>
      </c>
      <c r="F31" s="54">
        <f t="shared" si="7"/>
        <v>91.555555555555557</v>
      </c>
      <c r="G31" s="96">
        <v>2</v>
      </c>
      <c r="H31" s="26"/>
      <c r="I31" s="26"/>
      <c r="J31" s="148"/>
      <c r="K31" s="26"/>
      <c r="L31" s="26"/>
      <c r="M31" s="26"/>
      <c r="N31" s="26"/>
      <c r="O31" s="26"/>
      <c r="P31" s="26">
        <v>8</v>
      </c>
      <c r="Q31" s="148"/>
      <c r="R31" s="26"/>
      <c r="S31" s="26"/>
      <c r="T31" s="26"/>
      <c r="U31" s="26"/>
      <c r="V31" s="26"/>
      <c r="W31" s="26"/>
      <c r="X31" s="148"/>
      <c r="Y31" s="26"/>
      <c r="Z31" s="26"/>
      <c r="AA31" s="26"/>
      <c r="AB31" s="26"/>
      <c r="AC31" s="26">
        <v>8</v>
      </c>
      <c r="AD31" s="26"/>
      <c r="AE31" s="148"/>
      <c r="AF31" s="26"/>
      <c r="AG31" s="26"/>
      <c r="AH31" s="26"/>
      <c r="AI31" s="26"/>
      <c r="AJ31" s="26"/>
      <c r="AK31" s="26"/>
      <c r="AL31" s="26"/>
      <c r="AO31" s="77"/>
      <c r="AP31" s="77"/>
      <c r="AQ31" s="77"/>
      <c r="AR31" s="77"/>
    </row>
    <row r="32" spans="1:390" x14ac:dyDescent="0.3">
      <c r="A32" s="129">
        <v>20</v>
      </c>
      <c r="B32" s="73"/>
      <c r="C32" s="130">
        <v>10.39</v>
      </c>
      <c r="D32" s="75">
        <f t="shared" si="6"/>
        <v>1.2113792701410748</v>
      </c>
      <c r="E32" s="131">
        <v>2</v>
      </c>
      <c r="F32" s="132">
        <f t="shared" si="7"/>
        <v>115.44444444444444</v>
      </c>
      <c r="G32" s="133">
        <v>1</v>
      </c>
      <c r="H32" s="133"/>
      <c r="I32" s="133"/>
      <c r="J32" s="151"/>
      <c r="K32" s="133"/>
      <c r="L32" s="133"/>
      <c r="M32" s="133"/>
      <c r="N32" s="133"/>
      <c r="O32" s="133"/>
      <c r="P32" s="133"/>
      <c r="Q32" s="151"/>
      <c r="R32" s="133">
        <v>9</v>
      </c>
      <c r="S32" s="133">
        <v>10</v>
      </c>
      <c r="T32" s="133">
        <v>11</v>
      </c>
      <c r="U32" s="133"/>
      <c r="V32" s="133"/>
      <c r="W32" s="133"/>
      <c r="X32" s="151"/>
      <c r="Y32" s="133"/>
      <c r="Z32" s="133"/>
      <c r="AA32" s="133"/>
      <c r="AB32" s="133"/>
      <c r="AC32" s="133"/>
      <c r="AD32" s="133">
        <v>9</v>
      </c>
      <c r="AE32" s="151"/>
      <c r="AF32" s="133">
        <v>10</v>
      </c>
      <c r="AG32" s="133">
        <v>11</v>
      </c>
      <c r="AH32" s="133"/>
      <c r="AI32" s="133"/>
      <c r="AJ32" s="133"/>
      <c r="AK32" s="133"/>
      <c r="AL32" s="133"/>
      <c r="AO32" s="77"/>
      <c r="AP32" s="77"/>
      <c r="AQ32" s="77"/>
      <c r="AR32" s="77"/>
    </row>
    <row r="33" spans="1:44" x14ac:dyDescent="0.3">
      <c r="A33" s="129">
        <v>19</v>
      </c>
      <c r="B33" s="73"/>
      <c r="C33" s="130">
        <v>8</v>
      </c>
      <c r="D33" s="75">
        <f t="shared" si="6"/>
        <v>0.93272706074384959</v>
      </c>
      <c r="E33" s="131">
        <v>4</v>
      </c>
      <c r="F33" s="132">
        <f t="shared" si="7"/>
        <v>88.888888888888886</v>
      </c>
      <c r="G33" s="133" t="s">
        <v>37</v>
      </c>
      <c r="H33" s="133" t="s">
        <v>37</v>
      </c>
      <c r="I33" s="133" t="s">
        <v>37</v>
      </c>
      <c r="J33" s="151" t="s">
        <v>37</v>
      </c>
      <c r="K33" s="133" t="s">
        <v>37</v>
      </c>
      <c r="L33" s="133" t="s">
        <v>37</v>
      </c>
      <c r="M33" s="133" t="s">
        <v>37</v>
      </c>
      <c r="N33" s="133" t="s">
        <v>37</v>
      </c>
      <c r="O33" s="133" t="s">
        <v>37</v>
      </c>
      <c r="P33" s="133" t="s">
        <v>37</v>
      </c>
      <c r="Q33" s="151" t="s">
        <v>37</v>
      </c>
      <c r="R33" s="133" t="s">
        <v>37</v>
      </c>
      <c r="S33" s="133" t="s">
        <v>37</v>
      </c>
      <c r="T33" s="133" t="s">
        <v>37</v>
      </c>
      <c r="U33" s="133" t="s">
        <v>37</v>
      </c>
      <c r="V33" s="133" t="s">
        <v>37</v>
      </c>
      <c r="W33" s="133" t="s">
        <v>37</v>
      </c>
      <c r="X33" s="151" t="s">
        <v>37</v>
      </c>
      <c r="Y33" s="133" t="s">
        <v>37</v>
      </c>
      <c r="Z33" s="133" t="s">
        <v>37</v>
      </c>
      <c r="AA33" s="133" t="s">
        <v>37</v>
      </c>
      <c r="AB33" s="133" t="s">
        <v>37</v>
      </c>
      <c r="AC33" s="133" t="s">
        <v>37</v>
      </c>
      <c r="AD33" s="133" t="s">
        <v>37</v>
      </c>
      <c r="AE33" s="151" t="s">
        <v>37</v>
      </c>
      <c r="AF33" s="133" t="s">
        <v>37</v>
      </c>
      <c r="AG33" s="133" t="s">
        <v>37</v>
      </c>
      <c r="AH33" s="133" t="s">
        <v>37</v>
      </c>
      <c r="AI33" s="133" t="s">
        <v>37</v>
      </c>
      <c r="AJ33" s="133" t="s">
        <v>37</v>
      </c>
      <c r="AK33" s="133" t="s">
        <v>37</v>
      </c>
      <c r="AL33" s="133"/>
      <c r="AO33" s="77"/>
      <c r="AP33" s="77"/>
      <c r="AQ33" s="77"/>
      <c r="AR33" s="77"/>
    </row>
    <row r="34" spans="1:44" x14ac:dyDescent="0.3">
      <c r="A34" s="129">
        <v>29</v>
      </c>
      <c r="B34" s="73"/>
      <c r="C34" s="183">
        <v>21.22</v>
      </c>
      <c r="D34" s="75">
        <f t="shared" si="6"/>
        <v>2.4740585286230612</v>
      </c>
      <c r="E34" s="131"/>
      <c r="F34" s="132">
        <f t="shared" si="7"/>
        <v>235.77777777777777</v>
      </c>
      <c r="G34" s="133"/>
      <c r="H34" s="133"/>
      <c r="I34" s="133"/>
      <c r="J34" s="151"/>
      <c r="K34" s="133"/>
      <c r="L34" s="133"/>
      <c r="M34" s="133"/>
      <c r="N34" s="133"/>
      <c r="O34" s="133"/>
      <c r="P34" s="133"/>
      <c r="Q34" s="151"/>
      <c r="R34" s="133"/>
      <c r="S34" s="133"/>
      <c r="T34" s="133"/>
      <c r="U34" s="133"/>
      <c r="V34" s="133"/>
      <c r="W34" s="133"/>
      <c r="X34" s="151"/>
      <c r="Y34" s="133"/>
      <c r="Z34" s="133"/>
      <c r="AA34" s="133"/>
      <c r="AB34" s="133"/>
      <c r="AC34" s="133"/>
      <c r="AD34" s="133"/>
      <c r="AE34" s="151"/>
      <c r="AF34" s="133"/>
      <c r="AG34" s="133"/>
      <c r="AH34" s="133"/>
      <c r="AI34" s="133"/>
      <c r="AJ34" s="133"/>
      <c r="AK34" s="133"/>
      <c r="AL34" s="133"/>
      <c r="AO34" s="77"/>
      <c r="AP34" s="77"/>
      <c r="AQ34" s="77"/>
      <c r="AR34" s="77"/>
    </row>
    <row r="35" spans="1:44" x14ac:dyDescent="0.35">
      <c r="A35" s="134"/>
      <c r="B35" s="93" t="str">
        <f>B21</f>
        <v>Total</v>
      </c>
      <c r="C35" s="115">
        <f>SUM(C27:C34)</f>
        <v>85.77000000000001</v>
      </c>
      <c r="D35" s="116"/>
      <c r="E35" s="117"/>
      <c r="F35" s="54">
        <f>SUM(F27:F32)</f>
        <v>628.33333333333337</v>
      </c>
      <c r="G35" s="118"/>
      <c r="H35" s="118"/>
      <c r="I35" s="118"/>
      <c r="J35" s="158"/>
      <c r="K35" s="118"/>
      <c r="L35" s="118"/>
      <c r="M35" s="118"/>
      <c r="N35" s="118"/>
      <c r="O35" s="118"/>
      <c r="P35" s="118"/>
      <c r="Q35" s="158"/>
      <c r="R35" s="118"/>
      <c r="S35" s="118"/>
      <c r="T35" s="118"/>
      <c r="U35" s="118"/>
      <c r="V35" s="118"/>
      <c r="W35" s="118"/>
      <c r="X35" s="158"/>
      <c r="Y35" s="118"/>
      <c r="Z35" s="118"/>
      <c r="AA35" s="118"/>
      <c r="AB35" s="118"/>
      <c r="AC35" s="118"/>
      <c r="AD35" s="118"/>
      <c r="AE35" s="158"/>
      <c r="AF35" s="118"/>
      <c r="AG35" s="118"/>
      <c r="AH35" s="118"/>
      <c r="AI35" s="118"/>
      <c r="AJ35" s="118"/>
      <c r="AK35" s="118"/>
      <c r="AL35" s="118"/>
      <c r="AO35" s="77"/>
      <c r="AP35" s="77"/>
      <c r="AQ35" s="77"/>
      <c r="AR35" s="77"/>
    </row>
    <row r="36" spans="1:44" ht="26" x14ac:dyDescent="0.35">
      <c r="A36" s="135"/>
      <c r="B36" s="136" t="s">
        <v>22</v>
      </c>
      <c r="C36" s="137">
        <f>C35/$F$3</f>
        <v>8.5770000000000017</v>
      </c>
      <c r="D36" s="137"/>
      <c r="E36" s="136" t="s">
        <v>23</v>
      </c>
      <c r="F36" s="54">
        <f t="shared" ref="F36" si="8">IF(B36=$H$3,((C36*10000)/$I$3),((C36*10000)/$K$3))</f>
        <v>95.300000000000011</v>
      </c>
      <c r="G36" s="138" t="s">
        <v>21</v>
      </c>
      <c r="H36" s="26"/>
      <c r="I36" s="120"/>
      <c r="J36" s="148"/>
      <c r="K36" s="26"/>
      <c r="L36" s="26"/>
      <c r="M36" s="26"/>
      <c r="N36" s="26"/>
      <c r="O36" s="26"/>
      <c r="P36" s="26"/>
      <c r="Q36" s="148"/>
      <c r="R36" s="26"/>
      <c r="S36" s="26"/>
      <c r="T36" s="26"/>
      <c r="U36" s="26"/>
      <c r="V36" s="26"/>
      <c r="W36" s="26"/>
      <c r="X36" s="148"/>
      <c r="Y36" s="26"/>
      <c r="Z36" s="26"/>
      <c r="AA36" s="26"/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26"/>
      <c r="AO36" s="77"/>
      <c r="AP36" s="77"/>
      <c r="AQ36" s="77"/>
      <c r="AR36" s="77"/>
    </row>
    <row r="37" spans="1:44" x14ac:dyDescent="0.35">
      <c r="A37" s="121"/>
      <c r="B37" s="122"/>
      <c r="C37" s="123"/>
      <c r="D37" s="123"/>
      <c r="E37" s="122"/>
      <c r="F37" s="123"/>
      <c r="G37" s="124"/>
      <c r="H37" s="26"/>
      <c r="I37" s="120"/>
      <c r="J37" s="148"/>
      <c r="K37" s="26"/>
      <c r="L37" s="26"/>
      <c r="M37" s="26"/>
      <c r="N37" s="26"/>
      <c r="O37" s="26"/>
      <c r="P37" s="26"/>
      <c r="Q37" s="148"/>
      <c r="R37" s="26"/>
      <c r="S37" s="26"/>
      <c r="T37" s="26"/>
      <c r="U37" s="26"/>
      <c r="V37" s="26"/>
      <c r="W37" s="26"/>
      <c r="X37" s="148"/>
      <c r="Y37" s="26"/>
      <c r="Z37" s="26"/>
      <c r="AA37" s="26"/>
      <c r="AB37" s="26"/>
      <c r="AC37" s="26"/>
      <c r="AD37" s="26"/>
      <c r="AE37" s="148"/>
      <c r="AF37" s="26"/>
      <c r="AG37" s="26"/>
      <c r="AH37" s="26"/>
      <c r="AI37" s="26"/>
      <c r="AJ37" s="26"/>
      <c r="AK37" s="26"/>
      <c r="AL37" s="26"/>
      <c r="AO37" s="77"/>
      <c r="AP37" s="77"/>
      <c r="AQ37" s="77"/>
      <c r="AR37" s="77"/>
    </row>
    <row r="38" spans="1:44" x14ac:dyDescent="0.35">
      <c r="A38" s="369" t="s">
        <v>10</v>
      </c>
      <c r="B38" s="371" t="s">
        <v>11</v>
      </c>
      <c r="C38" s="372" t="s">
        <v>8</v>
      </c>
      <c r="D38" s="373" t="s">
        <v>25</v>
      </c>
      <c r="E38" s="373" t="s">
        <v>7</v>
      </c>
      <c r="F38" s="373" t="s">
        <v>20</v>
      </c>
      <c r="G38" s="368" t="s">
        <v>24</v>
      </c>
      <c r="H38" s="26"/>
      <c r="I38" s="120"/>
      <c r="J38" s="148"/>
      <c r="K38" s="26"/>
      <c r="L38" s="26"/>
      <c r="M38" s="26"/>
      <c r="N38" s="26"/>
      <c r="O38" s="26"/>
      <c r="P38" s="26"/>
      <c r="Q38" s="148"/>
      <c r="R38" s="26"/>
      <c r="S38" s="26"/>
      <c r="T38" s="26"/>
      <c r="U38" s="26"/>
      <c r="V38" s="26"/>
      <c r="W38" s="26"/>
      <c r="X38" s="148"/>
      <c r="Y38" s="26"/>
      <c r="Z38" s="26"/>
      <c r="AA38" s="26"/>
      <c r="AB38" s="26"/>
      <c r="AC38" s="26"/>
      <c r="AD38" s="26"/>
      <c r="AE38" s="148"/>
      <c r="AF38" s="26"/>
      <c r="AG38" s="26"/>
      <c r="AH38" s="26"/>
      <c r="AI38" s="26"/>
      <c r="AJ38" s="26"/>
      <c r="AK38" s="26"/>
      <c r="AL38" s="26"/>
      <c r="AO38" s="77"/>
      <c r="AP38" s="77"/>
      <c r="AQ38" s="77"/>
      <c r="AR38" s="77"/>
    </row>
    <row r="39" spans="1:44" x14ac:dyDescent="0.35">
      <c r="A39" s="370"/>
      <c r="B39" s="371"/>
      <c r="C39" s="372"/>
      <c r="D39" s="373"/>
      <c r="E39" s="373"/>
      <c r="F39" s="373"/>
      <c r="G39" s="368"/>
      <c r="H39" s="26"/>
      <c r="I39" s="120"/>
      <c r="J39" s="148"/>
      <c r="K39" s="26"/>
      <c r="L39" s="26"/>
      <c r="M39" s="26"/>
      <c r="N39" s="26"/>
      <c r="O39" s="26"/>
      <c r="P39" s="26"/>
      <c r="Q39" s="148"/>
      <c r="R39" s="26"/>
      <c r="S39" s="26"/>
      <c r="T39" s="26"/>
      <c r="U39" s="26"/>
      <c r="V39" s="26"/>
      <c r="W39" s="26"/>
      <c r="X39" s="148"/>
      <c r="Y39" s="26"/>
      <c r="Z39" s="26"/>
      <c r="AA39" s="26"/>
      <c r="AB39" s="26"/>
      <c r="AC39" s="26"/>
      <c r="AD39" s="26"/>
      <c r="AE39" s="148"/>
      <c r="AF39" s="26"/>
      <c r="AG39" s="26"/>
      <c r="AH39" s="26"/>
      <c r="AI39" s="26"/>
      <c r="AJ39" s="26"/>
      <c r="AK39" s="26"/>
      <c r="AL39" s="26"/>
      <c r="AO39" s="77"/>
      <c r="AP39" s="77"/>
      <c r="AQ39" s="77"/>
      <c r="AR39" s="77"/>
    </row>
    <row r="40" spans="1:44" x14ac:dyDescent="0.3">
      <c r="A40" s="139" t="s">
        <v>27</v>
      </c>
      <c r="B40" s="93"/>
      <c r="C40" s="140"/>
      <c r="D40" s="54"/>
      <c r="E40" s="117"/>
      <c r="F40" s="54"/>
      <c r="G40" s="118"/>
      <c r="H40" s="26"/>
      <c r="I40" s="26"/>
      <c r="J40" s="148"/>
      <c r="K40" s="26"/>
      <c r="L40" s="26"/>
      <c r="M40" s="26"/>
      <c r="N40" s="26"/>
      <c r="O40" s="26"/>
      <c r="P40" s="26"/>
      <c r="Q40" s="148"/>
      <c r="R40" s="26"/>
      <c r="S40" s="26"/>
      <c r="T40" s="26"/>
      <c r="U40" s="26"/>
      <c r="V40" s="26"/>
      <c r="W40" s="26"/>
      <c r="X40" s="148"/>
      <c r="Y40" s="26"/>
      <c r="Z40" s="26"/>
      <c r="AA40" s="26"/>
      <c r="AB40" s="26"/>
      <c r="AC40" s="26"/>
      <c r="AD40" s="26"/>
      <c r="AE40" s="148"/>
      <c r="AF40" s="26"/>
      <c r="AG40" s="26"/>
      <c r="AH40" s="26"/>
      <c r="AI40" s="26"/>
      <c r="AJ40" s="26"/>
      <c r="AK40" s="26"/>
      <c r="AL40" s="26"/>
      <c r="AO40" s="77"/>
      <c r="AP40" s="77"/>
      <c r="AQ40" s="77"/>
      <c r="AR40" s="77"/>
    </row>
    <row r="41" spans="1:44" x14ac:dyDescent="0.3">
      <c r="A41" s="72">
        <v>37</v>
      </c>
      <c r="B41" s="73" t="s">
        <v>1</v>
      </c>
      <c r="C41" s="74">
        <v>6</v>
      </c>
      <c r="D41" s="75">
        <f>C41/$C$51</f>
        <v>0.75339025615268695</v>
      </c>
      <c r="E41" s="73">
        <v>4</v>
      </c>
      <c r="F41" s="54">
        <f t="shared" ref="F41:F50" si="9">IF(B41=$H$3,((C41*10000)/$I$3),((C41*10000)/$K$3))</f>
        <v>66.666666666666671</v>
      </c>
      <c r="G41" s="96">
        <v>10</v>
      </c>
      <c r="H41" s="26">
        <v>1</v>
      </c>
      <c r="I41" s="26">
        <v>2</v>
      </c>
      <c r="J41" s="148"/>
      <c r="K41" s="26">
        <v>3</v>
      </c>
      <c r="L41" s="26"/>
      <c r="M41" s="26"/>
      <c r="N41" s="26"/>
      <c r="O41" s="26"/>
      <c r="P41" s="26"/>
      <c r="Q41" s="148"/>
      <c r="R41" s="26"/>
      <c r="S41" s="26"/>
      <c r="T41" s="26"/>
      <c r="U41" s="26">
        <v>1</v>
      </c>
      <c r="V41" s="26">
        <v>2</v>
      </c>
      <c r="W41" s="26">
        <v>3</v>
      </c>
      <c r="X41" s="148"/>
      <c r="Y41" s="26"/>
      <c r="Z41" s="26"/>
      <c r="AA41" s="26"/>
      <c r="AB41" s="26"/>
      <c r="AC41" s="26"/>
      <c r="AD41" s="26"/>
      <c r="AE41" s="148"/>
      <c r="AF41" s="26"/>
      <c r="AG41" s="26"/>
      <c r="AH41" s="26">
        <v>1</v>
      </c>
      <c r="AI41" s="26">
        <v>2</v>
      </c>
      <c r="AJ41" s="26">
        <v>3</v>
      </c>
      <c r="AK41" s="26"/>
      <c r="AL41" s="26"/>
      <c r="AO41" s="77"/>
      <c r="AP41" s="77"/>
      <c r="AQ41" s="77"/>
      <c r="AR41" s="77"/>
    </row>
    <row r="42" spans="1:44" x14ac:dyDescent="0.3">
      <c r="A42" s="72">
        <v>40</v>
      </c>
      <c r="B42" s="73" t="s">
        <v>1</v>
      </c>
      <c r="C42" s="74">
        <v>10.6</v>
      </c>
      <c r="D42" s="75">
        <f t="shared" ref="D42:D49" si="10">C42/$C$22</f>
        <v>1.0638297872340425</v>
      </c>
      <c r="E42" s="73">
        <v>3</v>
      </c>
      <c r="F42" s="54">
        <f>IF(B42=$H$3,((C42*10000)/$I$3),((C42*10000)/$K$3))</f>
        <v>117.77777777777777</v>
      </c>
      <c r="G42" s="96">
        <v>8</v>
      </c>
      <c r="H42" s="26"/>
      <c r="I42" s="153"/>
      <c r="J42" s="148"/>
      <c r="K42" s="26"/>
      <c r="L42" s="26">
        <v>4</v>
      </c>
      <c r="M42" s="26">
        <v>5</v>
      </c>
      <c r="N42" s="26"/>
      <c r="O42" s="26"/>
      <c r="P42" s="26"/>
      <c r="Q42" s="148"/>
      <c r="R42" s="26"/>
      <c r="S42" s="26"/>
      <c r="T42" s="26"/>
      <c r="U42" s="26"/>
      <c r="V42" s="26"/>
      <c r="W42" s="26"/>
      <c r="X42" s="148"/>
      <c r="Y42" s="26">
        <v>4</v>
      </c>
      <c r="Z42" s="26">
        <v>5</v>
      </c>
      <c r="AA42" s="26"/>
      <c r="AB42" s="26"/>
      <c r="AC42" s="26"/>
      <c r="AD42" s="26"/>
      <c r="AE42" s="148"/>
      <c r="AF42" s="26"/>
      <c r="AG42" s="26"/>
      <c r="AH42" s="26"/>
      <c r="AI42" s="26"/>
      <c r="AJ42" s="26"/>
      <c r="AK42" s="26">
        <v>4</v>
      </c>
      <c r="AL42" s="26"/>
      <c r="AO42" s="77"/>
      <c r="AP42" s="77"/>
      <c r="AQ42" s="77"/>
      <c r="AR42" s="77"/>
    </row>
    <row r="43" spans="1:44" x14ac:dyDescent="0.3">
      <c r="A43" s="72">
        <v>35</v>
      </c>
      <c r="B43" s="73" t="s">
        <v>1</v>
      </c>
      <c r="C43" s="74">
        <v>8.82</v>
      </c>
      <c r="D43" s="75">
        <f t="shared" si="10"/>
        <v>0.88518667201926937</v>
      </c>
      <c r="E43" s="73">
        <v>3</v>
      </c>
      <c r="F43" s="54">
        <f t="shared" si="9"/>
        <v>98</v>
      </c>
      <c r="G43" s="96">
        <v>5</v>
      </c>
      <c r="H43" s="26"/>
      <c r="I43" s="153"/>
      <c r="J43" s="148"/>
      <c r="K43" s="26"/>
      <c r="L43" s="26"/>
      <c r="M43" s="26">
        <v>5</v>
      </c>
      <c r="N43" s="26">
        <v>6</v>
      </c>
      <c r="O43" s="26"/>
      <c r="P43" s="26"/>
      <c r="Q43" s="148"/>
      <c r="R43" s="26"/>
      <c r="S43" s="26"/>
      <c r="T43" s="26"/>
      <c r="U43" s="26"/>
      <c r="V43" s="26"/>
      <c r="W43" s="26"/>
      <c r="X43" s="148"/>
      <c r="Y43" s="26"/>
      <c r="Z43" s="26">
        <v>5</v>
      </c>
      <c r="AA43" s="26">
        <v>6</v>
      </c>
      <c r="AB43" s="26"/>
      <c r="AC43" s="26"/>
      <c r="AD43" s="26"/>
      <c r="AE43" s="148"/>
      <c r="AF43" s="26"/>
      <c r="AG43" s="26"/>
      <c r="AH43" s="26"/>
      <c r="AI43" s="26"/>
      <c r="AJ43" s="26"/>
      <c r="AK43" s="26"/>
      <c r="AL43" s="26"/>
      <c r="AO43" s="77"/>
      <c r="AP43" s="77"/>
      <c r="AQ43" s="77"/>
      <c r="AR43" s="77"/>
    </row>
    <row r="44" spans="1:44" x14ac:dyDescent="0.3">
      <c r="A44" s="72">
        <v>33</v>
      </c>
      <c r="B44" s="73" t="s">
        <v>1</v>
      </c>
      <c r="C44" s="74">
        <v>3.99</v>
      </c>
      <c r="D44" s="75">
        <f t="shared" si="10"/>
        <v>0.40044158972300281</v>
      </c>
      <c r="E44" s="73">
        <v>2</v>
      </c>
      <c r="F44" s="54">
        <f t="shared" si="9"/>
        <v>44.333333333333336</v>
      </c>
      <c r="G44" s="96">
        <v>2</v>
      </c>
      <c r="H44" s="26"/>
      <c r="I44" s="26"/>
      <c r="J44" s="148"/>
      <c r="K44" s="26"/>
      <c r="L44" s="26"/>
      <c r="M44" s="26"/>
      <c r="N44" s="26"/>
      <c r="O44" s="26">
        <v>7</v>
      </c>
      <c r="P44" s="26">
        <v>8</v>
      </c>
      <c r="Q44" s="148"/>
      <c r="R44" s="26"/>
      <c r="S44" s="26"/>
      <c r="T44" s="26"/>
      <c r="U44" s="26"/>
      <c r="V44" s="26"/>
      <c r="W44" s="26"/>
      <c r="X44" s="148"/>
      <c r="Y44" s="26"/>
      <c r="Z44" s="26"/>
      <c r="AA44" s="26"/>
      <c r="AB44" s="26">
        <v>7</v>
      </c>
      <c r="AC44" s="26">
        <v>8</v>
      </c>
      <c r="AD44" s="26"/>
      <c r="AE44" s="148"/>
      <c r="AF44" s="26"/>
      <c r="AG44" s="26"/>
      <c r="AH44" s="26"/>
      <c r="AI44" s="26"/>
      <c r="AJ44" s="26"/>
      <c r="AK44" s="26"/>
      <c r="AL44" s="26"/>
      <c r="AO44" s="77"/>
      <c r="AP44" s="77"/>
      <c r="AQ44" s="77"/>
      <c r="AR44" s="77"/>
    </row>
    <row r="45" spans="1:44" x14ac:dyDescent="0.3">
      <c r="A45" s="72">
        <v>24</v>
      </c>
      <c r="B45" s="73" t="s">
        <v>1</v>
      </c>
      <c r="C45" s="78">
        <v>13.33</v>
      </c>
      <c r="D45" s="75">
        <f t="shared" si="10"/>
        <v>1.3378161380971496</v>
      </c>
      <c r="E45" s="73">
        <v>3</v>
      </c>
      <c r="F45" s="54">
        <f t="shared" si="9"/>
        <v>148.11111111111111</v>
      </c>
      <c r="G45" s="96">
        <v>1</v>
      </c>
      <c r="H45" s="26"/>
      <c r="I45" s="153"/>
      <c r="J45" s="148"/>
      <c r="K45" s="26"/>
      <c r="L45" s="26"/>
      <c r="M45" s="26"/>
      <c r="N45" s="26"/>
      <c r="O45" s="26"/>
      <c r="P45" s="26"/>
      <c r="Q45" s="148"/>
      <c r="R45" s="26">
        <v>9</v>
      </c>
      <c r="S45" s="26">
        <v>10</v>
      </c>
      <c r="T45" s="153">
        <v>11</v>
      </c>
      <c r="U45" s="26"/>
      <c r="V45" s="153"/>
      <c r="W45" s="153"/>
      <c r="X45" s="148"/>
      <c r="Y45" s="26"/>
      <c r="Z45" s="26"/>
      <c r="AA45" s="26"/>
      <c r="AB45" s="26"/>
      <c r="AC45" s="26"/>
      <c r="AD45" s="26">
        <v>9</v>
      </c>
      <c r="AE45" s="148"/>
      <c r="AF45" s="153">
        <v>10</v>
      </c>
      <c r="AG45" s="153">
        <v>11</v>
      </c>
      <c r="AH45" s="153"/>
      <c r="AI45" s="26"/>
      <c r="AJ45" s="26"/>
      <c r="AK45" s="26"/>
      <c r="AL45" s="26"/>
      <c r="AO45" s="79"/>
      <c r="AP45" s="79"/>
      <c r="AQ45" s="79"/>
      <c r="AR45" s="79"/>
    </row>
    <row r="46" spans="1:44" x14ac:dyDescent="0.3">
      <c r="A46" s="72">
        <v>27</v>
      </c>
      <c r="B46" s="73" t="s">
        <v>14</v>
      </c>
      <c r="C46" s="78">
        <v>6.45</v>
      </c>
      <c r="D46" s="75">
        <f t="shared" si="10"/>
        <v>0.64733038940184662</v>
      </c>
      <c r="E46" s="73">
        <v>2</v>
      </c>
      <c r="F46" s="54">
        <f t="shared" si="9"/>
        <v>86</v>
      </c>
      <c r="G46" s="96">
        <v>1</v>
      </c>
      <c r="H46" s="96"/>
      <c r="I46" s="96"/>
      <c r="J46" s="157"/>
      <c r="K46" s="96"/>
      <c r="L46" s="96"/>
      <c r="M46" s="96"/>
      <c r="N46" s="96"/>
      <c r="O46" s="96"/>
      <c r="P46" s="96"/>
      <c r="Q46" s="157"/>
      <c r="R46" s="96"/>
      <c r="S46" s="96"/>
      <c r="T46" s="96"/>
      <c r="U46" s="96"/>
      <c r="V46" s="96"/>
      <c r="W46" s="96"/>
      <c r="X46" s="157"/>
      <c r="Y46" s="96"/>
      <c r="Z46" s="96"/>
      <c r="AA46" s="96"/>
      <c r="AB46" s="96"/>
      <c r="AC46" s="96"/>
      <c r="AD46" s="96"/>
      <c r="AE46" s="157"/>
      <c r="AF46" s="96"/>
      <c r="AG46" s="96"/>
      <c r="AH46" s="96"/>
      <c r="AI46" s="96"/>
      <c r="AJ46" s="96"/>
      <c r="AK46" s="96"/>
      <c r="AL46" s="96"/>
      <c r="AO46" s="79"/>
      <c r="AP46" s="79"/>
      <c r="AQ46" s="79"/>
      <c r="AR46" s="79"/>
    </row>
    <row r="47" spans="1:44" x14ac:dyDescent="0.3">
      <c r="A47" s="72">
        <v>23</v>
      </c>
      <c r="B47" s="73" t="s">
        <v>1</v>
      </c>
      <c r="C47" s="78">
        <v>5.66</v>
      </c>
      <c r="D47" s="75">
        <f t="shared" si="10"/>
        <v>0.5680449618627057</v>
      </c>
      <c r="E47" s="73">
        <v>3</v>
      </c>
      <c r="F47" s="54">
        <f t="shared" si="9"/>
        <v>62.888888888888886</v>
      </c>
      <c r="G47" s="96"/>
      <c r="H47" s="96"/>
      <c r="I47" s="96"/>
      <c r="J47" s="157"/>
      <c r="K47" s="96"/>
      <c r="L47" s="96"/>
      <c r="M47" s="96"/>
      <c r="N47" s="96"/>
      <c r="O47" s="96"/>
      <c r="P47" s="96"/>
      <c r="Q47" s="157"/>
      <c r="R47" s="96"/>
      <c r="S47" s="96"/>
      <c r="T47" s="96"/>
      <c r="U47" s="96"/>
      <c r="V47" s="96"/>
      <c r="W47" s="96"/>
      <c r="X47" s="157"/>
      <c r="Y47" s="96"/>
      <c r="Z47" s="96"/>
      <c r="AA47" s="96"/>
      <c r="AB47" s="96"/>
      <c r="AC47" s="96"/>
      <c r="AD47" s="96"/>
      <c r="AE47" s="157"/>
      <c r="AF47" s="96"/>
      <c r="AG47" s="96"/>
      <c r="AH47" s="96"/>
      <c r="AI47" s="96"/>
      <c r="AJ47" s="96"/>
      <c r="AK47" s="96"/>
      <c r="AL47" s="96"/>
      <c r="AO47" s="79"/>
      <c r="AP47" s="79"/>
      <c r="AQ47" s="79"/>
      <c r="AR47" s="79"/>
    </row>
    <row r="48" spans="1:44" x14ac:dyDescent="0.3">
      <c r="A48" s="72">
        <v>19</v>
      </c>
      <c r="B48" s="73" t="s">
        <v>1</v>
      </c>
      <c r="C48" s="78">
        <v>8</v>
      </c>
      <c r="D48" s="75">
        <f t="shared" si="10"/>
        <v>0.80289040545965473</v>
      </c>
      <c r="E48" s="73">
        <v>4</v>
      </c>
      <c r="F48" s="54">
        <f t="shared" si="9"/>
        <v>88.888888888888886</v>
      </c>
      <c r="G48" s="96"/>
      <c r="H48" s="96"/>
      <c r="I48" s="96"/>
      <c r="J48" s="157"/>
      <c r="K48" s="96"/>
      <c r="L48" s="96"/>
      <c r="M48" s="96"/>
      <c r="N48" s="96"/>
      <c r="O48" s="96"/>
      <c r="P48" s="96"/>
      <c r="Q48" s="157"/>
      <c r="R48" s="96"/>
      <c r="S48" s="96"/>
      <c r="T48" s="96"/>
      <c r="U48" s="96"/>
      <c r="V48" s="96"/>
      <c r="W48" s="96"/>
      <c r="X48" s="157"/>
      <c r="Y48" s="96"/>
      <c r="Z48" s="96"/>
      <c r="AA48" s="96"/>
      <c r="AB48" s="96"/>
      <c r="AC48" s="96"/>
      <c r="AD48" s="96"/>
      <c r="AE48" s="157"/>
      <c r="AF48" s="96"/>
      <c r="AG48" s="96"/>
      <c r="AH48" s="96"/>
      <c r="AI48" s="96"/>
      <c r="AJ48" s="96"/>
      <c r="AK48" s="96"/>
      <c r="AL48" s="96"/>
      <c r="AO48" s="79"/>
      <c r="AP48" s="79"/>
      <c r="AQ48" s="79"/>
      <c r="AR48" s="79"/>
    </row>
    <row r="49" spans="1:44" x14ac:dyDescent="0.3">
      <c r="A49" s="72">
        <v>28</v>
      </c>
      <c r="B49" s="73" t="s">
        <v>1</v>
      </c>
      <c r="C49" s="78">
        <v>16.79</v>
      </c>
      <c r="D49" s="75">
        <f t="shared" si="10"/>
        <v>1.6850662384584503</v>
      </c>
      <c r="E49" s="73">
        <v>0</v>
      </c>
      <c r="F49" s="54">
        <f t="shared" si="9"/>
        <v>186.55555555555554</v>
      </c>
      <c r="G49" s="96" t="s">
        <v>37</v>
      </c>
      <c r="H49" s="96" t="s">
        <v>37</v>
      </c>
      <c r="I49" s="96" t="s">
        <v>37</v>
      </c>
      <c r="J49" s="96" t="s">
        <v>37</v>
      </c>
      <c r="K49" s="96" t="s">
        <v>37</v>
      </c>
      <c r="L49" s="96" t="s">
        <v>37</v>
      </c>
      <c r="M49" s="96" t="s">
        <v>37</v>
      </c>
      <c r="N49" s="96" t="s">
        <v>37</v>
      </c>
      <c r="O49" s="96" t="s">
        <v>37</v>
      </c>
      <c r="P49" s="96" t="s">
        <v>37</v>
      </c>
      <c r="Q49" s="96" t="s">
        <v>37</v>
      </c>
      <c r="R49" s="96" t="s">
        <v>37</v>
      </c>
      <c r="S49" s="96" t="s">
        <v>37</v>
      </c>
      <c r="T49" s="96" t="s">
        <v>37</v>
      </c>
      <c r="U49" s="96" t="s">
        <v>37</v>
      </c>
      <c r="V49" s="96" t="s">
        <v>37</v>
      </c>
      <c r="W49" s="96" t="s">
        <v>37</v>
      </c>
      <c r="X49" s="96" t="s">
        <v>37</v>
      </c>
      <c r="Y49" s="96" t="s">
        <v>37</v>
      </c>
      <c r="Z49" s="96" t="s">
        <v>37</v>
      </c>
      <c r="AA49" s="96" t="s">
        <v>37</v>
      </c>
      <c r="AB49" s="96" t="s">
        <v>37</v>
      </c>
      <c r="AC49" s="96" t="s">
        <v>37</v>
      </c>
      <c r="AD49" s="96" t="s">
        <v>37</v>
      </c>
      <c r="AE49" s="96" t="s">
        <v>37</v>
      </c>
      <c r="AF49" s="96" t="s">
        <v>37</v>
      </c>
      <c r="AG49" s="96" t="s">
        <v>37</v>
      </c>
      <c r="AH49" s="96" t="s">
        <v>37</v>
      </c>
      <c r="AI49" s="96" t="s">
        <v>37</v>
      </c>
      <c r="AJ49" s="96" t="s">
        <v>37</v>
      </c>
      <c r="AK49" s="96" t="s">
        <v>37</v>
      </c>
      <c r="AL49" s="96" t="s">
        <v>37</v>
      </c>
      <c r="AO49" s="79"/>
      <c r="AP49" s="79"/>
      <c r="AQ49" s="79"/>
      <c r="AR49" s="79"/>
    </row>
    <row r="50" spans="1:44" x14ac:dyDescent="0.35">
      <c r="A50" s="141"/>
      <c r="B50" s="93" t="str">
        <f>B35</f>
        <v>Total</v>
      </c>
      <c r="C50" s="115">
        <f>SUM(C41:C49)</f>
        <v>79.640000000000015</v>
      </c>
      <c r="D50" s="116"/>
      <c r="E50" s="117"/>
      <c r="F50" s="54">
        <f t="shared" si="9"/>
        <v>884.88888888888903</v>
      </c>
      <c r="G50" s="118"/>
      <c r="H50" s="26"/>
      <c r="I50" s="26"/>
      <c r="J50" s="148"/>
      <c r="K50" s="26"/>
      <c r="L50" s="26"/>
      <c r="M50" s="26"/>
      <c r="N50" s="26"/>
      <c r="O50" s="26"/>
      <c r="P50" s="26"/>
      <c r="Q50" s="148"/>
      <c r="R50" s="26"/>
      <c r="S50" s="26"/>
      <c r="T50" s="26"/>
      <c r="U50" s="26"/>
      <c r="V50" s="26"/>
      <c r="W50" s="26"/>
      <c r="X50" s="148"/>
      <c r="Y50" s="26"/>
      <c r="Z50" s="26"/>
      <c r="AA50" s="26"/>
      <c r="AB50" s="26"/>
      <c r="AC50" s="26"/>
      <c r="AD50" s="26"/>
      <c r="AE50" s="148"/>
      <c r="AF50" s="26"/>
      <c r="AG50" s="26"/>
      <c r="AH50" s="26"/>
      <c r="AI50" s="26"/>
      <c r="AJ50" s="26"/>
      <c r="AK50" s="26"/>
      <c r="AL50" s="26"/>
    </row>
    <row r="51" spans="1:44" ht="26" x14ac:dyDescent="0.35">
      <c r="A51" s="119"/>
      <c r="B51" s="111" t="s">
        <v>22</v>
      </c>
      <c r="C51" s="116">
        <f>C50/$F$3</f>
        <v>7.9640000000000013</v>
      </c>
      <c r="D51" s="54"/>
      <c r="E51" s="111" t="s">
        <v>23</v>
      </c>
      <c r="F51" s="116">
        <f>F50/$F$3</f>
        <v>88.488888888888908</v>
      </c>
      <c r="G51" s="118" t="s">
        <v>21</v>
      </c>
      <c r="H51" s="26"/>
      <c r="I51" s="26"/>
      <c r="J51" s="148"/>
      <c r="K51" s="26"/>
      <c r="L51" s="26"/>
      <c r="M51" s="26"/>
      <c r="N51" s="26"/>
      <c r="O51" s="26"/>
      <c r="P51" s="26"/>
      <c r="Q51" s="148"/>
      <c r="R51" s="26"/>
      <c r="S51" s="26"/>
      <c r="T51" s="26"/>
      <c r="U51" s="26"/>
      <c r="V51" s="26"/>
      <c r="W51" s="26"/>
      <c r="X51" s="148"/>
      <c r="Y51" s="26"/>
      <c r="Z51" s="26"/>
      <c r="AA51" s="26"/>
      <c r="AB51" s="26"/>
      <c r="AC51" s="26"/>
      <c r="AD51" s="26"/>
      <c r="AE51" s="148"/>
      <c r="AF51" s="26"/>
      <c r="AG51" s="26"/>
      <c r="AH51" s="26"/>
      <c r="AI51" s="26"/>
      <c r="AJ51" s="26"/>
      <c r="AK51" s="26"/>
      <c r="AL51" s="26"/>
    </row>
    <row r="52" spans="1:44" ht="13.5" thickBot="1" x14ac:dyDescent="0.4">
      <c r="A52" s="142"/>
      <c r="B52" s="143"/>
      <c r="C52" s="144"/>
      <c r="D52" s="145"/>
      <c r="E52" s="143"/>
      <c r="F52" s="144"/>
      <c r="G52" s="146"/>
      <c r="H52" s="36"/>
      <c r="I52" s="36"/>
      <c r="J52" s="152"/>
      <c r="K52" s="36"/>
      <c r="L52" s="36"/>
      <c r="M52" s="36"/>
      <c r="N52" s="36"/>
      <c r="O52" s="36"/>
      <c r="P52" s="36"/>
      <c r="Q52" s="152"/>
      <c r="R52" s="36"/>
      <c r="S52" s="36"/>
      <c r="T52" s="36"/>
      <c r="U52" s="36"/>
      <c r="V52" s="36"/>
      <c r="W52" s="36"/>
      <c r="X52" s="152"/>
      <c r="Y52" s="36"/>
      <c r="Z52" s="36"/>
      <c r="AA52" s="36"/>
      <c r="AB52" s="36"/>
      <c r="AC52" s="36"/>
      <c r="AD52" s="36"/>
      <c r="AE52" s="152"/>
      <c r="AF52" s="36"/>
      <c r="AG52" s="36"/>
      <c r="AH52" s="36"/>
      <c r="AI52" s="36"/>
      <c r="AJ52" s="36"/>
      <c r="AK52" s="36"/>
      <c r="AL52" s="36"/>
    </row>
  </sheetData>
  <mergeCells count="78">
    <mergeCell ref="G38:G39"/>
    <mergeCell ref="A38:A39"/>
    <mergeCell ref="B38:B39"/>
    <mergeCell ref="C38:C39"/>
    <mergeCell ref="D38:D39"/>
    <mergeCell ref="E38:E39"/>
    <mergeCell ref="F38:F39"/>
    <mergeCell ref="AK8:AK9"/>
    <mergeCell ref="AL8:AL9"/>
    <mergeCell ref="AO8:AR10"/>
    <mergeCell ref="A24:A25"/>
    <mergeCell ref="B24:B25"/>
    <mergeCell ref="C24:C25"/>
    <mergeCell ref="D24:D25"/>
    <mergeCell ref="E24:E25"/>
    <mergeCell ref="F24:F25"/>
    <mergeCell ref="G24:G25"/>
    <mergeCell ref="AE8:AE9"/>
    <mergeCell ref="AF8:AF9"/>
    <mergeCell ref="AG8:AG9"/>
    <mergeCell ref="AH8:AH9"/>
    <mergeCell ref="AI8:AI9"/>
    <mergeCell ref="AJ8:AJ9"/>
    <mergeCell ref="AD8:AD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AC8:AC9"/>
    <mergeCell ref="M8:M9"/>
    <mergeCell ref="N8:N9"/>
    <mergeCell ref="O8:O9"/>
    <mergeCell ref="P8:P9"/>
    <mergeCell ref="Q8:Q9"/>
    <mergeCell ref="A8:A9"/>
    <mergeCell ref="B8:B9"/>
    <mergeCell ref="C8:C9"/>
    <mergeCell ref="D8:D9"/>
    <mergeCell ref="E8:E9"/>
    <mergeCell ref="F8:F9"/>
    <mergeCell ref="AQ5:AR5"/>
    <mergeCell ref="Q6:T6"/>
    <mergeCell ref="V6:W6"/>
    <mergeCell ref="X6:Y6"/>
    <mergeCell ref="Z6:AA6"/>
    <mergeCell ref="AB6:AC6"/>
    <mergeCell ref="AF6:AG6"/>
    <mergeCell ref="AQ6:AR6"/>
    <mergeCell ref="R8:R9"/>
    <mergeCell ref="G8:G9"/>
    <mergeCell ref="H8:H9"/>
    <mergeCell ref="I8:I9"/>
    <mergeCell ref="J8:J9"/>
    <mergeCell ref="K8:K9"/>
    <mergeCell ref="L8:L9"/>
    <mergeCell ref="AF4:AG4"/>
    <mergeCell ref="Q5:T5"/>
    <mergeCell ref="V5:W5"/>
    <mergeCell ref="X5:Y5"/>
    <mergeCell ref="Z5:AA5"/>
    <mergeCell ref="AB5:AC5"/>
    <mergeCell ref="AF5:AG5"/>
    <mergeCell ref="Q4:T4"/>
    <mergeCell ref="V4:W4"/>
    <mergeCell ref="X4:Y4"/>
    <mergeCell ref="Z4:AA4"/>
    <mergeCell ref="AB4:AC4"/>
    <mergeCell ref="A1:J1"/>
    <mergeCell ref="A2:J2"/>
    <mergeCell ref="X3:Y3"/>
    <mergeCell ref="Z3:AA3"/>
    <mergeCell ref="AB3:AC3"/>
  </mergeCells>
  <printOptions horizontalCentered="1"/>
  <pageMargins left="0" right="0" top="0.23622047244094499" bottom="0.23622047244094499" header="0.23622047244094499" footer="0.23622047244094499"/>
  <pageSetup paperSize="9" scale="74" fitToHeight="0" orientation="landscape" r:id="rId1"/>
  <headerFooter alignWithMargins="0"/>
  <colBreaks count="1" manualBreakCount="1">
    <brk id="3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L39"/>
  <sheetViews>
    <sheetView view="pageBreakPreview" topLeftCell="A16" zoomScale="80" zoomScaleNormal="80" zoomScaleSheetLayoutView="80" workbookViewId="0">
      <selection activeCell="R33" sqref="R33"/>
    </sheetView>
  </sheetViews>
  <sheetFormatPr defaultColWidth="8.84375" defaultRowHeight="12.5" x14ac:dyDescent="0.35"/>
  <cols>
    <col min="1" max="2" width="6.69140625" style="334" customWidth="1"/>
    <col min="3" max="4" width="6.69140625" style="332" customWidth="1"/>
    <col min="5" max="5" width="6.69140625" style="260" customWidth="1"/>
    <col min="6" max="6" width="8.23046875" style="332" customWidth="1"/>
    <col min="7" max="7" width="9.765625" style="260" customWidth="1"/>
    <col min="8" max="38" width="6.69140625" style="334" customWidth="1"/>
    <col min="39" max="16384" width="8.84375" style="334"/>
  </cols>
  <sheetData>
    <row r="1" spans="1:38" ht="21" customHeight="1" x14ac:dyDescent="0.35">
      <c r="A1" s="461" t="s">
        <v>43</v>
      </c>
      <c r="B1" s="462"/>
      <c r="C1" s="462"/>
      <c r="D1" s="462"/>
      <c r="E1" s="462"/>
      <c r="F1" s="462"/>
      <c r="G1" s="462"/>
      <c r="H1" s="462"/>
      <c r="I1" s="462"/>
      <c r="J1" s="462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5"/>
      <c r="AJ1" s="254"/>
      <c r="AK1" s="255"/>
      <c r="AL1" s="255"/>
    </row>
    <row r="2" spans="1:38" ht="21" customHeight="1" thickBot="1" x14ac:dyDescent="0.4">
      <c r="A2" s="463" t="s">
        <v>45</v>
      </c>
      <c r="B2" s="464"/>
      <c r="C2" s="464"/>
      <c r="D2" s="464"/>
      <c r="E2" s="464"/>
      <c r="F2" s="464"/>
      <c r="G2" s="464"/>
      <c r="H2" s="464"/>
      <c r="I2" s="464"/>
      <c r="J2" s="464"/>
      <c r="Q2" s="334" t="s">
        <v>15</v>
      </c>
      <c r="AI2" s="256"/>
      <c r="AK2" s="256"/>
      <c r="AL2" s="256"/>
    </row>
    <row r="3" spans="1:38" ht="25.5" thickBot="1" x14ac:dyDescent="0.3">
      <c r="A3" s="257" t="s">
        <v>0</v>
      </c>
      <c r="E3" s="258" t="s">
        <v>18</v>
      </c>
      <c r="F3" s="259">
        <v>7</v>
      </c>
      <c r="H3" s="261" t="s">
        <v>14</v>
      </c>
      <c r="I3" s="262">
        <v>700</v>
      </c>
      <c r="J3" s="263" t="s">
        <v>1</v>
      </c>
      <c r="K3" s="264">
        <v>900</v>
      </c>
      <c r="V3" s="265" t="str">
        <f>A7</f>
        <v>ZONE A</v>
      </c>
      <c r="W3" s="266"/>
      <c r="X3" s="465" t="str">
        <f>A20</f>
        <v>ZONE B</v>
      </c>
      <c r="Y3" s="466"/>
      <c r="Z3" s="465" t="str">
        <f>A31</f>
        <v>ZONE C</v>
      </c>
      <c r="AA3" s="467"/>
      <c r="AB3" s="474" t="s">
        <v>3</v>
      </c>
      <c r="AC3" s="475"/>
      <c r="AI3" s="256"/>
      <c r="AK3" s="256"/>
      <c r="AL3" s="256"/>
    </row>
    <row r="4" spans="1:38" ht="26.25" customHeight="1" thickBot="1" x14ac:dyDescent="0.4">
      <c r="A4" s="267"/>
      <c r="E4" s="258" t="s">
        <v>19</v>
      </c>
      <c r="F4" s="268">
        <v>8</v>
      </c>
      <c r="H4" s="269" t="s">
        <v>29</v>
      </c>
      <c r="I4" s="270">
        <v>45</v>
      </c>
      <c r="J4" s="271" t="s">
        <v>30</v>
      </c>
      <c r="K4" s="272">
        <v>26</v>
      </c>
      <c r="Q4" s="472" t="s">
        <v>4</v>
      </c>
      <c r="R4" s="472"/>
      <c r="S4" s="472"/>
      <c r="T4" s="472"/>
      <c r="V4" s="473">
        <v>1219214</v>
      </c>
      <c r="W4" s="471"/>
      <c r="X4" s="470">
        <v>1230505</v>
      </c>
      <c r="Y4" s="471"/>
      <c r="Z4" s="470">
        <v>1154826</v>
      </c>
      <c r="AA4" s="471"/>
      <c r="AB4" s="476">
        <f>SUM(V4:AA4)</f>
        <v>3604545</v>
      </c>
      <c r="AC4" s="477"/>
      <c r="AF4" s="478"/>
      <c r="AG4" s="478"/>
      <c r="AH4" s="478"/>
      <c r="AI4" s="479"/>
    </row>
    <row r="5" spans="1:38" ht="18.75" customHeight="1" x14ac:dyDescent="0.35">
      <c r="A5" s="273"/>
      <c r="O5" s="334" t="s">
        <v>2</v>
      </c>
      <c r="Q5" s="472" t="s">
        <v>5</v>
      </c>
      <c r="R5" s="472"/>
      <c r="S5" s="472"/>
      <c r="T5" s="472"/>
      <c r="V5" s="468">
        <f>V4*9%</f>
        <v>109729.26</v>
      </c>
      <c r="W5" s="469"/>
      <c r="X5" s="468">
        <f>X4*9%</f>
        <v>110745.45</v>
      </c>
      <c r="Y5" s="469"/>
      <c r="Z5" s="468">
        <f>Z4*9%</f>
        <v>103934.34</v>
      </c>
      <c r="AA5" s="469"/>
      <c r="AB5" s="468">
        <f>AB4*9%</f>
        <v>324409.05</v>
      </c>
      <c r="AC5" s="469"/>
      <c r="AF5" s="480"/>
      <c r="AG5" s="480"/>
      <c r="AH5" s="480"/>
      <c r="AI5" s="481"/>
    </row>
    <row r="6" spans="1:38" ht="18.75" customHeight="1" thickBot="1" x14ac:dyDescent="0.4">
      <c r="A6" s="267"/>
      <c r="Q6" s="334" t="s">
        <v>6</v>
      </c>
      <c r="V6" s="482">
        <f>V5/$K$4</f>
        <v>4220.3561538461536</v>
      </c>
      <c r="W6" s="483"/>
      <c r="X6" s="482">
        <f t="shared" ref="X6" si="0">X5/$K$4</f>
        <v>4259.4403846153846</v>
      </c>
      <c r="Y6" s="483"/>
      <c r="Z6" s="482">
        <f t="shared" ref="Z6" si="1">Z5/$K$4</f>
        <v>3997.4746153846154</v>
      </c>
      <c r="AA6" s="483"/>
      <c r="AB6" s="482">
        <f>SUM(V6:AA6)</f>
        <v>12477.271153846154</v>
      </c>
      <c r="AC6" s="483"/>
      <c r="AF6" s="332"/>
      <c r="AG6" s="332"/>
      <c r="AH6" s="332"/>
      <c r="AI6" s="333"/>
      <c r="AJ6" s="332"/>
      <c r="AK6" s="333"/>
      <c r="AL6" s="333"/>
    </row>
    <row r="7" spans="1:38" ht="33.75" customHeight="1" x14ac:dyDescent="0.25">
      <c r="A7" s="274" t="s">
        <v>26</v>
      </c>
      <c r="B7" s="275"/>
      <c r="C7" s="276"/>
      <c r="D7" s="276"/>
      <c r="E7" s="277"/>
      <c r="F7" s="277"/>
      <c r="G7" s="277"/>
      <c r="H7" s="278"/>
      <c r="I7" s="278"/>
      <c r="J7" s="278"/>
      <c r="K7" s="278"/>
      <c r="L7" s="278"/>
      <c r="M7" s="278"/>
      <c r="N7" s="279"/>
      <c r="O7" s="278"/>
      <c r="P7" s="279"/>
      <c r="Q7" s="278"/>
      <c r="R7" s="278"/>
      <c r="S7" s="278"/>
      <c r="T7" s="278"/>
      <c r="U7" s="279"/>
      <c r="V7" s="278"/>
      <c r="W7" s="278"/>
      <c r="X7" s="278"/>
      <c r="Y7" s="278"/>
      <c r="Z7" s="278"/>
      <c r="AA7" s="278"/>
      <c r="AB7" s="279"/>
      <c r="AC7" s="278"/>
      <c r="AD7" s="280"/>
      <c r="AE7" s="278"/>
      <c r="AF7" s="278"/>
      <c r="AG7" s="278"/>
      <c r="AH7" s="278"/>
      <c r="AI7" s="323"/>
      <c r="AJ7" s="278"/>
      <c r="AK7" s="281"/>
      <c r="AL7" s="281"/>
    </row>
    <row r="8" spans="1:38" ht="33.75" customHeight="1" x14ac:dyDescent="0.35">
      <c r="A8" s="313" t="s">
        <v>10</v>
      </c>
      <c r="B8" s="314" t="s">
        <v>11</v>
      </c>
      <c r="C8" s="315" t="s">
        <v>8</v>
      </c>
      <c r="D8" s="316" t="s">
        <v>25</v>
      </c>
      <c r="E8" s="316" t="s">
        <v>7</v>
      </c>
      <c r="F8" s="316" t="s">
        <v>20</v>
      </c>
      <c r="G8" s="316" t="s">
        <v>24</v>
      </c>
      <c r="H8" s="317">
        <v>1</v>
      </c>
      <c r="I8" s="317">
        <v>2</v>
      </c>
      <c r="J8" s="317">
        <v>3</v>
      </c>
      <c r="K8" s="317">
        <v>4</v>
      </c>
      <c r="L8" s="317">
        <v>5</v>
      </c>
      <c r="M8" s="317">
        <v>6</v>
      </c>
      <c r="N8" s="318">
        <v>7</v>
      </c>
      <c r="O8" s="317">
        <v>8</v>
      </c>
      <c r="P8" s="318">
        <v>9</v>
      </c>
      <c r="Q8" s="317">
        <v>10</v>
      </c>
      <c r="R8" s="317">
        <v>11</v>
      </c>
      <c r="S8" s="317">
        <v>12</v>
      </c>
      <c r="T8" s="317">
        <v>13</v>
      </c>
      <c r="U8" s="318">
        <v>14</v>
      </c>
      <c r="V8" s="317">
        <v>15</v>
      </c>
      <c r="W8" s="317">
        <v>16</v>
      </c>
      <c r="X8" s="317">
        <v>17</v>
      </c>
      <c r="Y8" s="317">
        <v>18</v>
      </c>
      <c r="Z8" s="317">
        <v>19</v>
      </c>
      <c r="AA8" s="317">
        <v>20</v>
      </c>
      <c r="AB8" s="318">
        <v>21</v>
      </c>
      <c r="AC8" s="317">
        <v>22</v>
      </c>
      <c r="AD8" s="317">
        <v>23</v>
      </c>
      <c r="AE8" s="317">
        <v>24</v>
      </c>
      <c r="AF8" s="317">
        <v>25</v>
      </c>
      <c r="AG8" s="317">
        <v>26</v>
      </c>
      <c r="AH8" s="317">
        <v>27</v>
      </c>
      <c r="AI8" s="318">
        <v>28</v>
      </c>
      <c r="AJ8" s="317">
        <v>29</v>
      </c>
      <c r="AK8" s="317">
        <v>30</v>
      </c>
      <c r="AL8" s="317">
        <v>31</v>
      </c>
    </row>
    <row r="9" spans="1:38" ht="33.75" customHeight="1" x14ac:dyDescent="0.25">
      <c r="A9" s="282">
        <v>36</v>
      </c>
      <c r="B9" s="283" t="s">
        <v>1</v>
      </c>
      <c r="C9" s="284">
        <v>11</v>
      </c>
      <c r="D9" s="200">
        <f t="shared" ref="D9:D17" si="2">C9/$C$19</f>
        <v>0.84895259095920605</v>
      </c>
      <c r="E9" s="285">
        <v>4</v>
      </c>
      <c r="F9" s="200">
        <f t="shared" ref="F9:F17" si="3">IF(B9=$H$3,((C9*10000)/$I$3),((C9*10000)/$K$3))</f>
        <v>122.22222222222223</v>
      </c>
      <c r="G9" s="201">
        <v>6</v>
      </c>
      <c r="H9" s="202">
        <v>1</v>
      </c>
      <c r="I9" s="202"/>
      <c r="J9" s="202"/>
      <c r="K9" s="202"/>
      <c r="L9" s="202"/>
      <c r="M9" s="202"/>
      <c r="N9" s="289"/>
      <c r="O9" s="202"/>
      <c r="P9" s="289">
        <v>1</v>
      </c>
      <c r="Q9" s="202"/>
      <c r="R9" s="202"/>
      <c r="S9" s="202"/>
      <c r="T9" s="202"/>
      <c r="U9" s="289"/>
      <c r="V9" s="202"/>
      <c r="W9" s="202"/>
      <c r="X9" s="202">
        <v>1</v>
      </c>
      <c r="Y9" s="202"/>
      <c r="Z9" s="202"/>
      <c r="AA9" s="202"/>
      <c r="AB9" s="289"/>
      <c r="AC9" s="202"/>
      <c r="AD9" s="202"/>
      <c r="AE9" s="202"/>
      <c r="AF9" s="202">
        <v>1</v>
      </c>
      <c r="AG9" s="202"/>
      <c r="AH9" s="202"/>
      <c r="AI9" s="289"/>
      <c r="AJ9" s="202"/>
      <c r="AK9" s="202"/>
      <c r="AL9" s="202"/>
    </row>
    <row r="10" spans="1:38" ht="33.75" customHeight="1" x14ac:dyDescent="0.25">
      <c r="A10" s="282">
        <v>32</v>
      </c>
      <c r="B10" s="283" t="s">
        <v>1</v>
      </c>
      <c r="C10" s="284">
        <v>7.65</v>
      </c>
      <c r="D10" s="200">
        <f t="shared" si="2"/>
        <v>0.59040793825799331</v>
      </c>
      <c r="E10" s="285">
        <v>3</v>
      </c>
      <c r="F10" s="200">
        <f t="shared" si="3"/>
        <v>85</v>
      </c>
      <c r="G10" s="286">
        <v>5</v>
      </c>
      <c r="H10" s="286"/>
      <c r="I10" s="286">
        <v>2</v>
      </c>
      <c r="J10" s="286"/>
      <c r="K10" s="286"/>
      <c r="L10" s="286"/>
      <c r="M10" s="286"/>
      <c r="N10" s="287"/>
      <c r="O10" s="286"/>
      <c r="P10" s="287"/>
      <c r="Q10" s="286">
        <v>2</v>
      </c>
      <c r="R10" s="286"/>
      <c r="S10" s="286"/>
      <c r="T10" s="286"/>
      <c r="U10" s="287"/>
      <c r="V10" s="286"/>
      <c r="W10" s="286"/>
      <c r="X10" s="286"/>
      <c r="Y10" s="286">
        <v>2</v>
      </c>
      <c r="Z10" s="286"/>
      <c r="AA10" s="286"/>
      <c r="AB10" s="287"/>
      <c r="AC10" s="286"/>
      <c r="AD10" s="286"/>
      <c r="AE10" s="286"/>
      <c r="AF10" s="286"/>
      <c r="AG10" s="286">
        <v>2</v>
      </c>
      <c r="AH10" s="286"/>
      <c r="AI10" s="324"/>
      <c r="AJ10" s="286"/>
      <c r="AK10" s="288"/>
      <c r="AL10" s="288"/>
    </row>
    <row r="11" spans="1:38" ht="33.75" customHeight="1" x14ac:dyDescent="0.25">
      <c r="A11" s="282">
        <v>33</v>
      </c>
      <c r="B11" s="283" t="s">
        <v>14</v>
      </c>
      <c r="C11" s="284">
        <v>3.99</v>
      </c>
      <c r="D11" s="200">
        <f t="shared" si="2"/>
        <v>0.30793825799338476</v>
      </c>
      <c r="E11" s="285">
        <v>0</v>
      </c>
      <c r="F11" s="200">
        <f t="shared" si="3"/>
        <v>57</v>
      </c>
      <c r="G11" s="201">
        <v>5</v>
      </c>
      <c r="H11" s="201"/>
      <c r="I11" s="201">
        <v>2</v>
      </c>
      <c r="J11" s="201"/>
      <c r="K11" s="201"/>
      <c r="L11" s="201"/>
      <c r="M11" s="201"/>
      <c r="N11" s="298"/>
      <c r="O11" s="201"/>
      <c r="P11" s="298"/>
      <c r="Q11" s="201">
        <v>2</v>
      </c>
      <c r="R11" s="201"/>
      <c r="S11" s="201"/>
      <c r="T11" s="201"/>
      <c r="U11" s="298"/>
      <c r="V11" s="201"/>
      <c r="W11" s="201"/>
      <c r="X11" s="201"/>
      <c r="Y11" s="201">
        <v>2</v>
      </c>
      <c r="Z11" s="201"/>
      <c r="AA11" s="201"/>
      <c r="AB11" s="298"/>
      <c r="AC11" s="201"/>
      <c r="AD11" s="201"/>
      <c r="AE11" s="201"/>
      <c r="AF11" s="201"/>
      <c r="AG11" s="201">
        <v>2</v>
      </c>
      <c r="AH11" s="201"/>
      <c r="AI11" s="326"/>
      <c r="AJ11" s="201"/>
      <c r="AK11" s="299"/>
      <c r="AL11" s="299"/>
    </row>
    <row r="12" spans="1:38" ht="33.75" customHeight="1" x14ac:dyDescent="0.25">
      <c r="A12" s="282">
        <v>40</v>
      </c>
      <c r="B12" s="291" t="s">
        <v>14</v>
      </c>
      <c r="C12" s="292">
        <v>10.6</v>
      </c>
      <c r="D12" s="200">
        <f t="shared" si="2"/>
        <v>0.81808158765159855</v>
      </c>
      <c r="E12" s="286">
        <v>1</v>
      </c>
      <c r="F12" s="200">
        <f t="shared" si="3"/>
        <v>151.42857142857142</v>
      </c>
      <c r="G12" s="200">
        <v>4</v>
      </c>
      <c r="H12" s="200"/>
      <c r="I12" s="200"/>
      <c r="J12" s="200">
        <v>3</v>
      </c>
      <c r="K12" s="200"/>
      <c r="L12" s="200"/>
      <c r="M12" s="286"/>
      <c r="N12" s="207"/>
      <c r="O12" s="200"/>
      <c r="P12" s="207"/>
      <c r="Q12" s="200"/>
      <c r="R12" s="200">
        <v>3</v>
      </c>
      <c r="S12" s="200"/>
      <c r="T12" s="286"/>
      <c r="U12" s="207"/>
      <c r="V12" s="200"/>
      <c r="W12" s="200"/>
      <c r="X12" s="200"/>
      <c r="Y12" s="200"/>
      <c r="Z12" s="200">
        <v>3</v>
      </c>
      <c r="AA12" s="286"/>
      <c r="AB12" s="207"/>
      <c r="AC12" s="200"/>
      <c r="AD12" s="200"/>
      <c r="AE12" s="200"/>
      <c r="AF12" s="200"/>
      <c r="AG12" s="200"/>
      <c r="AH12" s="286">
        <v>3</v>
      </c>
      <c r="AI12" s="327"/>
      <c r="AJ12" s="286"/>
      <c r="AK12" s="203"/>
      <c r="AL12" s="203"/>
    </row>
    <row r="13" spans="1:38" ht="33.75" customHeight="1" x14ac:dyDescent="0.25">
      <c r="A13" s="282">
        <v>41</v>
      </c>
      <c r="B13" s="283" t="s">
        <v>1</v>
      </c>
      <c r="C13" s="284">
        <v>5.75</v>
      </c>
      <c r="D13" s="200">
        <f t="shared" si="2"/>
        <v>0.4437706725468577</v>
      </c>
      <c r="E13" s="285">
        <v>4</v>
      </c>
      <c r="F13" s="200">
        <f t="shared" si="3"/>
        <v>63.888888888888886</v>
      </c>
      <c r="G13" s="286">
        <v>3</v>
      </c>
      <c r="H13" s="286"/>
      <c r="I13" s="286"/>
      <c r="J13" s="286"/>
      <c r="K13" s="286">
        <v>4</v>
      </c>
      <c r="L13" s="286"/>
      <c r="M13" s="286"/>
      <c r="N13" s="287"/>
      <c r="O13" s="286"/>
      <c r="P13" s="287"/>
      <c r="Q13" s="286"/>
      <c r="R13" s="286"/>
      <c r="S13" s="286">
        <v>4</v>
      </c>
      <c r="T13" s="286"/>
      <c r="U13" s="287"/>
      <c r="V13" s="286"/>
      <c r="W13" s="286"/>
      <c r="X13" s="286"/>
      <c r="Y13" s="286"/>
      <c r="Z13" s="286"/>
      <c r="AA13" s="286">
        <v>4</v>
      </c>
      <c r="AB13" s="287"/>
      <c r="AC13" s="286"/>
      <c r="AD13" s="286"/>
      <c r="AE13" s="286"/>
      <c r="AF13" s="286"/>
      <c r="AG13" s="286"/>
      <c r="AH13" s="286"/>
      <c r="AI13" s="324"/>
      <c r="AJ13" s="286">
        <v>4</v>
      </c>
      <c r="AK13" s="288"/>
      <c r="AL13" s="288"/>
    </row>
    <row r="14" spans="1:38" ht="33.75" customHeight="1" x14ac:dyDescent="0.25">
      <c r="A14" s="282">
        <v>38</v>
      </c>
      <c r="B14" s="283" t="s">
        <v>1</v>
      </c>
      <c r="C14" s="284">
        <v>19.739999999999998</v>
      </c>
      <c r="D14" s="200">
        <f t="shared" si="2"/>
        <v>1.5234840132304297</v>
      </c>
      <c r="E14" s="285">
        <v>3</v>
      </c>
      <c r="F14" s="200">
        <f t="shared" si="3"/>
        <v>219.33333333333331</v>
      </c>
      <c r="G14" s="286">
        <v>3</v>
      </c>
      <c r="H14" s="286"/>
      <c r="I14" s="286"/>
      <c r="J14" s="286"/>
      <c r="K14" s="286">
        <v>4</v>
      </c>
      <c r="L14" s="286">
        <v>5</v>
      </c>
      <c r="M14" s="286"/>
      <c r="N14" s="287"/>
      <c r="O14" s="286"/>
      <c r="P14" s="287"/>
      <c r="Q14" s="286"/>
      <c r="R14" s="286"/>
      <c r="S14" s="286">
        <v>4</v>
      </c>
      <c r="T14" s="286">
        <v>5</v>
      </c>
      <c r="U14" s="287"/>
      <c r="V14" s="286"/>
      <c r="W14" s="286"/>
      <c r="X14" s="286"/>
      <c r="Y14" s="286"/>
      <c r="Z14" s="286"/>
      <c r="AA14" s="286">
        <v>4</v>
      </c>
      <c r="AB14" s="287"/>
      <c r="AC14" s="286">
        <v>5</v>
      </c>
      <c r="AD14" s="286"/>
      <c r="AE14" s="286"/>
      <c r="AF14" s="286"/>
      <c r="AG14" s="286"/>
      <c r="AH14" s="286"/>
      <c r="AI14" s="324"/>
      <c r="AJ14" s="286">
        <v>4</v>
      </c>
      <c r="AK14" s="288">
        <v>5</v>
      </c>
      <c r="AL14" s="288"/>
    </row>
    <row r="15" spans="1:38" ht="33.75" customHeight="1" x14ac:dyDescent="0.25">
      <c r="A15" s="282">
        <v>39</v>
      </c>
      <c r="B15" s="283" t="s">
        <v>14</v>
      </c>
      <c r="C15" s="284">
        <v>15.25</v>
      </c>
      <c r="D15" s="200">
        <f t="shared" si="2"/>
        <v>1.1769570011025356</v>
      </c>
      <c r="E15" s="285">
        <v>2</v>
      </c>
      <c r="F15" s="200">
        <f t="shared" si="3"/>
        <v>217.85714285714286</v>
      </c>
      <c r="G15" s="286">
        <v>2</v>
      </c>
      <c r="H15" s="286"/>
      <c r="I15" s="286"/>
      <c r="J15" s="286"/>
      <c r="K15" s="286"/>
      <c r="L15" s="286"/>
      <c r="M15" s="286">
        <v>6</v>
      </c>
      <c r="N15" s="287"/>
      <c r="O15" s="286"/>
      <c r="P15" s="287"/>
      <c r="Q15" s="286"/>
      <c r="R15" s="286"/>
      <c r="S15" s="286"/>
      <c r="T15" s="286"/>
      <c r="U15" s="287"/>
      <c r="V15" s="286">
        <v>6</v>
      </c>
      <c r="W15" s="286"/>
      <c r="X15" s="286"/>
      <c r="Y15" s="286"/>
      <c r="Z15" s="286"/>
      <c r="AA15" s="286"/>
      <c r="AB15" s="287"/>
      <c r="AC15" s="286"/>
      <c r="AD15" s="286">
        <v>6</v>
      </c>
      <c r="AE15" s="286"/>
      <c r="AF15" s="286"/>
      <c r="AG15" s="286"/>
      <c r="AH15" s="286"/>
      <c r="AI15" s="324"/>
      <c r="AJ15" s="286"/>
      <c r="AK15" s="288"/>
      <c r="AL15" s="288">
        <v>6</v>
      </c>
    </row>
    <row r="16" spans="1:38" ht="33.75" customHeight="1" x14ac:dyDescent="0.25">
      <c r="A16" s="282">
        <v>34</v>
      </c>
      <c r="B16" s="283" t="s">
        <v>1</v>
      </c>
      <c r="C16" s="284">
        <v>7.9</v>
      </c>
      <c r="D16" s="200">
        <f t="shared" si="2"/>
        <v>0.60970231532524799</v>
      </c>
      <c r="E16" s="285">
        <v>2</v>
      </c>
      <c r="F16" s="200">
        <f t="shared" si="3"/>
        <v>87.777777777777771</v>
      </c>
      <c r="G16" s="286">
        <v>0</v>
      </c>
      <c r="H16" s="286"/>
      <c r="I16" s="286"/>
      <c r="J16" s="286"/>
      <c r="K16" s="286"/>
      <c r="L16" s="286"/>
      <c r="M16" s="286"/>
      <c r="N16" s="287"/>
      <c r="O16" s="286">
        <v>7</v>
      </c>
      <c r="P16" s="287"/>
      <c r="Q16" s="286"/>
      <c r="R16" s="286"/>
      <c r="S16" s="286"/>
      <c r="T16" s="286"/>
      <c r="U16" s="287"/>
      <c r="V16" s="286"/>
      <c r="W16" s="286">
        <v>7</v>
      </c>
      <c r="X16" s="286"/>
      <c r="Y16" s="286"/>
      <c r="Z16" s="286"/>
      <c r="AA16" s="286"/>
      <c r="AB16" s="287"/>
      <c r="AC16" s="286"/>
      <c r="AD16" s="286"/>
      <c r="AE16" s="286">
        <v>7</v>
      </c>
      <c r="AF16" s="286"/>
      <c r="AG16" s="286"/>
      <c r="AH16" s="286"/>
      <c r="AI16" s="287"/>
      <c r="AJ16" s="286"/>
      <c r="AK16" s="286"/>
      <c r="AL16" s="286"/>
    </row>
    <row r="17" spans="1:376" ht="33.75" customHeight="1" x14ac:dyDescent="0.25">
      <c r="A17" s="282">
        <v>35</v>
      </c>
      <c r="B17" s="283" t="s">
        <v>1</v>
      </c>
      <c r="C17" s="284">
        <v>8.82</v>
      </c>
      <c r="D17" s="200">
        <f t="shared" si="2"/>
        <v>0.68070562293274528</v>
      </c>
      <c r="E17" s="285">
        <v>0</v>
      </c>
      <c r="F17" s="200">
        <f t="shared" si="3"/>
        <v>98</v>
      </c>
      <c r="G17" s="201">
        <v>0</v>
      </c>
      <c r="H17" s="201"/>
      <c r="I17" s="201"/>
      <c r="J17" s="201"/>
      <c r="K17" s="201"/>
      <c r="L17" s="201"/>
      <c r="M17" s="201"/>
      <c r="N17" s="298"/>
      <c r="O17" s="201">
        <v>7</v>
      </c>
      <c r="P17" s="298"/>
      <c r="Q17" s="201"/>
      <c r="R17" s="201"/>
      <c r="S17" s="201"/>
      <c r="T17" s="201"/>
      <c r="U17" s="298"/>
      <c r="V17" s="201"/>
      <c r="W17" s="201">
        <v>7</v>
      </c>
      <c r="X17" s="201"/>
      <c r="Y17" s="201"/>
      <c r="Z17" s="201"/>
      <c r="AA17" s="201"/>
      <c r="AB17" s="298"/>
      <c r="AC17" s="201"/>
      <c r="AD17" s="201"/>
      <c r="AE17" s="201">
        <v>7</v>
      </c>
      <c r="AF17" s="201"/>
      <c r="AG17" s="201"/>
      <c r="AH17" s="201"/>
      <c r="AI17" s="298"/>
      <c r="AJ17" s="201"/>
      <c r="AK17" s="201"/>
      <c r="AL17" s="201"/>
    </row>
    <row r="18" spans="1:376" ht="33.75" customHeight="1" x14ac:dyDescent="0.35">
      <c r="A18" s="293"/>
      <c r="B18" s="294" t="s">
        <v>9</v>
      </c>
      <c r="C18" s="295">
        <f>SUM(C9:C17)</f>
        <v>90.700000000000017</v>
      </c>
      <c r="D18" s="200"/>
      <c r="E18" s="286"/>
      <c r="F18" s="296">
        <f>SUM(F9:F17)</f>
        <v>1102.5079365079366</v>
      </c>
      <c r="G18" s="286"/>
      <c r="H18" s="202"/>
      <c r="I18" s="202"/>
      <c r="J18" s="202"/>
      <c r="K18" s="202"/>
      <c r="L18" s="202"/>
      <c r="M18" s="202"/>
      <c r="N18" s="289"/>
      <c r="O18" s="202"/>
      <c r="P18" s="289"/>
      <c r="Q18" s="202"/>
      <c r="R18" s="202"/>
      <c r="S18" s="202"/>
      <c r="T18" s="202"/>
      <c r="U18" s="289"/>
      <c r="V18" s="202"/>
      <c r="W18" s="202"/>
      <c r="X18" s="202"/>
      <c r="Y18" s="202"/>
      <c r="Z18" s="202"/>
      <c r="AA18" s="202"/>
      <c r="AB18" s="289"/>
      <c r="AC18" s="202"/>
      <c r="AD18" s="202"/>
      <c r="AE18" s="202"/>
      <c r="AF18" s="202"/>
      <c r="AG18" s="202"/>
      <c r="AH18" s="202"/>
      <c r="AI18" s="325"/>
      <c r="AJ18" s="202"/>
      <c r="AK18" s="290"/>
      <c r="AL18" s="290"/>
    </row>
    <row r="19" spans="1:376" ht="33.75" customHeight="1" x14ac:dyDescent="0.35">
      <c r="A19" s="293"/>
      <c r="B19" s="202" t="s">
        <v>22</v>
      </c>
      <c r="C19" s="296">
        <f>C18/$F$3</f>
        <v>12.957142857142859</v>
      </c>
      <c r="D19" s="200"/>
      <c r="E19" s="202" t="s">
        <v>23</v>
      </c>
      <c r="F19" s="296">
        <f>IF(B19=$H$3,((C19*10000)/$I3),((C19*10000)/$K$3))</f>
        <v>143.968253968254</v>
      </c>
      <c r="G19" s="200" t="s">
        <v>21</v>
      </c>
      <c r="H19" s="202"/>
      <c r="I19" s="322"/>
      <c r="J19" s="202"/>
      <c r="K19" s="202"/>
      <c r="L19" s="202"/>
      <c r="M19" s="202"/>
      <c r="N19" s="289" t="s">
        <v>2</v>
      </c>
      <c r="O19" s="202"/>
      <c r="P19" s="289"/>
      <c r="Q19" s="202"/>
      <c r="R19" s="202"/>
      <c r="S19" s="202"/>
      <c r="T19" s="202"/>
      <c r="U19" s="289"/>
      <c r="V19" s="202"/>
      <c r="W19" s="202"/>
      <c r="X19" s="202"/>
      <c r="Y19" s="202"/>
      <c r="Z19" s="202"/>
      <c r="AA19" s="202"/>
      <c r="AB19" s="289"/>
      <c r="AC19" s="202"/>
      <c r="AD19" s="202"/>
      <c r="AE19" s="202"/>
      <c r="AF19" s="202"/>
      <c r="AG19" s="202"/>
      <c r="AH19" s="202"/>
      <c r="AI19" s="325"/>
      <c r="AJ19" s="202"/>
      <c r="AK19" s="290"/>
      <c r="AL19" s="290"/>
    </row>
    <row r="20" spans="1:376" ht="33.75" customHeight="1" x14ac:dyDescent="0.25">
      <c r="A20" s="297" t="s">
        <v>32</v>
      </c>
      <c r="B20" s="294"/>
      <c r="C20" s="200"/>
      <c r="D20" s="200"/>
      <c r="E20" s="286"/>
      <c r="F20" s="200"/>
      <c r="G20" s="286"/>
      <c r="H20" s="202"/>
      <c r="I20" s="322"/>
      <c r="J20" s="202"/>
      <c r="K20" s="202"/>
      <c r="L20" s="202"/>
      <c r="M20" s="202"/>
      <c r="N20" s="289"/>
      <c r="O20" s="202"/>
      <c r="P20" s="289"/>
      <c r="Q20" s="202"/>
      <c r="R20" s="202"/>
      <c r="S20" s="202"/>
      <c r="T20" s="202"/>
      <c r="U20" s="289"/>
      <c r="V20" s="202"/>
      <c r="W20" s="202"/>
      <c r="X20" s="202"/>
      <c r="Y20" s="202"/>
      <c r="Z20" s="202"/>
      <c r="AA20" s="202"/>
      <c r="AB20" s="289"/>
      <c r="AC20" s="202"/>
      <c r="AD20" s="202"/>
      <c r="AE20" s="202"/>
      <c r="AF20" s="202"/>
      <c r="AG20" s="202"/>
      <c r="AH20" s="202"/>
      <c r="AI20" s="325"/>
      <c r="AJ20" s="202"/>
      <c r="AK20" s="290"/>
      <c r="AL20" s="290"/>
    </row>
    <row r="21" spans="1:376" s="294" customFormat="1" ht="33.75" customHeight="1" x14ac:dyDescent="0.35">
      <c r="A21" s="484" t="s">
        <v>10</v>
      </c>
      <c r="B21" s="485" t="s">
        <v>11</v>
      </c>
      <c r="C21" s="486" t="s">
        <v>8</v>
      </c>
      <c r="D21" s="487" t="s">
        <v>25</v>
      </c>
      <c r="E21" s="487" t="s">
        <v>7</v>
      </c>
      <c r="F21" s="487" t="s">
        <v>20</v>
      </c>
      <c r="G21" s="487" t="s">
        <v>24</v>
      </c>
      <c r="H21" s="202"/>
      <c r="I21" s="322"/>
      <c r="J21" s="202"/>
      <c r="K21" s="202"/>
      <c r="L21" s="202"/>
      <c r="M21" s="202"/>
      <c r="N21" s="289"/>
      <c r="O21" s="202"/>
      <c r="P21" s="289"/>
      <c r="Q21" s="202"/>
      <c r="R21" s="202"/>
      <c r="S21" s="202"/>
      <c r="T21" s="202"/>
      <c r="U21" s="289"/>
      <c r="V21" s="202"/>
      <c r="W21" s="202"/>
      <c r="X21" s="202"/>
      <c r="Y21" s="202"/>
      <c r="Z21" s="202"/>
      <c r="AA21" s="202"/>
      <c r="AB21" s="289"/>
      <c r="AC21" s="202"/>
      <c r="AD21" s="202"/>
      <c r="AE21" s="202"/>
      <c r="AF21" s="202"/>
      <c r="AG21" s="202"/>
      <c r="AH21" s="202"/>
      <c r="AI21" s="325"/>
      <c r="AJ21" s="202"/>
      <c r="AK21" s="290"/>
      <c r="AL21" s="290"/>
      <c r="AM21" s="334"/>
      <c r="AN21" s="334"/>
      <c r="AO21" s="334"/>
      <c r="AP21" s="334"/>
      <c r="AQ21" s="334"/>
      <c r="AR21" s="334"/>
      <c r="AS21" s="334"/>
      <c r="AT21" s="334"/>
      <c r="AU21" s="334"/>
      <c r="AV21" s="334"/>
      <c r="AW21" s="334"/>
      <c r="AX21" s="334"/>
      <c r="AY21" s="334"/>
      <c r="AZ21" s="334"/>
      <c r="BA21" s="334"/>
      <c r="BB21" s="334"/>
      <c r="BC21" s="334"/>
      <c r="BD21" s="334"/>
      <c r="BE21" s="334"/>
      <c r="BF21" s="334"/>
      <c r="BG21" s="334"/>
      <c r="BH21" s="334"/>
      <c r="BI21" s="334"/>
      <c r="BJ21" s="334"/>
      <c r="BK21" s="334"/>
      <c r="BL21" s="334"/>
      <c r="BM21" s="334"/>
      <c r="BN21" s="334"/>
      <c r="BO21" s="334"/>
      <c r="BP21" s="334"/>
      <c r="BQ21" s="334"/>
      <c r="BR21" s="334"/>
      <c r="BS21" s="334"/>
      <c r="BT21" s="334"/>
      <c r="BU21" s="334"/>
      <c r="BV21" s="334"/>
      <c r="BW21" s="334"/>
      <c r="BX21" s="334"/>
      <c r="BY21" s="334"/>
      <c r="BZ21" s="334"/>
      <c r="CA21" s="334"/>
      <c r="CB21" s="334"/>
      <c r="CC21" s="334"/>
      <c r="CD21" s="334"/>
      <c r="CE21" s="334"/>
      <c r="CF21" s="334"/>
      <c r="CG21" s="334"/>
      <c r="CH21" s="334"/>
      <c r="CI21" s="334"/>
      <c r="CJ21" s="334"/>
      <c r="CK21" s="334"/>
      <c r="CL21" s="334"/>
      <c r="CM21" s="334"/>
      <c r="CN21" s="334"/>
      <c r="CO21" s="334"/>
      <c r="CP21" s="334"/>
      <c r="CQ21" s="334"/>
      <c r="CR21" s="334"/>
      <c r="CS21" s="334"/>
      <c r="CT21" s="334"/>
      <c r="CU21" s="334"/>
      <c r="CV21" s="334"/>
      <c r="CW21" s="334"/>
      <c r="CX21" s="334"/>
      <c r="CY21" s="334"/>
      <c r="CZ21" s="334"/>
      <c r="DA21" s="334"/>
      <c r="DB21" s="334"/>
      <c r="DC21" s="334"/>
      <c r="DD21" s="334"/>
      <c r="DE21" s="334"/>
      <c r="DF21" s="334"/>
      <c r="DG21" s="334"/>
      <c r="DH21" s="334"/>
      <c r="DI21" s="334"/>
      <c r="DJ21" s="334"/>
      <c r="DK21" s="334"/>
      <c r="DL21" s="334"/>
      <c r="DM21" s="334"/>
      <c r="DN21" s="334"/>
      <c r="DO21" s="334"/>
      <c r="DP21" s="334"/>
      <c r="DQ21" s="334"/>
      <c r="DR21" s="334"/>
      <c r="DS21" s="334"/>
      <c r="DT21" s="334"/>
      <c r="DU21" s="334"/>
      <c r="DV21" s="334"/>
      <c r="DW21" s="334"/>
      <c r="DX21" s="334"/>
      <c r="DY21" s="334"/>
      <c r="DZ21" s="334"/>
      <c r="EA21" s="334"/>
      <c r="EB21" s="334"/>
      <c r="EC21" s="334"/>
      <c r="ED21" s="334"/>
      <c r="EE21" s="334"/>
      <c r="EF21" s="334"/>
      <c r="EG21" s="334"/>
      <c r="EH21" s="334"/>
      <c r="EI21" s="334"/>
      <c r="EJ21" s="334"/>
      <c r="EK21" s="334"/>
      <c r="EL21" s="334"/>
      <c r="EM21" s="334"/>
      <c r="EN21" s="334"/>
      <c r="EO21" s="334"/>
      <c r="EP21" s="334"/>
      <c r="EQ21" s="334"/>
      <c r="ER21" s="334"/>
      <c r="ES21" s="334"/>
      <c r="ET21" s="334"/>
      <c r="EU21" s="334"/>
      <c r="EV21" s="334"/>
      <c r="EW21" s="334"/>
      <c r="EX21" s="334"/>
      <c r="EY21" s="334"/>
      <c r="EZ21" s="334"/>
      <c r="FA21" s="334"/>
      <c r="FB21" s="334"/>
      <c r="FC21" s="334"/>
      <c r="FD21" s="334"/>
      <c r="FE21" s="334"/>
      <c r="FF21" s="334"/>
      <c r="FG21" s="334"/>
      <c r="FH21" s="334"/>
      <c r="FI21" s="334"/>
      <c r="FJ21" s="334"/>
      <c r="FK21" s="334"/>
      <c r="FL21" s="334"/>
      <c r="FM21" s="334"/>
      <c r="FN21" s="334"/>
      <c r="FO21" s="334"/>
      <c r="FP21" s="334"/>
      <c r="FQ21" s="334"/>
      <c r="FR21" s="334"/>
      <c r="FS21" s="334"/>
      <c r="FT21" s="334"/>
      <c r="FU21" s="334"/>
      <c r="FV21" s="334"/>
      <c r="FW21" s="334"/>
      <c r="FX21" s="334"/>
      <c r="FY21" s="334"/>
      <c r="FZ21" s="334"/>
      <c r="GA21" s="334"/>
      <c r="GB21" s="334"/>
      <c r="GC21" s="334"/>
      <c r="GD21" s="334"/>
      <c r="GE21" s="334"/>
      <c r="GF21" s="334"/>
      <c r="GG21" s="334"/>
      <c r="GH21" s="334"/>
      <c r="GI21" s="334"/>
      <c r="GJ21" s="334"/>
      <c r="GK21" s="334"/>
      <c r="GL21" s="334"/>
      <c r="GM21" s="334"/>
      <c r="GN21" s="334"/>
      <c r="GO21" s="334"/>
      <c r="GP21" s="334"/>
      <c r="GQ21" s="334"/>
      <c r="GR21" s="334"/>
      <c r="GS21" s="334"/>
      <c r="GT21" s="334"/>
      <c r="GU21" s="334"/>
      <c r="GV21" s="334"/>
      <c r="GW21" s="334"/>
      <c r="GX21" s="334"/>
      <c r="GY21" s="334"/>
      <c r="GZ21" s="334"/>
      <c r="HA21" s="334"/>
      <c r="HB21" s="334"/>
      <c r="HC21" s="334"/>
      <c r="HD21" s="334"/>
      <c r="HE21" s="334"/>
      <c r="HF21" s="334"/>
      <c r="HG21" s="334"/>
      <c r="HH21" s="334"/>
      <c r="HI21" s="334"/>
      <c r="HJ21" s="334"/>
      <c r="HK21" s="334"/>
      <c r="HL21" s="334"/>
      <c r="HM21" s="334"/>
      <c r="HN21" s="334"/>
      <c r="HO21" s="334"/>
      <c r="HP21" s="334"/>
      <c r="HQ21" s="334"/>
      <c r="HR21" s="334"/>
      <c r="HS21" s="334"/>
      <c r="HT21" s="334"/>
      <c r="HU21" s="334"/>
      <c r="HV21" s="334"/>
      <c r="HW21" s="334"/>
      <c r="HX21" s="334"/>
      <c r="HY21" s="334"/>
      <c r="HZ21" s="334"/>
      <c r="IA21" s="334"/>
      <c r="IB21" s="334"/>
      <c r="IC21" s="334"/>
      <c r="ID21" s="334"/>
      <c r="IE21" s="334"/>
      <c r="IF21" s="334"/>
      <c r="IG21" s="334"/>
      <c r="IH21" s="334"/>
      <c r="II21" s="334"/>
      <c r="IJ21" s="334"/>
      <c r="IK21" s="334"/>
      <c r="IL21" s="334"/>
      <c r="IM21" s="334"/>
      <c r="IN21" s="334"/>
      <c r="IO21" s="334"/>
      <c r="IP21" s="334"/>
      <c r="IQ21" s="334"/>
      <c r="IR21" s="334"/>
      <c r="IS21" s="334"/>
      <c r="IT21" s="334"/>
      <c r="IU21" s="334"/>
      <c r="IV21" s="334"/>
      <c r="IW21" s="334"/>
      <c r="IX21" s="334"/>
      <c r="IY21" s="334"/>
      <c r="IZ21" s="334"/>
      <c r="JA21" s="334"/>
      <c r="JB21" s="334"/>
      <c r="JC21" s="334"/>
      <c r="JD21" s="334"/>
      <c r="JE21" s="334"/>
      <c r="JF21" s="334"/>
      <c r="JG21" s="334"/>
      <c r="JH21" s="334"/>
      <c r="JI21" s="334"/>
      <c r="JJ21" s="334"/>
      <c r="JK21" s="334"/>
      <c r="JL21" s="334"/>
      <c r="JM21" s="334"/>
      <c r="JN21" s="334"/>
      <c r="JO21" s="334"/>
      <c r="JP21" s="334"/>
      <c r="JQ21" s="334"/>
      <c r="JR21" s="334"/>
      <c r="JS21" s="334"/>
      <c r="JT21" s="334"/>
      <c r="JU21" s="334"/>
      <c r="JV21" s="334"/>
      <c r="JW21" s="334"/>
      <c r="JX21" s="334"/>
      <c r="JY21" s="334"/>
      <c r="JZ21" s="334"/>
      <c r="KA21" s="334"/>
      <c r="KB21" s="334"/>
      <c r="KC21" s="334"/>
      <c r="KD21" s="334"/>
      <c r="KE21" s="334"/>
      <c r="KF21" s="334"/>
      <c r="KG21" s="334"/>
      <c r="KH21" s="334"/>
      <c r="KI21" s="334"/>
      <c r="KJ21" s="334"/>
      <c r="KK21" s="334"/>
      <c r="KL21" s="334"/>
      <c r="KM21" s="334"/>
      <c r="KN21" s="334"/>
      <c r="KO21" s="334"/>
      <c r="KP21" s="334"/>
      <c r="KQ21" s="334"/>
      <c r="KR21" s="334"/>
      <c r="KS21" s="334"/>
      <c r="KT21" s="334"/>
      <c r="KU21" s="334"/>
      <c r="KV21" s="334"/>
      <c r="KW21" s="334"/>
      <c r="KX21" s="334"/>
      <c r="KY21" s="334"/>
      <c r="KZ21" s="334"/>
      <c r="LA21" s="334"/>
      <c r="LB21" s="334"/>
      <c r="LC21" s="334"/>
      <c r="LD21" s="334"/>
      <c r="LE21" s="334"/>
      <c r="LF21" s="334"/>
      <c r="LG21" s="334"/>
      <c r="LH21" s="334"/>
      <c r="LI21" s="334"/>
      <c r="LJ21" s="334"/>
      <c r="LK21" s="334"/>
      <c r="LL21" s="334"/>
      <c r="LM21" s="334"/>
      <c r="LN21" s="334"/>
      <c r="LO21" s="334"/>
      <c r="LP21" s="334"/>
      <c r="LQ21" s="334"/>
      <c r="LR21" s="334"/>
      <c r="LS21" s="334"/>
      <c r="LT21" s="334"/>
      <c r="LU21" s="334"/>
      <c r="LV21" s="334"/>
      <c r="LW21" s="334"/>
      <c r="LX21" s="334"/>
      <c r="LY21" s="334"/>
      <c r="LZ21" s="334"/>
      <c r="MA21" s="334"/>
      <c r="MB21" s="334"/>
      <c r="MC21" s="334"/>
      <c r="MD21" s="334"/>
      <c r="ME21" s="334"/>
      <c r="MF21" s="334"/>
      <c r="MG21" s="334"/>
      <c r="MH21" s="334"/>
      <c r="MI21" s="334"/>
      <c r="MJ21" s="334"/>
      <c r="MK21" s="334"/>
      <c r="ML21" s="334"/>
      <c r="MM21" s="334"/>
      <c r="MN21" s="334"/>
      <c r="MO21" s="334"/>
      <c r="MP21" s="334"/>
      <c r="MQ21" s="334"/>
      <c r="MR21" s="334"/>
      <c r="MS21" s="334"/>
      <c r="MT21" s="334"/>
      <c r="MU21" s="334"/>
      <c r="MV21" s="334"/>
      <c r="MW21" s="334"/>
      <c r="MX21" s="334"/>
      <c r="MY21" s="334"/>
      <c r="MZ21" s="334"/>
      <c r="NA21" s="334"/>
      <c r="NB21" s="334"/>
      <c r="NC21" s="334"/>
      <c r="ND21" s="334"/>
      <c r="NE21" s="334"/>
      <c r="NF21" s="334"/>
      <c r="NG21" s="334"/>
      <c r="NH21" s="334"/>
      <c r="NI21" s="334"/>
      <c r="NJ21" s="334"/>
      <c r="NK21" s="334"/>
      <c r="NL21" s="334"/>
    </row>
    <row r="22" spans="1:376" s="294" customFormat="1" ht="33.75" customHeight="1" x14ac:dyDescent="0.35">
      <c r="A22" s="484"/>
      <c r="B22" s="485"/>
      <c r="C22" s="486"/>
      <c r="D22" s="487"/>
      <c r="E22" s="487"/>
      <c r="F22" s="487"/>
      <c r="G22" s="487"/>
      <c r="H22" s="202"/>
      <c r="I22" s="322"/>
      <c r="J22" s="202"/>
      <c r="K22" s="202"/>
      <c r="L22" s="202"/>
      <c r="M22" s="202"/>
      <c r="N22" s="289"/>
      <c r="O22" s="202"/>
      <c r="P22" s="289"/>
      <c r="Q22" s="202"/>
      <c r="R22" s="202"/>
      <c r="S22" s="202"/>
      <c r="T22" s="202"/>
      <c r="U22" s="289"/>
      <c r="V22" s="202"/>
      <c r="W22" s="202"/>
      <c r="X22" s="202"/>
      <c r="Y22" s="202"/>
      <c r="Z22" s="202"/>
      <c r="AA22" s="202"/>
      <c r="AB22" s="289"/>
      <c r="AC22" s="202"/>
      <c r="AD22" s="202"/>
      <c r="AE22" s="202"/>
      <c r="AF22" s="202"/>
      <c r="AG22" s="202"/>
      <c r="AH22" s="202"/>
      <c r="AI22" s="325"/>
      <c r="AJ22" s="202"/>
      <c r="AK22" s="290"/>
      <c r="AL22" s="290"/>
      <c r="AM22" s="334"/>
      <c r="AN22" s="334"/>
      <c r="AO22" s="334"/>
      <c r="AP22" s="334"/>
      <c r="AQ22" s="334"/>
      <c r="AR22" s="334"/>
      <c r="AS22" s="334"/>
      <c r="AT22" s="334"/>
      <c r="AU22" s="334"/>
      <c r="AV22" s="334"/>
      <c r="AW22" s="334"/>
      <c r="AX22" s="334"/>
      <c r="AY22" s="334"/>
      <c r="AZ22" s="334"/>
      <c r="BA22" s="334"/>
      <c r="BB22" s="334"/>
      <c r="BC22" s="334"/>
      <c r="BD22" s="334"/>
      <c r="BE22" s="334"/>
      <c r="BF22" s="334"/>
      <c r="BG22" s="334"/>
      <c r="BH22" s="334"/>
      <c r="BI22" s="334"/>
      <c r="BJ22" s="334"/>
      <c r="BK22" s="334"/>
      <c r="BL22" s="334"/>
      <c r="BM22" s="334"/>
      <c r="BN22" s="334"/>
      <c r="BO22" s="334"/>
      <c r="BP22" s="334"/>
      <c r="BQ22" s="334"/>
      <c r="BR22" s="334"/>
      <c r="BS22" s="334"/>
      <c r="BT22" s="334"/>
      <c r="BU22" s="334"/>
      <c r="BV22" s="334"/>
      <c r="BW22" s="334"/>
      <c r="BX22" s="334"/>
      <c r="BY22" s="334"/>
      <c r="BZ22" s="334"/>
      <c r="CA22" s="334"/>
      <c r="CB22" s="334"/>
      <c r="CC22" s="334"/>
      <c r="CD22" s="334"/>
      <c r="CE22" s="334"/>
      <c r="CF22" s="334"/>
      <c r="CG22" s="334"/>
      <c r="CH22" s="334"/>
      <c r="CI22" s="334"/>
      <c r="CJ22" s="334"/>
      <c r="CK22" s="334"/>
      <c r="CL22" s="334"/>
      <c r="CM22" s="334"/>
      <c r="CN22" s="334"/>
      <c r="CO22" s="334"/>
      <c r="CP22" s="334"/>
      <c r="CQ22" s="334"/>
      <c r="CR22" s="334"/>
      <c r="CS22" s="334"/>
      <c r="CT22" s="334"/>
      <c r="CU22" s="334"/>
      <c r="CV22" s="334"/>
      <c r="CW22" s="334"/>
      <c r="CX22" s="334"/>
      <c r="CY22" s="334"/>
      <c r="CZ22" s="334"/>
      <c r="DA22" s="334"/>
      <c r="DB22" s="334"/>
      <c r="DC22" s="334"/>
      <c r="DD22" s="334"/>
      <c r="DE22" s="334"/>
      <c r="DF22" s="334"/>
      <c r="DG22" s="334"/>
      <c r="DH22" s="334"/>
      <c r="DI22" s="334"/>
      <c r="DJ22" s="334"/>
      <c r="DK22" s="334"/>
      <c r="DL22" s="334"/>
      <c r="DM22" s="334"/>
      <c r="DN22" s="334"/>
      <c r="DO22" s="334"/>
      <c r="DP22" s="334"/>
      <c r="DQ22" s="334"/>
      <c r="DR22" s="334"/>
      <c r="DS22" s="334"/>
      <c r="DT22" s="334"/>
      <c r="DU22" s="334"/>
      <c r="DV22" s="334"/>
      <c r="DW22" s="334"/>
      <c r="DX22" s="334"/>
      <c r="DY22" s="334"/>
      <c r="DZ22" s="334"/>
      <c r="EA22" s="334"/>
      <c r="EB22" s="334"/>
      <c r="EC22" s="334"/>
      <c r="ED22" s="334"/>
      <c r="EE22" s="334"/>
      <c r="EF22" s="334"/>
      <c r="EG22" s="334"/>
      <c r="EH22" s="334"/>
      <c r="EI22" s="334"/>
      <c r="EJ22" s="334"/>
      <c r="EK22" s="334"/>
      <c r="EL22" s="334"/>
      <c r="EM22" s="334"/>
      <c r="EN22" s="334"/>
      <c r="EO22" s="334"/>
      <c r="EP22" s="334"/>
      <c r="EQ22" s="334"/>
      <c r="ER22" s="334"/>
      <c r="ES22" s="334"/>
      <c r="ET22" s="334"/>
      <c r="EU22" s="334"/>
      <c r="EV22" s="334"/>
      <c r="EW22" s="334"/>
      <c r="EX22" s="334"/>
      <c r="EY22" s="334"/>
      <c r="EZ22" s="334"/>
      <c r="FA22" s="334"/>
      <c r="FB22" s="334"/>
      <c r="FC22" s="334"/>
      <c r="FD22" s="334"/>
      <c r="FE22" s="334"/>
      <c r="FF22" s="334"/>
      <c r="FG22" s="334"/>
      <c r="FH22" s="334"/>
      <c r="FI22" s="334"/>
      <c r="FJ22" s="334"/>
      <c r="FK22" s="334"/>
      <c r="FL22" s="334"/>
      <c r="FM22" s="334"/>
      <c r="FN22" s="334"/>
      <c r="FO22" s="334"/>
      <c r="FP22" s="334"/>
      <c r="FQ22" s="334"/>
      <c r="FR22" s="334"/>
      <c r="FS22" s="334"/>
      <c r="FT22" s="334"/>
      <c r="FU22" s="334"/>
      <c r="FV22" s="334"/>
      <c r="FW22" s="334"/>
      <c r="FX22" s="334"/>
      <c r="FY22" s="334"/>
      <c r="FZ22" s="334"/>
      <c r="GA22" s="334"/>
      <c r="GB22" s="334"/>
      <c r="GC22" s="334"/>
      <c r="GD22" s="334"/>
      <c r="GE22" s="334"/>
      <c r="GF22" s="334"/>
      <c r="GG22" s="334"/>
      <c r="GH22" s="334"/>
      <c r="GI22" s="334"/>
      <c r="GJ22" s="334"/>
      <c r="GK22" s="334"/>
      <c r="GL22" s="334"/>
      <c r="GM22" s="334"/>
      <c r="GN22" s="334"/>
      <c r="GO22" s="334"/>
      <c r="GP22" s="334"/>
      <c r="GQ22" s="334"/>
      <c r="GR22" s="334"/>
      <c r="GS22" s="334"/>
      <c r="GT22" s="334"/>
      <c r="GU22" s="334"/>
      <c r="GV22" s="334"/>
      <c r="GW22" s="334"/>
      <c r="GX22" s="334"/>
      <c r="GY22" s="334"/>
      <c r="GZ22" s="334"/>
      <c r="HA22" s="334"/>
      <c r="HB22" s="334"/>
      <c r="HC22" s="334"/>
      <c r="HD22" s="334"/>
      <c r="HE22" s="334"/>
      <c r="HF22" s="334"/>
      <c r="HG22" s="334"/>
      <c r="HH22" s="334"/>
      <c r="HI22" s="334"/>
      <c r="HJ22" s="334"/>
      <c r="HK22" s="334"/>
      <c r="HL22" s="334"/>
      <c r="HM22" s="334"/>
      <c r="HN22" s="334"/>
      <c r="HO22" s="334"/>
      <c r="HP22" s="334"/>
      <c r="HQ22" s="334"/>
      <c r="HR22" s="334"/>
      <c r="HS22" s="334"/>
      <c r="HT22" s="334"/>
      <c r="HU22" s="334"/>
      <c r="HV22" s="334"/>
      <c r="HW22" s="334"/>
      <c r="HX22" s="334"/>
      <c r="HY22" s="334"/>
      <c r="HZ22" s="334"/>
      <c r="IA22" s="334"/>
      <c r="IB22" s="334"/>
      <c r="IC22" s="334"/>
      <c r="ID22" s="334"/>
      <c r="IE22" s="334"/>
      <c r="IF22" s="334"/>
      <c r="IG22" s="334"/>
      <c r="IH22" s="334"/>
      <c r="II22" s="334"/>
      <c r="IJ22" s="334"/>
      <c r="IK22" s="334"/>
      <c r="IL22" s="334"/>
      <c r="IM22" s="334"/>
      <c r="IN22" s="334"/>
      <c r="IO22" s="334"/>
      <c r="IP22" s="334"/>
      <c r="IQ22" s="334"/>
      <c r="IR22" s="334"/>
      <c r="IS22" s="334"/>
      <c r="IT22" s="334"/>
      <c r="IU22" s="334"/>
      <c r="IV22" s="334"/>
      <c r="IW22" s="334"/>
      <c r="IX22" s="334"/>
      <c r="IY22" s="334"/>
      <c r="IZ22" s="334"/>
      <c r="JA22" s="334"/>
      <c r="JB22" s="334"/>
      <c r="JC22" s="334"/>
      <c r="JD22" s="334"/>
      <c r="JE22" s="334"/>
      <c r="JF22" s="334"/>
      <c r="JG22" s="334"/>
      <c r="JH22" s="334"/>
      <c r="JI22" s="334"/>
      <c r="JJ22" s="334"/>
      <c r="JK22" s="334"/>
      <c r="JL22" s="334"/>
      <c r="JM22" s="334"/>
      <c r="JN22" s="334"/>
      <c r="JO22" s="334"/>
      <c r="JP22" s="334"/>
      <c r="JQ22" s="334"/>
      <c r="JR22" s="334"/>
      <c r="JS22" s="334"/>
      <c r="JT22" s="334"/>
      <c r="JU22" s="334"/>
      <c r="JV22" s="334"/>
      <c r="JW22" s="334"/>
      <c r="JX22" s="334"/>
      <c r="JY22" s="334"/>
      <c r="JZ22" s="334"/>
      <c r="KA22" s="334"/>
      <c r="KB22" s="334"/>
      <c r="KC22" s="334"/>
      <c r="KD22" s="334"/>
      <c r="KE22" s="334"/>
      <c r="KF22" s="334"/>
      <c r="KG22" s="334"/>
      <c r="KH22" s="334"/>
      <c r="KI22" s="334"/>
      <c r="KJ22" s="334"/>
      <c r="KK22" s="334"/>
      <c r="KL22" s="334"/>
      <c r="KM22" s="334"/>
      <c r="KN22" s="334"/>
      <c r="KO22" s="334"/>
      <c r="KP22" s="334"/>
      <c r="KQ22" s="334"/>
      <c r="KR22" s="334"/>
      <c r="KS22" s="334"/>
      <c r="KT22" s="334"/>
      <c r="KU22" s="334"/>
      <c r="KV22" s="334"/>
      <c r="KW22" s="334"/>
      <c r="KX22" s="334"/>
      <c r="KY22" s="334"/>
      <c r="KZ22" s="334"/>
      <c r="LA22" s="334"/>
      <c r="LB22" s="334"/>
      <c r="LC22" s="334"/>
      <c r="LD22" s="334"/>
      <c r="LE22" s="334"/>
      <c r="LF22" s="334"/>
      <c r="LG22" s="334"/>
      <c r="LH22" s="334"/>
      <c r="LI22" s="334"/>
      <c r="LJ22" s="334"/>
      <c r="LK22" s="334"/>
      <c r="LL22" s="334"/>
      <c r="LM22" s="334"/>
      <c r="LN22" s="334"/>
      <c r="LO22" s="334"/>
      <c r="LP22" s="334"/>
      <c r="LQ22" s="334"/>
      <c r="LR22" s="334"/>
      <c r="LS22" s="334"/>
      <c r="LT22" s="334"/>
      <c r="LU22" s="334"/>
      <c r="LV22" s="334"/>
      <c r="LW22" s="334"/>
      <c r="LX22" s="334"/>
      <c r="LY22" s="334"/>
      <c r="LZ22" s="334"/>
      <c r="MA22" s="334"/>
      <c r="MB22" s="334"/>
      <c r="MC22" s="334"/>
      <c r="MD22" s="334"/>
      <c r="ME22" s="334"/>
      <c r="MF22" s="334"/>
      <c r="MG22" s="334"/>
      <c r="MH22" s="334"/>
      <c r="MI22" s="334"/>
      <c r="MJ22" s="334"/>
      <c r="MK22" s="334"/>
      <c r="ML22" s="334"/>
      <c r="MM22" s="334"/>
      <c r="MN22" s="334"/>
      <c r="MO22" s="334"/>
      <c r="MP22" s="334"/>
      <c r="MQ22" s="334"/>
      <c r="MR22" s="334"/>
      <c r="MS22" s="334"/>
      <c r="MT22" s="334"/>
      <c r="MU22" s="334"/>
      <c r="MV22" s="334"/>
      <c r="MW22" s="334"/>
      <c r="MX22" s="334"/>
      <c r="MY22" s="334"/>
      <c r="MZ22" s="334"/>
      <c r="NA22" s="334"/>
      <c r="NB22" s="334"/>
      <c r="NC22" s="334"/>
      <c r="ND22" s="334"/>
      <c r="NE22" s="334"/>
      <c r="NF22" s="334"/>
      <c r="NG22" s="334"/>
      <c r="NH22" s="334"/>
      <c r="NI22" s="334"/>
      <c r="NJ22" s="334"/>
      <c r="NK22" s="334"/>
      <c r="NL22" s="334"/>
    </row>
    <row r="23" spans="1:376" ht="33.75" customHeight="1" x14ac:dyDescent="0.25">
      <c r="A23" s="282">
        <v>37</v>
      </c>
      <c r="B23" s="283" t="s">
        <v>1</v>
      </c>
      <c r="C23" s="284">
        <v>12</v>
      </c>
      <c r="D23" s="200">
        <f t="shared" ref="D23:D28" si="4">C23/$C$30</f>
        <v>0.91763163644308499</v>
      </c>
      <c r="E23" s="200">
        <v>2</v>
      </c>
      <c r="F23" s="200">
        <f t="shared" ref="F23:F28" si="5">IF(B23=$H$3,((C23*10000)/$I$3),((C23*10000)/$K$3))</f>
        <v>133.33333333333334</v>
      </c>
      <c r="G23" s="201">
        <v>6</v>
      </c>
      <c r="H23" s="201">
        <v>1</v>
      </c>
      <c r="I23" s="201"/>
      <c r="J23" s="201"/>
      <c r="K23" s="201"/>
      <c r="L23" s="201"/>
      <c r="M23" s="201"/>
      <c r="N23" s="298"/>
      <c r="O23" s="201"/>
      <c r="P23" s="298">
        <v>1</v>
      </c>
      <c r="Q23" s="201">
        <v>2</v>
      </c>
      <c r="R23" s="201"/>
      <c r="S23" s="201"/>
      <c r="T23" s="201"/>
      <c r="U23" s="298"/>
      <c r="V23" s="201"/>
      <c r="W23" s="201"/>
      <c r="X23" s="201">
        <v>1</v>
      </c>
      <c r="Y23" s="201">
        <v>2</v>
      </c>
      <c r="Z23" s="201"/>
      <c r="AA23" s="201"/>
      <c r="AB23" s="298"/>
      <c r="AC23" s="201"/>
      <c r="AD23" s="201"/>
      <c r="AE23" s="201"/>
      <c r="AF23" s="201">
        <v>1</v>
      </c>
      <c r="AG23" s="201">
        <v>2</v>
      </c>
      <c r="AH23" s="201"/>
      <c r="AI23" s="326"/>
      <c r="AJ23" s="201"/>
      <c r="AK23" s="299"/>
      <c r="AL23" s="299"/>
    </row>
    <row r="24" spans="1:376" ht="33.75" customHeight="1" x14ac:dyDescent="0.25">
      <c r="A24" s="282">
        <v>25</v>
      </c>
      <c r="B24" s="283" t="s">
        <v>14</v>
      </c>
      <c r="C24" s="284">
        <v>7.22</v>
      </c>
      <c r="D24" s="200">
        <f t="shared" si="4"/>
        <v>0.55210836792658946</v>
      </c>
      <c r="E24" s="200">
        <v>3</v>
      </c>
      <c r="F24" s="200">
        <f t="shared" si="5"/>
        <v>103.14285714285714</v>
      </c>
      <c r="G24" s="201">
        <v>5</v>
      </c>
      <c r="H24" s="202"/>
      <c r="I24" s="202">
        <v>2</v>
      </c>
      <c r="J24" s="202"/>
      <c r="K24" s="202"/>
      <c r="L24" s="202"/>
      <c r="M24" s="202"/>
      <c r="N24" s="289"/>
      <c r="O24" s="202"/>
      <c r="P24" s="289"/>
      <c r="Q24" s="202">
        <v>2</v>
      </c>
      <c r="R24" s="202">
        <v>3</v>
      </c>
      <c r="S24" s="202">
        <v>4</v>
      </c>
      <c r="T24" s="202"/>
      <c r="U24" s="289"/>
      <c r="V24" s="202"/>
      <c r="W24" s="202"/>
      <c r="X24" s="202"/>
      <c r="Y24" s="202">
        <v>2</v>
      </c>
      <c r="Z24" s="202">
        <v>3</v>
      </c>
      <c r="AA24" s="202">
        <v>4</v>
      </c>
      <c r="AB24" s="289"/>
      <c r="AC24" s="202"/>
      <c r="AD24" s="202"/>
      <c r="AE24" s="202"/>
      <c r="AF24" s="202"/>
      <c r="AG24" s="202">
        <v>2</v>
      </c>
      <c r="AH24" s="202">
        <v>3</v>
      </c>
      <c r="AI24" s="325"/>
      <c r="AJ24" s="202">
        <v>4</v>
      </c>
      <c r="AK24" s="290"/>
      <c r="AL24" s="290"/>
    </row>
    <row r="25" spans="1:376" ht="33.75" customHeight="1" x14ac:dyDescent="0.25">
      <c r="A25" s="282">
        <v>27</v>
      </c>
      <c r="B25" s="283" t="s">
        <v>14</v>
      </c>
      <c r="C25" s="284">
        <v>19.350000000000001</v>
      </c>
      <c r="D25" s="200">
        <f t="shared" si="4"/>
        <v>1.4796810137644747</v>
      </c>
      <c r="E25" s="200">
        <v>1</v>
      </c>
      <c r="F25" s="200">
        <f t="shared" si="5"/>
        <v>276.42857142857144</v>
      </c>
      <c r="G25" s="200">
        <v>5</v>
      </c>
      <c r="H25" s="200"/>
      <c r="I25" s="200">
        <v>2</v>
      </c>
      <c r="J25" s="200">
        <v>3</v>
      </c>
      <c r="K25" s="200">
        <v>4</v>
      </c>
      <c r="L25" s="200"/>
      <c r="M25" s="201"/>
      <c r="N25" s="207"/>
      <c r="O25" s="200"/>
      <c r="P25" s="207"/>
      <c r="Q25" s="200"/>
      <c r="R25" s="200"/>
      <c r="S25" s="200">
        <v>4</v>
      </c>
      <c r="T25" s="201">
        <v>5</v>
      </c>
      <c r="U25" s="207"/>
      <c r="V25" s="200"/>
      <c r="W25" s="200"/>
      <c r="X25" s="200"/>
      <c r="Y25" s="200"/>
      <c r="Z25" s="200"/>
      <c r="AA25" s="201">
        <v>4</v>
      </c>
      <c r="AB25" s="207"/>
      <c r="AC25" s="200">
        <v>5</v>
      </c>
      <c r="AD25" s="200"/>
      <c r="AE25" s="200"/>
      <c r="AF25" s="200"/>
      <c r="AG25" s="200"/>
      <c r="AH25" s="201"/>
      <c r="AI25" s="327"/>
      <c r="AJ25" s="201">
        <v>4</v>
      </c>
      <c r="AK25" s="203">
        <v>5</v>
      </c>
      <c r="AL25" s="203"/>
    </row>
    <row r="26" spans="1:376" ht="33.75" customHeight="1" x14ac:dyDescent="0.25">
      <c r="A26" s="282">
        <v>22</v>
      </c>
      <c r="B26" s="283" t="s">
        <v>1</v>
      </c>
      <c r="C26" s="284">
        <v>14.96</v>
      </c>
      <c r="D26" s="200">
        <f t="shared" si="4"/>
        <v>1.1439807734323795</v>
      </c>
      <c r="E26" s="200">
        <v>0</v>
      </c>
      <c r="F26" s="200">
        <f t="shared" si="5"/>
        <v>166.22222222222223</v>
      </c>
      <c r="G26" s="331">
        <v>2</v>
      </c>
      <c r="H26" s="331"/>
      <c r="I26" s="331"/>
      <c r="J26" s="331"/>
      <c r="K26" s="331">
        <v>4</v>
      </c>
      <c r="L26" s="331">
        <v>5</v>
      </c>
      <c r="M26" s="331"/>
      <c r="N26" s="208"/>
      <c r="O26" s="331"/>
      <c r="P26" s="208"/>
      <c r="Q26" s="331"/>
      <c r="R26" s="331"/>
      <c r="S26" s="331"/>
      <c r="T26" s="331">
        <v>5</v>
      </c>
      <c r="U26" s="208"/>
      <c r="V26" s="331"/>
      <c r="W26" s="331"/>
      <c r="X26" s="331"/>
      <c r="Y26" s="331"/>
      <c r="Z26" s="331"/>
      <c r="AA26" s="331"/>
      <c r="AB26" s="208"/>
      <c r="AC26" s="331">
        <v>5</v>
      </c>
      <c r="AD26" s="331"/>
      <c r="AE26" s="331"/>
      <c r="AF26" s="331"/>
      <c r="AG26" s="331"/>
      <c r="AH26" s="331"/>
      <c r="AI26" s="208"/>
      <c r="AJ26" s="331"/>
      <c r="AK26" s="331">
        <v>5</v>
      </c>
      <c r="AL26" s="331"/>
    </row>
    <row r="27" spans="1:376" ht="33.75" customHeight="1" x14ac:dyDescent="0.25">
      <c r="A27" s="282">
        <v>28</v>
      </c>
      <c r="B27" s="283" t="s">
        <v>1</v>
      </c>
      <c r="C27" s="284">
        <v>16.79</v>
      </c>
      <c r="D27" s="200">
        <f t="shared" si="4"/>
        <v>1.2839195979899498</v>
      </c>
      <c r="E27" s="200">
        <v>2</v>
      </c>
      <c r="F27" s="200">
        <f t="shared" si="5"/>
        <v>186.55555555555554</v>
      </c>
      <c r="G27" s="201">
        <v>2</v>
      </c>
      <c r="H27" s="201"/>
      <c r="I27" s="201"/>
      <c r="J27" s="201"/>
      <c r="K27" s="201"/>
      <c r="L27" s="201">
        <v>5</v>
      </c>
      <c r="M27" s="201"/>
      <c r="N27" s="298"/>
      <c r="O27" s="201"/>
      <c r="P27" s="298"/>
      <c r="Q27" s="201"/>
      <c r="R27" s="201"/>
      <c r="S27" s="201"/>
      <c r="T27" s="201"/>
      <c r="U27" s="298"/>
      <c r="V27" s="201">
        <v>6</v>
      </c>
      <c r="W27" s="201">
        <v>7</v>
      </c>
      <c r="X27" s="201"/>
      <c r="Y27" s="201"/>
      <c r="Z27" s="201"/>
      <c r="AA27" s="201"/>
      <c r="AB27" s="298"/>
      <c r="AC27" s="201"/>
      <c r="AD27" s="201">
        <v>6</v>
      </c>
      <c r="AE27" s="201">
        <v>7</v>
      </c>
      <c r="AF27" s="201"/>
      <c r="AG27" s="201"/>
      <c r="AH27" s="201"/>
      <c r="AI27" s="326"/>
      <c r="AJ27" s="201"/>
      <c r="AK27" s="299"/>
      <c r="AL27" s="299">
        <v>6</v>
      </c>
    </row>
    <row r="28" spans="1:376" ht="33.75" customHeight="1" x14ac:dyDescent="0.25">
      <c r="A28" s="282">
        <v>29</v>
      </c>
      <c r="B28" s="283" t="s">
        <v>1</v>
      </c>
      <c r="C28" s="284">
        <v>21.22</v>
      </c>
      <c r="D28" s="200">
        <f t="shared" si="4"/>
        <v>1.622678610443522</v>
      </c>
      <c r="E28" s="200">
        <v>3</v>
      </c>
      <c r="F28" s="200">
        <f t="shared" si="5"/>
        <v>235.77777777777777</v>
      </c>
      <c r="G28" s="286">
        <v>1</v>
      </c>
      <c r="H28" s="201"/>
      <c r="I28" s="201"/>
      <c r="J28" s="201"/>
      <c r="K28" s="201"/>
      <c r="L28" s="201"/>
      <c r="M28" s="201">
        <v>6</v>
      </c>
      <c r="N28" s="298"/>
      <c r="O28" s="201">
        <v>7</v>
      </c>
      <c r="P28" s="298"/>
      <c r="Q28" s="201"/>
      <c r="R28" s="201"/>
      <c r="S28" s="201"/>
      <c r="T28" s="201"/>
      <c r="U28" s="298"/>
      <c r="V28" s="201"/>
      <c r="W28" s="201"/>
      <c r="X28" s="201"/>
      <c r="Y28" s="201"/>
      <c r="Z28" s="201"/>
      <c r="AA28" s="201"/>
      <c r="AB28" s="298"/>
      <c r="AC28" s="201"/>
      <c r="AD28" s="201"/>
      <c r="AE28" s="201"/>
      <c r="AF28" s="201"/>
      <c r="AG28" s="201"/>
      <c r="AH28" s="201"/>
      <c r="AI28" s="298"/>
      <c r="AJ28" s="201"/>
      <c r="AK28" s="201"/>
      <c r="AL28" s="201"/>
    </row>
    <row r="29" spans="1:376" ht="33.75" customHeight="1" x14ac:dyDescent="0.35">
      <c r="A29" s="300" t="s">
        <v>9</v>
      </c>
      <c r="B29" s="301"/>
      <c r="C29" s="295">
        <f>SUM(C23:C28)</f>
        <v>91.539999999999992</v>
      </c>
      <c r="D29" s="296"/>
      <c r="E29" s="301"/>
      <c r="F29" s="296">
        <f>SUM(F23:F28)</f>
        <v>1101.4603174603174</v>
      </c>
      <c r="G29" s="302" t="s">
        <v>21</v>
      </c>
      <c r="H29" s="202"/>
      <c r="I29" s="202"/>
      <c r="J29" s="202"/>
      <c r="K29" s="202"/>
      <c r="L29" s="202"/>
      <c r="M29" s="202"/>
      <c r="N29" s="289"/>
      <c r="O29" s="202"/>
      <c r="P29" s="289"/>
      <c r="Q29" s="202"/>
      <c r="R29" s="202"/>
      <c r="S29" s="202"/>
      <c r="T29" s="202"/>
      <c r="U29" s="289"/>
      <c r="V29" s="202"/>
      <c r="W29" s="202"/>
      <c r="X29" s="202"/>
      <c r="Y29" s="202"/>
      <c r="Z29" s="202"/>
      <c r="AA29" s="202"/>
      <c r="AB29" s="289"/>
      <c r="AC29" s="202"/>
      <c r="AD29" s="202"/>
      <c r="AE29" s="202"/>
      <c r="AF29" s="202"/>
      <c r="AG29" s="202"/>
      <c r="AH29" s="202"/>
      <c r="AI29" s="325"/>
      <c r="AJ29" s="202"/>
      <c r="AK29" s="290"/>
      <c r="AL29" s="290"/>
    </row>
    <row r="30" spans="1:376" ht="33.75" customHeight="1" x14ac:dyDescent="0.35">
      <c r="A30" s="303"/>
      <c r="B30" s="304" t="str">
        <f>B19</f>
        <v>Ha/Day Tgt</v>
      </c>
      <c r="C30" s="296">
        <f>C29/$F$3</f>
        <v>13.077142857142857</v>
      </c>
      <c r="D30" s="296"/>
      <c r="E30" s="302"/>
      <c r="F30" s="296">
        <f>IF(B30=$H$3,((C30*10000)/$I$3),((C30*10000)/$K$3))</f>
        <v>145.30158730158729</v>
      </c>
      <c r="G30" s="302"/>
      <c r="H30" s="202"/>
      <c r="I30" s="322"/>
      <c r="J30" s="202"/>
      <c r="K30" s="202"/>
      <c r="L30" s="202"/>
      <c r="M30" s="202"/>
      <c r="N30" s="289"/>
      <c r="O30" s="202"/>
      <c r="P30" s="289"/>
      <c r="Q30" s="202"/>
      <c r="R30" s="202"/>
      <c r="S30" s="202"/>
      <c r="T30" s="202"/>
      <c r="U30" s="289"/>
      <c r="V30" s="202"/>
      <c r="W30" s="202"/>
      <c r="X30" s="202"/>
      <c r="Y30" s="202"/>
      <c r="Z30" s="202"/>
      <c r="AA30" s="202"/>
      <c r="AB30" s="289"/>
      <c r="AC30" s="202"/>
      <c r="AD30" s="202"/>
      <c r="AE30" s="202"/>
      <c r="AF30" s="202"/>
      <c r="AG30" s="202"/>
      <c r="AH30" s="202"/>
      <c r="AI30" s="325"/>
      <c r="AJ30" s="202"/>
      <c r="AK30" s="290"/>
      <c r="AL30" s="290"/>
    </row>
    <row r="31" spans="1:376" ht="33.75" customHeight="1" x14ac:dyDescent="0.25">
      <c r="A31" s="297" t="s">
        <v>27</v>
      </c>
      <c r="B31" s="294"/>
      <c r="C31" s="292"/>
      <c r="D31" s="200"/>
      <c r="E31" s="286"/>
      <c r="F31" s="200"/>
      <c r="G31" s="286"/>
      <c r="H31" s="202"/>
      <c r="I31" s="202"/>
      <c r="J31" s="202"/>
      <c r="K31" s="202"/>
      <c r="L31" s="202"/>
      <c r="M31" s="202"/>
      <c r="N31" s="289"/>
      <c r="O31" s="202"/>
      <c r="P31" s="289"/>
      <c r="Q31" s="202"/>
      <c r="R31" s="202"/>
      <c r="S31" s="202"/>
      <c r="T31" s="202"/>
      <c r="U31" s="289"/>
      <c r="V31" s="202"/>
      <c r="W31" s="202"/>
      <c r="X31" s="202"/>
      <c r="Y31" s="202"/>
      <c r="Z31" s="202"/>
      <c r="AA31" s="202"/>
      <c r="AB31" s="289"/>
      <c r="AC31" s="202"/>
      <c r="AD31" s="202"/>
      <c r="AE31" s="202"/>
      <c r="AF31" s="202"/>
      <c r="AG31" s="202"/>
      <c r="AH31" s="202"/>
      <c r="AI31" s="325"/>
      <c r="AJ31" s="202"/>
      <c r="AK31" s="290"/>
      <c r="AL31" s="290"/>
    </row>
    <row r="32" spans="1:376" ht="33.75" customHeight="1" x14ac:dyDescent="0.25">
      <c r="A32" s="282">
        <v>19</v>
      </c>
      <c r="B32" s="283" t="s">
        <v>1</v>
      </c>
      <c r="C32" s="284">
        <v>18.73</v>
      </c>
      <c r="D32" s="200">
        <f t="shared" ref="D32:D37" si="6">C32/$C$39</f>
        <v>1.5261319986031894</v>
      </c>
      <c r="E32" s="286">
        <v>2</v>
      </c>
      <c r="F32" s="200">
        <f t="shared" ref="F32:F37" si="7">IF(B32=$H$3,((C32*10000)/$I$3),((C32*10000)/$K$3))</f>
        <v>208.11111111111111</v>
      </c>
      <c r="G32" s="200">
        <v>6</v>
      </c>
      <c r="H32" s="200">
        <v>1</v>
      </c>
      <c r="I32" s="200"/>
      <c r="J32" s="200"/>
      <c r="K32" s="200"/>
      <c r="L32" s="200"/>
      <c r="M32" s="200"/>
      <c r="N32" s="207"/>
      <c r="O32" s="200"/>
      <c r="P32" s="207">
        <v>1</v>
      </c>
      <c r="Q32" s="200"/>
      <c r="R32" s="200"/>
      <c r="S32" s="200"/>
      <c r="T32" s="200"/>
      <c r="U32" s="207"/>
      <c r="V32" s="200"/>
      <c r="W32" s="200"/>
      <c r="X32" s="200">
        <v>1</v>
      </c>
      <c r="Y32" s="200"/>
      <c r="Z32" s="200"/>
      <c r="AA32" s="200"/>
      <c r="AB32" s="207"/>
      <c r="AC32" s="200"/>
      <c r="AD32" s="200"/>
      <c r="AE32" s="200"/>
      <c r="AF32" s="200">
        <v>1</v>
      </c>
      <c r="AG32" s="200"/>
      <c r="AH32" s="200"/>
      <c r="AI32" s="327"/>
      <c r="AJ32" s="200"/>
      <c r="AK32" s="203"/>
      <c r="AL32" s="203"/>
    </row>
    <row r="33" spans="1:38" ht="33.75" customHeight="1" x14ac:dyDescent="0.25">
      <c r="A33" s="282">
        <v>20</v>
      </c>
      <c r="B33" s="283" t="s">
        <v>1</v>
      </c>
      <c r="C33" s="284">
        <v>10.39</v>
      </c>
      <c r="D33" s="200">
        <f t="shared" si="6"/>
        <v>0.84658363403561865</v>
      </c>
      <c r="E33" s="286">
        <v>3</v>
      </c>
      <c r="F33" s="200">
        <f t="shared" si="7"/>
        <v>115.44444444444444</v>
      </c>
      <c r="G33" s="201">
        <v>5</v>
      </c>
      <c r="H33" s="201"/>
      <c r="I33" s="201">
        <v>2</v>
      </c>
      <c r="J33" s="201"/>
      <c r="K33" s="201"/>
      <c r="L33" s="201"/>
      <c r="M33" s="201"/>
      <c r="N33" s="298"/>
      <c r="O33" s="201"/>
      <c r="P33" s="298"/>
      <c r="Q33" s="201">
        <v>2</v>
      </c>
      <c r="R33" s="201"/>
      <c r="S33" s="201"/>
      <c r="T33" s="201"/>
      <c r="U33" s="298"/>
      <c r="V33" s="201"/>
      <c r="W33" s="201"/>
      <c r="X33" s="201"/>
      <c r="Y33" s="201">
        <v>2</v>
      </c>
      <c r="Z33" s="201"/>
      <c r="AA33" s="201"/>
      <c r="AB33" s="298"/>
      <c r="AC33" s="201"/>
      <c r="AD33" s="201"/>
      <c r="AE33" s="201"/>
      <c r="AF33" s="201"/>
      <c r="AG33" s="201">
        <v>2</v>
      </c>
      <c r="AH33" s="201"/>
      <c r="AI33" s="326"/>
      <c r="AJ33" s="201"/>
      <c r="AK33" s="299"/>
      <c r="AL33" s="299"/>
    </row>
    <row r="34" spans="1:38" ht="33.75" customHeight="1" x14ac:dyDescent="0.25">
      <c r="A34" s="282">
        <v>21</v>
      </c>
      <c r="B34" s="283" t="s">
        <v>1</v>
      </c>
      <c r="C34" s="284">
        <v>12.88</v>
      </c>
      <c r="D34" s="200">
        <f t="shared" si="6"/>
        <v>1.0494703759748574</v>
      </c>
      <c r="E34" s="286">
        <v>4</v>
      </c>
      <c r="F34" s="200">
        <f t="shared" si="7"/>
        <v>143.11111111111111</v>
      </c>
      <c r="G34" s="201">
        <v>4</v>
      </c>
      <c r="H34" s="201"/>
      <c r="I34" s="201"/>
      <c r="J34" s="201">
        <v>3</v>
      </c>
      <c r="K34" s="201"/>
      <c r="L34" s="201"/>
      <c r="M34" s="201"/>
      <c r="N34" s="298"/>
      <c r="O34" s="201"/>
      <c r="P34" s="298"/>
      <c r="Q34" s="201"/>
      <c r="R34" s="201">
        <v>3</v>
      </c>
      <c r="S34" s="201"/>
      <c r="T34" s="201"/>
      <c r="U34" s="298"/>
      <c r="V34" s="201"/>
      <c r="W34" s="201"/>
      <c r="X34" s="201"/>
      <c r="Y34" s="201"/>
      <c r="Z34" s="201">
        <v>3</v>
      </c>
      <c r="AA34" s="201"/>
      <c r="AB34" s="298"/>
      <c r="AC34" s="201"/>
      <c r="AD34" s="201"/>
      <c r="AE34" s="201"/>
      <c r="AF34" s="201"/>
      <c r="AG34" s="201"/>
      <c r="AH34" s="201">
        <v>3</v>
      </c>
      <c r="AI34" s="298"/>
      <c r="AJ34" s="201"/>
      <c r="AK34" s="201"/>
      <c r="AL34" s="201"/>
    </row>
    <row r="35" spans="1:38" ht="33.75" customHeight="1" x14ac:dyDescent="0.25">
      <c r="A35" s="282">
        <v>23</v>
      </c>
      <c r="B35" s="283" t="s">
        <v>1</v>
      </c>
      <c r="C35" s="284">
        <v>22.02</v>
      </c>
      <c r="D35" s="200">
        <f t="shared" si="6"/>
        <v>1.7942032359445932</v>
      </c>
      <c r="E35" s="286">
        <v>2</v>
      </c>
      <c r="F35" s="200">
        <f t="shared" si="7"/>
        <v>244.66666666666666</v>
      </c>
      <c r="G35" s="201">
        <v>3</v>
      </c>
      <c r="H35" s="201"/>
      <c r="I35" s="201"/>
      <c r="J35" s="201"/>
      <c r="K35" s="201">
        <v>4</v>
      </c>
      <c r="L35" s="201">
        <v>5</v>
      </c>
      <c r="M35" s="201"/>
      <c r="N35" s="298"/>
      <c r="O35" s="201"/>
      <c r="P35" s="298"/>
      <c r="Q35" s="201"/>
      <c r="R35" s="201"/>
      <c r="S35" s="201">
        <v>4</v>
      </c>
      <c r="T35" s="201">
        <v>5</v>
      </c>
      <c r="U35" s="298"/>
      <c r="V35" s="201"/>
      <c r="W35" s="201"/>
      <c r="X35" s="201"/>
      <c r="Y35" s="201"/>
      <c r="Z35" s="201"/>
      <c r="AA35" s="201">
        <v>4</v>
      </c>
      <c r="AB35" s="298"/>
      <c r="AC35" s="201">
        <v>5</v>
      </c>
      <c r="AD35" s="201"/>
      <c r="AE35" s="201"/>
      <c r="AF35" s="201"/>
      <c r="AG35" s="201"/>
      <c r="AH35" s="201"/>
      <c r="AI35" s="326"/>
      <c r="AJ35" s="201">
        <v>4</v>
      </c>
      <c r="AK35" s="299">
        <v>5</v>
      </c>
      <c r="AL35" s="299"/>
    </row>
    <row r="36" spans="1:38" ht="33.75" customHeight="1" x14ac:dyDescent="0.25">
      <c r="A36" s="282">
        <v>24</v>
      </c>
      <c r="B36" s="283" t="s">
        <v>14</v>
      </c>
      <c r="C36" s="284">
        <v>13.33</v>
      </c>
      <c r="D36" s="200">
        <f t="shared" si="6"/>
        <v>1.0861366546385753</v>
      </c>
      <c r="E36" s="286">
        <v>1</v>
      </c>
      <c r="F36" s="200">
        <f t="shared" si="7"/>
        <v>190.42857142857142</v>
      </c>
      <c r="G36" s="200">
        <v>1</v>
      </c>
      <c r="H36" s="200"/>
      <c r="I36" s="200"/>
      <c r="J36" s="200"/>
      <c r="K36" s="200"/>
      <c r="L36" s="200"/>
      <c r="M36" s="200">
        <v>6</v>
      </c>
      <c r="N36" s="207"/>
      <c r="O36" s="200"/>
      <c r="P36" s="207"/>
      <c r="Q36" s="200"/>
      <c r="R36" s="200"/>
      <c r="S36" s="200"/>
      <c r="T36" s="200"/>
      <c r="U36" s="207"/>
      <c r="V36" s="200">
        <v>6</v>
      </c>
      <c r="W36" s="200"/>
      <c r="X36" s="200"/>
      <c r="Y36" s="200"/>
      <c r="Z36" s="200"/>
      <c r="AA36" s="200"/>
      <c r="AB36" s="207"/>
      <c r="AC36" s="200"/>
      <c r="AD36" s="200">
        <v>6</v>
      </c>
      <c r="AE36" s="200"/>
      <c r="AF36" s="200"/>
      <c r="AG36" s="200"/>
      <c r="AH36" s="200"/>
      <c r="AI36" s="327"/>
      <c r="AJ36" s="200"/>
      <c r="AK36" s="203"/>
      <c r="AL36" s="203">
        <v>6</v>
      </c>
    </row>
    <row r="37" spans="1:38" ht="33.75" customHeight="1" x14ac:dyDescent="0.25">
      <c r="A37" s="282">
        <v>26</v>
      </c>
      <c r="B37" s="283" t="s">
        <v>14</v>
      </c>
      <c r="C37" s="284">
        <v>8.56</v>
      </c>
      <c r="D37" s="200">
        <f t="shared" si="6"/>
        <v>0.69747410080316607</v>
      </c>
      <c r="E37" s="286">
        <v>2</v>
      </c>
      <c r="F37" s="200">
        <f t="shared" si="7"/>
        <v>122.28571428571429</v>
      </c>
      <c r="G37" s="201">
        <v>0</v>
      </c>
      <c r="H37" s="201"/>
      <c r="I37" s="201"/>
      <c r="J37" s="201"/>
      <c r="K37" s="201"/>
      <c r="L37" s="201"/>
      <c r="M37" s="201"/>
      <c r="N37" s="298"/>
      <c r="O37" s="201">
        <v>7</v>
      </c>
      <c r="P37" s="298"/>
      <c r="Q37" s="201"/>
      <c r="R37" s="201"/>
      <c r="S37" s="201"/>
      <c r="T37" s="201"/>
      <c r="U37" s="298"/>
      <c r="V37" s="201"/>
      <c r="W37" s="201">
        <v>7</v>
      </c>
      <c r="X37" s="201"/>
      <c r="Y37" s="201"/>
      <c r="Z37" s="201"/>
      <c r="AA37" s="201"/>
      <c r="AB37" s="298"/>
      <c r="AC37" s="201"/>
      <c r="AD37" s="201"/>
      <c r="AE37" s="201">
        <v>7</v>
      </c>
      <c r="AF37" s="201"/>
      <c r="AG37" s="201"/>
      <c r="AH37" s="201"/>
      <c r="AI37" s="326"/>
      <c r="AJ37" s="201"/>
      <c r="AK37" s="299"/>
      <c r="AL37" s="299"/>
    </row>
    <row r="38" spans="1:38" ht="33.75" customHeight="1" x14ac:dyDescent="0.35">
      <c r="A38" s="300" t="s">
        <v>9</v>
      </c>
      <c r="B38" s="304"/>
      <c r="C38" s="295">
        <f>SUM(C32:C37)</f>
        <v>85.91</v>
      </c>
      <c r="D38" s="296"/>
      <c r="E38" s="301" t="s">
        <v>23</v>
      </c>
      <c r="F38" s="296">
        <f>SUM(F32:F37)</f>
        <v>1024.047619047619</v>
      </c>
      <c r="G38" s="302" t="s">
        <v>21</v>
      </c>
      <c r="H38" s="201"/>
      <c r="I38" s="201"/>
      <c r="J38" s="201"/>
      <c r="K38" s="201"/>
      <c r="L38" s="201"/>
      <c r="M38" s="201"/>
      <c r="N38" s="298"/>
      <c r="O38" s="201"/>
      <c r="P38" s="298"/>
      <c r="Q38" s="201"/>
      <c r="R38" s="201"/>
      <c r="S38" s="201"/>
      <c r="T38" s="201"/>
      <c r="U38" s="298"/>
      <c r="V38" s="201"/>
      <c r="W38" s="201"/>
      <c r="X38" s="201"/>
      <c r="Y38" s="201"/>
      <c r="Z38" s="201"/>
      <c r="AA38" s="201"/>
      <c r="AB38" s="298"/>
      <c r="AC38" s="201"/>
      <c r="AD38" s="201"/>
      <c r="AE38" s="201"/>
      <c r="AF38" s="201"/>
      <c r="AG38" s="201"/>
      <c r="AH38" s="201"/>
      <c r="AI38" s="326"/>
      <c r="AJ38" s="201"/>
      <c r="AK38" s="299"/>
      <c r="AL38" s="299"/>
    </row>
    <row r="39" spans="1:38" ht="33.75" customHeight="1" thickBot="1" x14ac:dyDescent="0.4">
      <c r="A39" s="305"/>
      <c r="B39" s="306" t="s">
        <v>22</v>
      </c>
      <c r="C39" s="307">
        <f>C38/$F$3</f>
        <v>12.272857142857143</v>
      </c>
      <c r="D39" s="308"/>
      <c r="E39" s="308"/>
      <c r="F39" s="309">
        <f>IF(B39=$H$3,((C39*10000)/$I$3),((C39*10000)/$K$3))</f>
        <v>136.36507936507937</v>
      </c>
      <c r="G39" s="308"/>
      <c r="H39" s="310"/>
      <c r="I39" s="310"/>
      <c r="J39" s="310"/>
      <c r="K39" s="310"/>
      <c r="L39" s="310"/>
      <c r="M39" s="310"/>
      <c r="N39" s="311"/>
      <c r="O39" s="310"/>
      <c r="P39" s="311"/>
      <c r="Q39" s="310"/>
      <c r="R39" s="310"/>
      <c r="S39" s="310"/>
      <c r="T39" s="310"/>
      <c r="U39" s="311"/>
      <c r="V39" s="310"/>
      <c r="W39" s="310"/>
      <c r="X39" s="310"/>
      <c r="Y39" s="310"/>
      <c r="Z39" s="310"/>
      <c r="AA39" s="310"/>
      <c r="AB39" s="311"/>
      <c r="AC39" s="310"/>
      <c r="AD39" s="310"/>
      <c r="AE39" s="310"/>
      <c r="AF39" s="310"/>
      <c r="AG39" s="310"/>
      <c r="AH39" s="310"/>
      <c r="AI39" s="328"/>
      <c r="AJ39" s="310"/>
      <c r="AK39" s="312"/>
      <c r="AL39" s="312"/>
    </row>
  </sheetData>
  <sortState xmlns:xlrd2="http://schemas.microsoft.com/office/spreadsheetml/2017/richdata2" ref="A32:NL37">
    <sortCondition descending="1" ref="G32:G37"/>
  </sortState>
  <mergeCells count="28">
    <mergeCell ref="AB6:AC6"/>
    <mergeCell ref="A21:A22"/>
    <mergeCell ref="B21:B22"/>
    <mergeCell ref="C21:C22"/>
    <mergeCell ref="D21:D22"/>
    <mergeCell ref="E21:E22"/>
    <mergeCell ref="F21:F22"/>
    <mergeCell ref="G21:G22"/>
    <mergeCell ref="Z6:AA6"/>
    <mergeCell ref="V6:W6"/>
    <mergeCell ref="X6:Y6"/>
    <mergeCell ref="AB3:AC3"/>
    <mergeCell ref="AB4:AC4"/>
    <mergeCell ref="AF4:AI4"/>
    <mergeCell ref="AB5:AC5"/>
    <mergeCell ref="AF5:AI5"/>
    <mergeCell ref="A1:J1"/>
    <mergeCell ref="A2:J2"/>
    <mergeCell ref="X3:Y3"/>
    <mergeCell ref="Z3:AA3"/>
    <mergeCell ref="Z5:AA5"/>
    <mergeCell ref="Z4:AA4"/>
    <mergeCell ref="X5:Y5"/>
    <mergeCell ref="X4:Y4"/>
    <mergeCell ref="Q4:T4"/>
    <mergeCell ref="V4:W4"/>
    <mergeCell ref="Q5:T5"/>
    <mergeCell ref="V5:W5"/>
  </mergeCells>
  <printOptions horizontalCentered="1"/>
  <pageMargins left="0" right="0" top="0" bottom="0" header="0" footer="0"/>
  <pageSetup paperSize="9" scale="4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31"/>
  <sheetViews>
    <sheetView view="pageBreakPreview" topLeftCell="C37" zoomScale="80" zoomScaleNormal="80" zoomScaleSheetLayoutView="80" workbookViewId="0">
      <selection sqref="A1:AL40"/>
    </sheetView>
  </sheetViews>
  <sheetFormatPr defaultColWidth="8.84375" defaultRowHeight="13" x14ac:dyDescent="0.35"/>
  <cols>
    <col min="1" max="1" width="7" style="47" customWidth="1"/>
    <col min="2" max="2" width="6.23046875" style="47" customWidth="1"/>
    <col min="3" max="3" width="6.23046875" style="101" customWidth="1"/>
    <col min="4" max="4" width="5.84375" style="101" customWidth="1"/>
    <col min="5" max="5" width="6.23046875" style="46" customWidth="1"/>
    <col min="6" max="6" width="7.4609375" style="101" customWidth="1"/>
    <col min="7" max="7" width="6.69140625" style="46" customWidth="1"/>
    <col min="8" max="38" width="4.3046875" style="47" customWidth="1"/>
    <col min="39" max="16384" width="8.84375" style="47"/>
  </cols>
  <sheetData>
    <row r="1" spans="1:38" ht="21" customHeight="1" x14ac:dyDescent="0.35">
      <c r="A1" s="498" t="s">
        <v>44</v>
      </c>
      <c r="B1" s="499"/>
      <c r="C1" s="499"/>
      <c r="D1" s="499"/>
      <c r="E1" s="499"/>
      <c r="F1" s="499"/>
      <c r="G1" s="499"/>
      <c r="H1" s="499"/>
      <c r="I1" s="499"/>
      <c r="J1" s="499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</row>
    <row r="2" spans="1:38" ht="21" customHeight="1" thickBot="1" x14ac:dyDescent="0.4">
      <c r="A2" s="500"/>
      <c r="B2" s="501"/>
      <c r="C2" s="501"/>
      <c r="D2" s="501"/>
      <c r="E2" s="501"/>
      <c r="F2" s="501"/>
      <c r="G2" s="501"/>
      <c r="H2" s="501"/>
      <c r="I2" s="501"/>
      <c r="J2" s="501"/>
      <c r="Q2" s="47" t="s">
        <v>15</v>
      </c>
    </row>
    <row r="3" spans="1:38" ht="26.5" thickBot="1" x14ac:dyDescent="0.35">
      <c r="A3" s="184" t="s">
        <v>0</v>
      </c>
      <c r="E3" s="103" t="s">
        <v>18</v>
      </c>
      <c r="F3" s="186">
        <v>7</v>
      </c>
      <c r="H3" s="187" t="s">
        <v>14</v>
      </c>
      <c r="I3" s="188">
        <v>700</v>
      </c>
      <c r="J3" s="66" t="s">
        <v>1</v>
      </c>
      <c r="K3" s="189">
        <v>900</v>
      </c>
      <c r="V3" s="204" t="str">
        <f>A10</f>
        <v>ZONE E</v>
      </c>
      <c r="W3" s="205"/>
      <c r="X3" s="516" t="str">
        <f>A19</f>
        <v>ZONE F</v>
      </c>
      <c r="Y3" s="518"/>
      <c r="Z3" s="516" t="str">
        <f>A31</f>
        <v>ZONE G</v>
      </c>
      <c r="AA3" s="517"/>
      <c r="AB3" s="512" t="s">
        <v>3</v>
      </c>
      <c r="AC3" s="513"/>
    </row>
    <row r="4" spans="1:38" ht="22.5" customHeight="1" thickBot="1" x14ac:dyDescent="0.4">
      <c r="A4" s="184" t="s">
        <v>41</v>
      </c>
      <c r="E4" s="103" t="s">
        <v>19</v>
      </c>
      <c r="F4" s="106">
        <v>8</v>
      </c>
      <c r="H4" s="142" t="s">
        <v>29</v>
      </c>
      <c r="I4" s="190">
        <v>45</v>
      </c>
      <c r="J4" s="67" t="s">
        <v>30</v>
      </c>
      <c r="K4" s="191">
        <v>26</v>
      </c>
      <c r="Q4" s="381" t="s">
        <v>4</v>
      </c>
      <c r="R4" s="381"/>
      <c r="S4" s="381"/>
      <c r="T4" s="381"/>
      <c r="V4" s="494">
        <v>1203650</v>
      </c>
      <c r="W4" s="495"/>
      <c r="X4" s="494">
        <v>1095926</v>
      </c>
      <c r="Y4" s="495"/>
      <c r="Z4" s="494">
        <v>1232697</v>
      </c>
      <c r="AA4" s="495"/>
      <c r="AB4" s="514">
        <f>SUM(V4:AA4)</f>
        <v>3532273</v>
      </c>
      <c r="AC4" s="515"/>
      <c r="AH4" s="108"/>
      <c r="AI4" s="108"/>
      <c r="AK4" s="108"/>
      <c r="AL4" s="108"/>
    </row>
    <row r="5" spans="1:38" ht="19.5" customHeight="1" x14ac:dyDescent="0.35">
      <c r="A5" s="184" t="s">
        <v>42</v>
      </c>
      <c r="O5" s="47" t="s">
        <v>2</v>
      </c>
      <c r="Q5" s="381" t="s">
        <v>5</v>
      </c>
      <c r="R5" s="381"/>
      <c r="S5" s="381"/>
      <c r="T5" s="381"/>
      <c r="V5" s="496">
        <f>V4*9%</f>
        <v>108328.5</v>
      </c>
      <c r="W5" s="497"/>
      <c r="X5" s="496">
        <f>X4*9%</f>
        <v>98633.34</v>
      </c>
      <c r="Y5" s="497"/>
      <c r="Z5" s="496">
        <f>Z4*9%</f>
        <v>110942.73</v>
      </c>
      <c r="AA5" s="497"/>
      <c r="AB5" s="496">
        <f>AB4*9%</f>
        <v>317904.57</v>
      </c>
      <c r="AC5" s="497"/>
    </row>
    <row r="6" spans="1:38" ht="18" customHeight="1" x14ac:dyDescent="0.35">
      <c r="A6" s="184" t="s">
        <v>46</v>
      </c>
      <c r="E6" s="193"/>
      <c r="F6" s="199"/>
      <c r="Q6" s="381" t="s">
        <v>6</v>
      </c>
      <c r="R6" s="381"/>
      <c r="S6" s="381"/>
      <c r="T6" s="381"/>
      <c r="V6" s="496">
        <f>V5/$K$4</f>
        <v>4166.4807692307695</v>
      </c>
      <c r="W6" s="497"/>
      <c r="X6" s="496">
        <f>X5/$K$4</f>
        <v>3793.5899999999997</v>
      </c>
      <c r="Y6" s="497"/>
      <c r="Z6" s="496">
        <f>Z5/$K$4</f>
        <v>4267.0280769230767</v>
      </c>
      <c r="AA6" s="497"/>
      <c r="AB6" s="519">
        <f t="shared" ref="AB6" si="0">SUM(V6:AA6)</f>
        <v>12227.098846153847</v>
      </c>
      <c r="AC6" s="520"/>
      <c r="AE6" s="206"/>
    </row>
    <row r="7" spans="1:38" ht="13.5" thickBot="1" x14ac:dyDescent="0.4">
      <c r="A7" s="184"/>
    </row>
    <row r="8" spans="1:38" ht="21" customHeight="1" x14ac:dyDescent="0.35">
      <c r="A8" s="504" t="s">
        <v>10</v>
      </c>
      <c r="B8" s="506" t="s">
        <v>11</v>
      </c>
      <c r="C8" s="508" t="s">
        <v>8</v>
      </c>
      <c r="D8" s="510" t="s">
        <v>25</v>
      </c>
      <c r="E8" s="510" t="s">
        <v>7</v>
      </c>
      <c r="F8" s="510" t="s">
        <v>20</v>
      </c>
      <c r="G8" s="488" t="s">
        <v>24</v>
      </c>
      <c r="H8" s="502">
        <v>1</v>
      </c>
      <c r="I8" s="490">
        <v>2</v>
      </c>
      <c r="J8" s="490">
        <v>3</v>
      </c>
      <c r="K8" s="490">
        <v>4</v>
      </c>
      <c r="L8" s="490">
        <v>5</v>
      </c>
      <c r="M8" s="490">
        <v>6</v>
      </c>
      <c r="N8" s="492">
        <v>7</v>
      </c>
      <c r="O8" s="490">
        <v>8</v>
      </c>
      <c r="P8" s="492">
        <v>9</v>
      </c>
      <c r="Q8" s="490">
        <v>10</v>
      </c>
      <c r="R8" s="490">
        <v>11</v>
      </c>
      <c r="S8" s="490">
        <v>12</v>
      </c>
      <c r="T8" s="490">
        <v>13</v>
      </c>
      <c r="U8" s="492">
        <v>14</v>
      </c>
      <c r="V8" s="490">
        <v>15</v>
      </c>
      <c r="W8" s="490">
        <v>16</v>
      </c>
      <c r="X8" s="490">
        <v>17</v>
      </c>
      <c r="Y8" s="490">
        <v>18</v>
      </c>
      <c r="Z8" s="490">
        <v>19</v>
      </c>
      <c r="AA8" s="490">
        <v>20</v>
      </c>
      <c r="AB8" s="492">
        <v>21</v>
      </c>
      <c r="AC8" s="490">
        <v>22</v>
      </c>
      <c r="AD8" s="490">
        <v>23</v>
      </c>
      <c r="AE8" s="490">
        <v>24</v>
      </c>
      <c r="AF8" s="490">
        <v>25</v>
      </c>
      <c r="AG8" s="490">
        <v>26</v>
      </c>
      <c r="AH8" s="490">
        <v>27</v>
      </c>
      <c r="AI8" s="492">
        <v>28</v>
      </c>
      <c r="AJ8" s="490">
        <v>29</v>
      </c>
      <c r="AK8" s="490">
        <v>30</v>
      </c>
      <c r="AL8" s="490">
        <v>31</v>
      </c>
    </row>
    <row r="9" spans="1:38" ht="21" customHeight="1" thickBot="1" x14ac:dyDescent="0.4">
      <c r="A9" s="505"/>
      <c r="B9" s="507"/>
      <c r="C9" s="509"/>
      <c r="D9" s="511"/>
      <c r="E9" s="511"/>
      <c r="F9" s="511"/>
      <c r="G9" s="489"/>
      <c r="H9" s="503"/>
      <c r="I9" s="491"/>
      <c r="J9" s="491"/>
      <c r="K9" s="491"/>
      <c r="L9" s="491"/>
      <c r="M9" s="491"/>
      <c r="N9" s="493"/>
      <c r="O9" s="491"/>
      <c r="P9" s="493"/>
      <c r="Q9" s="491"/>
      <c r="R9" s="491"/>
      <c r="S9" s="491"/>
      <c r="T9" s="491"/>
      <c r="U9" s="493"/>
      <c r="V9" s="491"/>
      <c r="W9" s="491"/>
      <c r="X9" s="491"/>
      <c r="Y9" s="491"/>
      <c r="Z9" s="491"/>
      <c r="AA9" s="491"/>
      <c r="AB9" s="493"/>
      <c r="AC9" s="491"/>
      <c r="AD9" s="491"/>
      <c r="AE9" s="491"/>
      <c r="AF9" s="491"/>
      <c r="AG9" s="491"/>
      <c r="AH9" s="491"/>
      <c r="AI9" s="493"/>
      <c r="AJ9" s="491"/>
      <c r="AK9" s="491"/>
      <c r="AL9" s="491"/>
    </row>
    <row r="10" spans="1:38" ht="21" customHeight="1" x14ac:dyDescent="0.3">
      <c r="A10" s="213" t="s">
        <v>35</v>
      </c>
      <c r="B10" s="214"/>
      <c r="C10" s="215"/>
      <c r="D10" s="216"/>
      <c r="E10" s="216"/>
      <c r="F10" s="216"/>
      <c r="G10" s="216"/>
      <c r="H10" s="217"/>
      <c r="I10" s="217"/>
      <c r="J10" s="217"/>
      <c r="K10" s="217"/>
      <c r="L10" s="329"/>
      <c r="M10" s="219"/>
      <c r="N10" s="218"/>
      <c r="O10" s="219"/>
      <c r="P10" s="218"/>
      <c r="Q10" s="217"/>
      <c r="R10" s="217"/>
      <c r="S10" s="219"/>
      <c r="T10" s="217"/>
      <c r="U10" s="220"/>
      <c r="V10" s="217"/>
      <c r="W10" s="219"/>
      <c r="X10" s="219"/>
      <c r="Y10" s="219"/>
      <c r="Z10" s="219"/>
      <c r="AA10" s="219"/>
      <c r="AB10" s="218"/>
      <c r="AC10" s="221"/>
      <c r="AD10" s="217"/>
      <c r="AE10" s="219"/>
      <c r="AF10" s="217"/>
      <c r="AG10" s="217"/>
      <c r="AH10" s="217"/>
      <c r="AI10" s="227"/>
      <c r="AJ10" s="217"/>
      <c r="AK10" s="217"/>
      <c r="AL10" s="217"/>
    </row>
    <row r="11" spans="1:38" ht="21" customHeight="1" x14ac:dyDescent="0.3">
      <c r="A11" s="72">
        <v>14</v>
      </c>
      <c r="B11" s="111" t="s">
        <v>14</v>
      </c>
      <c r="C11" s="222">
        <v>22.6</v>
      </c>
      <c r="D11" s="117">
        <f t="shared" ref="D11:D16" si="1">C11/$C$18</f>
        <v>1.918505942275043</v>
      </c>
      <c r="E11" s="338">
        <v>4</v>
      </c>
      <c r="F11" s="54">
        <f>IF(B11=$H$3,((C11*10000)/$I$3),((C11*10000)/$K$3))</f>
        <v>322.85714285714283</v>
      </c>
      <c r="G11" s="98">
        <v>8</v>
      </c>
      <c r="H11" s="26">
        <v>1</v>
      </c>
      <c r="I11" s="153">
        <v>2</v>
      </c>
      <c r="J11" s="26"/>
      <c r="K11" s="26"/>
      <c r="L11" s="26"/>
      <c r="M11" s="26"/>
      <c r="N11" s="335"/>
      <c r="O11" s="26"/>
      <c r="P11" s="335">
        <v>1</v>
      </c>
      <c r="Q11" s="153">
        <v>2</v>
      </c>
      <c r="R11" s="26"/>
      <c r="S11" s="26"/>
      <c r="T11" s="26"/>
      <c r="U11" s="335"/>
      <c r="V11" s="26"/>
      <c r="W11" s="26"/>
      <c r="X11" s="26">
        <v>1</v>
      </c>
      <c r="Y11" s="153">
        <v>2</v>
      </c>
      <c r="Z11" s="26"/>
      <c r="AA11" s="26"/>
      <c r="AB11" s="335"/>
      <c r="AC11" s="26"/>
      <c r="AD11" s="26"/>
      <c r="AE11" s="26"/>
      <c r="AF11" s="26">
        <v>1</v>
      </c>
      <c r="AG11" s="153">
        <v>2</v>
      </c>
      <c r="AH11" s="26"/>
      <c r="AI11" s="335"/>
      <c r="AJ11" s="153"/>
      <c r="AK11" s="26"/>
      <c r="AL11" s="26"/>
    </row>
    <row r="12" spans="1:38" ht="21" customHeight="1" x14ac:dyDescent="0.3">
      <c r="A12" s="72">
        <v>15</v>
      </c>
      <c r="B12" s="73" t="s">
        <v>14</v>
      </c>
      <c r="C12" s="222">
        <v>10.65</v>
      </c>
      <c r="D12" s="117">
        <f t="shared" si="1"/>
        <v>0.90407470288624814</v>
      </c>
      <c r="E12" s="73">
        <v>0</v>
      </c>
      <c r="F12" s="54">
        <f>IF(B12=$H$3,((C12*10000)/$I$3),((C12*10000)/$K$3))</f>
        <v>152.14285714285714</v>
      </c>
      <c r="G12" s="98">
        <v>6</v>
      </c>
      <c r="H12" s="98"/>
      <c r="I12" s="98"/>
      <c r="J12" s="98">
        <v>3</v>
      </c>
      <c r="K12" s="98"/>
      <c r="L12" s="98"/>
      <c r="M12" s="98"/>
      <c r="N12" s="209"/>
      <c r="O12" s="98"/>
      <c r="P12" s="209"/>
      <c r="Q12" s="98"/>
      <c r="R12" s="98">
        <v>3</v>
      </c>
      <c r="S12" s="98"/>
      <c r="T12" s="98"/>
      <c r="U12" s="209"/>
      <c r="V12" s="98"/>
      <c r="W12" s="98"/>
      <c r="X12" s="98"/>
      <c r="Y12" s="98"/>
      <c r="Z12" s="98">
        <v>3</v>
      </c>
      <c r="AA12" s="98"/>
      <c r="AB12" s="209"/>
      <c r="AC12" s="98"/>
      <c r="AD12" s="98"/>
      <c r="AE12" s="98"/>
      <c r="AF12" s="98"/>
      <c r="AG12" s="98"/>
      <c r="AH12" s="98">
        <v>3</v>
      </c>
      <c r="AI12" s="209"/>
      <c r="AJ12" s="98"/>
      <c r="AK12" s="98"/>
      <c r="AL12" s="98"/>
    </row>
    <row r="13" spans="1:38" ht="21" customHeight="1" x14ac:dyDescent="0.3">
      <c r="A13" s="72">
        <v>5</v>
      </c>
      <c r="B13" s="73" t="s">
        <v>1</v>
      </c>
      <c r="C13" s="222">
        <v>13.02</v>
      </c>
      <c r="D13" s="117">
        <f t="shared" si="1"/>
        <v>1.1052631578947369</v>
      </c>
      <c r="E13" s="73">
        <v>2</v>
      </c>
      <c r="F13" s="54">
        <f t="shared" ref="F13:F16" si="2">IF(B13=$H$3,((C13*10000)/$I$3),((C13*10000)/$K$3))</f>
        <v>144.66666666666666</v>
      </c>
      <c r="G13" s="98">
        <v>4</v>
      </c>
      <c r="H13" s="98"/>
      <c r="I13" s="98"/>
      <c r="J13" s="98"/>
      <c r="K13" s="98">
        <v>4</v>
      </c>
      <c r="L13" s="98">
        <v>5</v>
      </c>
      <c r="M13" s="98"/>
      <c r="N13" s="209"/>
      <c r="O13" s="98"/>
      <c r="P13" s="209"/>
      <c r="Q13" s="98"/>
      <c r="R13" s="98"/>
      <c r="S13" s="98">
        <v>4</v>
      </c>
      <c r="T13" s="98">
        <v>5</v>
      </c>
      <c r="U13" s="209"/>
      <c r="V13" s="98"/>
      <c r="W13" s="98"/>
      <c r="X13" s="98"/>
      <c r="Y13" s="98"/>
      <c r="Z13" s="98"/>
      <c r="AA13" s="98">
        <v>4</v>
      </c>
      <c r="AB13" s="209"/>
      <c r="AC13" s="98">
        <v>5</v>
      </c>
      <c r="AD13" s="98"/>
      <c r="AE13" s="98"/>
      <c r="AF13" s="98"/>
      <c r="AG13" s="98"/>
      <c r="AH13" s="98"/>
      <c r="AI13" s="209"/>
      <c r="AJ13" s="98">
        <v>4</v>
      </c>
      <c r="AK13" s="98">
        <v>5</v>
      </c>
      <c r="AL13" s="98"/>
    </row>
    <row r="14" spans="1:38" ht="21" customHeight="1" x14ac:dyDescent="0.3">
      <c r="A14" s="72">
        <v>3</v>
      </c>
      <c r="B14" s="73" t="s">
        <v>1</v>
      </c>
      <c r="C14" s="222">
        <v>8.27</v>
      </c>
      <c r="D14" s="117">
        <f t="shared" si="1"/>
        <v>0.70203735144312407</v>
      </c>
      <c r="E14" s="73">
        <v>2</v>
      </c>
      <c r="F14" s="54">
        <f t="shared" si="2"/>
        <v>91.888888888888886</v>
      </c>
      <c r="G14" s="98">
        <v>3</v>
      </c>
      <c r="H14" s="98"/>
      <c r="I14" s="98"/>
      <c r="J14" s="98"/>
      <c r="K14" s="98"/>
      <c r="L14" s="98"/>
      <c r="M14" s="98">
        <v>6</v>
      </c>
      <c r="N14" s="209"/>
      <c r="O14" s="98"/>
      <c r="P14" s="209"/>
      <c r="Q14" s="98"/>
      <c r="R14" s="98"/>
      <c r="S14" s="98"/>
      <c r="T14" s="98"/>
      <c r="U14" s="209"/>
      <c r="V14" s="98">
        <v>6</v>
      </c>
      <c r="W14" s="98"/>
      <c r="X14" s="98"/>
      <c r="Y14" s="98"/>
      <c r="Z14" s="98"/>
      <c r="AA14" s="98"/>
      <c r="AB14" s="209"/>
      <c r="AC14" s="98"/>
      <c r="AD14" s="98">
        <v>6</v>
      </c>
      <c r="AE14" s="98"/>
      <c r="AF14" s="98"/>
      <c r="AG14" s="98"/>
      <c r="AH14" s="98"/>
      <c r="AI14" s="209"/>
      <c r="AJ14" s="98"/>
      <c r="AK14" s="98"/>
      <c r="AL14" s="98">
        <v>6</v>
      </c>
    </row>
    <row r="15" spans="1:38" ht="21" customHeight="1" x14ac:dyDescent="0.3">
      <c r="A15" s="72">
        <v>7</v>
      </c>
      <c r="B15" s="73" t="s">
        <v>1</v>
      </c>
      <c r="C15" s="222">
        <v>14.99</v>
      </c>
      <c r="D15" s="117">
        <f t="shared" si="1"/>
        <v>1.2724957555178271</v>
      </c>
      <c r="E15" s="73">
        <v>3</v>
      </c>
      <c r="F15" s="54">
        <f t="shared" si="2"/>
        <v>166.55555555555554</v>
      </c>
      <c r="G15" s="192">
        <v>2</v>
      </c>
      <c r="H15" s="153"/>
      <c r="I15" s="26"/>
      <c r="J15" s="153"/>
      <c r="K15" s="153"/>
      <c r="L15" s="26"/>
      <c r="M15" s="26">
        <v>6</v>
      </c>
      <c r="N15" s="335"/>
      <c r="O15" s="26">
        <v>7</v>
      </c>
      <c r="P15" s="335"/>
      <c r="Q15" s="26"/>
      <c r="R15" s="153"/>
      <c r="S15" s="153"/>
      <c r="T15" s="26"/>
      <c r="U15" s="335"/>
      <c r="V15" s="26">
        <v>6</v>
      </c>
      <c r="W15" s="26">
        <v>7</v>
      </c>
      <c r="X15" s="26"/>
      <c r="Y15" s="26"/>
      <c r="Z15" s="153"/>
      <c r="AA15" s="153"/>
      <c r="AB15" s="335"/>
      <c r="AC15" s="26"/>
      <c r="AD15" s="26">
        <v>6</v>
      </c>
      <c r="AE15" s="26">
        <v>7</v>
      </c>
      <c r="AF15" s="26"/>
      <c r="AG15" s="26"/>
      <c r="AH15" s="153"/>
      <c r="AI15" s="212"/>
      <c r="AJ15" s="26"/>
      <c r="AK15" s="153"/>
      <c r="AL15" s="153">
        <v>6</v>
      </c>
    </row>
    <row r="16" spans="1:38" ht="21" customHeight="1" x14ac:dyDescent="0.3">
      <c r="A16" s="72">
        <v>12</v>
      </c>
      <c r="B16" s="73" t="s">
        <v>14</v>
      </c>
      <c r="C16" s="222">
        <v>12.93</v>
      </c>
      <c r="D16" s="117">
        <f t="shared" si="1"/>
        <v>1.0976230899830224</v>
      </c>
      <c r="E16" s="73">
        <v>2</v>
      </c>
      <c r="F16" s="54">
        <f t="shared" si="2"/>
        <v>184.71428571428572</v>
      </c>
      <c r="G16" s="98">
        <v>1</v>
      </c>
      <c r="H16" s="98"/>
      <c r="I16" s="98"/>
      <c r="J16" s="98"/>
      <c r="K16" s="98"/>
      <c r="L16" s="98"/>
      <c r="M16" s="98"/>
      <c r="N16" s="209"/>
      <c r="O16" s="98">
        <v>7</v>
      </c>
      <c r="P16" s="209"/>
      <c r="Q16" s="98"/>
      <c r="R16" s="98"/>
      <c r="S16" s="98"/>
      <c r="T16" s="98"/>
      <c r="U16" s="209"/>
      <c r="V16" s="98"/>
      <c r="W16" s="98">
        <v>7</v>
      </c>
      <c r="X16" s="98"/>
      <c r="Y16" s="98"/>
      <c r="Z16" s="98"/>
      <c r="AA16" s="98"/>
      <c r="AB16" s="209"/>
      <c r="AC16" s="98"/>
      <c r="AD16" s="98"/>
      <c r="AE16" s="98">
        <v>7</v>
      </c>
      <c r="AF16" s="98"/>
      <c r="AG16" s="98"/>
      <c r="AH16" s="98"/>
      <c r="AI16" s="209"/>
      <c r="AJ16" s="98"/>
      <c r="AK16" s="98"/>
      <c r="AL16" s="98"/>
    </row>
    <row r="17" spans="1:38" ht="21" customHeight="1" x14ac:dyDescent="0.35">
      <c r="A17" s="223"/>
      <c r="B17" s="195" t="s">
        <v>9</v>
      </c>
      <c r="C17" s="115">
        <f>SUM(C11:C16)</f>
        <v>82.45999999999998</v>
      </c>
      <c r="D17" s="116"/>
      <c r="E17" s="196"/>
      <c r="F17" s="116">
        <f>SUM(F11:F16)</f>
        <v>1062.8253968253969</v>
      </c>
      <c r="G17" s="197"/>
      <c r="H17" s="26"/>
      <c r="I17" s="153"/>
      <c r="J17" s="26"/>
      <c r="K17" s="26"/>
      <c r="L17" s="26"/>
      <c r="M17" s="26"/>
      <c r="N17" s="335"/>
      <c r="O17" s="26"/>
      <c r="P17" s="335"/>
      <c r="Q17" s="26"/>
      <c r="R17" s="26"/>
      <c r="S17" s="26"/>
      <c r="T17" s="26"/>
      <c r="U17" s="335"/>
      <c r="V17" s="26"/>
      <c r="W17" s="26"/>
      <c r="X17" s="26"/>
      <c r="Y17" s="26"/>
      <c r="Z17" s="26"/>
      <c r="AA17" s="26"/>
      <c r="AB17" s="335"/>
      <c r="AC17" s="26"/>
      <c r="AD17" s="26"/>
      <c r="AE17" s="26"/>
      <c r="AF17" s="26"/>
      <c r="AG17" s="26"/>
      <c r="AH17" s="26"/>
      <c r="AI17" s="341"/>
      <c r="AJ17" s="26"/>
      <c r="AK17" s="26"/>
      <c r="AL17" s="26"/>
    </row>
    <row r="18" spans="1:38" ht="25.5" customHeight="1" thickBot="1" x14ac:dyDescent="0.4">
      <c r="A18" s="224"/>
      <c r="B18" s="225" t="s">
        <v>22</v>
      </c>
      <c r="C18" s="226">
        <f>C17/F3</f>
        <v>11.779999999999998</v>
      </c>
      <c r="D18" s="226"/>
      <c r="E18" s="225" t="s">
        <v>23</v>
      </c>
      <c r="F18" s="226">
        <f>F17/$F$3</f>
        <v>151.83219954648527</v>
      </c>
      <c r="G18" s="198" t="s">
        <v>21</v>
      </c>
      <c r="H18" s="36"/>
      <c r="I18" s="319"/>
      <c r="J18" s="36"/>
      <c r="K18" s="36"/>
      <c r="L18" s="36"/>
      <c r="M18" s="36"/>
      <c r="N18" s="210"/>
      <c r="O18" s="36"/>
      <c r="P18" s="210"/>
      <c r="Q18" s="36"/>
      <c r="R18" s="36"/>
      <c r="S18" s="36"/>
      <c r="T18" s="36"/>
      <c r="U18" s="210"/>
      <c r="V18" s="36"/>
      <c r="W18" s="36"/>
      <c r="X18" s="36"/>
      <c r="Y18" s="36"/>
      <c r="Z18" s="36"/>
      <c r="AA18" s="36"/>
      <c r="AB18" s="210"/>
      <c r="AC18" s="36"/>
      <c r="AD18" s="36"/>
      <c r="AE18" s="36"/>
      <c r="AF18" s="36"/>
      <c r="AG18" s="36"/>
      <c r="AH18" s="36"/>
      <c r="AI18" s="342"/>
      <c r="AJ18" s="36"/>
      <c r="AK18" s="36"/>
      <c r="AL18" s="36"/>
    </row>
    <row r="19" spans="1:38" ht="21" customHeight="1" x14ac:dyDescent="0.3">
      <c r="A19" s="213" t="s">
        <v>34</v>
      </c>
      <c r="B19" s="214"/>
      <c r="C19" s="215"/>
      <c r="D19" s="216"/>
      <c r="E19" s="216"/>
      <c r="F19" s="216"/>
      <c r="G19" s="216"/>
      <c r="H19" s="221"/>
      <c r="I19" s="320"/>
      <c r="J19" s="221"/>
      <c r="K19" s="221"/>
      <c r="L19" s="221"/>
      <c r="M19" s="221"/>
      <c r="N19" s="227"/>
      <c r="O19" s="221"/>
      <c r="P19" s="227"/>
      <c r="Q19" s="221"/>
      <c r="R19" s="228"/>
      <c r="S19" s="228"/>
      <c r="T19" s="228"/>
      <c r="U19" s="229"/>
      <c r="V19" s="228"/>
      <c r="W19" s="228"/>
      <c r="X19" s="228"/>
      <c r="Y19" s="228"/>
      <c r="Z19" s="228"/>
      <c r="AA19" s="228"/>
      <c r="AB19" s="229"/>
      <c r="AC19" s="228"/>
      <c r="AD19" s="228"/>
      <c r="AE19" s="228"/>
      <c r="AF19" s="228"/>
      <c r="AG19" s="228"/>
      <c r="AH19" s="228"/>
      <c r="AI19" s="229"/>
      <c r="AJ19" s="228"/>
      <c r="AK19" s="228"/>
      <c r="AL19" s="228"/>
    </row>
    <row r="20" spans="1:38" ht="21" customHeight="1" x14ac:dyDescent="0.35">
      <c r="A20" s="521" t="s">
        <v>10</v>
      </c>
      <c r="B20" s="522" t="s">
        <v>11</v>
      </c>
      <c r="C20" s="523" t="s">
        <v>8</v>
      </c>
      <c r="D20" s="524" t="s">
        <v>25</v>
      </c>
      <c r="E20" s="524" t="s">
        <v>7</v>
      </c>
      <c r="F20" s="524" t="s">
        <v>20</v>
      </c>
      <c r="G20" s="524" t="s">
        <v>24</v>
      </c>
      <c r="H20" s="525"/>
      <c r="I20" s="526"/>
      <c r="J20" s="525"/>
      <c r="K20" s="525"/>
      <c r="L20" s="525"/>
      <c r="M20" s="525"/>
      <c r="N20" s="527"/>
      <c r="O20" s="525"/>
      <c r="P20" s="527"/>
      <c r="Q20" s="525"/>
      <c r="R20" s="525"/>
      <c r="S20" s="525"/>
      <c r="T20" s="525"/>
      <c r="U20" s="527"/>
      <c r="V20" s="525"/>
      <c r="W20" s="525"/>
      <c r="X20" s="525"/>
      <c r="Y20" s="525"/>
      <c r="Z20" s="525"/>
      <c r="AA20" s="525"/>
      <c r="AB20" s="527"/>
      <c r="AC20" s="525"/>
      <c r="AD20" s="525"/>
      <c r="AE20" s="525"/>
      <c r="AF20" s="525"/>
      <c r="AG20" s="525"/>
      <c r="AH20" s="525"/>
      <c r="AI20" s="527"/>
      <c r="AJ20" s="525"/>
      <c r="AK20" s="525"/>
      <c r="AL20" s="525"/>
    </row>
    <row r="21" spans="1:38" ht="21" customHeight="1" x14ac:dyDescent="0.35">
      <c r="A21" s="521"/>
      <c r="B21" s="522"/>
      <c r="C21" s="523"/>
      <c r="D21" s="524"/>
      <c r="E21" s="524"/>
      <c r="F21" s="524"/>
      <c r="G21" s="524"/>
      <c r="H21" s="525"/>
      <c r="I21" s="526"/>
      <c r="J21" s="525"/>
      <c r="K21" s="525"/>
      <c r="L21" s="525"/>
      <c r="M21" s="525"/>
      <c r="N21" s="527"/>
      <c r="O21" s="525"/>
      <c r="P21" s="527"/>
      <c r="Q21" s="525"/>
      <c r="R21" s="525"/>
      <c r="S21" s="525"/>
      <c r="T21" s="525"/>
      <c r="U21" s="527"/>
      <c r="V21" s="525"/>
      <c r="W21" s="525"/>
      <c r="X21" s="525"/>
      <c r="Y21" s="525"/>
      <c r="Z21" s="525"/>
      <c r="AA21" s="525"/>
      <c r="AB21" s="527"/>
      <c r="AC21" s="525"/>
      <c r="AD21" s="525"/>
      <c r="AE21" s="525"/>
      <c r="AF21" s="525"/>
      <c r="AG21" s="525"/>
      <c r="AH21" s="525"/>
      <c r="AI21" s="527"/>
      <c r="AJ21" s="525"/>
      <c r="AK21" s="525"/>
      <c r="AL21" s="525"/>
    </row>
    <row r="22" spans="1:38" ht="21" customHeight="1" x14ac:dyDescent="0.3">
      <c r="A22" s="72">
        <v>10</v>
      </c>
      <c r="B22" s="73" t="s">
        <v>1</v>
      </c>
      <c r="C22" s="222">
        <v>22.55</v>
      </c>
      <c r="D22" s="54">
        <v>2.5</v>
      </c>
      <c r="E22" s="73">
        <v>1</v>
      </c>
      <c r="F22" s="54">
        <f>IF(B22=$H$3,((C22*10000)/$I$3),((C22*10000)/$K$3))</f>
        <v>250.55555555555554</v>
      </c>
      <c r="G22" s="192">
        <v>8</v>
      </c>
      <c r="H22" s="192">
        <v>1</v>
      </c>
      <c r="I22" s="54">
        <v>2</v>
      </c>
      <c r="J22" s="54"/>
      <c r="K22" s="54"/>
      <c r="L22" s="54"/>
      <c r="M22" s="54"/>
      <c r="N22" s="211"/>
      <c r="O22" s="54"/>
      <c r="P22" s="211">
        <v>1</v>
      </c>
      <c r="Q22" s="54">
        <v>2</v>
      </c>
      <c r="R22" s="54"/>
      <c r="S22" s="54"/>
      <c r="T22" s="54"/>
      <c r="U22" s="211"/>
      <c r="V22" s="54"/>
      <c r="W22" s="54"/>
      <c r="X22" s="54">
        <v>1</v>
      </c>
      <c r="Y22" s="54">
        <v>2</v>
      </c>
      <c r="Z22" s="54"/>
      <c r="AA22" s="54"/>
      <c r="AB22" s="211"/>
      <c r="AC22" s="54"/>
      <c r="AD22" s="54"/>
      <c r="AE22" s="54"/>
      <c r="AF22" s="54">
        <v>1</v>
      </c>
      <c r="AG22" s="54">
        <v>2</v>
      </c>
      <c r="AH22" s="54"/>
      <c r="AI22" s="211"/>
      <c r="AJ22" s="54"/>
      <c r="AK22" s="54"/>
      <c r="AL22" s="54"/>
    </row>
    <row r="23" spans="1:38" ht="21" customHeight="1" x14ac:dyDescent="0.3">
      <c r="A23" s="72">
        <v>42</v>
      </c>
      <c r="B23" s="73" t="s">
        <v>14</v>
      </c>
      <c r="C23" s="222">
        <v>7.51</v>
      </c>
      <c r="D23" s="54">
        <f>C23/$C$29</f>
        <v>0.70018646776771443</v>
      </c>
      <c r="E23" s="73">
        <v>2</v>
      </c>
      <c r="F23" s="54">
        <f>IF(B23=$H$3,((C23*10000)/$I$3),((C23*10000)/$K$3))</f>
        <v>107.28571428571429</v>
      </c>
      <c r="G23" s="98">
        <v>6</v>
      </c>
      <c r="H23" s="98"/>
      <c r="I23" s="98"/>
      <c r="J23" s="98">
        <v>3</v>
      </c>
      <c r="K23" s="98"/>
      <c r="L23" s="98"/>
      <c r="M23" s="98"/>
      <c r="N23" s="209"/>
      <c r="O23" s="98"/>
      <c r="P23" s="209"/>
      <c r="Q23" s="98"/>
      <c r="R23" s="98">
        <v>3</v>
      </c>
      <c r="S23" s="98"/>
      <c r="T23" s="98"/>
      <c r="U23" s="209"/>
      <c r="V23" s="98"/>
      <c r="W23" s="98"/>
      <c r="X23" s="98"/>
      <c r="Y23" s="98"/>
      <c r="Z23" s="98">
        <v>3</v>
      </c>
      <c r="AA23" s="98"/>
      <c r="AB23" s="209"/>
      <c r="AC23" s="98"/>
      <c r="AD23" s="98"/>
      <c r="AE23" s="98"/>
      <c r="AF23" s="98"/>
      <c r="AG23" s="98"/>
      <c r="AH23" s="98">
        <v>3</v>
      </c>
      <c r="AI23" s="209"/>
      <c r="AJ23" s="98"/>
      <c r="AK23" s="98"/>
      <c r="AL23" s="98"/>
    </row>
    <row r="24" spans="1:38" ht="21" customHeight="1" x14ac:dyDescent="0.3">
      <c r="A24" s="72">
        <v>2</v>
      </c>
      <c r="B24" s="73" t="s">
        <v>14</v>
      </c>
      <c r="C24" s="222">
        <v>7.41</v>
      </c>
      <c r="D24" s="54">
        <f>C24/$C$29</f>
        <v>0.69086307938199254</v>
      </c>
      <c r="E24" s="73">
        <v>1</v>
      </c>
      <c r="F24" s="54">
        <f>IF(B24=$H$3,((C24*10000)/$I$3),((C24*10000)/$K$3))</f>
        <v>105.85714285714286</v>
      </c>
      <c r="G24" s="98">
        <v>4</v>
      </c>
      <c r="H24" s="98"/>
      <c r="I24" s="98"/>
      <c r="J24" s="98"/>
      <c r="K24" s="98">
        <v>4</v>
      </c>
      <c r="L24" s="98"/>
      <c r="M24" s="98"/>
      <c r="N24" s="209"/>
      <c r="O24" s="98"/>
      <c r="P24" s="209"/>
      <c r="Q24" s="98"/>
      <c r="R24" s="98"/>
      <c r="S24" s="98">
        <v>4</v>
      </c>
      <c r="T24" s="98"/>
      <c r="U24" s="209"/>
      <c r="V24" s="98"/>
      <c r="W24" s="98"/>
      <c r="X24" s="98"/>
      <c r="Y24" s="98"/>
      <c r="Z24" s="98"/>
      <c r="AA24" s="98">
        <v>4</v>
      </c>
      <c r="AB24" s="209"/>
      <c r="AC24" s="98"/>
      <c r="AD24" s="98"/>
      <c r="AE24" s="98"/>
      <c r="AF24" s="98"/>
      <c r="AG24" s="98"/>
      <c r="AH24" s="98"/>
      <c r="AI24" s="209"/>
      <c r="AJ24" s="98">
        <v>4</v>
      </c>
      <c r="AK24" s="98"/>
      <c r="AL24" s="98"/>
    </row>
    <row r="25" spans="1:38" ht="21" customHeight="1" x14ac:dyDescent="0.3">
      <c r="A25" s="72">
        <v>6</v>
      </c>
      <c r="B25" s="73" t="s">
        <v>1</v>
      </c>
      <c r="C25" s="230">
        <v>17</v>
      </c>
      <c r="D25" s="54">
        <f>C25/$C$29</f>
        <v>1.5849760255727223</v>
      </c>
      <c r="E25" s="73">
        <v>0</v>
      </c>
      <c r="F25" s="54">
        <f>IF(B25=$H$3,((C25*10000)/$I$3),((C25*10000)/$K$3))</f>
        <v>188.88888888888889</v>
      </c>
      <c r="G25" s="98">
        <v>3</v>
      </c>
      <c r="H25" s="98"/>
      <c r="I25" s="98"/>
      <c r="J25" s="98"/>
      <c r="K25" s="98"/>
      <c r="L25" s="98">
        <v>5</v>
      </c>
      <c r="M25" s="98">
        <v>6</v>
      </c>
      <c r="N25" s="209"/>
      <c r="O25" s="98"/>
      <c r="P25" s="209"/>
      <c r="Q25" s="98"/>
      <c r="R25" s="98"/>
      <c r="S25" s="98"/>
      <c r="T25" s="98">
        <v>5</v>
      </c>
      <c r="U25" s="209"/>
      <c r="V25" s="98">
        <v>6</v>
      </c>
      <c r="W25" s="98"/>
      <c r="X25" s="98"/>
      <c r="Y25" s="98"/>
      <c r="Z25" s="98"/>
      <c r="AA25" s="98"/>
      <c r="AB25" s="209"/>
      <c r="AC25" s="98">
        <v>5</v>
      </c>
      <c r="AD25" s="98">
        <v>6</v>
      </c>
      <c r="AE25" s="98"/>
      <c r="AF25" s="98"/>
      <c r="AG25" s="98"/>
      <c r="AH25" s="98"/>
      <c r="AI25" s="209"/>
      <c r="AJ25" s="98"/>
      <c r="AK25" s="98">
        <v>5</v>
      </c>
      <c r="AL25" s="98">
        <v>6</v>
      </c>
    </row>
    <row r="26" spans="1:38" ht="21" customHeight="1" x14ac:dyDescent="0.3">
      <c r="A26" s="72">
        <v>43</v>
      </c>
      <c r="B26" s="73" t="s">
        <v>14</v>
      </c>
      <c r="C26" s="73">
        <v>4.5999999999999996</v>
      </c>
      <c r="D26" s="54">
        <v>0.5</v>
      </c>
      <c r="E26" s="73">
        <v>1</v>
      </c>
      <c r="F26" s="54">
        <f t="shared" ref="F26:F27" si="3">IF(B26=$H$3,((C26*10000)/$I$3),((C26*10000)/$K$3))</f>
        <v>65.714285714285708</v>
      </c>
      <c r="G26" s="98">
        <v>2</v>
      </c>
      <c r="H26" s="98"/>
      <c r="I26" s="200"/>
      <c r="J26" s="200"/>
      <c r="K26" s="200"/>
      <c r="L26" s="200"/>
      <c r="M26" s="331">
        <v>6</v>
      </c>
      <c r="N26" s="207"/>
      <c r="O26" s="200">
        <v>7</v>
      </c>
      <c r="P26" s="207"/>
      <c r="Q26" s="200"/>
      <c r="R26" s="200"/>
      <c r="S26" s="200"/>
      <c r="T26" s="331"/>
      <c r="U26" s="207"/>
      <c r="V26" s="200">
        <v>6</v>
      </c>
      <c r="W26" s="200">
        <v>7</v>
      </c>
      <c r="X26" s="200"/>
      <c r="Y26" s="200"/>
      <c r="Z26" s="200"/>
      <c r="AA26" s="331"/>
      <c r="AB26" s="207"/>
      <c r="AC26" s="200"/>
      <c r="AD26" s="200">
        <v>6</v>
      </c>
      <c r="AE26" s="200">
        <v>7</v>
      </c>
      <c r="AF26" s="200"/>
      <c r="AG26" s="200"/>
      <c r="AH26" s="331"/>
      <c r="AI26" s="207"/>
      <c r="AJ26" s="200"/>
      <c r="AK26" s="331"/>
      <c r="AL26" s="331">
        <v>6</v>
      </c>
    </row>
    <row r="27" spans="1:38" ht="21" customHeight="1" x14ac:dyDescent="0.3">
      <c r="A27" s="72">
        <v>11</v>
      </c>
      <c r="B27" s="73" t="s">
        <v>1</v>
      </c>
      <c r="C27" s="222">
        <v>16.010000000000002</v>
      </c>
      <c r="D27" s="54">
        <f>C27/$C$29</f>
        <v>1.4926744805540757</v>
      </c>
      <c r="E27" s="73">
        <v>2</v>
      </c>
      <c r="F27" s="54">
        <f t="shared" si="3"/>
        <v>177.88888888888891</v>
      </c>
      <c r="G27" s="192">
        <v>1</v>
      </c>
      <c r="H27" s="192"/>
      <c r="I27" s="98"/>
      <c r="J27" s="98"/>
      <c r="K27" s="98"/>
      <c r="L27" s="98"/>
      <c r="M27" s="98"/>
      <c r="N27" s="209"/>
      <c r="O27" s="98">
        <v>7</v>
      </c>
      <c r="P27" s="209"/>
      <c r="Q27" s="98"/>
      <c r="R27" s="98"/>
      <c r="S27" s="98"/>
      <c r="T27" s="98"/>
      <c r="U27" s="209"/>
      <c r="V27" s="98"/>
      <c r="W27" s="98">
        <v>7</v>
      </c>
      <c r="X27" s="98"/>
      <c r="Y27" s="98"/>
      <c r="Z27" s="98"/>
      <c r="AA27" s="98"/>
      <c r="AB27" s="209"/>
      <c r="AC27" s="98"/>
      <c r="AD27" s="98"/>
      <c r="AE27" s="98">
        <v>7</v>
      </c>
      <c r="AF27" s="98"/>
      <c r="AG27" s="98"/>
      <c r="AH27" s="98"/>
      <c r="AI27" s="209"/>
      <c r="AJ27" s="98"/>
      <c r="AK27" s="98"/>
      <c r="AL27" s="98"/>
    </row>
    <row r="28" spans="1:38" ht="21" customHeight="1" x14ac:dyDescent="0.35">
      <c r="A28" s="134"/>
      <c r="B28" s="93" t="s">
        <v>9</v>
      </c>
      <c r="C28" s="115">
        <f>SUM(C22:C27)</f>
        <v>75.08</v>
      </c>
      <c r="D28" s="54"/>
      <c r="E28" s="117"/>
      <c r="F28" s="116">
        <f>SUM(F22:F27)</f>
        <v>896.19047619047615</v>
      </c>
      <c r="G28" s="117"/>
      <c r="H28" s="26"/>
      <c r="I28" s="120"/>
      <c r="J28" s="26"/>
      <c r="K28" s="26"/>
      <c r="L28" s="26"/>
      <c r="M28" s="26"/>
      <c r="N28" s="335"/>
      <c r="O28" s="26"/>
      <c r="P28" s="335"/>
      <c r="Q28" s="26"/>
      <c r="R28" s="26"/>
      <c r="S28" s="26"/>
      <c r="T28" s="26"/>
      <c r="U28" s="335"/>
      <c r="V28" s="26"/>
      <c r="W28" s="26"/>
      <c r="X28" s="26"/>
      <c r="Y28" s="26"/>
      <c r="Z28" s="26"/>
      <c r="AA28" s="26"/>
      <c r="AB28" s="335"/>
      <c r="AC28" s="26"/>
      <c r="AD28" s="26"/>
      <c r="AE28" s="26"/>
      <c r="AF28" s="26"/>
      <c r="AG28" s="26"/>
      <c r="AH28" s="26"/>
      <c r="AI28" s="341"/>
      <c r="AJ28" s="26"/>
      <c r="AK28" s="26"/>
      <c r="AL28" s="26"/>
    </row>
    <row r="29" spans="1:38" ht="32.25" customHeight="1" thickBot="1" x14ac:dyDescent="0.4">
      <c r="A29" s="231"/>
      <c r="B29" s="232" t="s">
        <v>22</v>
      </c>
      <c r="C29" s="330">
        <f>C28/F3</f>
        <v>10.725714285714286</v>
      </c>
      <c r="D29" s="330"/>
      <c r="E29" s="232" t="s">
        <v>23</v>
      </c>
      <c r="F29" s="330">
        <f>F28/$F$3</f>
        <v>128.02721088435374</v>
      </c>
      <c r="G29" s="233" t="s">
        <v>21</v>
      </c>
      <c r="H29" s="36"/>
      <c r="I29" s="319"/>
      <c r="J29" s="339"/>
      <c r="K29" s="36"/>
      <c r="L29" s="36"/>
      <c r="M29" s="36"/>
      <c r="N29" s="210"/>
      <c r="O29" s="36"/>
      <c r="P29" s="210"/>
      <c r="Q29" s="36"/>
      <c r="R29" s="36"/>
      <c r="S29" s="36"/>
      <c r="T29" s="36"/>
      <c r="U29" s="210"/>
      <c r="V29" s="36"/>
      <c r="W29" s="36"/>
      <c r="X29" s="36"/>
      <c r="Y29" s="36"/>
      <c r="Z29" s="36"/>
      <c r="AA29" s="36"/>
      <c r="AB29" s="210"/>
      <c r="AC29" s="36"/>
      <c r="AD29" s="36"/>
      <c r="AE29" s="36"/>
      <c r="AF29" s="36"/>
      <c r="AG29" s="36"/>
      <c r="AH29" s="36"/>
      <c r="AI29" s="343"/>
      <c r="AJ29" s="36"/>
      <c r="AK29" s="36"/>
      <c r="AL29" s="36"/>
    </row>
    <row r="30" spans="1:38" ht="0.75" customHeight="1" x14ac:dyDescent="0.35">
      <c r="A30" s="234"/>
      <c r="B30" s="235"/>
      <c r="C30" s="236"/>
      <c r="D30" s="236"/>
      <c r="E30" s="235"/>
      <c r="F30" s="236"/>
      <c r="G30" s="237"/>
      <c r="H30" s="238"/>
      <c r="I30" s="321"/>
      <c r="J30" s="340"/>
      <c r="K30" s="238"/>
      <c r="L30" s="238"/>
      <c r="M30" s="238"/>
      <c r="N30" s="239"/>
      <c r="O30" s="238"/>
      <c r="P30" s="239"/>
      <c r="Q30" s="238"/>
      <c r="R30" s="238"/>
      <c r="S30" s="238"/>
      <c r="T30" s="238"/>
      <c r="U30" s="239"/>
      <c r="V30" s="238"/>
      <c r="W30" s="238"/>
      <c r="X30" s="238"/>
      <c r="Y30" s="238"/>
      <c r="Z30" s="238"/>
      <c r="AA30" s="238"/>
      <c r="AB30" s="239"/>
      <c r="AC30" s="238"/>
      <c r="AD30" s="238"/>
      <c r="AE30" s="238"/>
      <c r="AF30" s="238"/>
      <c r="AG30" s="238"/>
      <c r="AH30" s="238"/>
      <c r="AI30" s="344"/>
      <c r="AJ30" s="238"/>
      <c r="AK30" s="238"/>
      <c r="AL30" s="238"/>
    </row>
    <row r="31" spans="1:38" ht="21" customHeight="1" x14ac:dyDescent="0.3">
      <c r="A31" s="240" t="s">
        <v>31</v>
      </c>
      <c r="B31" s="336"/>
      <c r="C31" s="337"/>
      <c r="D31" s="338"/>
      <c r="E31" s="338"/>
      <c r="F31" s="338"/>
      <c r="G31" s="338"/>
      <c r="H31" s="26"/>
      <c r="I31" s="26"/>
      <c r="J31" s="26"/>
      <c r="K31" s="26"/>
      <c r="L31" s="26"/>
      <c r="M31" s="26"/>
      <c r="N31" s="335"/>
      <c r="O31" s="26"/>
      <c r="P31" s="335"/>
      <c r="Q31" s="26"/>
      <c r="R31" s="26"/>
      <c r="S31" s="26"/>
      <c r="T31" s="26"/>
      <c r="U31" s="335"/>
      <c r="V31" s="26"/>
      <c r="W31" s="26"/>
      <c r="X31" s="26"/>
      <c r="Y31" s="26"/>
      <c r="Z31" s="26"/>
      <c r="AA31" s="26"/>
      <c r="AB31" s="335"/>
      <c r="AC31" s="26"/>
      <c r="AD31" s="26"/>
      <c r="AE31" s="26"/>
      <c r="AF31" s="26"/>
      <c r="AG31" s="26"/>
      <c r="AH31" s="26"/>
      <c r="AI31" s="335"/>
      <c r="AJ31" s="26"/>
      <c r="AK31" s="26"/>
      <c r="AL31" s="26"/>
    </row>
    <row r="32" spans="1:38" ht="31.5" customHeight="1" x14ac:dyDescent="0.35">
      <c r="A32" s="241" t="s">
        <v>10</v>
      </c>
      <c r="B32" s="242" t="s">
        <v>11</v>
      </c>
      <c r="C32" s="243" t="s">
        <v>8</v>
      </c>
      <c r="D32" s="244" t="s">
        <v>25</v>
      </c>
      <c r="E32" s="244" t="s">
        <v>7</v>
      </c>
      <c r="F32" s="244" t="s">
        <v>20</v>
      </c>
      <c r="G32" s="244" t="s">
        <v>24</v>
      </c>
      <c r="H32" s="25"/>
      <c r="I32" s="112"/>
      <c r="J32" s="25"/>
      <c r="K32" s="25"/>
      <c r="L32" s="25"/>
      <c r="M32" s="25"/>
      <c r="N32" s="245"/>
      <c r="O32" s="25"/>
      <c r="P32" s="245"/>
      <c r="Q32" s="25"/>
      <c r="R32" s="25"/>
      <c r="S32" s="25"/>
      <c r="T32" s="25"/>
      <c r="U32" s="245"/>
      <c r="V32" s="25"/>
      <c r="W32" s="25"/>
      <c r="X32" s="25"/>
      <c r="Y32" s="25"/>
      <c r="Z32" s="25"/>
      <c r="AA32" s="25"/>
      <c r="AB32" s="245"/>
      <c r="AC32" s="25"/>
      <c r="AD32" s="25"/>
      <c r="AE32" s="25"/>
      <c r="AF32" s="25"/>
      <c r="AG32" s="25"/>
      <c r="AH32" s="25"/>
      <c r="AI32" s="245"/>
      <c r="AJ32" s="25"/>
      <c r="AK32" s="25"/>
      <c r="AL32" s="25"/>
    </row>
    <row r="33" spans="1:38" ht="21" customHeight="1" x14ac:dyDescent="0.3">
      <c r="A33" s="72">
        <v>44</v>
      </c>
      <c r="B33" s="73" t="s">
        <v>14</v>
      </c>
      <c r="C33" s="230">
        <v>7.19</v>
      </c>
      <c r="D33" s="54">
        <f t="shared" ref="D33:D38" si="4">C33/$C$40</f>
        <v>0.59597394908229717</v>
      </c>
      <c r="E33" s="73">
        <v>2</v>
      </c>
      <c r="F33" s="54">
        <f t="shared" ref="F33:F38" si="5">IF(B33=$H$3,((C33*10000)/$I$3),((C33*10000)/$K$3))</f>
        <v>102.71428571428571</v>
      </c>
      <c r="G33" s="54">
        <v>8</v>
      </c>
      <c r="H33" s="54">
        <v>1</v>
      </c>
      <c r="I33" s="101"/>
      <c r="J33" s="54"/>
      <c r="K33" s="54"/>
      <c r="L33" s="54"/>
      <c r="M33" s="54"/>
      <c r="N33" s="211"/>
      <c r="O33" s="54"/>
      <c r="P33" s="211">
        <v>1</v>
      </c>
      <c r="Q33" s="54"/>
      <c r="R33" s="54"/>
      <c r="S33" s="54"/>
      <c r="T33" s="54"/>
      <c r="U33" s="211"/>
      <c r="V33" s="54"/>
      <c r="W33" s="54"/>
      <c r="X33" s="54">
        <v>1</v>
      </c>
      <c r="Y33" s="54"/>
      <c r="Z33" s="54"/>
      <c r="AA33" s="54"/>
      <c r="AB33" s="211"/>
      <c r="AC33" s="54"/>
      <c r="AD33" s="54"/>
      <c r="AE33" s="54"/>
      <c r="AF33" s="54">
        <v>1</v>
      </c>
      <c r="AG33" s="54"/>
      <c r="AH33" s="54"/>
      <c r="AI33" s="211"/>
      <c r="AJ33" s="54"/>
      <c r="AK33" s="54"/>
      <c r="AL33" s="54"/>
    </row>
    <row r="34" spans="1:38" ht="21" customHeight="1" x14ac:dyDescent="0.3">
      <c r="A34" s="72">
        <v>13</v>
      </c>
      <c r="B34" s="73" t="s">
        <v>14</v>
      </c>
      <c r="C34" s="222">
        <v>14.34</v>
      </c>
      <c r="D34" s="54">
        <f t="shared" si="4"/>
        <v>1.1886323268206038</v>
      </c>
      <c r="E34" s="73">
        <v>1</v>
      </c>
      <c r="F34" s="54">
        <f t="shared" si="5"/>
        <v>204.85714285714286</v>
      </c>
      <c r="G34" s="200">
        <v>8</v>
      </c>
      <c r="H34" s="200">
        <v>1</v>
      </c>
      <c r="I34" s="200">
        <v>2</v>
      </c>
      <c r="J34" s="200"/>
      <c r="K34" s="200"/>
      <c r="L34" s="200"/>
      <c r="M34" s="200"/>
      <c r="N34" s="207"/>
      <c r="O34" s="200"/>
      <c r="P34" s="207">
        <v>1</v>
      </c>
      <c r="Q34" s="200">
        <v>2</v>
      </c>
      <c r="R34" s="200"/>
      <c r="S34" s="200"/>
      <c r="T34" s="200"/>
      <c r="U34" s="207"/>
      <c r="V34" s="200"/>
      <c r="W34" s="200"/>
      <c r="X34" s="200">
        <v>1</v>
      </c>
      <c r="Y34" s="200">
        <v>2</v>
      </c>
      <c r="Z34" s="200"/>
      <c r="AA34" s="200"/>
      <c r="AB34" s="207"/>
      <c r="AC34" s="200"/>
      <c r="AD34" s="200"/>
      <c r="AE34" s="200"/>
      <c r="AF34" s="200">
        <v>1</v>
      </c>
      <c r="AG34" s="200">
        <v>2</v>
      </c>
      <c r="AH34" s="200"/>
      <c r="AI34" s="207"/>
      <c r="AJ34" s="200"/>
      <c r="AK34" s="200"/>
      <c r="AL34" s="200"/>
    </row>
    <row r="35" spans="1:38" ht="21" customHeight="1" x14ac:dyDescent="0.3">
      <c r="A35" s="72">
        <v>9</v>
      </c>
      <c r="B35" s="73" t="s">
        <v>1</v>
      </c>
      <c r="C35" s="230">
        <v>20.43</v>
      </c>
      <c r="D35" s="54">
        <f t="shared" si="4"/>
        <v>1.6934280639431616</v>
      </c>
      <c r="E35" s="73">
        <v>3</v>
      </c>
      <c r="F35" s="54">
        <f t="shared" si="5"/>
        <v>227</v>
      </c>
      <c r="G35" s="98">
        <v>6</v>
      </c>
      <c r="H35" s="26"/>
      <c r="I35" s="93">
        <v>2</v>
      </c>
      <c r="J35" s="26">
        <v>3</v>
      </c>
      <c r="K35" s="26"/>
      <c r="L35" s="26"/>
      <c r="M35" s="26"/>
      <c r="N35" s="335"/>
      <c r="O35" s="26"/>
      <c r="P35" s="335"/>
      <c r="Q35" s="26">
        <v>2</v>
      </c>
      <c r="R35" s="26">
        <v>3</v>
      </c>
      <c r="S35" s="26"/>
      <c r="T35" s="26"/>
      <c r="U35" s="335"/>
      <c r="V35" s="26"/>
      <c r="W35" s="26"/>
      <c r="X35" s="26"/>
      <c r="Y35" s="26">
        <v>2</v>
      </c>
      <c r="Z35" s="26">
        <v>3</v>
      </c>
      <c r="AA35" s="26"/>
      <c r="AB35" s="335"/>
      <c r="AC35" s="26"/>
      <c r="AD35" s="26"/>
      <c r="AE35" s="26"/>
      <c r="AF35" s="26"/>
      <c r="AG35" s="26">
        <v>2</v>
      </c>
      <c r="AH35" s="26">
        <v>3</v>
      </c>
      <c r="AI35" s="335"/>
      <c r="AJ35" s="26"/>
      <c r="AK35" s="26"/>
      <c r="AL35" s="26"/>
    </row>
    <row r="36" spans="1:38" ht="21" customHeight="1" x14ac:dyDescent="0.3">
      <c r="A36" s="72">
        <v>4</v>
      </c>
      <c r="B36" s="73" t="s">
        <v>14</v>
      </c>
      <c r="C36" s="230">
        <v>16.36</v>
      </c>
      <c r="D36" s="54">
        <f t="shared" si="4"/>
        <v>1.3560686796921253</v>
      </c>
      <c r="E36" s="73">
        <v>3</v>
      </c>
      <c r="F36" s="54">
        <f t="shared" si="5"/>
        <v>233.71428571428572</v>
      </c>
      <c r="G36" s="192">
        <v>4</v>
      </c>
      <c r="H36" s="98"/>
      <c r="I36" s="98"/>
      <c r="J36" s="98"/>
      <c r="K36" s="98">
        <v>4</v>
      </c>
      <c r="L36" s="98">
        <v>5</v>
      </c>
      <c r="M36" s="98"/>
      <c r="N36" s="209"/>
      <c r="O36" s="98"/>
      <c r="P36" s="209"/>
      <c r="Q36" s="98"/>
      <c r="R36" s="98"/>
      <c r="S36" s="98">
        <v>4</v>
      </c>
      <c r="T36" s="98">
        <v>5</v>
      </c>
      <c r="U36" s="209"/>
      <c r="V36" s="98"/>
      <c r="W36" s="98"/>
      <c r="X36" s="98"/>
      <c r="Y36" s="98"/>
      <c r="Z36" s="98"/>
      <c r="AA36" s="98">
        <v>4</v>
      </c>
      <c r="AB36" s="209"/>
      <c r="AC36" s="98">
        <v>5</v>
      </c>
      <c r="AD36" s="98"/>
      <c r="AE36" s="98"/>
      <c r="AF36" s="98"/>
      <c r="AG36" s="98"/>
      <c r="AH36" s="98"/>
      <c r="AI36" s="209"/>
      <c r="AJ36" s="98">
        <v>4</v>
      </c>
      <c r="AK36" s="98">
        <v>5</v>
      </c>
      <c r="AL36" s="98"/>
    </row>
    <row r="37" spans="1:38" ht="21" customHeight="1" x14ac:dyDescent="0.3">
      <c r="A37" s="72">
        <v>8</v>
      </c>
      <c r="B37" s="73" t="s">
        <v>14</v>
      </c>
      <c r="C37" s="230">
        <v>9.07</v>
      </c>
      <c r="D37" s="54">
        <f t="shared" si="4"/>
        <v>0.75180580224985194</v>
      </c>
      <c r="E37" s="73">
        <v>3</v>
      </c>
      <c r="F37" s="54">
        <f t="shared" si="5"/>
        <v>129.57142857142858</v>
      </c>
      <c r="G37" s="98">
        <v>2</v>
      </c>
      <c r="H37" s="98"/>
      <c r="I37" s="98"/>
      <c r="J37" s="98"/>
      <c r="K37" s="98"/>
      <c r="L37" s="98">
        <v>5</v>
      </c>
      <c r="M37" s="98">
        <v>6</v>
      </c>
      <c r="N37" s="209"/>
      <c r="O37" s="98"/>
      <c r="P37" s="209"/>
      <c r="Q37" s="98"/>
      <c r="R37" s="98"/>
      <c r="S37" s="98"/>
      <c r="T37" s="98">
        <v>5</v>
      </c>
      <c r="U37" s="209"/>
      <c r="V37" s="98">
        <v>6</v>
      </c>
      <c r="W37" s="98"/>
      <c r="X37" s="98"/>
      <c r="Y37" s="98"/>
      <c r="Z37" s="98"/>
      <c r="AA37" s="98"/>
      <c r="AB37" s="209"/>
      <c r="AC37" s="98">
        <v>5</v>
      </c>
      <c r="AD37" s="98">
        <v>6</v>
      </c>
      <c r="AE37" s="98"/>
      <c r="AF37" s="98"/>
      <c r="AG37" s="98"/>
      <c r="AH37" s="98"/>
      <c r="AI37" s="209"/>
      <c r="AJ37" s="98"/>
      <c r="AK37" s="98">
        <v>5</v>
      </c>
      <c r="AL37" s="98">
        <v>6</v>
      </c>
    </row>
    <row r="38" spans="1:38" ht="21" customHeight="1" x14ac:dyDescent="0.3">
      <c r="A38" s="72">
        <v>1</v>
      </c>
      <c r="B38" s="73" t="s">
        <v>1</v>
      </c>
      <c r="C38" s="222">
        <v>17.059999999999999</v>
      </c>
      <c r="D38" s="54">
        <f t="shared" si="4"/>
        <v>1.4140911782119596</v>
      </c>
      <c r="E38" s="73">
        <v>1</v>
      </c>
      <c r="F38" s="54">
        <f t="shared" si="5"/>
        <v>189.55555555555554</v>
      </c>
      <c r="G38" s="200">
        <v>1</v>
      </c>
      <c r="H38" s="200"/>
      <c r="I38" s="200"/>
      <c r="J38" s="200"/>
      <c r="K38" s="200"/>
      <c r="L38" s="200"/>
      <c r="M38" s="200"/>
      <c r="N38" s="207"/>
      <c r="O38" s="200">
        <v>7</v>
      </c>
      <c r="P38" s="207"/>
      <c r="Q38" s="200"/>
      <c r="R38" s="200"/>
      <c r="S38" s="200"/>
      <c r="T38" s="200"/>
      <c r="U38" s="207"/>
      <c r="V38" s="200"/>
      <c r="W38" s="200">
        <v>7</v>
      </c>
      <c r="X38" s="200"/>
      <c r="Y38" s="200"/>
      <c r="Z38" s="200"/>
      <c r="AA38" s="200"/>
      <c r="AB38" s="207"/>
      <c r="AC38" s="200"/>
      <c r="AD38" s="200"/>
      <c r="AE38" s="200">
        <v>7</v>
      </c>
      <c r="AF38" s="200"/>
      <c r="AG38" s="200"/>
      <c r="AH38" s="200"/>
      <c r="AI38" s="207"/>
      <c r="AJ38" s="200"/>
      <c r="AK38" s="200"/>
      <c r="AL38" s="200"/>
    </row>
    <row r="39" spans="1:38" ht="21" customHeight="1" thickBot="1" x14ac:dyDescent="0.4">
      <c r="A39" s="246"/>
      <c r="B39" s="194" t="s">
        <v>9</v>
      </c>
      <c r="C39" s="247">
        <f>SUM(C33:C38)</f>
        <v>84.45</v>
      </c>
      <c r="D39" s="330"/>
      <c r="E39" s="233"/>
      <c r="F39" s="226">
        <f>SUM(F33:F38)</f>
        <v>1087.4126984126983</v>
      </c>
      <c r="G39" s="233"/>
      <c r="H39" s="36"/>
      <c r="I39" s="36"/>
      <c r="J39" s="36"/>
      <c r="K39" s="36"/>
      <c r="L39" s="36"/>
      <c r="M39" s="36"/>
      <c r="N39" s="210"/>
      <c r="O39" s="36"/>
      <c r="P39" s="210"/>
      <c r="Q39" s="36"/>
      <c r="R39" s="36"/>
      <c r="S39" s="36"/>
      <c r="T39" s="36"/>
      <c r="U39" s="210"/>
      <c r="V39" s="36"/>
      <c r="W39" s="36"/>
      <c r="X39" s="36"/>
      <c r="Y39" s="36"/>
      <c r="Z39" s="36"/>
      <c r="AA39" s="36"/>
      <c r="AB39" s="210"/>
      <c r="AC39" s="36"/>
      <c r="AD39" s="36"/>
      <c r="AE39" s="36"/>
      <c r="AF39" s="36"/>
      <c r="AG39" s="36"/>
      <c r="AH39" s="36"/>
      <c r="AI39" s="210"/>
      <c r="AJ39" s="36"/>
      <c r="AK39" s="36"/>
      <c r="AL39" s="36"/>
    </row>
    <row r="40" spans="1:38" ht="27" customHeight="1" thickBot="1" x14ac:dyDescent="0.4">
      <c r="A40" s="248"/>
      <c r="B40" s="249" t="s">
        <v>22</v>
      </c>
      <c r="C40" s="250">
        <f>C39/$F$3</f>
        <v>12.064285714285715</v>
      </c>
      <c r="D40" s="250"/>
      <c r="E40" s="249" t="s">
        <v>23</v>
      </c>
      <c r="F40" s="250">
        <f>F39/$F$3</f>
        <v>155.34467120181404</v>
      </c>
      <c r="G40" s="251" t="s">
        <v>21</v>
      </c>
      <c r="H40" s="252"/>
      <c r="I40" s="252"/>
      <c r="J40" s="252"/>
      <c r="K40" s="252"/>
      <c r="L40" s="252"/>
      <c r="M40" s="252"/>
      <c r="N40" s="253"/>
      <c r="O40" s="252"/>
      <c r="P40" s="253"/>
      <c r="Q40" s="252"/>
      <c r="R40" s="252"/>
      <c r="S40" s="252"/>
      <c r="T40" s="252"/>
      <c r="U40" s="253"/>
      <c r="V40" s="252"/>
      <c r="W40" s="252"/>
      <c r="X40" s="252"/>
      <c r="Y40" s="252"/>
      <c r="Z40" s="252"/>
      <c r="AA40" s="252"/>
      <c r="AB40" s="253"/>
      <c r="AC40" s="252"/>
      <c r="AD40" s="252"/>
      <c r="AE40" s="252"/>
      <c r="AF40" s="252"/>
      <c r="AG40" s="252"/>
      <c r="AH40" s="252"/>
      <c r="AI40" s="345"/>
      <c r="AJ40" s="252"/>
      <c r="AK40" s="252"/>
      <c r="AL40" s="252"/>
    </row>
    <row r="41" spans="1:38" x14ac:dyDescent="0.35">
      <c r="AI41" s="89"/>
    </row>
    <row r="131" spans="2:38" s="101" customFormat="1" x14ac:dyDescent="0.35">
      <c r="B131" s="47" t="s">
        <v>36</v>
      </c>
      <c r="E131" s="46"/>
      <c r="G131" s="46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</row>
  </sheetData>
  <sortState xmlns:xlrd2="http://schemas.microsoft.com/office/spreadsheetml/2017/richdata2" ref="A33:AL38">
    <sortCondition descending="1" ref="G33:G38"/>
  </sortState>
  <mergeCells count="96">
    <mergeCell ref="AL8:AL9"/>
    <mergeCell ref="AL20:AL21"/>
    <mergeCell ref="AK8:AK9"/>
    <mergeCell ref="AK20:AK21"/>
    <mergeCell ref="AG20:AG21"/>
    <mergeCell ref="AH20:AH21"/>
    <mergeCell ref="AI20:AI21"/>
    <mergeCell ref="AJ8:AJ9"/>
    <mergeCell ref="AH8:AH9"/>
    <mergeCell ref="AI8:AI9"/>
    <mergeCell ref="AJ20:AJ21"/>
    <mergeCell ref="AG8:AG9"/>
    <mergeCell ref="Z20:Z21"/>
    <mergeCell ref="AA20:AA21"/>
    <mergeCell ref="AF8:AF9"/>
    <mergeCell ref="AD8:AD9"/>
    <mergeCell ref="AB8:AB9"/>
    <mergeCell ref="AE8:AE9"/>
    <mergeCell ref="AB20:AB21"/>
    <mergeCell ref="AC20:AC21"/>
    <mergeCell ref="AD20:AD21"/>
    <mergeCell ref="AE20:AE21"/>
    <mergeCell ref="AF20:AF21"/>
    <mergeCell ref="U20:U21"/>
    <mergeCell ref="V20:V21"/>
    <mergeCell ref="W20:W21"/>
    <mergeCell ref="X20:X21"/>
    <mergeCell ref="Y20:Y21"/>
    <mergeCell ref="P20:P21"/>
    <mergeCell ref="Q20:Q21"/>
    <mergeCell ref="R20:R21"/>
    <mergeCell ref="S20:S21"/>
    <mergeCell ref="T20:T21"/>
    <mergeCell ref="K20:K21"/>
    <mergeCell ref="L20:L21"/>
    <mergeCell ref="M20:M21"/>
    <mergeCell ref="N20:N21"/>
    <mergeCell ref="O20:O21"/>
    <mergeCell ref="F20:F21"/>
    <mergeCell ref="G20:G21"/>
    <mergeCell ref="H20:H21"/>
    <mergeCell ref="I20:I21"/>
    <mergeCell ref="J20:J21"/>
    <mergeCell ref="A20:A21"/>
    <mergeCell ref="B20:B21"/>
    <mergeCell ref="C20:C21"/>
    <mergeCell ref="D20:D21"/>
    <mergeCell ref="E20:E21"/>
    <mergeCell ref="AB3:AC3"/>
    <mergeCell ref="AB4:AC4"/>
    <mergeCell ref="AB5:AC5"/>
    <mergeCell ref="Z6:AA6"/>
    <mergeCell ref="X6:Y6"/>
    <mergeCell ref="Z3:AA3"/>
    <mergeCell ref="X3:Y3"/>
    <mergeCell ref="X4:Y4"/>
    <mergeCell ref="Z4:AA4"/>
    <mergeCell ref="X5:Y5"/>
    <mergeCell ref="Z5:AA5"/>
    <mergeCell ref="AB6:AC6"/>
    <mergeCell ref="A1:J1"/>
    <mergeCell ref="A2:J2"/>
    <mergeCell ref="S8:S9"/>
    <mergeCell ref="T8:T9"/>
    <mergeCell ref="N8:N9"/>
    <mergeCell ref="H8:H9"/>
    <mergeCell ref="M8:M9"/>
    <mergeCell ref="K8:K9"/>
    <mergeCell ref="Q8:Q9"/>
    <mergeCell ref="A8:A9"/>
    <mergeCell ref="B8:B9"/>
    <mergeCell ref="C8:C9"/>
    <mergeCell ref="D8:D9"/>
    <mergeCell ref="E8:E9"/>
    <mergeCell ref="F8:F9"/>
    <mergeCell ref="Q5:T5"/>
    <mergeCell ref="U8:U9"/>
    <mergeCell ref="J8:J9"/>
    <mergeCell ref="Q4:T4"/>
    <mergeCell ref="V4:W4"/>
    <mergeCell ref="AC8:AC9"/>
    <mergeCell ref="Q6:T6"/>
    <mergeCell ref="V6:W6"/>
    <mergeCell ref="W8:W9"/>
    <mergeCell ref="X8:X9"/>
    <mergeCell ref="Y8:Y9"/>
    <mergeCell ref="Z8:Z9"/>
    <mergeCell ref="AA8:AA9"/>
    <mergeCell ref="V8:V9"/>
    <mergeCell ref="V5:W5"/>
    <mergeCell ref="G8:G9"/>
    <mergeCell ref="R8:R9"/>
    <mergeCell ref="L8:L9"/>
    <mergeCell ref="I8:I9"/>
    <mergeCell ref="O8:O9"/>
    <mergeCell ref="P8:P9"/>
  </mergeCells>
  <printOptions horizontalCentered="1"/>
  <pageMargins left="0" right="0" top="0" bottom="0" header="0" footer="0"/>
  <pageSetup paperSize="9" scale="66" orientation="landscape" r:id="rId1"/>
  <headerFooter alignWithMargins="0"/>
  <rowBreaks count="2" manualBreakCount="2">
    <brk id="51" max="16383" man="1"/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A9D4-6734-4B39-9B51-9BA39B175ACE}">
  <dimension ref="A1:AL40"/>
  <sheetViews>
    <sheetView tabSelected="1" topLeftCell="Y16" workbookViewId="0">
      <selection sqref="A1:AL40"/>
    </sheetView>
  </sheetViews>
  <sheetFormatPr defaultRowHeight="15.5" x14ac:dyDescent="0.35"/>
  <sheetData>
    <row r="1" spans="1:38" ht="18.5" x14ac:dyDescent="0.35">
      <c r="A1" s="498" t="s">
        <v>44</v>
      </c>
      <c r="B1" s="499"/>
      <c r="C1" s="499"/>
      <c r="D1" s="499"/>
      <c r="E1" s="499"/>
      <c r="F1" s="499"/>
      <c r="G1" s="499"/>
      <c r="H1" s="499"/>
      <c r="I1" s="499"/>
      <c r="J1" s="499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</row>
    <row r="2" spans="1:38" ht="16" thickBot="1" x14ac:dyDescent="0.4">
      <c r="A2" s="500"/>
      <c r="B2" s="501"/>
      <c r="C2" s="501"/>
      <c r="D2" s="501"/>
      <c r="E2" s="501"/>
      <c r="F2" s="501"/>
      <c r="G2" s="501"/>
      <c r="H2" s="501"/>
      <c r="I2" s="501"/>
      <c r="J2" s="501"/>
      <c r="K2" s="47"/>
      <c r="L2" s="47"/>
      <c r="M2" s="47"/>
      <c r="N2" s="47"/>
      <c r="O2" s="47"/>
      <c r="P2" s="47"/>
      <c r="Q2" s="47" t="s">
        <v>15</v>
      </c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</row>
    <row r="3" spans="1:38" ht="16" thickBot="1" x14ac:dyDescent="0.4">
      <c r="A3" s="184" t="s">
        <v>0</v>
      </c>
      <c r="B3" s="47"/>
      <c r="C3" s="101"/>
      <c r="D3" s="101"/>
      <c r="E3" s="103" t="s">
        <v>18</v>
      </c>
      <c r="F3" s="186">
        <v>7</v>
      </c>
      <c r="G3" s="46"/>
      <c r="H3" s="187" t="s">
        <v>14</v>
      </c>
      <c r="I3" s="188">
        <v>700</v>
      </c>
      <c r="J3" s="66" t="s">
        <v>1</v>
      </c>
      <c r="K3" s="189">
        <v>900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204" t="str">
        <f>A10</f>
        <v>ZONE E</v>
      </c>
      <c r="W3" s="205"/>
      <c r="X3" s="516" t="str">
        <f>A19</f>
        <v>ZONE F</v>
      </c>
      <c r="Y3" s="518"/>
      <c r="Z3" s="516" t="str">
        <f>A31</f>
        <v>ZONE G</v>
      </c>
      <c r="AA3" s="517"/>
      <c r="AB3" s="512" t="s">
        <v>3</v>
      </c>
      <c r="AC3" s="513"/>
      <c r="AD3" s="47"/>
      <c r="AE3" s="47"/>
      <c r="AF3" s="47"/>
      <c r="AG3" s="47"/>
      <c r="AH3" s="47"/>
      <c r="AI3" s="47"/>
      <c r="AJ3" s="47"/>
      <c r="AK3" s="47"/>
      <c r="AL3" s="47"/>
    </row>
    <row r="4" spans="1:38" ht="16" thickBot="1" x14ac:dyDescent="0.4">
      <c r="A4" s="184" t="s">
        <v>41</v>
      </c>
      <c r="B4" s="47"/>
      <c r="C4" s="101"/>
      <c r="D4" s="101"/>
      <c r="E4" s="103" t="s">
        <v>19</v>
      </c>
      <c r="F4" s="106">
        <v>8</v>
      </c>
      <c r="G4" s="46"/>
      <c r="H4" s="142" t="s">
        <v>29</v>
      </c>
      <c r="I4" s="190">
        <v>45</v>
      </c>
      <c r="J4" s="67" t="s">
        <v>30</v>
      </c>
      <c r="K4" s="191">
        <v>26</v>
      </c>
      <c r="L4" s="47"/>
      <c r="M4" s="47"/>
      <c r="N4" s="47"/>
      <c r="O4" s="47"/>
      <c r="P4" s="47"/>
      <c r="Q4" s="381" t="s">
        <v>4</v>
      </c>
      <c r="R4" s="381"/>
      <c r="S4" s="381"/>
      <c r="T4" s="381"/>
      <c r="U4" s="47"/>
      <c r="V4" s="494">
        <v>1203650</v>
      </c>
      <c r="W4" s="495"/>
      <c r="X4" s="494">
        <v>1095926</v>
      </c>
      <c r="Y4" s="495"/>
      <c r="Z4" s="494">
        <v>1232697</v>
      </c>
      <c r="AA4" s="495"/>
      <c r="AB4" s="514">
        <f>SUM(V4:AA4)</f>
        <v>3532273</v>
      </c>
      <c r="AC4" s="515"/>
      <c r="AD4" s="47"/>
      <c r="AE4" s="47"/>
      <c r="AF4" s="47"/>
      <c r="AG4" s="47"/>
      <c r="AH4" s="108"/>
      <c r="AI4" s="108"/>
      <c r="AJ4" s="47"/>
      <c r="AK4" s="108"/>
      <c r="AL4" s="108"/>
    </row>
    <row r="5" spans="1:38" x14ac:dyDescent="0.35">
      <c r="A5" s="184" t="s">
        <v>42</v>
      </c>
      <c r="B5" s="47"/>
      <c r="C5" s="101"/>
      <c r="D5" s="101"/>
      <c r="E5" s="46"/>
      <c r="F5" s="101"/>
      <c r="G5" s="46"/>
      <c r="H5" s="47"/>
      <c r="I5" s="47"/>
      <c r="J5" s="47"/>
      <c r="K5" s="47"/>
      <c r="L5" s="47"/>
      <c r="M5" s="47"/>
      <c r="N5" s="47"/>
      <c r="O5" s="47" t="s">
        <v>2</v>
      </c>
      <c r="P5" s="47"/>
      <c r="Q5" s="381" t="s">
        <v>5</v>
      </c>
      <c r="R5" s="381"/>
      <c r="S5" s="381"/>
      <c r="T5" s="381"/>
      <c r="U5" s="47"/>
      <c r="V5" s="496">
        <f>V4*9%</f>
        <v>108328.5</v>
      </c>
      <c r="W5" s="497"/>
      <c r="X5" s="496">
        <f>X4*9%</f>
        <v>98633.34</v>
      </c>
      <c r="Y5" s="497"/>
      <c r="Z5" s="496">
        <f>Z4*9%</f>
        <v>110942.73</v>
      </c>
      <c r="AA5" s="497"/>
      <c r="AB5" s="496">
        <f>AB4*9%</f>
        <v>317904.57</v>
      </c>
      <c r="AC5" s="497"/>
      <c r="AD5" s="47"/>
      <c r="AE5" s="47"/>
      <c r="AF5" s="47"/>
      <c r="AG5" s="47"/>
      <c r="AH5" s="47"/>
      <c r="AI5" s="47"/>
      <c r="AJ5" s="47"/>
      <c r="AK5" s="47"/>
      <c r="AL5" s="47"/>
    </row>
    <row r="6" spans="1:38" ht="21" x14ac:dyDescent="0.35">
      <c r="A6" s="184" t="s">
        <v>46</v>
      </c>
      <c r="B6" s="47"/>
      <c r="C6" s="101"/>
      <c r="D6" s="101"/>
      <c r="E6" s="193"/>
      <c r="F6" s="199"/>
      <c r="G6" s="46"/>
      <c r="H6" s="47"/>
      <c r="I6" s="47"/>
      <c r="J6" s="47"/>
      <c r="K6" s="47"/>
      <c r="L6" s="47"/>
      <c r="M6" s="47"/>
      <c r="N6" s="47"/>
      <c r="O6" s="47"/>
      <c r="P6" s="47"/>
      <c r="Q6" s="381" t="s">
        <v>6</v>
      </c>
      <c r="R6" s="381"/>
      <c r="S6" s="381"/>
      <c r="T6" s="381"/>
      <c r="U6" s="47"/>
      <c r="V6" s="496">
        <f>V5/$K$4</f>
        <v>4166.4807692307695</v>
      </c>
      <c r="W6" s="497"/>
      <c r="X6" s="496">
        <f>X5/$K$4</f>
        <v>3793.5899999999997</v>
      </c>
      <c r="Y6" s="497"/>
      <c r="Z6" s="496">
        <f>Z5/$K$4</f>
        <v>4267.0280769230767</v>
      </c>
      <c r="AA6" s="497"/>
      <c r="AB6" s="519">
        <f t="shared" ref="AB6" si="0">SUM(V6:AA6)</f>
        <v>12227.098846153847</v>
      </c>
      <c r="AC6" s="520"/>
      <c r="AD6" s="47"/>
      <c r="AE6" s="206"/>
      <c r="AF6" s="47"/>
      <c r="AG6" s="47"/>
      <c r="AH6" s="47"/>
      <c r="AI6" s="47"/>
      <c r="AJ6" s="47"/>
      <c r="AK6" s="47"/>
      <c r="AL6" s="47"/>
    </row>
    <row r="7" spans="1:38" ht="16" thickBot="1" x14ac:dyDescent="0.4">
      <c r="A7" s="184"/>
      <c r="B7" s="47"/>
      <c r="C7" s="101"/>
      <c r="D7" s="101"/>
      <c r="E7" s="46"/>
      <c r="F7" s="101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x14ac:dyDescent="0.35">
      <c r="A8" s="504" t="s">
        <v>10</v>
      </c>
      <c r="B8" s="506" t="s">
        <v>11</v>
      </c>
      <c r="C8" s="508" t="s">
        <v>8</v>
      </c>
      <c r="D8" s="510" t="s">
        <v>25</v>
      </c>
      <c r="E8" s="510" t="s">
        <v>7</v>
      </c>
      <c r="F8" s="510" t="s">
        <v>20</v>
      </c>
      <c r="G8" s="488" t="s">
        <v>24</v>
      </c>
      <c r="H8" s="502">
        <v>1</v>
      </c>
      <c r="I8" s="490">
        <v>2</v>
      </c>
      <c r="J8" s="490">
        <v>3</v>
      </c>
      <c r="K8" s="490">
        <v>4</v>
      </c>
      <c r="L8" s="490">
        <v>5</v>
      </c>
      <c r="M8" s="490">
        <v>6</v>
      </c>
      <c r="N8" s="492">
        <v>7</v>
      </c>
      <c r="O8" s="490">
        <v>8</v>
      </c>
      <c r="P8" s="492">
        <v>9</v>
      </c>
      <c r="Q8" s="490">
        <v>10</v>
      </c>
      <c r="R8" s="490">
        <v>11</v>
      </c>
      <c r="S8" s="490">
        <v>12</v>
      </c>
      <c r="T8" s="490">
        <v>13</v>
      </c>
      <c r="U8" s="492">
        <v>14</v>
      </c>
      <c r="V8" s="490">
        <v>15</v>
      </c>
      <c r="W8" s="490">
        <v>16</v>
      </c>
      <c r="X8" s="490">
        <v>17</v>
      </c>
      <c r="Y8" s="490">
        <v>18</v>
      </c>
      <c r="Z8" s="490">
        <v>19</v>
      </c>
      <c r="AA8" s="490">
        <v>20</v>
      </c>
      <c r="AB8" s="492">
        <v>21</v>
      </c>
      <c r="AC8" s="490">
        <v>22</v>
      </c>
      <c r="AD8" s="490">
        <v>23</v>
      </c>
      <c r="AE8" s="490">
        <v>24</v>
      </c>
      <c r="AF8" s="490">
        <v>25</v>
      </c>
      <c r="AG8" s="490">
        <v>26</v>
      </c>
      <c r="AH8" s="490">
        <v>27</v>
      </c>
      <c r="AI8" s="492">
        <v>28</v>
      </c>
      <c r="AJ8" s="490">
        <v>29</v>
      </c>
      <c r="AK8" s="490">
        <v>30</v>
      </c>
      <c r="AL8" s="490">
        <v>31</v>
      </c>
    </row>
    <row r="9" spans="1:38" ht="16" thickBot="1" x14ac:dyDescent="0.4">
      <c r="A9" s="505"/>
      <c r="B9" s="507"/>
      <c r="C9" s="509"/>
      <c r="D9" s="511"/>
      <c r="E9" s="511"/>
      <c r="F9" s="511"/>
      <c r="G9" s="489"/>
      <c r="H9" s="503"/>
      <c r="I9" s="491"/>
      <c r="J9" s="491"/>
      <c r="K9" s="491"/>
      <c r="L9" s="491"/>
      <c r="M9" s="491"/>
      <c r="N9" s="493"/>
      <c r="O9" s="491"/>
      <c r="P9" s="493"/>
      <c r="Q9" s="491"/>
      <c r="R9" s="491"/>
      <c r="S9" s="491"/>
      <c r="T9" s="491"/>
      <c r="U9" s="493"/>
      <c r="V9" s="491"/>
      <c r="W9" s="491"/>
      <c r="X9" s="491"/>
      <c r="Y9" s="491"/>
      <c r="Z9" s="491"/>
      <c r="AA9" s="491"/>
      <c r="AB9" s="493"/>
      <c r="AC9" s="491"/>
      <c r="AD9" s="491"/>
      <c r="AE9" s="491"/>
      <c r="AF9" s="491"/>
      <c r="AG9" s="491"/>
      <c r="AH9" s="491"/>
      <c r="AI9" s="493"/>
      <c r="AJ9" s="491"/>
      <c r="AK9" s="491"/>
      <c r="AL9" s="491"/>
    </row>
    <row r="10" spans="1:38" x14ac:dyDescent="0.35">
      <c r="A10" s="213" t="s">
        <v>35</v>
      </c>
      <c r="B10" s="214"/>
      <c r="C10" s="215"/>
      <c r="D10" s="216"/>
      <c r="E10" s="216"/>
      <c r="F10" s="216"/>
      <c r="G10" s="216"/>
      <c r="H10" s="217"/>
      <c r="I10" s="217"/>
      <c r="J10" s="217"/>
      <c r="K10" s="217"/>
      <c r="L10" s="329"/>
      <c r="M10" s="219"/>
      <c r="N10" s="218"/>
      <c r="O10" s="219"/>
      <c r="P10" s="218"/>
      <c r="Q10" s="217"/>
      <c r="R10" s="217"/>
      <c r="S10" s="219"/>
      <c r="T10" s="217"/>
      <c r="U10" s="220"/>
      <c r="V10" s="217"/>
      <c r="W10" s="219"/>
      <c r="X10" s="219"/>
      <c r="Y10" s="219"/>
      <c r="Z10" s="219"/>
      <c r="AA10" s="219"/>
      <c r="AB10" s="218"/>
      <c r="AC10" s="221"/>
      <c r="AD10" s="217"/>
      <c r="AE10" s="219"/>
      <c r="AF10" s="217"/>
      <c r="AG10" s="217"/>
      <c r="AH10" s="217"/>
      <c r="AI10" s="227"/>
      <c r="AJ10" s="217"/>
      <c r="AK10" s="217"/>
      <c r="AL10" s="217"/>
    </row>
    <row r="11" spans="1:38" x14ac:dyDescent="0.35">
      <c r="A11" s="72">
        <v>14</v>
      </c>
      <c r="B11" s="111" t="s">
        <v>14</v>
      </c>
      <c r="C11" s="222">
        <v>22.6</v>
      </c>
      <c r="D11" s="117">
        <f t="shared" ref="D11:D16" si="1">C11/$C$18</f>
        <v>1.918505942275043</v>
      </c>
      <c r="E11" s="338">
        <v>4</v>
      </c>
      <c r="F11" s="54">
        <f>IF(B11=$H$3,((C11*10000)/$I$3),((C11*10000)/$K$3))</f>
        <v>322.85714285714283</v>
      </c>
      <c r="G11" s="98">
        <v>8</v>
      </c>
      <c r="H11" s="26">
        <v>1</v>
      </c>
      <c r="I11" s="153">
        <v>2</v>
      </c>
      <c r="J11" s="26"/>
      <c r="K11" s="26"/>
      <c r="L11" s="26"/>
      <c r="M11" s="26"/>
      <c r="N11" s="335"/>
      <c r="O11" s="26"/>
      <c r="P11" s="335">
        <v>1</v>
      </c>
      <c r="Q11" s="153">
        <v>2</v>
      </c>
      <c r="R11" s="26"/>
      <c r="S11" s="26"/>
      <c r="T11" s="26"/>
      <c r="U11" s="335"/>
      <c r="V11" s="26"/>
      <c r="W11" s="26"/>
      <c r="X11" s="26">
        <v>1</v>
      </c>
      <c r="Y11" s="153">
        <v>2</v>
      </c>
      <c r="Z11" s="26"/>
      <c r="AA11" s="26"/>
      <c r="AB11" s="335"/>
      <c r="AC11" s="26"/>
      <c r="AD11" s="26"/>
      <c r="AE11" s="26"/>
      <c r="AF11" s="26">
        <v>1</v>
      </c>
      <c r="AG11" s="153">
        <v>2</v>
      </c>
      <c r="AH11" s="26"/>
      <c r="AI11" s="335"/>
      <c r="AJ11" s="153"/>
      <c r="AK11" s="26"/>
      <c r="AL11" s="26"/>
    </row>
    <row r="12" spans="1:38" x14ac:dyDescent="0.35">
      <c r="A12" s="72">
        <v>15</v>
      </c>
      <c r="B12" s="73" t="s">
        <v>14</v>
      </c>
      <c r="C12" s="222">
        <v>10.65</v>
      </c>
      <c r="D12" s="117">
        <f t="shared" si="1"/>
        <v>0.90407470288624814</v>
      </c>
      <c r="E12" s="73">
        <v>0</v>
      </c>
      <c r="F12" s="54">
        <f>IF(B12=$H$3,((C12*10000)/$I$3),((C12*10000)/$K$3))</f>
        <v>152.14285714285714</v>
      </c>
      <c r="G12" s="98">
        <v>6</v>
      </c>
      <c r="H12" s="98"/>
      <c r="I12" s="98"/>
      <c r="J12" s="98">
        <v>3</v>
      </c>
      <c r="K12" s="98"/>
      <c r="L12" s="98"/>
      <c r="M12" s="98"/>
      <c r="N12" s="209"/>
      <c r="O12" s="98"/>
      <c r="P12" s="209"/>
      <c r="Q12" s="98"/>
      <c r="R12" s="98">
        <v>3</v>
      </c>
      <c r="S12" s="98"/>
      <c r="T12" s="98"/>
      <c r="U12" s="209"/>
      <c r="V12" s="98"/>
      <c r="W12" s="98"/>
      <c r="X12" s="98"/>
      <c r="Y12" s="98"/>
      <c r="Z12" s="98">
        <v>3</v>
      </c>
      <c r="AA12" s="98"/>
      <c r="AB12" s="209"/>
      <c r="AC12" s="98"/>
      <c r="AD12" s="98"/>
      <c r="AE12" s="98"/>
      <c r="AF12" s="98"/>
      <c r="AG12" s="98"/>
      <c r="AH12" s="98">
        <v>3</v>
      </c>
      <c r="AI12" s="209"/>
      <c r="AJ12" s="98"/>
      <c r="AK12" s="98"/>
      <c r="AL12" s="98"/>
    </row>
    <row r="13" spans="1:38" x14ac:dyDescent="0.35">
      <c r="A13" s="72">
        <v>5</v>
      </c>
      <c r="B13" s="73" t="s">
        <v>1</v>
      </c>
      <c r="C13" s="222">
        <v>13.02</v>
      </c>
      <c r="D13" s="117">
        <f t="shared" si="1"/>
        <v>1.1052631578947369</v>
      </c>
      <c r="E13" s="73">
        <v>2</v>
      </c>
      <c r="F13" s="54">
        <f t="shared" ref="F13:F16" si="2">IF(B13=$H$3,((C13*10000)/$I$3),((C13*10000)/$K$3))</f>
        <v>144.66666666666666</v>
      </c>
      <c r="G13" s="98">
        <v>4</v>
      </c>
      <c r="H13" s="98"/>
      <c r="I13" s="98"/>
      <c r="J13" s="98"/>
      <c r="K13" s="98">
        <v>4</v>
      </c>
      <c r="L13" s="98">
        <v>5</v>
      </c>
      <c r="M13" s="98"/>
      <c r="N13" s="209"/>
      <c r="O13" s="98"/>
      <c r="P13" s="209"/>
      <c r="Q13" s="98"/>
      <c r="R13" s="98"/>
      <c r="S13" s="98">
        <v>4</v>
      </c>
      <c r="T13" s="98">
        <v>5</v>
      </c>
      <c r="U13" s="209"/>
      <c r="V13" s="98"/>
      <c r="W13" s="98"/>
      <c r="X13" s="98"/>
      <c r="Y13" s="98"/>
      <c r="Z13" s="98"/>
      <c r="AA13" s="98">
        <v>4</v>
      </c>
      <c r="AB13" s="209"/>
      <c r="AC13" s="98">
        <v>5</v>
      </c>
      <c r="AD13" s="98"/>
      <c r="AE13" s="98"/>
      <c r="AF13" s="98"/>
      <c r="AG13" s="98"/>
      <c r="AH13" s="98"/>
      <c r="AI13" s="209"/>
      <c r="AJ13" s="98">
        <v>4</v>
      </c>
      <c r="AK13" s="98">
        <v>5</v>
      </c>
      <c r="AL13" s="98"/>
    </row>
    <row r="14" spans="1:38" x14ac:dyDescent="0.35">
      <c r="A14" s="72">
        <v>3</v>
      </c>
      <c r="B14" s="73" t="s">
        <v>1</v>
      </c>
      <c r="C14" s="222">
        <v>8.27</v>
      </c>
      <c r="D14" s="117">
        <f t="shared" si="1"/>
        <v>0.70203735144312407</v>
      </c>
      <c r="E14" s="73">
        <v>2</v>
      </c>
      <c r="F14" s="54">
        <f t="shared" si="2"/>
        <v>91.888888888888886</v>
      </c>
      <c r="G14" s="98">
        <v>3</v>
      </c>
      <c r="H14" s="98"/>
      <c r="I14" s="98"/>
      <c r="J14" s="98"/>
      <c r="K14" s="98"/>
      <c r="L14" s="98"/>
      <c r="M14" s="98">
        <v>6</v>
      </c>
      <c r="N14" s="209"/>
      <c r="O14" s="98"/>
      <c r="P14" s="209"/>
      <c r="Q14" s="98"/>
      <c r="R14" s="98"/>
      <c r="S14" s="98"/>
      <c r="T14" s="98"/>
      <c r="U14" s="209"/>
      <c r="V14" s="98">
        <v>6</v>
      </c>
      <c r="W14" s="98"/>
      <c r="X14" s="98"/>
      <c r="Y14" s="98"/>
      <c r="Z14" s="98"/>
      <c r="AA14" s="98"/>
      <c r="AB14" s="209"/>
      <c r="AC14" s="98"/>
      <c r="AD14" s="98">
        <v>6</v>
      </c>
      <c r="AE14" s="98"/>
      <c r="AF14" s="98"/>
      <c r="AG14" s="98"/>
      <c r="AH14" s="98"/>
      <c r="AI14" s="209"/>
      <c r="AJ14" s="98"/>
      <c r="AK14" s="98"/>
      <c r="AL14" s="98">
        <v>6</v>
      </c>
    </row>
    <row r="15" spans="1:38" x14ac:dyDescent="0.35">
      <c r="A15" s="72">
        <v>7</v>
      </c>
      <c r="B15" s="73" t="s">
        <v>1</v>
      </c>
      <c r="C15" s="222">
        <v>14.99</v>
      </c>
      <c r="D15" s="117">
        <f t="shared" si="1"/>
        <v>1.2724957555178271</v>
      </c>
      <c r="E15" s="73">
        <v>3</v>
      </c>
      <c r="F15" s="54">
        <f t="shared" si="2"/>
        <v>166.55555555555554</v>
      </c>
      <c r="G15" s="192">
        <v>2</v>
      </c>
      <c r="H15" s="153"/>
      <c r="I15" s="26"/>
      <c r="J15" s="153"/>
      <c r="K15" s="153"/>
      <c r="L15" s="26"/>
      <c r="M15" s="26">
        <v>6</v>
      </c>
      <c r="N15" s="335"/>
      <c r="O15" s="26">
        <v>7</v>
      </c>
      <c r="P15" s="335"/>
      <c r="Q15" s="26"/>
      <c r="R15" s="153"/>
      <c r="S15" s="153"/>
      <c r="T15" s="26"/>
      <c r="U15" s="335"/>
      <c r="V15" s="26">
        <v>6</v>
      </c>
      <c r="W15" s="26">
        <v>7</v>
      </c>
      <c r="X15" s="26"/>
      <c r="Y15" s="26"/>
      <c r="Z15" s="153"/>
      <c r="AA15" s="153"/>
      <c r="AB15" s="335"/>
      <c r="AC15" s="26"/>
      <c r="AD15" s="26">
        <v>6</v>
      </c>
      <c r="AE15" s="26">
        <v>7</v>
      </c>
      <c r="AF15" s="26"/>
      <c r="AG15" s="26"/>
      <c r="AH15" s="153"/>
      <c r="AI15" s="212"/>
      <c r="AJ15" s="26"/>
      <c r="AK15" s="153"/>
      <c r="AL15" s="153">
        <v>6</v>
      </c>
    </row>
    <row r="16" spans="1:38" x14ac:dyDescent="0.35">
      <c r="A16" s="72">
        <v>12</v>
      </c>
      <c r="B16" s="73" t="s">
        <v>14</v>
      </c>
      <c r="C16" s="222">
        <v>12.93</v>
      </c>
      <c r="D16" s="117">
        <f t="shared" si="1"/>
        <v>1.0976230899830224</v>
      </c>
      <c r="E16" s="73">
        <v>2</v>
      </c>
      <c r="F16" s="54">
        <f t="shared" si="2"/>
        <v>184.71428571428572</v>
      </c>
      <c r="G16" s="98">
        <v>1</v>
      </c>
      <c r="H16" s="98"/>
      <c r="I16" s="98"/>
      <c r="J16" s="98"/>
      <c r="K16" s="98"/>
      <c r="L16" s="98"/>
      <c r="M16" s="98"/>
      <c r="N16" s="209"/>
      <c r="O16" s="98">
        <v>7</v>
      </c>
      <c r="P16" s="209"/>
      <c r="Q16" s="98"/>
      <c r="R16" s="98"/>
      <c r="S16" s="98"/>
      <c r="T16" s="98"/>
      <c r="U16" s="209"/>
      <c r="V16" s="98"/>
      <c r="W16" s="98">
        <v>7</v>
      </c>
      <c r="X16" s="98"/>
      <c r="Y16" s="98"/>
      <c r="Z16" s="98"/>
      <c r="AA16" s="98"/>
      <c r="AB16" s="209"/>
      <c r="AC16" s="98"/>
      <c r="AD16" s="98"/>
      <c r="AE16" s="98">
        <v>7</v>
      </c>
      <c r="AF16" s="98"/>
      <c r="AG16" s="98"/>
      <c r="AH16" s="98"/>
      <c r="AI16" s="209"/>
      <c r="AJ16" s="98"/>
      <c r="AK16" s="98"/>
      <c r="AL16" s="98"/>
    </row>
    <row r="17" spans="1:38" x14ac:dyDescent="0.35">
      <c r="A17" s="223"/>
      <c r="B17" s="195" t="s">
        <v>9</v>
      </c>
      <c r="C17" s="115">
        <f>SUM(C11:C16)</f>
        <v>82.45999999999998</v>
      </c>
      <c r="D17" s="116"/>
      <c r="E17" s="196"/>
      <c r="F17" s="116">
        <f>SUM(F11:F16)</f>
        <v>1062.8253968253969</v>
      </c>
      <c r="G17" s="197"/>
      <c r="H17" s="26"/>
      <c r="I17" s="153"/>
      <c r="J17" s="26"/>
      <c r="K17" s="26"/>
      <c r="L17" s="26"/>
      <c r="M17" s="26"/>
      <c r="N17" s="335"/>
      <c r="O17" s="26"/>
      <c r="P17" s="335"/>
      <c r="Q17" s="26"/>
      <c r="R17" s="26"/>
      <c r="S17" s="26"/>
      <c r="T17" s="26"/>
      <c r="U17" s="335"/>
      <c r="V17" s="26"/>
      <c r="W17" s="26"/>
      <c r="X17" s="26"/>
      <c r="Y17" s="26"/>
      <c r="Z17" s="26"/>
      <c r="AA17" s="26"/>
      <c r="AB17" s="335"/>
      <c r="AC17" s="26"/>
      <c r="AD17" s="26"/>
      <c r="AE17" s="26"/>
      <c r="AF17" s="26"/>
      <c r="AG17" s="26"/>
      <c r="AH17" s="26"/>
      <c r="AI17" s="341"/>
      <c r="AJ17" s="26"/>
      <c r="AK17" s="26"/>
      <c r="AL17" s="26"/>
    </row>
    <row r="18" spans="1:38" ht="26.5" thickBot="1" x14ac:dyDescent="0.4">
      <c r="A18" s="224"/>
      <c r="B18" s="225" t="s">
        <v>22</v>
      </c>
      <c r="C18" s="226">
        <f>C17/F3</f>
        <v>11.779999999999998</v>
      </c>
      <c r="D18" s="226"/>
      <c r="E18" s="225" t="s">
        <v>23</v>
      </c>
      <c r="F18" s="226">
        <f>F17/$F$3</f>
        <v>151.83219954648527</v>
      </c>
      <c r="G18" s="198" t="s">
        <v>21</v>
      </c>
      <c r="H18" s="36"/>
      <c r="I18" s="319"/>
      <c r="J18" s="36"/>
      <c r="K18" s="36"/>
      <c r="L18" s="36"/>
      <c r="M18" s="36"/>
      <c r="N18" s="210"/>
      <c r="O18" s="36"/>
      <c r="P18" s="210"/>
      <c r="Q18" s="36"/>
      <c r="R18" s="36"/>
      <c r="S18" s="36"/>
      <c r="T18" s="36"/>
      <c r="U18" s="210"/>
      <c r="V18" s="36"/>
      <c r="W18" s="36"/>
      <c r="X18" s="36"/>
      <c r="Y18" s="36"/>
      <c r="Z18" s="36"/>
      <c r="AA18" s="36"/>
      <c r="AB18" s="210"/>
      <c r="AC18" s="36"/>
      <c r="AD18" s="36"/>
      <c r="AE18" s="36"/>
      <c r="AF18" s="36"/>
      <c r="AG18" s="36"/>
      <c r="AH18" s="36"/>
      <c r="AI18" s="342"/>
      <c r="AJ18" s="36"/>
      <c r="AK18" s="36"/>
      <c r="AL18" s="36"/>
    </row>
    <row r="19" spans="1:38" x14ac:dyDescent="0.35">
      <c r="A19" s="213" t="s">
        <v>34</v>
      </c>
      <c r="B19" s="214"/>
      <c r="C19" s="215"/>
      <c r="D19" s="216"/>
      <c r="E19" s="216"/>
      <c r="F19" s="216"/>
      <c r="G19" s="216"/>
      <c r="H19" s="221"/>
      <c r="I19" s="320"/>
      <c r="J19" s="221"/>
      <c r="K19" s="221"/>
      <c r="L19" s="221"/>
      <c r="M19" s="221"/>
      <c r="N19" s="227"/>
      <c r="O19" s="221"/>
      <c r="P19" s="227"/>
      <c r="Q19" s="221"/>
      <c r="R19" s="228"/>
      <c r="S19" s="228"/>
      <c r="T19" s="228"/>
      <c r="U19" s="229"/>
      <c r="V19" s="228"/>
      <c r="W19" s="228"/>
      <c r="X19" s="228"/>
      <c r="Y19" s="228"/>
      <c r="Z19" s="228"/>
      <c r="AA19" s="228"/>
      <c r="AB19" s="229"/>
      <c r="AC19" s="228"/>
      <c r="AD19" s="228"/>
      <c r="AE19" s="228"/>
      <c r="AF19" s="228"/>
      <c r="AG19" s="228"/>
      <c r="AH19" s="228"/>
      <c r="AI19" s="229"/>
      <c r="AJ19" s="228"/>
      <c r="AK19" s="228"/>
      <c r="AL19" s="228"/>
    </row>
    <row r="20" spans="1:38" x14ac:dyDescent="0.35">
      <c r="A20" s="521" t="s">
        <v>10</v>
      </c>
      <c r="B20" s="522" t="s">
        <v>11</v>
      </c>
      <c r="C20" s="523" t="s">
        <v>8</v>
      </c>
      <c r="D20" s="524" t="s">
        <v>25</v>
      </c>
      <c r="E20" s="524" t="s">
        <v>7</v>
      </c>
      <c r="F20" s="524" t="s">
        <v>20</v>
      </c>
      <c r="G20" s="524" t="s">
        <v>24</v>
      </c>
      <c r="H20" s="525"/>
      <c r="I20" s="526"/>
      <c r="J20" s="525"/>
      <c r="K20" s="525"/>
      <c r="L20" s="525"/>
      <c r="M20" s="525"/>
      <c r="N20" s="527"/>
      <c r="O20" s="525"/>
      <c r="P20" s="527"/>
      <c r="Q20" s="525"/>
      <c r="R20" s="525"/>
      <c r="S20" s="525"/>
      <c r="T20" s="525"/>
      <c r="U20" s="527"/>
      <c r="V20" s="525"/>
      <c r="W20" s="525"/>
      <c r="X20" s="525"/>
      <c r="Y20" s="525"/>
      <c r="Z20" s="525"/>
      <c r="AA20" s="525"/>
      <c r="AB20" s="527"/>
      <c r="AC20" s="525"/>
      <c r="AD20" s="525"/>
      <c r="AE20" s="525"/>
      <c r="AF20" s="525"/>
      <c r="AG20" s="525"/>
      <c r="AH20" s="525"/>
      <c r="AI20" s="527"/>
      <c r="AJ20" s="525"/>
      <c r="AK20" s="525"/>
      <c r="AL20" s="525"/>
    </row>
    <row r="21" spans="1:38" x14ac:dyDescent="0.35">
      <c r="A21" s="521"/>
      <c r="B21" s="522"/>
      <c r="C21" s="523"/>
      <c r="D21" s="524"/>
      <c r="E21" s="524"/>
      <c r="F21" s="524"/>
      <c r="G21" s="524"/>
      <c r="H21" s="525"/>
      <c r="I21" s="526"/>
      <c r="J21" s="525"/>
      <c r="K21" s="525"/>
      <c r="L21" s="525"/>
      <c r="M21" s="525"/>
      <c r="N21" s="527"/>
      <c r="O21" s="525"/>
      <c r="P21" s="527"/>
      <c r="Q21" s="525"/>
      <c r="R21" s="525"/>
      <c r="S21" s="525"/>
      <c r="T21" s="525"/>
      <c r="U21" s="527"/>
      <c r="V21" s="525"/>
      <c r="W21" s="525"/>
      <c r="X21" s="525"/>
      <c r="Y21" s="525"/>
      <c r="Z21" s="525"/>
      <c r="AA21" s="525"/>
      <c r="AB21" s="527"/>
      <c r="AC21" s="525"/>
      <c r="AD21" s="525"/>
      <c r="AE21" s="525"/>
      <c r="AF21" s="525"/>
      <c r="AG21" s="525"/>
      <c r="AH21" s="525"/>
      <c r="AI21" s="527"/>
      <c r="AJ21" s="525"/>
      <c r="AK21" s="525"/>
      <c r="AL21" s="525"/>
    </row>
    <row r="22" spans="1:38" x14ac:dyDescent="0.35">
      <c r="A22" s="72">
        <v>10</v>
      </c>
      <c r="B22" s="73" t="s">
        <v>1</v>
      </c>
      <c r="C22" s="222">
        <v>22.55</v>
      </c>
      <c r="D22" s="54">
        <v>2.5</v>
      </c>
      <c r="E22" s="73">
        <v>1</v>
      </c>
      <c r="F22" s="54">
        <f>IF(B22=$H$3,((C22*10000)/$I$3),((C22*10000)/$K$3))</f>
        <v>250.55555555555554</v>
      </c>
      <c r="G22" s="192">
        <v>8</v>
      </c>
      <c r="H22" s="192">
        <v>1</v>
      </c>
      <c r="I22" s="54">
        <v>2</v>
      </c>
      <c r="J22" s="54"/>
      <c r="K22" s="54"/>
      <c r="L22" s="54"/>
      <c r="M22" s="54"/>
      <c r="N22" s="211"/>
      <c r="O22" s="54"/>
      <c r="P22" s="211">
        <v>1</v>
      </c>
      <c r="Q22" s="54">
        <v>2</v>
      </c>
      <c r="R22" s="54"/>
      <c r="S22" s="54"/>
      <c r="T22" s="54"/>
      <c r="U22" s="211"/>
      <c r="V22" s="54"/>
      <c r="W22" s="54"/>
      <c r="X22" s="54">
        <v>1</v>
      </c>
      <c r="Y22" s="54">
        <v>2</v>
      </c>
      <c r="Z22" s="54"/>
      <c r="AA22" s="54"/>
      <c r="AB22" s="211"/>
      <c r="AC22" s="54"/>
      <c r="AD22" s="54"/>
      <c r="AE22" s="54"/>
      <c r="AF22" s="54">
        <v>1</v>
      </c>
      <c r="AG22" s="54">
        <v>2</v>
      </c>
      <c r="AH22" s="54"/>
      <c r="AI22" s="211"/>
      <c r="AJ22" s="54"/>
      <c r="AK22" s="54"/>
      <c r="AL22" s="54"/>
    </row>
    <row r="23" spans="1:38" x14ac:dyDescent="0.35">
      <c r="A23" s="72">
        <v>42</v>
      </c>
      <c r="B23" s="73" t="s">
        <v>14</v>
      </c>
      <c r="C23" s="222">
        <v>7.51</v>
      </c>
      <c r="D23" s="54">
        <f>C23/$C$29</f>
        <v>0.70018646776771443</v>
      </c>
      <c r="E23" s="73">
        <v>2</v>
      </c>
      <c r="F23" s="54">
        <f>IF(B23=$H$3,((C23*10000)/$I$3),((C23*10000)/$K$3))</f>
        <v>107.28571428571429</v>
      </c>
      <c r="G23" s="98">
        <v>6</v>
      </c>
      <c r="H23" s="98"/>
      <c r="I23" s="98"/>
      <c r="J23" s="98">
        <v>3</v>
      </c>
      <c r="K23" s="98"/>
      <c r="L23" s="98"/>
      <c r="M23" s="98"/>
      <c r="N23" s="209"/>
      <c r="O23" s="98"/>
      <c r="P23" s="209"/>
      <c r="Q23" s="98"/>
      <c r="R23" s="98">
        <v>3</v>
      </c>
      <c r="S23" s="98"/>
      <c r="T23" s="98"/>
      <c r="U23" s="209"/>
      <c r="V23" s="98"/>
      <c r="W23" s="98"/>
      <c r="X23" s="98"/>
      <c r="Y23" s="98"/>
      <c r="Z23" s="98">
        <v>3</v>
      </c>
      <c r="AA23" s="98"/>
      <c r="AB23" s="209"/>
      <c r="AC23" s="98"/>
      <c r="AD23" s="98"/>
      <c r="AE23" s="98"/>
      <c r="AF23" s="98"/>
      <c r="AG23" s="98"/>
      <c r="AH23" s="98">
        <v>3</v>
      </c>
      <c r="AI23" s="209"/>
      <c r="AJ23" s="98"/>
      <c r="AK23" s="98"/>
      <c r="AL23" s="98"/>
    </row>
    <row r="24" spans="1:38" x14ac:dyDescent="0.35">
      <c r="A24" s="72">
        <v>2</v>
      </c>
      <c r="B24" s="73" t="s">
        <v>14</v>
      </c>
      <c r="C24" s="222">
        <v>7.41</v>
      </c>
      <c r="D24" s="54">
        <f>C24/$C$29</f>
        <v>0.69086307938199254</v>
      </c>
      <c r="E24" s="73">
        <v>1</v>
      </c>
      <c r="F24" s="54">
        <f>IF(B24=$H$3,((C24*10000)/$I$3),((C24*10000)/$K$3))</f>
        <v>105.85714285714286</v>
      </c>
      <c r="G24" s="98">
        <v>4</v>
      </c>
      <c r="H24" s="98"/>
      <c r="I24" s="98"/>
      <c r="J24" s="98"/>
      <c r="K24" s="98">
        <v>4</v>
      </c>
      <c r="L24" s="98"/>
      <c r="M24" s="98"/>
      <c r="N24" s="209"/>
      <c r="O24" s="98"/>
      <c r="P24" s="209"/>
      <c r="Q24" s="98"/>
      <c r="R24" s="98"/>
      <c r="S24" s="98">
        <v>4</v>
      </c>
      <c r="T24" s="98"/>
      <c r="U24" s="209"/>
      <c r="V24" s="98"/>
      <c r="W24" s="98"/>
      <c r="X24" s="98"/>
      <c r="Y24" s="98"/>
      <c r="Z24" s="98"/>
      <c r="AA24" s="98">
        <v>4</v>
      </c>
      <c r="AB24" s="209"/>
      <c r="AC24" s="98"/>
      <c r="AD24" s="98"/>
      <c r="AE24" s="98"/>
      <c r="AF24" s="98"/>
      <c r="AG24" s="98"/>
      <c r="AH24" s="98"/>
      <c r="AI24" s="209"/>
      <c r="AJ24" s="98">
        <v>4</v>
      </c>
      <c r="AK24" s="98"/>
      <c r="AL24" s="98"/>
    </row>
    <row r="25" spans="1:38" x14ac:dyDescent="0.35">
      <c r="A25" s="72">
        <v>6</v>
      </c>
      <c r="B25" s="73" t="s">
        <v>1</v>
      </c>
      <c r="C25" s="230">
        <v>17</v>
      </c>
      <c r="D25" s="54">
        <f>C25/$C$29</f>
        <v>1.5849760255727223</v>
      </c>
      <c r="E25" s="73">
        <v>0</v>
      </c>
      <c r="F25" s="54">
        <f>IF(B25=$H$3,((C25*10000)/$I$3),((C25*10000)/$K$3))</f>
        <v>188.88888888888889</v>
      </c>
      <c r="G25" s="98">
        <v>3</v>
      </c>
      <c r="H25" s="98"/>
      <c r="I25" s="98"/>
      <c r="J25" s="98"/>
      <c r="K25" s="98"/>
      <c r="L25" s="98">
        <v>5</v>
      </c>
      <c r="M25" s="98">
        <v>6</v>
      </c>
      <c r="N25" s="209"/>
      <c r="O25" s="98"/>
      <c r="P25" s="209"/>
      <c r="Q25" s="98"/>
      <c r="R25" s="98"/>
      <c r="S25" s="98"/>
      <c r="T25" s="98">
        <v>5</v>
      </c>
      <c r="U25" s="209"/>
      <c r="V25" s="98">
        <v>6</v>
      </c>
      <c r="W25" s="98"/>
      <c r="X25" s="98"/>
      <c r="Y25" s="98"/>
      <c r="Z25" s="98"/>
      <c r="AA25" s="98"/>
      <c r="AB25" s="209"/>
      <c r="AC25" s="98">
        <v>5</v>
      </c>
      <c r="AD25" s="98">
        <v>6</v>
      </c>
      <c r="AE25" s="98"/>
      <c r="AF25" s="98"/>
      <c r="AG25" s="98"/>
      <c r="AH25" s="98"/>
      <c r="AI25" s="209"/>
      <c r="AJ25" s="98"/>
      <c r="AK25" s="98">
        <v>5</v>
      </c>
      <c r="AL25" s="98">
        <v>6</v>
      </c>
    </row>
    <row r="26" spans="1:38" x14ac:dyDescent="0.35">
      <c r="A26" s="72">
        <v>43</v>
      </c>
      <c r="B26" s="73" t="s">
        <v>14</v>
      </c>
      <c r="C26" s="73">
        <v>4.5999999999999996</v>
      </c>
      <c r="D26" s="54">
        <v>0.5</v>
      </c>
      <c r="E26" s="73">
        <v>1</v>
      </c>
      <c r="F26" s="54">
        <f t="shared" ref="F26:F27" si="3">IF(B26=$H$3,((C26*10000)/$I$3),((C26*10000)/$K$3))</f>
        <v>65.714285714285708</v>
      </c>
      <c r="G26" s="98">
        <v>2</v>
      </c>
      <c r="H26" s="98"/>
      <c r="I26" s="200"/>
      <c r="J26" s="200"/>
      <c r="K26" s="200"/>
      <c r="L26" s="200"/>
      <c r="M26" s="331">
        <v>6</v>
      </c>
      <c r="N26" s="207"/>
      <c r="O26" s="200">
        <v>7</v>
      </c>
      <c r="P26" s="207"/>
      <c r="Q26" s="200"/>
      <c r="R26" s="200"/>
      <c r="S26" s="200"/>
      <c r="T26" s="331"/>
      <c r="U26" s="207"/>
      <c r="V26" s="200">
        <v>6</v>
      </c>
      <c r="W26" s="200">
        <v>7</v>
      </c>
      <c r="X26" s="200"/>
      <c r="Y26" s="200"/>
      <c r="Z26" s="200"/>
      <c r="AA26" s="331"/>
      <c r="AB26" s="207"/>
      <c r="AC26" s="200"/>
      <c r="AD26" s="200">
        <v>6</v>
      </c>
      <c r="AE26" s="200">
        <v>7</v>
      </c>
      <c r="AF26" s="200"/>
      <c r="AG26" s="200"/>
      <c r="AH26" s="331"/>
      <c r="AI26" s="207"/>
      <c r="AJ26" s="200"/>
      <c r="AK26" s="331"/>
      <c r="AL26" s="331">
        <v>6</v>
      </c>
    </row>
    <row r="27" spans="1:38" x14ac:dyDescent="0.35">
      <c r="A27" s="72">
        <v>11</v>
      </c>
      <c r="B27" s="73" t="s">
        <v>1</v>
      </c>
      <c r="C27" s="222">
        <v>16.010000000000002</v>
      </c>
      <c r="D27" s="54">
        <f>C27/$C$29</f>
        <v>1.4926744805540757</v>
      </c>
      <c r="E27" s="73">
        <v>2</v>
      </c>
      <c r="F27" s="54">
        <f t="shared" si="3"/>
        <v>177.88888888888891</v>
      </c>
      <c r="G27" s="192">
        <v>1</v>
      </c>
      <c r="H27" s="192"/>
      <c r="I27" s="98"/>
      <c r="J27" s="98"/>
      <c r="K27" s="98"/>
      <c r="L27" s="98"/>
      <c r="M27" s="98"/>
      <c r="N27" s="209"/>
      <c r="O27" s="98">
        <v>7</v>
      </c>
      <c r="P27" s="209"/>
      <c r="Q27" s="98"/>
      <c r="R27" s="98"/>
      <c r="S27" s="98"/>
      <c r="T27" s="98"/>
      <c r="U27" s="209"/>
      <c r="V27" s="98"/>
      <c r="W27" s="98">
        <v>7</v>
      </c>
      <c r="X27" s="98"/>
      <c r="Y27" s="98"/>
      <c r="Z27" s="98"/>
      <c r="AA27" s="98"/>
      <c r="AB27" s="209"/>
      <c r="AC27" s="98"/>
      <c r="AD27" s="98"/>
      <c r="AE27" s="98">
        <v>7</v>
      </c>
      <c r="AF27" s="98"/>
      <c r="AG27" s="98"/>
      <c r="AH27" s="98"/>
      <c r="AI27" s="209"/>
      <c r="AJ27" s="98"/>
      <c r="AK27" s="98"/>
      <c r="AL27" s="98"/>
    </row>
    <row r="28" spans="1:38" x14ac:dyDescent="0.35">
      <c r="A28" s="134"/>
      <c r="B28" s="93" t="s">
        <v>9</v>
      </c>
      <c r="C28" s="115">
        <f>SUM(C22:C27)</f>
        <v>75.08</v>
      </c>
      <c r="D28" s="54"/>
      <c r="E28" s="117"/>
      <c r="F28" s="116">
        <f>SUM(F22:F27)</f>
        <v>896.19047619047615</v>
      </c>
      <c r="G28" s="117"/>
      <c r="H28" s="26"/>
      <c r="I28" s="120"/>
      <c r="J28" s="26"/>
      <c r="K28" s="26"/>
      <c r="L28" s="26"/>
      <c r="M28" s="26"/>
      <c r="N28" s="335"/>
      <c r="O28" s="26"/>
      <c r="P28" s="335"/>
      <c r="Q28" s="26"/>
      <c r="R28" s="26"/>
      <c r="S28" s="26"/>
      <c r="T28" s="26"/>
      <c r="U28" s="335"/>
      <c r="V28" s="26"/>
      <c r="W28" s="26"/>
      <c r="X28" s="26"/>
      <c r="Y28" s="26"/>
      <c r="Z28" s="26"/>
      <c r="AA28" s="26"/>
      <c r="AB28" s="335"/>
      <c r="AC28" s="26"/>
      <c r="AD28" s="26"/>
      <c r="AE28" s="26"/>
      <c r="AF28" s="26"/>
      <c r="AG28" s="26"/>
      <c r="AH28" s="26"/>
      <c r="AI28" s="341"/>
      <c r="AJ28" s="26"/>
      <c r="AK28" s="26"/>
      <c r="AL28" s="26"/>
    </row>
    <row r="29" spans="1:38" ht="26.5" thickBot="1" x14ac:dyDescent="0.4">
      <c r="A29" s="231"/>
      <c r="B29" s="232" t="s">
        <v>22</v>
      </c>
      <c r="C29" s="330">
        <f>C28/F3</f>
        <v>10.725714285714286</v>
      </c>
      <c r="D29" s="330"/>
      <c r="E29" s="232" t="s">
        <v>23</v>
      </c>
      <c r="F29" s="330">
        <f>F28/$F$3</f>
        <v>128.02721088435374</v>
      </c>
      <c r="G29" s="233" t="s">
        <v>21</v>
      </c>
      <c r="H29" s="36"/>
      <c r="I29" s="319"/>
      <c r="J29" s="339"/>
      <c r="K29" s="36"/>
      <c r="L29" s="36"/>
      <c r="M29" s="36"/>
      <c r="N29" s="210"/>
      <c r="O29" s="36"/>
      <c r="P29" s="210"/>
      <c r="Q29" s="36"/>
      <c r="R29" s="36"/>
      <c r="S29" s="36"/>
      <c r="T29" s="36"/>
      <c r="U29" s="210"/>
      <c r="V29" s="36"/>
      <c r="W29" s="36"/>
      <c r="X29" s="36"/>
      <c r="Y29" s="36"/>
      <c r="Z29" s="36"/>
      <c r="AA29" s="36"/>
      <c r="AB29" s="210"/>
      <c r="AC29" s="36"/>
      <c r="AD29" s="36"/>
      <c r="AE29" s="36"/>
      <c r="AF29" s="36"/>
      <c r="AG29" s="36"/>
      <c r="AH29" s="36"/>
      <c r="AI29" s="343"/>
      <c r="AJ29" s="36"/>
      <c r="AK29" s="36"/>
      <c r="AL29" s="36"/>
    </row>
    <row r="30" spans="1:38" x14ac:dyDescent="0.35">
      <c r="A30" s="234"/>
      <c r="B30" s="235"/>
      <c r="C30" s="236"/>
      <c r="D30" s="236"/>
      <c r="E30" s="235"/>
      <c r="F30" s="236"/>
      <c r="G30" s="237"/>
      <c r="H30" s="238"/>
      <c r="I30" s="321"/>
      <c r="J30" s="340"/>
      <c r="K30" s="238"/>
      <c r="L30" s="238"/>
      <c r="M30" s="238"/>
      <c r="N30" s="239"/>
      <c r="O30" s="238"/>
      <c r="P30" s="239"/>
      <c r="Q30" s="238"/>
      <c r="R30" s="238"/>
      <c r="S30" s="238"/>
      <c r="T30" s="238"/>
      <c r="U30" s="239"/>
      <c r="V30" s="238"/>
      <c r="W30" s="238"/>
      <c r="X30" s="238"/>
      <c r="Y30" s="238"/>
      <c r="Z30" s="238"/>
      <c r="AA30" s="238"/>
      <c r="AB30" s="239"/>
      <c r="AC30" s="238"/>
      <c r="AD30" s="238"/>
      <c r="AE30" s="238"/>
      <c r="AF30" s="238"/>
      <c r="AG30" s="238"/>
      <c r="AH30" s="238"/>
      <c r="AI30" s="344"/>
      <c r="AJ30" s="238"/>
      <c r="AK30" s="238"/>
      <c r="AL30" s="238"/>
    </row>
    <row r="31" spans="1:38" x14ac:dyDescent="0.35">
      <c r="A31" s="240" t="s">
        <v>31</v>
      </c>
      <c r="B31" s="336"/>
      <c r="C31" s="337"/>
      <c r="D31" s="338"/>
      <c r="E31" s="338"/>
      <c r="F31" s="338"/>
      <c r="G31" s="338"/>
      <c r="H31" s="26"/>
      <c r="I31" s="26"/>
      <c r="J31" s="26"/>
      <c r="K31" s="26"/>
      <c r="L31" s="26"/>
      <c r="M31" s="26"/>
      <c r="N31" s="335"/>
      <c r="O31" s="26"/>
      <c r="P31" s="335"/>
      <c r="Q31" s="26"/>
      <c r="R31" s="26"/>
      <c r="S31" s="26"/>
      <c r="T31" s="26"/>
      <c r="U31" s="335"/>
      <c r="V31" s="26"/>
      <c r="W31" s="26"/>
      <c r="X31" s="26"/>
      <c r="Y31" s="26"/>
      <c r="Z31" s="26"/>
      <c r="AA31" s="26"/>
      <c r="AB31" s="335"/>
      <c r="AC31" s="26"/>
      <c r="AD31" s="26"/>
      <c r="AE31" s="26"/>
      <c r="AF31" s="26"/>
      <c r="AG31" s="26"/>
      <c r="AH31" s="26"/>
      <c r="AI31" s="335"/>
      <c r="AJ31" s="26"/>
      <c r="AK31" s="26"/>
      <c r="AL31" s="26"/>
    </row>
    <row r="32" spans="1:38" ht="26" x14ac:dyDescent="0.35">
      <c r="A32" s="241" t="s">
        <v>10</v>
      </c>
      <c r="B32" s="242" t="s">
        <v>11</v>
      </c>
      <c r="C32" s="243" t="s">
        <v>8</v>
      </c>
      <c r="D32" s="244" t="s">
        <v>25</v>
      </c>
      <c r="E32" s="244" t="s">
        <v>7</v>
      </c>
      <c r="F32" s="244" t="s">
        <v>20</v>
      </c>
      <c r="G32" s="244" t="s">
        <v>24</v>
      </c>
      <c r="H32" s="25"/>
      <c r="I32" s="112"/>
      <c r="J32" s="25"/>
      <c r="K32" s="25"/>
      <c r="L32" s="25"/>
      <c r="M32" s="25"/>
      <c r="N32" s="245"/>
      <c r="O32" s="25"/>
      <c r="P32" s="245"/>
      <c r="Q32" s="25"/>
      <c r="R32" s="25"/>
      <c r="S32" s="25"/>
      <c r="T32" s="25"/>
      <c r="U32" s="245"/>
      <c r="V32" s="25"/>
      <c r="W32" s="25"/>
      <c r="X32" s="25"/>
      <c r="Y32" s="25"/>
      <c r="Z32" s="25"/>
      <c r="AA32" s="25"/>
      <c r="AB32" s="245"/>
      <c r="AC32" s="25"/>
      <c r="AD32" s="25"/>
      <c r="AE32" s="25"/>
      <c r="AF32" s="25"/>
      <c r="AG32" s="25"/>
      <c r="AH32" s="25"/>
      <c r="AI32" s="245"/>
      <c r="AJ32" s="25"/>
      <c r="AK32" s="25"/>
      <c r="AL32" s="25"/>
    </row>
    <row r="33" spans="1:38" x14ac:dyDescent="0.35">
      <c r="A33" s="72">
        <v>44</v>
      </c>
      <c r="B33" s="73" t="s">
        <v>14</v>
      </c>
      <c r="C33" s="230">
        <v>7.19</v>
      </c>
      <c r="D33" s="54">
        <f t="shared" ref="D33:D38" si="4">C33/$C$40</f>
        <v>0.59597394908229717</v>
      </c>
      <c r="E33" s="73">
        <v>2</v>
      </c>
      <c r="F33" s="54">
        <f t="shared" ref="F33:F38" si="5">IF(B33=$H$3,((C33*10000)/$I$3),((C33*10000)/$K$3))</f>
        <v>102.71428571428571</v>
      </c>
      <c r="G33" s="54">
        <v>8</v>
      </c>
      <c r="H33" s="54">
        <v>1</v>
      </c>
      <c r="I33" s="101"/>
      <c r="J33" s="54"/>
      <c r="K33" s="54"/>
      <c r="L33" s="54"/>
      <c r="M33" s="54"/>
      <c r="N33" s="211"/>
      <c r="O33" s="54"/>
      <c r="P33" s="211">
        <v>1</v>
      </c>
      <c r="Q33" s="54"/>
      <c r="R33" s="54"/>
      <c r="S33" s="54"/>
      <c r="T33" s="54"/>
      <c r="U33" s="211"/>
      <c r="V33" s="54"/>
      <c r="W33" s="54"/>
      <c r="X33" s="54">
        <v>1</v>
      </c>
      <c r="Y33" s="54"/>
      <c r="Z33" s="54"/>
      <c r="AA33" s="54"/>
      <c r="AB33" s="211"/>
      <c r="AC33" s="54"/>
      <c r="AD33" s="54"/>
      <c r="AE33" s="54"/>
      <c r="AF33" s="54">
        <v>1</v>
      </c>
      <c r="AG33" s="54"/>
      <c r="AH33" s="54"/>
      <c r="AI33" s="211"/>
      <c r="AJ33" s="54"/>
      <c r="AK33" s="54"/>
      <c r="AL33" s="54"/>
    </row>
    <row r="34" spans="1:38" x14ac:dyDescent="0.35">
      <c r="A34" s="72">
        <v>13</v>
      </c>
      <c r="B34" s="73" t="s">
        <v>14</v>
      </c>
      <c r="C34" s="222">
        <v>14.34</v>
      </c>
      <c r="D34" s="54">
        <f t="shared" si="4"/>
        <v>1.1886323268206038</v>
      </c>
      <c r="E34" s="73">
        <v>1</v>
      </c>
      <c r="F34" s="54">
        <f t="shared" si="5"/>
        <v>204.85714285714286</v>
      </c>
      <c r="G34" s="200">
        <v>8</v>
      </c>
      <c r="H34" s="200">
        <v>1</v>
      </c>
      <c r="I34" s="200">
        <v>2</v>
      </c>
      <c r="J34" s="200"/>
      <c r="K34" s="200"/>
      <c r="L34" s="200"/>
      <c r="M34" s="200"/>
      <c r="N34" s="207"/>
      <c r="O34" s="200"/>
      <c r="P34" s="207">
        <v>1</v>
      </c>
      <c r="Q34" s="200">
        <v>2</v>
      </c>
      <c r="R34" s="200"/>
      <c r="S34" s="200"/>
      <c r="T34" s="200"/>
      <c r="U34" s="207"/>
      <c r="V34" s="200"/>
      <c r="W34" s="200"/>
      <c r="X34" s="200">
        <v>1</v>
      </c>
      <c r="Y34" s="200">
        <v>2</v>
      </c>
      <c r="Z34" s="200"/>
      <c r="AA34" s="200"/>
      <c r="AB34" s="207"/>
      <c r="AC34" s="200"/>
      <c r="AD34" s="200"/>
      <c r="AE34" s="200"/>
      <c r="AF34" s="200">
        <v>1</v>
      </c>
      <c r="AG34" s="200">
        <v>2</v>
      </c>
      <c r="AH34" s="200"/>
      <c r="AI34" s="207"/>
      <c r="AJ34" s="200"/>
      <c r="AK34" s="200"/>
      <c r="AL34" s="200"/>
    </row>
    <row r="35" spans="1:38" x14ac:dyDescent="0.35">
      <c r="A35" s="72">
        <v>9</v>
      </c>
      <c r="B35" s="73" t="s">
        <v>1</v>
      </c>
      <c r="C35" s="230">
        <v>20.43</v>
      </c>
      <c r="D35" s="54">
        <f t="shared" si="4"/>
        <v>1.6934280639431616</v>
      </c>
      <c r="E35" s="73">
        <v>3</v>
      </c>
      <c r="F35" s="54">
        <f t="shared" si="5"/>
        <v>227</v>
      </c>
      <c r="G35" s="98">
        <v>6</v>
      </c>
      <c r="H35" s="26"/>
      <c r="I35" s="93">
        <v>2</v>
      </c>
      <c r="J35" s="26">
        <v>3</v>
      </c>
      <c r="K35" s="26"/>
      <c r="L35" s="26"/>
      <c r="M35" s="26"/>
      <c r="N35" s="335"/>
      <c r="O35" s="26"/>
      <c r="P35" s="335"/>
      <c r="Q35" s="26">
        <v>2</v>
      </c>
      <c r="R35" s="26">
        <v>3</v>
      </c>
      <c r="S35" s="26"/>
      <c r="T35" s="26"/>
      <c r="U35" s="335"/>
      <c r="V35" s="26"/>
      <c r="W35" s="26"/>
      <c r="X35" s="26"/>
      <c r="Y35" s="26">
        <v>2</v>
      </c>
      <c r="Z35" s="26">
        <v>3</v>
      </c>
      <c r="AA35" s="26"/>
      <c r="AB35" s="335"/>
      <c r="AC35" s="26"/>
      <c r="AD35" s="26"/>
      <c r="AE35" s="26"/>
      <c r="AF35" s="26"/>
      <c r="AG35" s="26">
        <v>2</v>
      </c>
      <c r="AH35" s="26">
        <v>3</v>
      </c>
      <c r="AI35" s="335"/>
      <c r="AJ35" s="26"/>
      <c r="AK35" s="26"/>
      <c r="AL35" s="26"/>
    </row>
    <row r="36" spans="1:38" x14ac:dyDescent="0.35">
      <c r="A36" s="72">
        <v>4</v>
      </c>
      <c r="B36" s="73" t="s">
        <v>14</v>
      </c>
      <c r="C36" s="230">
        <v>16.36</v>
      </c>
      <c r="D36" s="54">
        <f t="shared" si="4"/>
        <v>1.3560686796921253</v>
      </c>
      <c r="E36" s="73">
        <v>3</v>
      </c>
      <c r="F36" s="54">
        <f t="shared" si="5"/>
        <v>233.71428571428572</v>
      </c>
      <c r="G36" s="192">
        <v>4</v>
      </c>
      <c r="H36" s="98"/>
      <c r="I36" s="98"/>
      <c r="J36" s="98"/>
      <c r="K36" s="98">
        <v>4</v>
      </c>
      <c r="L36" s="98">
        <v>5</v>
      </c>
      <c r="M36" s="98"/>
      <c r="N36" s="209"/>
      <c r="O36" s="98"/>
      <c r="P36" s="209"/>
      <c r="Q36" s="98"/>
      <c r="R36" s="98"/>
      <c r="S36" s="98">
        <v>4</v>
      </c>
      <c r="T36" s="98">
        <v>5</v>
      </c>
      <c r="U36" s="209"/>
      <c r="V36" s="98"/>
      <c r="W36" s="98"/>
      <c r="X36" s="98"/>
      <c r="Y36" s="98"/>
      <c r="Z36" s="98"/>
      <c r="AA36" s="98">
        <v>4</v>
      </c>
      <c r="AB36" s="209"/>
      <c r="AC36" s="98">
        <v>5</v>
      </c>
      <c r="AD36" s="98"/>
      <c r="AE36" s="98"/>
      <c r="AF36" s="98"/>
      <c r="AG36" s="98"/>
      <c r="AH36" s="98"/>
      <c r="AI36" s="209"/>
      <c r="AJ36" s="98">
        <v>4</v>
      </c>
      <c r="AK36" s="98">
        <v>5</v>
      </c>
      <c r="AL36" s="98"/>
    </row>
    <row r="37" spans="1:38" x14ac:dyDescent="0.35">
      <c r="A37" s="72">
        <v>8</v>
      </c>
      <c r="B37" s="73" t="s">
        <v>14</v>
      </c>
      <c r="C37" s="230">
        <v>9.07</v>
      </c>
      <c r="D37" s="54">
        <f t="shared" si="4"/>
        <v>0.75180580224985194</v>
      </c>
      <c r="E37" s="73">
        <v>3</v>
      </c>
      <c r="F37" s="54">
        <f t="shared" si="5"/>
        <v>129.57142857142858</v>
      </c>
      <c r="G37" s="98">
        <v>2</v>
      </c>
      <c r="H37" s="98"/>
      <c r="I37" s="98"/>
      <c r="J37" s="98"/>
      <c r="K37" s="98"/>
      <c r="L37" s="98">
        <v>5</v>
      </c>
      <c r="M37" s="98">
        <v>6</v>
      </c>
      <c r="N37" s="209"/>
      <c r="O37" s="98"/>
      <c r="P37" s="209"/>
      <c r="Q37" s="98"/>
      <c r="R37" s="98"/>
      <c r="S37" s="98"/>
      <c r="T37" s="98">
        <v>5</v>
      </c>
      <c r="U37" s="209"/>
      <c r="V37" s="98">
        <v>6</v>
      </c>
      <c r="W37" s="98"/>
      <c r="X37" s="98"/>
      <c r="Y37" s="98"/>
      <c r="Z37" s="98"/>
      <c r="AA37" s="98"/>
      <c r="AB37" s="209"/>
      <c r="AC37" s="98">
        <v>5</v>
      </c>
      <c r="AD37" s="98">
        <v>6</v>
      </c>
      <c r="AE37" s="98"/>
      <c r="AF37" s="98"/>
      <c r="AG37" s="98"/>
      <c r="AH37" s="98"/>
      <c r="AI37" s="209"/>
      <c r="AJ37" s="98"/>
      <c r="AK37" s="98">
        <v>5</v>
      </c>
      <c r="AL37" s="98">
        <v>6</v>
      </c>
    </row>
    <row r="38" spans="1:38" x14ac:dyDescent="0.35">
      <c r="A38" s="72">
        <v>1</v>
      </c>
      <c r="B38" s="73" t="s">
        <v>1</v>
      </c>
      <c r="C38" s="222">
        <v>17.059999999999999</v>
      </c>
      <c r="D38" s="54">
        <f t="shared" si="4"/>
        <v>1.4140911782119596</v>
      </c>
      <c r="E38" s="73">
        <v>1</v>
      </c>
      <c r="F38" s="54">
        <f t="shared" si="5"/>
        <v>189.55555555555554</v>
      </c>
      <c r="G38" s="200">
        <v>1</v>
      </c>
      <c r="H38" s="200"/>
      <c r="I38" s="200"/>
      <c r="J38" s="200"/>
      <c r="K38" s="200"/>
      <c r="L38" s="200"/>
      <c r="M38" s="200"/>
      <c r="N38" s="207"/>
      <c r="O38" s="200">
        <v>7</v>
      </c>
      <c r="P38" s="207"/>
      <c r="Q38" s="200"/>
      <c r="R38" s="200"/>
      <c r="S38" s="200"/>
      <c r="T38" s="200"/>
      <c r="U38" s="207"/>
      <c r="V38" s="200"/>
      <c r="W38" s="200">
        <v>7</v>
      </c>
      <c r="X38" s="200"/>
      <c r="Y38" s="200"/>
      <c r="Z38" s="200"/>
      <c r="AA38" s="200"/>
      <c r="AB38" s="207"/>
      <c r="AC38" s="200"/>
      <c r="AD38" s="200"/>
      <c r="AE38" s="200">
        <v>7</v>
      </c>
      <c r="AF38" s="200"/>
      <c r="AG38" s="200"/>
      <c r="AH38" s="200"/>
      <c r="AI38" s="207"/>
      <c r="AJ38" s="200"/>
      <c r="AK38" s="200"/>
      <c r="AL38" s="200"/>
    </row>
    <row r="39" spans="1:38" ht="16" thickBot="1" x14ac:dyDescent="0.4">
      <c r="A39" s="246"/>
      <c r="B39" s="194" t="s">
        <v>9</v>
      </c>
      <c r="C39" s="247">
        <f>SUM(C33:C38)</f>
        <v>84.45</v>
      </c>
      <c r="D39" s="330"/>
      <c r="E39" s="233"/>
      <c r="F39" s="226">
        <f>SUM(F33:F38)</f>
        <v>1087.4126984126983</v>
      </c>
      <c r="G39" s="233"/>
      <c r="H39" s="36"/>
      <c r="I39" s="36"/>
      <c r="J39" s="36"/>
      <c r="K39" s="36"/>
      <c r="L39" s="36"/>
      <c r="M39" s="36"/>
      <c r="N39" s="210"/>
      <c r="O39" s="36"/>
      <c r="P39" s="210"/>
      <c r="Q39" s="36"/>
      <c r="R39" s="36"/>
      <c r="S39" s="36"/>
      <c r="T39" s="36"/>
      <c r="U39" s="210"/>
      <c r="V39" s="36"/>
      <c r="W39" s="36"/>
      <c r="X39" s="36"/>
      <c r="Y39" s="36"/>
      <c r="Z39" s="36"/>
      <c r="AA39" s="36"/>
      <c r="AB39" s="210"/>
      <c r="AC39" s="36"/>
      <c r="AD39" s="36"/>
      <c r="AE39" s="36"/>
      <c r="AF39" s="36"/>
      <c r="AG39" s="36"/>
      <c r="AH39" s="36"/>
      <c r="AI39" s="210"/>
      <c r="AJ39" s="36"/>
      <c r="AK39" s="36"/>
      <c r="AL39" s="36"/>
    </row>
    <row r="40" spans="1:38" ht="26.5" thickBot="1" x14ac:dyDescent="0.4">
      <c r="A40" s="248"/>
      <c r="B40" s="249" t="s">
        <v>22</v>
      </c>
      <c r="C40" s="250">
        <f>C39/$F$3</f>
        <v>12.064285714285715</v>
      </c>
      <c r="D40" s="250"/>
      <c r="E40" s="249" t="s">
        <v>23</v>
      </c>
      <c r="F40" s="250">
        <f>F39/$F$3</f>
        <v>155.34467120181404</v>
      </c>
      <c r="G40" s="251" t="s">
        <v>21</v>
      </c>
      <c r="H40" s="252"/>
      <c r="I40" s="252"/>
      <c r="J40" s="252"/>
      <c r="K40" s="252"/>
      <c r="L40" s="252"/>
      <c r="M40" s="252"/>
      <c r="N40" s="253"/>
      <c r="O40" s="252"/>
      <c r="P40" s="253"/>
      <c r="Q40" s="252"/>
      <c r="R40" s="252"/>
      <c r="S40" s="252"/>
      <c r="T40" s="252"/>
      <c r="U40" s="253"/>
      <c r="V40" s="252"/>
      <c r="W40" s="252"/>
      <c r="X40" s="252"/>
      <c r="Y40" s="252"/>
      <c r="Z40" s="252"/>
      <c r="AA40" s="252"/>
      <c r="AB40" s="253"/>
      <c r="AC40" s="252"/>
      <c r="AD40" s="252"/>
      <c r="AE40" s="252"/>
      <c r="AF40" s="252"/>
      <c r="AG40" s="252"/>
      <c r="AH40" s="252"/>
      <c r="AI40" s="345"/>
      <c r="AJ40" s="252"/>
      <c r="AK40" s="252"/>
      <c r="AL40" s="252"/>
    </row>
  </sheetData>
  <mergeCells count="96">
    <mergeCell ref="AG20:AG21"/>
    <mergeCell ref="AH20:AH21"/>
    <mergeCell ref="AI20:AI21"/>
    <mergeCell ref="AJ20:AJ21"/>
    <mergeCell ref="AK20:AK21"/>
    <mergeCell ref="AL20:AL21"/>
    <mergeCell ref="AA20:AA21"/>
    <mergeCell ref="AB20:AB21"/>
    <mergeCell ref="AC20:AC21"/>
    <mergeCell ref="AD20:AD21"/>
    <mergeCell ref="AE20:AE21"/>
    <mergeCell ref="AF20:AF21"/>
    <mergeCell ref="U20:U21"/>
    <mergeCell ref="V20:V21"/>
    <mergeCell ref="W20:W21"/>
    <mergeCell ref="X20:X21"/>
    <mergeCell ref="Y20:Y21"/>
    <mergeCell ref="Z20:Z21"/>
    <mergeCell ref="O20:O21"/>
    <mergeCell ref="P20:P21"/>
    <mergeCell ref="Q20:Q21"/>
    <mergeCell ref="R20:R21"/>
    <mergeCell ref="S20:S21"/>
    <mergeCell ref="T20:T21"/>
    <mergeCell ref="I20:I21"/>
    <mergeCell ref="J20:J21"/>
    <mergeCell ref="K20:K21"/>
    <mergeCell ref="L20:L21"/>
    <mergeCell ref="M20:M21"/>
    <mergeCell ref="N20:N21"/>
    <mergeCell ref="AK8:AK9"/>
    <mergeCell ref="AL8:AL9"/>
    <mergeCell ref="A20:A21"/>
    <mergeCell ref="B20:B21"/>
    <mergeCell ref="C20:C21"/>
    <mergeCell ref="D20:D21"/>
    <mergeCell ref="E20:E21"/>
    <mergeCell ref="F20:F21"/>
    <mergeCell ref="G20:G21"/>
    <mergeCell ref="H20:H21"/>
    <mergeCell ref="AE8:AE9"/>
    <mergeCell ref="AF8:AF9"/>
    <mergeCell ref="AG8:AG9"/>
    <mergeCell ref="AH8:AH9"/>
    <mergeCell ref="AI8:AI9"/>
    <mergeCell ref="AJ8:AJ9"/>
    <mergeCell ref="Y8:Y9"/>
    <mergeCell ref="Z8:Z9"/>
    <mergeCell ref="AA8:AA9"/>
    <mergeCell ref="AB8:AB9"/>
    <mergeCell ref="AC8:AC9"/>
    <mergeCell ref="AD8:AD9"/>
    <mergeCell ref="S8:S9"/>
    <mergeCell ref="T8:T9"/>
    <mergeCell ref="U8:U9"/>
    <mergeCell ref="V8:V9"/>
    <mergeCell ref="W8:W9"/>
    <mergeCell ref="X8:X9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F8:F9"/>
    <mergeCell ref="Q5:T5"/>
    <mergeCell ref="V5:W5"/>
    <mergeCell ref="X5:Y5"/>
    <mergeCell ref="Z5:AA5"/>
    <mergeCell ref="AB5:AC5"/>
    <mergeCell ref="Q6:T6"/>
    <mergeCell ref="V6:W6"/>
    <mergeCell ref="X6:Y6"/>
    <mergeCell ref="Z6:AA6"/>
    <mergeCell ref="AB6:AC6"/>
    <mergeCell ref="A1:J1"/>
    <mergeCell ref="A2:J2"/>
    <mergeCell ref="X3:Y3"/>
    <mergeCell ref="Z3:AA3"/>
    <mergeCell ref="AB3:AC3"/>
    <mergeCell ref="Q4:T4"/>
    <mergeCell ref="V4:W4"/>
    <mergeCell ref="X4:Y4"/>
    <mergeCell ref="Z4:AA4"/>
    <mergeCell ref="AB4:A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49" workbookViewId="0">
      <selection activeCell="T27" sqref="T27"/>
    </sheetView>
  </sheetViews>
  <sheetFormatPr defaultRowHeight="15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10" sqref="C10:AN23"/>
    </sheetView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Kaboswa</vt:lpstr>
      <vt:lpstr>Septon</vt:lpstr>
      <vt:lpstr>Septon.</vt:lpstr>
      <vt:lpstr>Kaboswa.</vt:lpstr>
      <vt:lpstr>KBS</vt:lpstr>
      <vt:lpstr>SPT</vt:lpstr>
      <vt:lpstr>Sheet3</vt:lpstr>
      <vt:lpstr>Sheet1</vt:lpstr>
      <vt:lpstr>Sheet2</vt:lpstr>
      <vt:lpstr>Kaboswa!Print_Area</vt:lpstr>
      <vt:lpstr>Kaboswa.!Print_Area</vt:lpstr>
      <vt:lpstr>KBS!Print_Area</vt:lpstr>
      <vt:lpstr>Septon!Print_Area</vt:lpstr>
      <vt:lpstr>Septon.!Print_Area</vt:lpstr>
      <vt:lpstr>SPT!Print_Area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Stanley</dc:creator>
  <cp:lastModifiedBy>Dell Latitude E5285</cp:lastModifiedBy>
  <cp:lastPrinted>2022-08-02T07:12:38Z</cp:lastPrinted>
  <dcterms:created xsi:type="dcterms:W3CDTF">2014-08-12T11:12:26Z</dcterms:created>
  <dcterms:modified xsi:type="dcterms:W3CDTF">2023-05-15T16:15:48Z</dcterms:modified>
</cp:coreProperties>
</file>